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/>
  <mc:AlternateContent xmlns:mc="http://schemas.openxmlformats.org/markup-compatibility/2006">
    <mc:Choice Requires="x15">
      <x15ac:absPath xmlns:x15ac="http://schemas.microsoft.com/office/spreadsheetml/2010/11/ac" url="https://thealanturininstitute.sharepoint.com/sites/turingseed-ancientgreeksemanticchange/Shared Documents/Corpus work - Alessandro/Corpora/resources/"/>
    </mc:Choice>
  </mc:AlternateContent>
  <xr:revisionPtr revIDLastSave="0" documentId="10_ncr:8100000_{02068142-28B1-0544-B00F-C02F43CD05FC}" xr6:coauthVersionLast="33" xr6:coauthVersionMax="33" xr10:uidLastSave="{00000000-0000-0000-0000-000000000000}"/>
  <bookViews>
    <workbookView xWindow="460" yWindow="460" windowWidth="25080" windowHeight="15460" xr2:uid="{00000000-000D-0000-FFFF-FFFF00000000}"/>
  </bookViews>
  <sheets>
    <sheet name="Metadata" sheetId="1" r:id="rId1"/>
    <sheet name="Genre_Century" sheetId="2" r:id="rId2"/>
  </sheets>
  <definedNames>
    <definedName name="_xlnm._FilterDatabase" localSheetId="0" hidden="1">Metadata!$A$1:$AC$821</definedName>
  </definedNames>
  <calcPr calcId="162913"/>
  <pivotCaches>
    <pivotCache cacheId="1" r:id="rId3"/>
  </pivotCaches>
</workbook>
</file>

<file path=xl/calcChain.xml><?xml version="1.0" encoding="utf-8"?>
<calcChain xmlns="http://schemas.openxmlformats.org/spreadsheetml/2006/main">
  <c r="D821" i="1" l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4" i="1"/>
  <c r="D3" i="1"/>
  <c r="D2" i="1"/>
  <c r="Z821" i="1" l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4" i="1"/>
  <c r="Z3" i="1"/>
  <c r="Z2" i="1"/>
  <c r="Z6" i="1"/>
  <c r="J823" i="1"/>
  <c r="Z5" i="1"/>
  <c r="X743" i="1" l="1"/>
  <c r="X784" i="1"/>
  <c r="X341" i="1"/>
  <c r="X334" i="1"/>
  <c r="X333" i="1"/>
  <c r="X335" i="1"/>
  <c r="X328" i="1"/>
  <c r="X330" i="1"/>
  <c r="X804" i="1"/>
  <c r="X607" i="1"/>
  <c r="X608" i="1"/>
  <c r="X609" i="1"/>
  <c r="X610" i="1"/>
  <c r="X629" i="1"/>
  <c r="X819" i="1"/>
  <c r="X820" i="1"/>
  <c r="X744" i="1"/>
  <c r="R743" i="1"/>
  <c r="R784" i="1"/>
  <c r="R341" i="1"/>
  <c r="R334" i="1"/>
  <c r="R333" i="1"/>
  <c r="R335" i="1"/>
  <c r="R328" i="1"/>
  <c r="R330" i="1"/>
  <c r="R804" i="1"/>
  <c r="R607" i="1"/>
  <c r="R608" i="1"/>
  <c r="R609" i="1"/>
  <c r="R610" i="1"/>
  <c r="R629" i="1"/>
  <c r="R819" i="1"/>
  <c r="R820" i="1"/>
  <c r="R744" i="1"/>
  <c r="N743" i="1"/>
  <c r="O743" i="1"/>
  <c r="P743" i="1"/>
  <c r="N784" i="1"/>
  <c r="O784" i="1"/>
  <c r="P784" i="1"/>
  <c r="N341" i="1"/>
  <c r="O341" i="1"/>
  <c r="P341" i="1"/>
  <c r="N334" i="1"/>
  <c r="O334" i="1"/>
  <c r="P334" i="1"/>
  <c r="N333" i="1"/>
  <c r="O333" i="1"/>
  <c r="P333" i="1"/>
  <c r="N335" i="1"/>
  <c r="O335" i="1"/>
  <c r="P335" i="1"/>
  <c r="N328" i="1"/>
  <c r="O328" i="1"/>
  <c r="P328" i="1"/>
  <c r="N330" i="1"/>
  <c r="O330" i="1"/>
  <c r="P330" i="1"/>
  <c r="N804" i="1"/>
  <c r="O804" i="1"/>
  <c r="P804" i="1"/>
  <c r="N607" i="1"/>
  <c r="O607" i="1"/>
  <c r="P607" i="1"/>
  <c r="N608" i="1"/>
  <c r="O608" i="1"/>
  <c r="P608" i="1"/>
  <c r="N609" i="1"/>
  <c r="O609" i="1"/>
  <c r="P609" i="1"/>
  <c r="N610" i="1"/>
  <c r="O610" i="1"/>
  <c r="P610" i="1"/>
  <c r="N629" i="1"/>
  <c r="O629" i="1"/>
  <c r="P629" i="1"/>
  <c r="N819" i="1"/>
  <c r="O819" i="1"/>
  <c r="P819" i="1"/>
  <c r="N820" i="1"/>
  <c r="O820" i="1"/>
  <c r="P820" i="1"/>
  <c r="N744" i="1"/>
  <c r="O744" i="1"/>
  <c r="P744" i="1"/>
  <c r="Q823" i="1"/>
  <c r="L823" i="1"/>
  <c r="L824" i="1" s="1"/>
  <c r="K823" i="1"/>
  <c r="I823" i="1"/>
  <c r="J824" i="1" s="1"/>
  <c r="X115" i="1"/>
  <c r="R115" i="1"/>
  <c r="P115" i="1"/>
  <c r="O115" i="1"/>
  <c r="N115" i="1"/>
  <c r="X108" i="1"/>
  <c r="R108" i="1"/>
  <c r="P108" i="1"/>
  <c r="O108" i="1"/>
  <c r="N108" i="1"/>
  <c r="X106" i="1"/>
  <c r="R106" i="1"/>
  <c r="P106" i="1"/>
  <c r="O106" i="1"/>
  <c r="N106" i="1"/>
  <c r="X105" i="1"/>
  <c r="R105" i="1"/>
  <c r="P105" i="1"/>
  <c r="O105" i="1"/>
  <c r="N105" i="1"/>
  <c r="X104" i="1"/>
  <c r="R104" i="1"/>
  <c r="P104" i="1"/>
  <c r="O104" i="1"/>
  <c r="N104" i="1"/>
  <c r="X103" i="1"/>
  <c r="R103" i="1"/>
  <c r="P103" i="1"/>
  <c r="O103" i="1"/>
  <c r="N103" i="1"/>
  <c r="X102" i="1"/>
  <c r="R102" i="1"/>
  <c r="P102" i="1"/>
  <c r="O102" i="1"/>
  <c r="N102" i="1"/>
  <c r="X100" i="1"/>
  <c r="R100" i="1"/>
  <c r="P100" i="1"/>
  <c r="O100" i="1"/>
  <c r="N100" i="1"/>
  <c r="X96" i="1"/>
  <c r="R96" i="1"/>
  <c r="P96" i="1"/>
  <c r="O96" i="1"/>
  <c r="N96" i="1"/>
  <c r="X95" i="1"/>
  <c r="R95" i="1"/>
  <c r="P95" i="1"/>
  <c r="O95" i="1"/>
  <c r="N95" i="1"/>
  <c r="X93" i="1"/>
  <c r="R93" i="1"/>
  <c r="P93" i="1"/>
  <c r="O93" i="1"/>
  <c r="N93" i="1"/>
  <c r="X89" i="1"/>
  <c r="R89" i="1"/>
  <c r="P89" i="1"/>
  <c r="O89" i="1"/>
  <c r="N89" i="1"/>
  <c r="X88" i="1"/>
  <c r="R88" i="1"/>
  <c r="P88" i="1"/>
  <c r="O88" i="1"/>
  <c r="N88" i="1"/>
  <c r="X66" i="1"/>
  <c r="R66" i="1"/>
  <c r="P66" i="1"/>
  <c r="O66" i="1"/>
  <c r="N66" i="1"/>
  <c r="X65" i="1"/>
  <c r="R65" i="1"/>
  <c r="P65" i="1"/>
  <c r="O65" i="1"/>
  <c r="N65" i="1"/>
  <c r="X57" i="1"/>
  <c r="R57" i="1"/>
  <c r="P57" i="1"/>
  <c r="O57" i="1"/>
  <c r="N57" i="1"/>
  <c r="X55" i="1"/>
  <c r="R55" i="1"/>
  <c r="P55" i="1"/>
  <c r="O55" i="1"/>
  <c r="N55" i="1"/>
  <c r="X54" i="1"/>
  <c r="R54" i="1"/>
  <c r="P54" i="1"/>
  <c r="O54" i="1"/>
  <c r="N54" i="1"/>
  <c r="X53" i="1"/>
  <c r="R53" i="1"/>
  <c r="P53" i="1"/>
  <c r="O53" i="1"/>
  <c r="N53" i="1"/>
  <c r="X52" i="1"/>
  <c r="R52" i="1"/>
  <c r="P52" i="1"/>
  <c r="O52" i="1"/>
  <c r="N52" i="1"/>
  <c r="X51" i="1"/>
  <c r="R51" i="1"/>
  <c r="P51" i="1"/>
  <c r="O51" i="1"/>
  <c r="N51" i="1"/>
  <c r="X50" i="1"/>
  <c r="R50" i="1"/>
  <c r="P50" i="1"/>
  <c r="O50" i="1"/>
  <c r="N50" i="1"/>
  <c r="X49" i="1"/>
  <c r="R49" i="1"/>
  <c r="P49" i="1"/>
  <c r="O49" i="1"/>
  <c r="N49" i="1"/>
  <c r="X48" i="1"/>
  <c r="R48" i="1"/>
  <c r="P48" i="1"/>
  <c r="O48" i="1"/>
  <c r="N48" i="1"/>
  <c r="X47" i="1"/>
  <c r="R47" i="1"/>
  <c r="P47" i="1"/>
  <c r="O47" i="1"/>
  <c r="N47" i="1"/>
  <c r="X46" i="1"/>
  <c r="R46" i="1"/>
  <c r="P46" i="1"/>
  <c r="O46" i="1"/>
  <c r="N46" i="1"/>
  <c r="X45" i="1"/>
  <c r="R45" i="1"/>
  <c r="P45" i="1"/>
  <c r="O45" i="1"/>
  <c r="N45" i="1"/>
  <c r="X44" i="1"/>
  <c r="R44" i="1"/>
  <c r="P44" i="1"/>
  <c r="O44" i="1"/>
  <c r="N44" i="1"/>
  <c r="X435" i="1"/>
  <c r="R435" i="1"/>
  <c r="P435" i="1"/>
  <c r="O435" i="1"/>
  <c r="N435" i="1"/>
  <c r="X312" i="1"/>
  <c r="R312" i="1"/>
  <c r="P312" i="1"/>
  <c r="O312" i="1"/>
  <c r="N312" i="1"/>
  <c r="X311" i="1"/>
  <c r="R311" i="1"/>
  <c r="P311" i="1"/>
  <c r="O311" i="1"/>
  <c r="N311" i="1"/>
  <c r="X310" i="1"/>
  <c r="R310" i="1"/>
  <c r="P310" i="1"/>
  <c r="O310" i="1"/>
  <c r="N310" i="1"/>
  <c r="X308" i="1"/>
  <c r="R308" i="1"/>
  <c r="P308" i="1"/>
  <c r="O308" i="1"/>
  <c r="N308" i="1"/>
  <c r="X307" i="1"/>
  <c r="R307" i="1"/>
  <c r="P307" i="1"/>
  <c r="O307" i="1"/>
  <c r="N307" i="1"/>
  <c r="X306" i="1"/>
  <c r="R306" i="1"/>
  <c r="P306" i="1"/>
  <c r="O306" i="1"/>
  <c r="N306" i="1"/>
  <c r="X304" i="1"/>
  <c r="R304" i="1"/>
  <c r="P304" i="1"/>
  <c r="O304" i="1"/>
  <c r="N304" i="1"/>
  <c r="X303" i="1"/>
  <c r="R303" i="1"/>
  <c r="P303" i="1"/>
  <c r="O303" i="1"/>
  <c r="N303" i="1"/>
  <c r="X309" i="1"/>
  <c r="R309" i="1"/>
  <c r="P309" i="1"/>
  <c r="O309" i="1"/>
  <c r="N309" i="1"/>
  <c r="X299" i="1"/>
  <c r="R299" i="1"/>
  <c r="P299" i="1"/>
  <c r="O299" i="1"/>
  <c r="N299" i="1"/>
  <c r="X781" i="1"/>
  <c r="R781" i="1"/>
  <c r="P781" i="1"/>
  <c r="O781" i="1"/>
  <c r="N781" i="1"/>
  <c r="X434" i="1"/>
  <c r="R434" i="1"/>
  <c r="P434" i="1"/>
  <c r="O434" i="1"/>
  <c r="N434" i="1"/>
  <c r="X431" i="1"/>
  <c r="R431" i="1"/>
  <c r="P431" i="1"/>
  <c r="O431" i="1"/>
  <c r="N431" i="1"/>
  <c r="X430" i="1"/>
  <c r="R430" i="1"/>
  <c r="P430" i="1"/>
  <c r="O430" i="1"/>
  <c r="N430" i="1"/>
  <c r="X429" i="1"/>
  <c r="R429" i="1"/>
  <c r="P429" i="1"/>
  <c r="O429" i="1"/>
  <c r="N429" i="1"/>
  <c r="X428" i="1"/>
  <c r="R428" i="1"/>
  <c r="P428" i="1"/>
  <c r="O428" i="1"/>
  <c r="N428" i="1"/>
  <c r="X427" i="1"/>
  <c r="R427" i="1"/>
  <c r="P427" i="1"/>
  <c r="O427" i="1"/>
  <c r="N427" i="1"/>
  <c r="X426" i="1"/>
  <c r="R426" i="1"/>
  <c r="P426" i="1"/>
  <c r="O426" i="1"/>
  <c r="N426" i="1"/>
  <c r="X425" i="1"/>
  <c r="R425" i="1"/>
  <c r="P425" i="1"/>
  <c r="O425" i="1"/>
  <c r="N425" i="1"/>
  <c r="X424" i="1"/>
  <c r="R424" i="1"/>
  <c r="P424" i="1"/>
  <c r="O424" i="1"/>
  <c r="N424" i="1"/>
  <c r="X423" i="1"/>
  <c r="R423" i="1"/>
  <c r="P423" i="1"/>
  <c r="O423" i="1"/>
  <c r="N423" i="1"/>
  <c r="X422" i="1"/>
  <c r="R422" i="1"/>
  <c r="P422" i="1"/>
  <c r="O422" i="1"/>
  <c r="N422" i="1"/>
  <c r="X421" i="1"/>
  <c r="R421" i="1"/>
  <c r="P421" i="1"/>
  <c r="O421" i="1"/>
  <c r="N421" i="1"/>
  <c r="X420" i="1"/>
  <c r="R420" i="1"/>
  <c r="P420" i="1"/>
  <c r="O420" i="1"/>
  <c r="N420" i="1"/>
  <c r="X360" i="1"/>
  <c r="R360" i="1"/>
  <c r="P360" i="1"/>
  <c r="O360" i="1"/>
  <c r="N360" i="1"/>
  <c r="X319" i="1"/>
  <c r="R319" i="1"/>
  <c r="P319" i="1"/>
  <c r="O319" i="1"/>
  <c r="N319" i="1"/>
  <c r="X300" i="1"/>
  <c r="R300" i="1"/>
  <c r="P300" i="1"/>
  <c r="O300" i="1"/>
  <c r="N300" i="1"/>
  <c r="X301" i="1"/>
  <c r="R301" i="1"/>
  <c r="P301" i="1"/>
  <c r="O301" i="1"/>
  <c r="N301" i="1"/>
  <c r="X190" i="1"/>
  <c r="R190" i="1"/>
  <c r="P190" i="1"/>
  <c r="O190" i="1"/>
  <c r="N190" i="1"/>
  <c r="X791" i="1"/>
  <c r="R791" i="1"/>
  <c r="P791" i="1"/>
  <c r="O791" i="1"/>
  <c r="N791" i="1"/>
  <c r="X630" i="1"/>
  <c r="R630" i="1"/>
  <c r="P630" i="1"/>
  <c r="O630" i="1"/>
  <c r="N630" i="1"/>
  <c r="X415" i="1"/>
  <c r="R415" i="1"/>
  <c r="P415" i="1"/>
  <c r="O415" i="1"/>
  <c r="N415" i="1"/>
  <c r="X248" i="1"/>
  <c r="R248" i="1"/>
  <c r="P248" i="1"/>
  <c r="O248" i="1"/>
  <c r="N248" i="1"/>
  <c r="X236" i="1"/>
  <c r="R236" i="1"/>
  <c r="P236" i="1"/>
  <c r="O236" i="1"/>
  <c r="N236" i="1"/>
  <c r="X702" i="1"/>
  <c r="R702" i="1"/>
  <c r="P702" i="1"/>
  <c r="O702" i="1"/>
  <c r="N702" i="1"/>
  <c r="X251" i="1"/>
  <c r="R251" i="1"/>
  <c r="P251" i="1"/>
  <c r="O251" i="1"/>
  <c r="N251" i="1"/>
  <c r="X86" i="1"/>
  <c r="R86" i="1"/>
  <c r="P86" i="1"/>
  <c r="O86" i="1"/>
  <c r="N86" i="1"/>
  <c r="X85" i="1"/>
  <c r="R85" i="1"/>
  <c r="P85" i="1"/>
  <c r="O85" i="1"/>
  <c r="N85" i="1"/>
  <c r="X84" i="1"/>
  <c r="R84" i="1"/>
  <c r="P84" i="1"/>
  <c r="O84" i="1"/>
  <c r="N84" i="1"/>
  <c r="X83" i="1"/>
  <c r="R83" i="1"/>
  <c r="P83" i="1"/>
  <c r="O83" i="1"/>
  <c r="N83" i="1"/>
  <c r="X82" i="1"/>
  <c r="R82" i="1"/>
  <c r="P82" i="1"/>
  <c r="O82" i="1"/>
  <c r="N82" i="1"/>
  <c r="X81" i="1"/>
  <c r="R81" i="1"/>
  <c r="P81" i="1"/>
  <c r="O81" i="1"/>
  <c r="N81" i="1"/>
  <c r="X80" i="1"/>
  <c r="R80" i="1"/>
  <c r="P80" i="1"/>
  <c r="O80" i="1"/>
  <c r="N80" i="1"/>
  <c r="X79" i="1"/>
  <c r="R79" i="1"/>
  <c r="P79" i="1"/>
  <c r="O79" i="1"/>
  <c r="N79" i="1"/>
  <c r="X78" i="1"/>
  <c r="R78" i="1"/>
  <c r="P78" i="1"/>
  <c r="O78" i="1"/>
  <c r="N78" i="1"/>
  <c r="X77" i="1"/>
  <c r="R77" i="1"/>
  <c r="P77" i="1"/>
  <c r="O77" i="1"/>
  <c r="N77" i="1"/>
  <c r="X76" i="1"/>
  <c r="R76" i="1"/>
  <c r="P76" i="1"/>
  <c r="O76" i="1"/>
  <c r="N76" i="1"/>
  <c r="X75" i="1"/>
  <c r="R75" i="1"/>
  <c r="P75" i="1"/>
  <c r="O75" i="1"/>
  <c r="N75" i="1"/>
  <c r="X74" i="1"/>
  <c r="R74" i="1"/>
  <c r="P74" i="1"/>
  <c r="O74" i="1"/>
  <c r="N74" i="1"/>
  <c r="X73" i="1"/>
  <c r="R73" i="1"/>
  <c r="P73" i="1"/>
  <c r="O73" i="1"/>
  <c r="N73" i="1"/>
  <c r="X72" i="1"/>
  <c r="R72" i="1"/>
  <c r="P72" i="1"/>
  <c r="O72" i="1"/>
  <c r="N72" i="1"/>
  <c r="X70" i="1"/>
  <c r="R70" i="1"/>
  <c r="P70" i="1"/>
  <c r="O70" i="1"/>
  <c r="N70" i="1"/>
  <c r="X69" i="1"/>
  <c r="R69" i="1"/>
  <c r="P69" i="1"/>
  <c r="O69" i="1"/>
  <c r="N69" i="1"/>
  <c r="X71" i="1"/>
  <c r="R71" i="1"/>
  <c r="P71" i="1"/>
  <c r="O71" i="1"/>
  <c r="N71" i="1"/>
  <c r="X672" i="1"/>
  <c r="R672" i="1"/>
  <c r="P672" i="1"/>
  <c r="O672" i="1"/>
  <c r="N672" i="1"/>
  <c r="X337" i="1"/>
  <c r="R337" i="1"/>
  <c r="P337" i="1"/>
  <c r="O337" i="1"/>
  <c r="N337" i="1"/>
  <c r="X626" i="1"/>
  <c r="R626" i="1"/>
  <c r="P626" i="1"/>
  <c r="O626" i="1"/>
  <c r="N626" i="1"/>
  <c r="X234" i="1"/>
  <c r="R234" i="1"/>
  <c r="P234" i="1"/>
  <c r="O234" i="1"/>
  <c r="N234" i="1"/>
  <c r="X235" i="1"/>
  <c r="R235" i="1"/>
  <c r="P235" i="1"/>
  <c r="O235" i="1"/>
  <c r="N235" i="1"/>
  <c r="X798" i="1"/>
  <c r="R798" i="1"/>
  <c r="P798" i="1"/>
  <c r="O798" i="1"/>
  <c r="N798" i="1"/>
  <c r="X764" i="1"/>
  <c r="R764" i="1"/>
  <c r="P764" i="1"/>
  <c r="O764" i="1"/>
  <c r="N764" i="1"/>
  <c r="X628" i="1"/>
  <c r="R628" i="1"/>
  <c r="P628" i="1"/>
  <c r="O628" i="1"/>
  <c r="N628" i="1"/>
  <c r="X433" i="1"/>
  <c r="R433" i="1"/>
  <c r="P433" i="1"/>
  <c r="O433" i="1"/>
  <c r="N433" i="1"/>
  <c r="X803" i="1"/>
  <c r="R803" i="1"/>
  <c r="P803" i="1"/>
  <c r="O803" i="1"/>
  <c r="N803" i="1"/>
  <c r="X799" i="1"/>
  <c r="R799" i="1"/>
  <c r="P799" i="1"/>
  <c r="O799" i="1"/>
  <c r="N799" i="1"/>
  <c r="X794" i="1"/>
  <c r="R794" i="1"/>
  <c r="P794" i="1"/>
  <c r="O794" i="1"/>
  <c r="N794" i="1"/>
  <c r="X778" i="1"/>
  <c r="R778" i="1"/>
  <c r="P778" i="1"/>
  <c r="O778" i="1"/>
  <c r="N778" i="1"/>
  <c r="X621" i="1"/>
  <c r="R621" i="1"/>
  <c r="P621" i="1"/>
  <c r="O621" i="1"/>
  <c r="N621" i="1"/>
  <c r="X616" i="1"/>
  <c r="R616" i="1"/>
  <c r="P616" i="1"/>
  <c r="O616" i="1"/>
  <c r="N616" i="1"/>
  <c r="X615" i="1"/>
  <c r="R615" i="1"/>
  <c r="P615" i="1"/>
  <c r="O615" i="1"/>
  <c r="N615" i="1"/>
  <c r="X614" i="1"/>
  <c r="R614" i="1"/>
  <c r="P614" i="1"/>
  <c r="O614" i="1"/>
  <c r="N614" i="1"/>
  <c r="X613" i="1"/>
  <c r="R613" i="1"/>
  <c r="P613" i="1"/>
  <c r="O613" i="1"/>
  <c r="N613" i="1"/>
  <c r="X456" i="1"/>
  <c r="R456" i="1"/>
  <c r="P456" i="1"/>
  <c r="O456" i="1"/>
  <c r="N456" i="1"/>
  <c r="X455" i="1"/>
  <c r="R455" i="1"/>
  <c r="P455" i="1"/>
  <c r="O455" i="1"/>
  <c r="N455" i="1"/>
  <c r="X454" i="1"/>
  <c r="R454" i="1"/>
  <c r="P454" i="1"/>
  <c r="O454" i="1"/>
  <c r="N454" i="1"/>
  <c r="X450" i="1"/>
  <c r="R450" i="1"/>
  <c r="P450" i="1"/>
  <c r="O450" i="1"/>
  <c r="N450" i="1"/>
  <c r="X449" i="1"/>
  <c r="R449" i="1"/>
  <c r="P449" i="1"/>
  <c r="O449" i="1"/>
  <c r="N449" i="1"/>
  <c r="X447" i="1"/>
  <c r="R447" i="1"/>
  <c r="P447" i="1"/>
  <c r="O447" i="1"/>
  <c r="N447" i="1"/>
  <c r="X445" i="1"/>
  <c r="R445" i="1"/>
  <c r="P445" i="1"/>
  <c r="O445" i="1"/>
  <c r="N445" i="1"/>
  <c r="X444" i="1"/>
  <c r="R444" i="1"/>
  <c r="P444" i="1"/>
  <c r="O444" i="1"/>
  <c r="N444" i="1"/>
  <c r="X443" i="1"/>
  <c r="R443" i="1"/>
  <c r="P443" i="1"/>
  <c r="O443" i="1"/>
  <c r="N443" i="1"/>
  <c r="X442" i="1"/>
  <c r="R442" i="1"/>
  <c r="P442" i="1"/>
  <c r="O442" i="1"/>
  <c r="N442" i="1"/>
  <c r="X441" i="1"/>
  <c r="R441" i="1"/>
  <c r="P441" i="1"/>
  <c r="O441" i="1"/>
  <c r="N441" i="1"/>
  <c r="X440" i="1"/>
  <c r="R440" i="1"/>
  <c r="P440" i="1"/>
  <c r="O440" i="1"/>
  <c r="N440" i="1"/>
  <c r="X439" i="1"/>
  <c r="R439" i="1"/>
  <c r="P439" i="1"/>
  <c r="O439" i="1"/>
  <c r="N439" i="1"/>
  <c r="X438" i="1"/>
  <c r="R438" i="1"/>
  <c r="P438" i="1"/>
  <c r="O438" i="1"/>
  <c r="N438" i="1"/>
  <c r="X437" i="1"/>
  <c r="R437" i="1"/>
  <c r="P437" i="1"/>
  <c r="O437" i="1"/>
  <c r="N437" i="1"/>
  <c r="X436" i="1"/>
  <c r="R436" i="1"/>
  <c r="P436" i="1"/>
  <c r="O436" i="1"/>
  <c r="N436" i="1"/>
  <c r="X401" i="1"/>
  <c r="R401" i="1"/>
  <c r="P401" i="1"/>
  <c r="O401" i="1"/>
  <c r="N401" i="1"/>
  <c r="X400" i="1"/>
  <c r="R400" i="1"/>
  <c r="P400" i="1"/>
  <c r="O400" i="1"/>
  <c r="N400" i="1"/>
  <c r="X777" i="1"/>
  <c r="R777" i="1"/>
  <c r="P777" i="1"/>
  <c r="O777" i="1"/>
  <c r="N777" i="1"/>
  <c r="X776" i="1"/>
  <c r="R776" i="1"/>
  <c r="P776" i="1"/>
  <c r="O776" i="1"/>
  <c r="N776" i="1"/>
  <c r="X461" i="1"/>
  <c r="R461" i="1"/>
  <c r="P461" i="1"/>
  <c r="O461" i="1"/>
  <c r="N461" i="1"/>
  <c r="X460" i="1"/>
  <c r="R460" i="1"/>
  <c r="P460" i="1"/>
  <c r="O460" i="1"/>
  <c r="N460" i="1"/>
  <c r="X457" i="1"/>
  <c r="R457" i="1"/>
  <c r="P457" i="1"/>
  <c r="O457" i="1"/>
  <c r="N457" i="1"/>
  <c r="X452" i="1"/>
  <c r="R452" i="1"/>
  <c r="P452" i="1"/>
  <c r="O452" i="1"/>
  <c r="N452" i="1"/>
  <c r="X451" i="1"/>
  <c r="R451" i="1"/>
  <c r="P451" i="1"/>
  <c r="O451" i="1"/>
  <c r="N451" i="1"/>
  <c r="X446" i="1"/>
  <c r="R446" i="1"/>
  <c r="P446" i="1"/>
  <c r="O446" i="1"/>
  <c r="N446" i="1"/>
  <c r="X412" i="1"/>
  <c r="R412" i="1"/>
  <c r="P412" i="1"/>
  <c r="O412" i="1"/>
  <c r="N412" i="1"/>
  <c r="X411" i="1"/>
  <c r="R411" i="1"/>
  <c r="P411" i="1"/>
  <c r="O411" i="1"/>
  <c r="N411" i="1"/>
  <c r="X410" i="1"/>
  <c r="R410" i="1"/>
  <c r="P410" i="1"/>
  <c r="O410" i="1"/>
  <c r="N410" i="1"/>
  <c r="X409" i="1"/>
  <c r="R409" i="1"/>
  <c r="P409" i="1"/>
  <c r="O409" i="1"/>
  <c r="N409" i="1"/>
  <c r="X408" i="1"/>
  <c r="R408" i="1"/>
  <c r="P408" i="1"/>
  <c r="O408" i="1"/>
  <c r="N408" i="1"/>
  <c r="X407" i="1"/>
  <c r="R407" i="1"/>
  <c r="P407" i="1"/>
  <c r="O407" i="1"/>
  <c r="N407" i="1"/>
  <c r="X406" i="1"/>
  <c r="R406" i="1"/>
  <c r="P406" i="1"/>
  <c r="O406" i="1"/>
  <c r="N406" i="1"/>
  <c r="X405" i="1"/>
  <c r="R405" i="1"/>
  <c r="P405" i="1"/>
  <c r="O405" i="1"/>
  <c r="N405" i="1"/>
  <c r="X404" i="1"/>
  <c r="R404" i="1"/>
  <c r="P404" i="1"/>
  <c r="O404" i="1"/>
  <c r="N404" i="1"/>
  <c r="X403" i="1"/>
  <c r="R403" i="1"/>
  <c r="P403" i="1"/>
  <c r="O403" i="1"/>
  <c r="N403" i="1"/>
  <c r="X402" i="1"/>
  <c r="R402" i="1"/>
  <c r="P402" i="1"/>
  <c r="O402" i="1"/>
  <c r="N402" i="1"/>
  <c r="X399" i="1"/>
  <c r="R399" i="1"/>
  <c r="P399" i="1"/>
  <c r="O399" i="1"/>
  <c r="N399" i="1"/>
  <c r="X398" i="1"/>
  <c r="R398" i="1"/>
  <c r="P398" i="1"/>
  <c r="O398" i="1"/>
  <c r="N398" i="1"/>
  <c r="X397" i="1"/>
  <c r="R397" i="1"/>
  <c r="P397" i="1"/>
  <c r="O397" i="1"/>
  <c r="N397" i="1"/>
  <c r="X396" i="1"/>
  <c r="R396" i="1"/>
  <c r="P396" i="1"/>
  <c r="O396" i="1"/>
  <c r="N396" i="1"/>
  <c r="X395" i="1"/>
  <c r="R395" i="1"/>
  <c r="P395" i="1"/>
  <c r="O395" i="1"/>
  <c r="N395" i="1"/>
  <c r="X394" i="1"/>
  <c r="R394" i="1"/>
  <c r="P394" i="1"/>
  <c r="O394" i="1"/>
  <c r="N394" i="1"/>
  <c r="X393" i="1"/>
  <c r="R393" i="1"/>
  <c r="P393" i="1"/>
  <c r="O393" i="1"/>
  <c r="N393" i="1"/>
  <c r="X392" i="1"/>
  <c r="R392" i="1"/>
  <c r="P392" i="1"/>
  <c r="O392" i="1"/>
  <c r="N392" i="1"/>
  <c r="X391" i="1"/>
  <c r="R391" i="1"/>
  <c r="P391" i="1"/>
  <c r="O391" i="1"/>
  <c r="N391" i="1"/>
  <c r="X390" i="1"/>
  <c r="R390" i="1"/>
  <c r="P390" i="1"/>
  <c r="O390" i="1"/>
  <c r="N390" i="1"/>
  <c r="X389" i="1"/>
  <c r="R389" i="1"/>
  <c r="P389" i="1"/>
  <c r="O389" i="1"/>
  <c r="N389" i="1"/>
  <c r="X388" i="1"/>
  <c r="R388" i="1"/>
  <c r="P388" i="1"/>
  <c r="O388" i="1"/>
  <c r="N388" i="1"/>
  <c r="X387" i="1"/>
  <c r="R387" i="1"/>
  <c r="P387" i="1"/>
  <c r="O387" i="1"/>
  <c r="N387" i="1"/>
  <c r="X386" i="1"/>
  <c r="R386" i="1"/>
  <c r="P386" i="1"/>
  <c r="O386" i="1"/>
  <c r="N386" i="1"/>
  <c r="X385" i="1"/>
  <c r="R385" i="1"/>
  <c r="P385" i="1"/>
  <c r="O385" i="1"/>
  <c r="N385" i="1"/>
  <c r="X384" i="1"/>
  <c r="R384" i="1"/>
  <c r="P384" i="1"/>
  <c r="O384" i="1"/>
  <c r="N384" i="1"/>
  <c r="X383" i="1"/>
  <c r="R383" i="1"/>
  <c r="P383" i="1"/>
  <c r="O383" i="1"/>
  <c r="N383" i="1"/>
  <c r="X382" i="1"/>
  <c r="R382" i="1"/>
  <c r="P382" i="1"/>
  <c r="O382" i="1"/>
  <c r="N382" i="1"/>
  <c r="X381" i="1"/>
  <c r="R381" i="1"/>
  <c r="P381" i="1"/>
  <c r="O381" i="1"/>
  <c r="N381" i="1"/>
  <c r="X380" i="1"/>
  <c r="R380" i="1"/>
  <c r="P380" i="1"/>
  <c r="O380" i="1"/>
  <c r="N380" i="1"/>
  <c r="X379" i="1"/>
  <c r="R379" i="1"/>
  <c r="P379" i="1"/>
  <c r="O379" i="1"/>
  <c r="N379" i="1"/>
  <c r="X378" i="1"/>
  <c r="R378" i="1"/>
  <c r="P378" i="1"/>
  <c r="O378" i="1"/>
  <c r="N378" i="1"/>
  <c r="X377" i="1"/>
  <c r="R377" i="1"/>
  <c r="P377" i="1"/>
  <c r="O377" i="1"/>
  <c r="N377" i="1"/>
  <c r="X376" i="1"/>
  <c r="R376" i="1"/>
  <c r="P376" i="1"/>
  <c r="O376" i="1"/>
  <c r="N376" i="1"/>
  <c r="X375" i="1"/>
  <c r="R375" i="1"/>
  <c r="P375" i="1"/>
  <c r="O375" i="1"/>
  <c r="N375" i="1"/>
  <c r="X374" i="1"/>
  <c r="R374" i="1"/>
  <c r="P374" i="1"/>
  <c r="O374" i="1"/>
  <c r="N374" i="1"/>
  <c r="X373" i="1"/>
  <c r="R373" i="1"/>
  <c r="P373" i="1"/>
  <c r="O373" i="1"/>
  <c r="N373" i="1"/>
  <c r="X372" i="1"/>
  <c r="R372" i="1"/>
  <c r="P372" i="1"/>
  <c r="O372" i="1"/>
  <c r="N372" i="1"/>
  <c r="X371" i="1"/>
  <c r="R371" i="1"/>
  <c r="P371" i="1"/>
  <c r="O371" i="1"/>
  <c r="N371" i="1"/>
  <c r="X370" i="1"/>
  <c r="R370" i="1"/>
  <c r="P370" i="1"/>
  <c r="O370" i="1"/>
  <c r="N370" i="1"/>
  <c r="X369" i="1"/>
  <c r="R369" i="1"/>
  <c r="P369" i="1"/>
  <c r="O369" i="1"/>
  <c r="N369" i="1"/>
  <c r="X368" i="1"/>
  <c r="R368" i="1"/>
  <c r="P368" i="1"/>
  <c r="O368" i="1"/>
  <c r="N368" i="1"/>
  <c r="X367" i="1"/>
  <c r="R367" i="1"/>
  <c r="P367" i="1"/>
  <c r="O367" i="1"/>
  <c r="N367" i="1"/>
  <c r="X366" i="1"/>
  <c r="R366" i="1"/>
  <c r="P366" i="1"/>
  <c r="O366" i="1"/>
  <c r="N366" i="1"/>
  <c r="X365" i="1"/>
  <c r="R365" i="1"/>
  <c r="P365" i="1"/>
  <c r="O365" i="1"/>
  <c r="N365" i="1"/>
  <c r="X358" i="1"/>
  <c r="R358" i="1"/>
  <c r="P358" i="1"/>
  <c r="O358" i="1"/>
  <c r="N358" i="1"/>
  <c r="X357" i="1"/>
  <c r="R357" i="1"/>
  <c r="P357" i="1"/>
  <c r="O357" i="1"/>
  <c r="N357" i="1"/>
  <c r="X356" i="1"/>
  <c r="R356" i="1"/>
  <c r="P356" i="1"/>
  <c r="O356" i="1"/>
  <c r="N356" i="1"/>
  <c r="X355" i="1"/>
  <c r="R355" i="1"/>
  <c r="P355" i="1"/>
  <c r="O355" i="1"/>
  <c r="N355" i="1"/>
  <c r="X354" i="1"/>
  <c r="R354" i="1"/>
  <c r="P354" i="1"/>
  <c r="O354" i="1"/>
  <c r="N354" i="1"/>
  <c r="X814" i="1"/>
  <c r="R814" i="1"/>
  <c r="P814" i="1"/>
  <c r="O814" i="1"/>
  <c r="N814" i="1"/>
  <c r="X813" i="1"/>
  <c r="R813" i="1"/>
  <c r="P813" i="1"/>
  <c r="O813" i="1"/>
  <c r="N813" i="1"/>
  <c r="X349" i="1"/>
  <c r="R349" i="1"/>
  <c r="P349" i="1"/>
  <c r="O349" i="1"/>
  <c r="N349" i="1"/>
  <c r="X348" i="1"/>
  <c r="R348" i="1"/>
  <c r="P348" i="1"/>
  <c r="O348" i="1"/>
  <c r="N348" i="1"/>
  <c r="X347" i="1"/>
  <c r="R347" i="1"/>
  <c r="P347" i="1"/>
  <c r="O347" i="1"/>
  <c r="N347" i="1"/>
  <c r="X346" i="1"/>
  <c r="R346" i="1"/>
  <c r="P346" i="1"/>
  <c r="O346" i="1"/>
  <c r="N346" i="1"/>
  <c r="X345" i="1"/>
  <c r="R345" i="1"/>
  <c r="P345" i="1"/>
  <c r="O345" i="1"/>
  <c r="N345" i="1"/>
  <c r="X344" i="1"/>
  <c r="R344" i="1"/>
  <c r="P344" i="1"/>
  <c r="O344" i="1"/>
  <c r="N344" i="1"/>
  <c r="X39" i="1"/>
  <c r="R39" i="1"/>
  <c r="P39" i="1"/>
  <c r="O39" i="1"/>
  <c r="N39" i="1"/>
  <c r="X38" i="1"/>
  <c r="R38" i="1"/>
  <c r="P38" i="1"/>
  <c r="O38" i="1"/>
  <c r="N38" i="1"/>
  <c r="X37" i="1"/>
  <c r="R37" i="1"/>
  <c r="P37" i="1"/>
  <c r="O37" i="1"/>
  <c r="N37" i="1"/>
  <c r="X36" i="1"/>
  <c r="R36" i="1"/>
  <c r="P36" i="1"/>
  <c r="O36" i="1"/>
  <c r="N36" i="1"/>
  <c r="X35" i="1"/>
  <c r="R35" i="1"/>
  <c r="P35" i="1"/>
  <c r="O35" i="1"/>
  <c r="N35" i="1"/>
  <c r="X34" i="1"/>
  <c r="R34" i="1"/>
  <c r="P34" i="1"/>
  <c r="O34" i="1"/>
  <c r="N34" i="1"/>
  <c r="X33" i="1"/>
  <c r="R33" i="1"/>
  <c r="P33" i="1"/>
  <c r="O33" i="1"/>
  <c r="N33" i="1"/>
  <c r="X32" i="1"/>
  <c r="R32" i="1"/>
  <c r="P32" i="1"/>
  <c r="O32" i="1"/>
  <c r="N32" i="1"/>
  <c r="X31" i="1"/>
  <c r="R31" i="1"/>
  <c r="P31" i="1"/>
  <c r="O31" i="1"/>
  <c r="N31" i="1"/>
  <c r="X30" i="1"/>
  <c r="R30" i="1"/>
  <c r="P30" i="1"/>
  <c r="O30" i="1"/>
  <c r="N30" i="1"/>
  <c r="X29" i="1"/>
  <c r="R29" i="1"/>
  <c r="P29" i="1"/>
  <c r="O29" i="1"/>
  <c r="N29" i="1"/>
  <c r="X28" i="1"/>
  <c r="R28" i="1"/>
  <c r="P28" i="1"/>
  <c r="O28" i="1"/>
  <c r="N28" i="1"/>
  <c r="X27" i="1"/>
  <c r="R27" i="1"/>
  <c r="P27" i="1"/>
  <c r="O27" i="1"/>
  <c r="N27" i="1"/>
  <c r="X26" i="1"/>
  <c r="R26" i="1"/>
  <c r="P26" i="1"/>
  <c r="O26" i="1"/>
  <c r="N26" i="1"/>
  <c r="X25" i="1"/>
  <c r="R25" i="1"/>
  <c r="P25" i="1"/>
  <c r="O25" i="1"/>
  <c r="N25" i="1"/>
  <c r="X24" i="1"/>
  <c r="R24" i="1"/>
  <c r="P24" i="1"/>
  <c r="O24" i="1"/>
  <c r="N24" i="1"/>
  <c r="X23" i="1"/>
  <c r="R23" i="1"/>
  <c r="P23" i="1"/>
  <c r="O23" i="1"/>
  <c r="N23" i="1"/>
  <c r="X22" i="1"/>
  <c r="R22" i="1"/>
  <c r="P22" i="1"/>
  <c r="O22" i="1"/>
  <c r="N22" i="1"/>
  <c r="X21" i="1"/>
  <c r="R21" i="1"/>
  <c r="P21" i="1"/>
  <c r="O21" i="1"/>
  <c r="N21" i="1"/>
  <c r="X20" i="1"/>
  <c r="R20" i="1"/>
  <c r="P20" i="1"/>
  <c r="O20" i="1"/>
  <c r="N20" i="1"/>
  <c r="X19" i="1"/>
  <c r="R19" i="1"/>
  <c r="P19" i="1"/>
  <c r="O19" i="1"/>
  <c r="N19" i="1"/>
  <c r="X18" i="1"/>
  <c r="R18" i="1"/>
  <c r="P18" i="1"/>
  <c r="O18" i="1"/>
  <c r="N18" i="1"/>
  <c r="X17" i="1"/>
  <c r="R17" i="1"/>
  <c r="P17" i="1"/>
  <c r="O17" i="1"/>
  <c r="N17" i="1"/>
  <c r="X16" i="1"/>
  <c r="R16" i="1"/>
  <c r="P16" i="1"/>
  <c r="O16" i="1"/>
  <c r="N16" i="1"/>
  <c r="X15" i="1"/>
  <c r="R15" i="1"/>
  <c r="P15" i="1"/>
  <c r="O15" i="1"/>
  <c r="N15" i="1"/>
  <c r="X14" i="1"/>
  <c r="R14" i="1"/>
  <c r="P14" i="1"/>
  <c r="O14" i="1"/>
  <c r="N14" i="1"/>
  <c r="X13" i="1"/>
  <c r="R13" i="1"/>
  <c r="P13" i="1"/>
  <c r="O13" i="1"/>
  <c r="N13" i="1"/>
  <c r="X12" i="1"/>
  <c r="R12" i="1"/>
  <c r="P12" i="1"/>
  <c r="O12" i="1"/>
  <c r="N12" i="1"/>
  <c r="X11" i="1"/>
  <c r="R11" i="1"/>
  <c r="P11" i="1"/>
  <c r="O11" i="1"/>
  <c r="N11" i="1"/>
  <c r="X10" i="1"/>
  <c r="R10" i="1"/>
  <c r="P10" i="1"/>
  <c r="O10" i="1"/>
  <c r="N10" i="1"/>
  <c r="X9" i="1"/>
  <c r="R9" i="1"/>
  <c r="P9" i="1"/>
  <c r="O9" i="1"/>
  <c r="N9" i="1"/>
  <c r="X8" i="1"/>
  <c r="R8" i="1"/>
  <c r="P8" i="1"/>
  <c r="O8" i="1"/>
  <c r="N8" i="1"/>
  <c r="X7" i="1"/>
  <c r="R7" i="1"/>
  <c r="P7" i="1"/>
  <c r="O7" i="1"/>
  <c r="N7" i="1"/>
  <c r="X419" i="1"/>
  <c r="R419" i="1"/>
  <c r="P419" i="1"/>
  <c r="O419" i="1"/>
  <c r="N419" i="1"/>
  <c r="X351" i="1"/>
  <c r="R351" i="1"/>
  <c r="P351" i="1"/>
  <c r="O351" i="1"/>
  <c r="N351" i="1"/>
  <c r="X343" i="1"/>
  <c r="R343" i="1"/>
  <c r="P343" i="1"/>
  <c r="O343" i="1"/>
  <c r="N343" i="1"/>
  <c r="X342" i="1"/>
  <c r="R342" i="1"/>
  <c r="P342" i="1"/>
  <c r="O342" i="1"/>
  <c r="N342" i="1"/>
  <c r="X821" i="1"/>
  <c r="R821" i="1"/>
  <c r="P821" i="1"/>
  <c r="O821" i="1"/>
  <c r="N821" i="1"/>
  <c r="X800" i="1"/>
  <c r="R800" i="1"/>
  <c r="P800" i="1"/>
  <c r="O800" i="1"/>
  <c r="N800" i="1"/>
  <c r="X359" i="1"/>
  <c r="R359" i="1"/>
  <c r="P359" i="1"/>
  <c r="O359" i="1"/>
  <c r="N359" i="1"/>
  <c r="X350" i="1"/>
  <c r="R350" i="1"/>
  <c r="P350" i="1"/>
  <c r="O350" i="1"/>
  <c r="N350" i="1"/>
  <c r="X4" i="1"/>
  <c r="R4" i="1"/>
  <c r="P4" i="1"/>
  <c r="O4" i="1"/>
  <c r="N4" i="1"/>
  <c r="X3" i="1"/>
  <c r="R3" i="1"/>
  <c r="P3" i="1"/>
  <c r="O3" i="1"/>
  <c r="N3" i="1"/>
  <c r="X2" i="1"/>
  <c r="R2" i="1"/>
  <c r="P2" i="1"/>
  <c r="O2" i="1"/>
  <c r="N2" i="1"/>
  <c r="X6" i="1"/>
  <c r="R6" i="1"/>
  <c r="P6" i="1"/>
  <c r="O6" i="1"/>
  <c r="N6" i="1"/>
  <c r="X5" i="1"/>
  <c r="R5" i="1"/>
  <c r="P5" i="1"/>
  <c r="O5" i="1"/>
  <c r="N5" i="1"/>
  <c r="X43" i="1"/>
  <c r="R43" i="1"/>
  <c r="P43" i="1"/>
  <c r="O43" i="1"/>
  <c r="N43" i="1"/>
  <c r="X42" i="1"/>
  <c r="R42" i="1"/>
  <c r="P42" i="1"/>
  <c r="O42" i="1"/>
  <c r="N42" i="1"/>
  <c r="X41" i="1"/>
  <c r="R41" i="1"/>
  <c r="P41" i="1"/>
  <c r="O41" i="1"/>
  <c r="N41" i="1"/>
  <c r="X40" i="1"/>
  <c r="R40" i="1"/>
  <c r="P40" i="1"/>
  <c r="O40" i="1"/>
  <c r="N40" i="1"/>
  <c r="X414" i="1"/>
  <c r="R414" i="1"/>
  <c r="P414" i="1"/>
  <c r="O414" i="1"/>
  <c r="N414" i="1"/>
  <c r="X413" i="1"/>
  <c r="R413" i="1"/>
  <c r="P413" i="1"/>
  <c r="O413" i="1"/>
  <c r="N413" i="1"/>
  <c r="X364" i="1"/>
  <c r="R364" i="1"/>
  <c r="P364" i="1"/>
  <c r="O364" i="1"/>
  <c r="N364" i="1"/>
  <c r="X363" i="1"/>
  <c r="R363" i="1"/>
  <c r="P363" i="1"/>
  <c r="O363" i="1"/>
  <c r="N363" i="1"/>
  <c r="X362" i="1"/>
  <c r="R362" i="1"/>
  <c r="P362" i="1"/>
  <c r="O362" i="1"/>
  <c r="N362" i="1"/>
  <c r="X361" i="1"/>
  <c r="R361" i="1"/>
  <c r="P361" i="1"/>
  <c r="O361" i="1"/>
  <c r="N361" i="1"/>
  <c r="X352" i="1"/>
  <c r="R352" i="1"/>
  <c r="P352" i="1"/>
  <c r="O352" i="1"/>
  <c r="N352" i="1"/>
  <c r="X801" i="1"/>
  <c r="R801" i="1"/>
  <c r="P801" i="1"/>
  <c r="O801" i="1"/>
  <c r="N801" i="1"/>
  <c r="X771" i="1"/>
  <c r="R771" i="1"/>
  <c r="P771" i="1"/>
  <c r="O771" i="1"/>
  <c r="N771" i="1"/>
  <c r="X620" i="1"/>
  <c r="R620" i="1"/>
  <c r="P620" i="1"/>
  <c r="O620" i="1"/>
  <c r="N620" i="1"/>
  <c r="X619" i="1"/>
  <c r="R619" i="1"/>
  <c r="P619" i="1"/>
  <c r="O619" i="1"/>
  <c r="N619" i="1"/>
  <c r="X618" i="1"/>
  <c r="R618" i="1"/>
  <c r="P618" i="1"/>
  <c r="O618" i="1"/>
  <c r="N618" i="1"/>
  <c r="X339" i="1"/>
  <c r="R339" i="1"/>
  <c r="P339" i="1"/>
  <c r="O339" i="1"/>
  <c r="N339" i="1"/>
  <c r="X338" i="1"/>
  <c r="R338" i="1"/>
  <c r="P338" i="1"/>
  <c r="O338" i="1"/>
  <c r="N338" i="1"/>
  <c r="X320" i="1"/>
  <c r="R320" i="1"/>
  <c r="P320" i="1"/>
  <c r="O320" i="1"/>
  <c r="N320" i="1"/>
  <c r="X318" i="1"/>
  <c r="R318" i="1"/>
  <c r="P318" i="1"/>
  <c r="O318" i="1"/>
  <c r="N318" i="1"/>
  <c r="X316" i="1"/>
  <c r="R316" i="1"/>
  <c r="P316" i="1"/>
  <c r="O316" i="1"/>
  <c r="N316" i="1"/>
  <c r="X315" i="1"/>
  <c r="R315" i="1"/>
  <c r="P315" i="1"/>
  <c r="O315" i="1"/>
  <c r="N315" i="1"/>
  <c r="X314" i="1"/>
  <c r="R314" i="1"/>
  <c r="P314" i="1"/>
  <c r="O314" i="1"/>
  <c r="N314" i="1"/>
  <c r="X313" i="1"/>
  <c r="R313" i="1"/>
  <c r="P313" i="1"/>
  <c r="O313" i="1"/>
  <c r="N313" i="1"/>
  <c r="X317" i="1"/>
  <c r="R317" i="1"/>
  <c r="P317" i="1"/>
  <c r="O317" i="1"/>
  <c r="N317" i="1"/>
  <c r="X305" i="1"/>
  <c r="R305" i="1"/>
  <c r="P305" i="1"/>
  <c r="O305" i="1"/>
  <c r="N305" i="1"/>
  <c r="X302" i="1"/>
  <c r="R302" i="1"/>
  <c r="P302" i="1"/>
  <c r="O302" i="1"/>
  <c r="N302" i="1"/>
  <c r="X274" i="1"/>
  <c r="R274" i="1"/>
  <c r="P274" i="1"/>
  <c r="O274" i="1"/>
  <c r="N274" i="1"/>
  <c r="X256" i="1"/>
  <c r="R256" i="1"/>
  <c r="P256" i="1"/>
  <c r="O256" i="1"/>
  <c r="N256" i="1"/>
  <c r="X255" i="1"/>
  <c r="R255" i="1"/>
  <c r="P255" i="1"/>
  <c r="O255" i="1"/>
  <c r="N255" i="1"/>
  <c r="X254" i="1"/>
  <c r="R254" i="1"/>
  <c r="P254" i="1"/>
  <c r="O254" i="1"/>
  <c r="N254" i="1"/>
  <c r="X232" i="1"/>
  <c r="R232" i="1"/>
  <c r="P232" i="1"/>
  <c r="O232" i="1"/>
  <c r="N232" i="1"/>
  <c r="X231" i="1"/>
  <c r="R231" i="1"/>
  <c r="P231" i="1"/>
  <c r="O231" i="1"/>
  <c r="N231" i="1"/>
  <c r="X230" i="1"/>
  <c r="R230" i="1"/>
  <c r="P230" i="1"/>
  <c r="O230" i="1"/>
  <c r="N230" i="1"/>
  <c r="X229" i="1"/>
  <c r="R229" i="1"/>
  <c r="P229" i="1"/>
  <c r="O229" i="1"/>
  <c r="N229" i="1"/>
  <c r="X228" i="1"/>
  <c r="R228" i="1"/>
  <c r="P228" i="1"/>
  <c r="O228" i="1"/>
  <c r="N228" i="1"/>
  <c r="X227" i="1"/>
  <c r="R227" i="1"/>
  <c r="P227" i="1"/>
  <c r="O227" i="1"/>
  <c r="N227" i="1"/>
  <c r="X211" i="1"/>
  <c r="R211" i="1"/>
  <c r="P211" i="1"/>
  <c r="O211" i="1"/>
  <c r="N211" i="1"/>
  <c r="X210" i="1"/>
  <c r="R210" i="1"/>
  <c r="P210" i="1"/>
  <c r="O210" i="1"/>
  <c r="N210" i="1"/>
  <c r="X207" i="1"/>
  <c r="R207" i="1"/>
  <c r="P207" i="1"/>
  <c r="O207" i="1"/>
  <c r="N207" i="1"/>
  <c r="X199" i="1"/>
  <c r="R199" i="1"/>
  <c r="P199" i="1"/>
  <c r="O199" i="1"/>
  <c r="N199" i="1"/>
  <c r="X198" i="1"/>
  <c r="R198" i="1"/>
  <c r="P198" i="1"/>
  <c r="O198" i="1"/>
  <c r="N198" i="1"/>
  <c r="X185" i="1"/>
  <c r="R185" i="1"/>
  <c r="P185" i="1"/>
  <c r="O185" i="1"/>
  <c r="N185" i="1"/>
  <c r="X184" i="1"/>
  <c r="R184" i="1"/>
  <c r="P184" i="1"/>
  <c r="O184" i="1"/>
  <c r="N184" i="1"/>
  <c r="X180" i="1"/>
  <c r="R180" i="1"/>
  <c r="P180" i="1"/>
  <c r="O180" i="1"/>
  <c r="N180" i="1"/>
  <c r="X179" i="1"/>
  <c r="R179" i="1"/>
  <c r="P179" i="1"/>
  <c r="O179" i="1"/>
  <c r="N179" i="1"/>
  <c r="X178" i="1"/>
  <c r="R178" i="1"/>
  <c r="P178" i="1"/>
  <c r="O178" i="1"/>
  <c r="N178" i="1"/>
  <c r="X177" i="1"/>
  <c r="R177" i="1"/>
  <c r="P177" i="1"/>
  <c r="O177" i="1"/>
  <c r="N177" i="1"/>
  <c r="X176" i="1"/>
  <c r="R176" i="1"/>
  <c r="P176" i="1"/>
  <c r="O176" i="1"/>
  <c r="N176" i="1"/>
  <c r="X175" i="1"/>
  <c r="R175" i="1"/>
  <c r="P175" i="1"/>
  <c r="O175" i="1"/>
  <c r="N175" i="1"/>
  <c r="X174" i="1"/>
  <c r="R174" i="1"/>
  <c r="P174" i="1"/>
  <c r="O174" i="1"/>
  <c r="N174" i="1"/>
  <c r="X173" i="1"/>
  <c r="R173" i="1"/>
  <c r="P173" i="1"/>
  <c r="O173" i="1"/>
  <c r="N173" i="1"/>
  <c r="X172" i="1"/>
  <c r="R172" i="1"/>
  <c r="P172" i="1"/>
  <c r="O172" i="1"/>
  <c r="N172" i="1"/>
  <c r="X171" i="1"/>
  <c r="R171" i="1"/>
  <c r="P171" i="1"/>
  <c r="O171" i="1"/>
  <c r="N171" i="1"/>
  <c r="X158" i="1"/>
  <c r="R158" i="1"/>
  <c r="P158" i="1"/>
  <c r="O158" i="1"/>
  <c r="N158" i="1"/>
  <c r="X146" i="1"/>
  <c r="R146" i="1"/>
  <c r="P146" i="1"/>
  <c r="O146" i="1"/>
  <c r="N146" i="1"/>
  <c r="X145" i="1"/>
  <c r="R145" i="1"/>
  <c r="P145" i="1"/>
  <c r="O145" i="1"/>
  <c r="N145" i="1"/>
  <c r="X144" i="1"/>
  <c r="R144" i="1"/>
  <c r="P144" i="1"/>
  <c r="O144" i="1"/>
  <c r="N144" i="1"/>
  <c r="X143" i="1"/>
  <c r="R143" i="1"/>
  <c r="P143" i="1"/>
  <c r="O143" i="1"/>
  <c r="N143" i="1"/>
  <c r="X142" i="1"/>
  <c r="R142" i="1"/>
  <c r="P142" i="1"/>
  <c r="O142" i="1"/>
  <c r="N142" i="1"/>
  <c r="X141" i="1"/>
  <c r="R141" i="1"/>
  <c r="P141" i="1"/>
  <c r="O141" i="1"/>
  <c r="N141" i="1"/>
  <c r="X140" i="1"/>
  <c r="R140" i="1"/>
  <c r="P140" i="1"/>
  <c r="O140" i="1"/>
  <c r="N140" i="1"/>
  <c r="X139" i="1"/>
  <c r="R139" i="1"/>
  <c r="P139" i="1"/>
  <c r="O139" i="1"/>
  <c r="N139" i="1"/>
  <c r="X138" i="1"/>
  <c r="R138" i="1"/>
  <c r="P138" i="1"/>
  <c r="O138" i="1"/>
  <c r="N138" i="1"/>
  <c r="X137" i="1"/>
  <c r="R137" i="1"/>
  <c r="P137" i="1"/>
  <c r="O137" i="1"/>
  <c r="N137" i="1"/>
  <c r="X136" i="1"/>
  <c r="R136" i="1"/>
  <c r="P136" i="1"/>
  <c r="O136" i="1"/>
  <c r="N136" i="1"/>
  <c r="X135" i="1"/>
  <c r="R135" i="1"/>
  <c r="P135" i="1"/>
  <c r="O135" i="1"/>
  <c r="N135" i="1"/>
  <c r="X817" i="1"/>
  <c r="R817" i="1"/>
  <c r="P817" i="1"/>
  <c r="O817" i="1"/>
  <c r="N817" i="1"/>
  <c r="X816" i="1"/>
  <c r="R816" i="1"/>
  <c r="P816" i="1"/>
  <c r="O816" i="1"/>
  <c r="N816" i="1"/>
  <c r="X815" i="1"/>
  <c r="R815" i="1"/>
  <c r="P815" i="1"/>
  <c r="O815" i="1"/>
  <c r="N815" i="1"/>
  <c r="X808" i="1"/>
  <c r="R808" i="1"/>
  <c r="P808" i="1"/>
  <c r="O808" i="1"/>
  <c r="N808" i="1"/>
  <c r="X807" i="1"/>
  <c r="R807" i="1"/>
  <c r="P807" i="1"/>
  <c r="O807" i="1"/>
  <c r="N807" i="1"/>
  <c r="X806" i="1"/>
  <c r="R806" i="1"/>
  <c r="P806" i="1"/>
  <c r="O806" i="1"/>
  <c r="N806" i="1"/>
  <c r="X805" i="1"/>
  <c r="R805" i="1"/>
  <c r="P805" i="1"/>
  <c r="O805" i="1"/>
  <c r="N805" i="1"/>
  <c r="X797" i="1"/>
  <c r="R797" i="1"/>
  <c r="P797" i="1"/>
  <c r="O797" i="1"/>
  <c r="N797" i="1"/>
  <c r="X770" i="1"/>
  <c r="R770" i="1"/>
  <c r="P770" i="1"/>
  <c r="O770" i="1"/>
  <c r="N770" i="1"/>
  <c r="X768" i="1"/>
  <c r="R768" i="1"/>
  <c r="P768" i="1"/>
  <c r="O768" i="1"/>
  <c r="N768" i="1"/>
  <c r="X767" i="1"/>
  <c r="R767" i="1"/>
  <c r="P767" i="1"/>
  <c r="O767" i="1"/>
  <c r="N767" i="1"/>
  <c r="X766" i="1"/>
  <c r="R766" i="1"/>
  <c r="P766" i="1"/>
  <c r="O766" i="1"/>
  <c r="N766" i="1"/>
  <c r="X765" i="1"/>
  <c r="R765" i="1"/>
  <c r="P765" i="1"/>
  <c r="O765" i="1"/>
  <c r="N765" i="1"/>
  <c r="X769" i="1"/>
  <c r="R769" i="1"/>
  <c r="P769" i="1"/>
  <c r="O769" i="1"/>
  <c r="N769" i="1"/>
  <c r="X742" i="1"/>
  <c r="R742" i="1"/>
  <c r="P742" i="1"/>
  <c r="O742" i="1"/>
  <c r="N742" i="1"/>
  <c r="X741" i="1"/>
  <c r="R741" i="1"/>
  <c r="P741" i="1"/>
  <c r="O741" i="1"/>
  <c r="N741" i="1"/>
  <c r="X740" i="1"/>
  <c r="R740" i="1"/>
  <c r="P740" i="1"/>
  <c r="O740" i="1"/>
  <c r="N740" i="1"/>
  <c r="X739" i="1"/>
  <c r="R739" i="1"/>
  <c r="P739" i="1"/>
  <c r="O739" i="1"/>
  <c r="N739" i="1"/>
  <c r="X738" i="1"/>
  <c r="R738" i="1"/>
  <c r="P738" i="1"/>
  <c r="O738" i="1"/>
  <c r="N738" i="1"/>
  <c r="X737" i="1"/>
  <c r="R737" i="1"/>
  <c r="P737" i="1"/>
  <c r="O737" i="1"/>
  <c r="N737" i="1"/>
  <c r="X736" i="1"/>
  <c r="R736" i="1"/>
  <c r="P736" i="1"/>
  <c r="O736" i="1"/>
  <c r="N736" i="1"/>
  <c r="X701" i="1"/>
  <c r="R701" i="1"/>
  <c r="P701" i="1"/>
  <c r="O701" i="1"/>
  <c r="N701" i="1"/>
  <c r="X699" i="1"/>
  <c r="R699" i="1"/>
  <c r="P699" i="1"/>
  <c r="O699" i="1"/>
  <c r="N699" i="1"/>
  <c r="X698" i="1"/>
  <c r="R698" i="1"/>
  <c r="P698" i="1"/>
  <c r="O698" i="1"/>
  <c r="N698" i="1"/>
  <c r="X697" i="1"/>
  <c r="R697" i="1"/>
  <c r="P697" i="1"/>
  <c r="O697" i="1"/>
  <c r="N697" i="1"/>
  <c r="X695" i="1"/>
  <c r="R695" i="1"/>
  <c r="P695" i="1"/>
  <c r="O695" i="1"/>
  <c r="N695" i="1"/>
  <c r="X696" i="1"/>
  <c r="R696" i="1"/>
  <c r="P696" i="1"/>
  <c r="O696" i="1"/>
  <c r="N696" i="1"/>
  <c r="X690" i="1"/>
  <c r="R690" i="1"/>
  <c r="P690" i="1"/>
  <c r="O690" i="1"/>
  <c r="N690" i="1"/>
  <c r="X674" i="1"/>
  <c r="R674" i="1"/>
  <c r="P674" i="1"/>
  <c r="O674" i="1"/>
  <c r="N674" i="1"/>
  <c r="X673" i="1"/>
  <c r="R673" i="1"/>
  <c r="P673" i="1"/>
  <c r="O673" i="1"/>
  <c r="N673" i="1"/>
  <c r="X671" i="1"/>
  <c r="R671" i="1"/>
  <c r="P671" i="1"/>
  <c r="O671" i="1"/>
  <c r="N671" i="1"/>
  <c r="X670" i="1"/>
  <c r="R670" i="1"/>
  <c r="P670" i="1"/>
  <c r="O670" i="1"/>
  <c r="N670" i="1"/>
  <c r="X669" i="1"/>
  <c r="R669" i="1"/>
  <c r="P669" i="1"/>
  <c r="O669" i="1"/>
  <c r="N669" i="1"/>
  <c r="X668" i="1"/>
  <c r="R668" i="1"/>
  <c r="P668" i="1"/>
  <c r="O668" i="1"/>
  <c r="N668" i="1"/>
  <c r="X667" i="1"/>
  <c r="R667" i="1"/>
  <c r="P667" i="1"/>
  <c r="O667" i="1"/>
  <c r="N667" i="1"/>
  <c r="X666" i="1"/>
  <c r="R666" i="1"/>
  <c r="P666" i="1"/>
  <c r="O666" i="1"/>
  <c r="N666" i="1"/>
  <c r="X662" i="1"/>
  <c r="R662" i="1"/>
  <c r="P662" i="1"/>
  <c r="O662" i="1"/>
  <c r="N662" i="1"/>
  <c r="X661" i="1"/>
  <c r="R661" i="1"/>
  <c r="P661" i="1"/>
  <c r="O661" i="1"/>
  <c r="N661" i="1"/>
  <c r="X660" i="1"/>
  <c r="R660" i="1"/>
  <c r="P660" i="1"/>
  <c r="O660" i="1"/>
  <c r="N660" i="1"/>
  <c r="X659" i="1"/>
  <c r="R659" i="1"/>
  <c r="P659" i="1"/>
  <c r="O659" i="1"/>
  <c r="N659" i="1"/>
  <c r="X658" i="1"/>
  <c r="R658" i="1"/>
  <c r="P658" i="1"/>
  <c r="O658" i="1"/>
  <c r="N658" i="1"/>
  <c r="X657" i="1"/>
  <c r="R657" i="1"/>
  <c r="P657" i="1"/>
  <c r="O657" i="1"/>
  <c r="N657" i="1"/>
  <c r="X656" i="1"/>
  <c r="R656" i="1"/>
  <c r="P656" i="1"/>
  <c r="O656" i="1"/>
  <c r="N656" i="1"/>
  <c r="X655" i="1"/>
  <c r="R655" i="1"/>
  <c r="P655" i="1"/>
  <c r="O655" i="1"/>
  <c r="N655" i="1"/>
  <c r="X654" i="1"/>
  <c r="R654" i="1"/>
  <c r="P654" i="1"/>
  <c r="O654" i="1"/>
  <c r="N654" i="1"/>
  <c r="X653" i="1"/>
  <c r="R653" i="1"/>
  <c r="P653" i="1"/>
  <c r="O653" i="1"/>
  <c r="N653" i="1"/>
  <c r="X652" i="1"/>
  <c r="R652" i="1"/>
  <c r="P652" i="1"/>
  <c r="O652" i="1"/>
  <c r="N652" i="1"/>
  <c r="X651" i="1"/>
  <c r="R651" i="1"/>
  <c r="P651" i="1"/>
  <c r="O651" i="1"/>
  <c r="N651" i="1"/>
  <c r="X650" i="1"/>
  <c r="R650" i="1"/>
  <c r="P650" i="1"/>
  <c r="O650" i="1"/>
  <c r="N650" i="1"/>
  <c r="X649" i="1"/>
  <c r="R649" i="1"/>
  <c r="P649" i="1"/>
  <c r="O649" i="1"/>
  <c r="N649" i="1"/>
  <c r="X648" i="1"/>
  <c r="R648" i="1"/>
  <c r="P648" i="1"/>
  <c r="O648" i="1"/>
  <c r="N648" i="1"/>
  <c r="X647" i="1"/>
  <c r="R647" i="1"/>
  <c r="P647" i="1"/>
  <c r="O647" i="1"/>
  <c r="N647" i="1"/>
  <c r="X646" i="1"/>
  <c r="R646" i="1"/>
  <c r="P646" i="1"/>
  <c r="O646" i="1"/>
  <c r="N646" i="1"/>
  <c r="X645" i="1"/>
  <c r="R645" i="1"/>
  <c r="P645" i="1"/>
  <c r="O645" i="1"/>
  <c r="N645" i="1"/>
  <c r="X643" i="1"/>
  <c r="R643" i="1"/>
  <c r="P643" i="1"/>
  <c r="O643" i="1"/>
  <c r="N643" i="1"/>
  <c r="X642" i="1"/>
  <c r="R642" i="1"/>
  <c r="P642" i="1"/>
  <c r="O642" i="1"/>
  <c r="N642" i="1"/>
  <c r="X644" i="1"/>
  <c r="R644" i="1"/>
  <c r="P644" i="1"/>
  <c r="O644" i="1"/>
  <c r="N644" i="1"/>
  <c r="X635" i="1"/>
  <c r="R635" i="1"/>
  <c r="P635" i="1"/>
  <c r="O635" i="1"/>
  <c r="N635" i="1"/>
  <c r="X634" i="1"/>
  <c r="R634" i="1"/>
  <c r="P634" i="1"/>
  <c r="O634" i="1"/>
  <c r="N634" i="1"/>
  <c r="X633" i="1"/>
  <c r="R633" i="1"/>
  <c r="P633" i="1"/>
  <c r="O633" i="1"/>
  <c r="N633" i="1"/>
  <c r="X631" i="1"/>
  <c r="R631" i="1"/>
  <c r="P631" i="1"/>
  <c r="O631" i="1"/>
  <c r="N631" i="1"/>
  <c r="X632" i="1"/>
  <c r="R632" i="1"/>
  <c r="P632" i="1"/>
  <c r="O632" i="1"/>
  <c r="N632" i="1"/>
  <c r="X516" i="1"/>
  <c r="R516" i="1"/>
  <c r="P516" i="1"/>
  <c r="O516" i="1"/>
  <c r="N516" i="1"/>
  <c r="X515" i="1"/>
  <c r="R515" i="1"/>
  <c r="P515" i="1"/>
  <c r="O515" i="1"/>
  <c r="N515" i="1"/>
  <c r="X453" i="1"/>
  <c r="R453" i="1"/>
  <c r="P453" i="1"/>
  <c r="O453" i="1"/>
  <c r="N453" i="1"/>
  <c r="X336" i="1"/>
  <c r="R336" i="1"/>
  <c r="P336" i="1"/>
  <c r="O336" i="1"/>
  <c r="N336" i="1"/>
  <c r="X332" i="1"/>
  <c r="R332" i="1"/>
  <c r="P332" i="1"/>
  <c r="O332" i="1"/>
  <c r="N332" i="1"/>
  <c r="X331" i="1"/>
  <c r="R331" i="1"/>
  <c r="P331" i="1"/>
  <c r="O331" i="1"/>
  <c r="N331" i="1"/>
  <c r="X329" i="1"/>
  <c r="R329" i="1"/>
  <c r="P329" i="1"/>
  <c r="O329" i="1"/>
  <c r="N329" i="1"/>
  <c r="X327" i="1"/>
  <c r="R327" i="1"/>
  <c r="P327" i="1"/>
  <c r="O327" i="1"/>
  <c r="N327" i="1"/>
  <c r="X326" i="1"/>
  <c r="R326" i="1"/>
  <c r="P326" i="1"/>
  <c r="O326" i="1"/>
  <c r="N326" i="1"/>
  <c r="X325" i="1"/>
  <c r="R325" i="1"/>
  <c r="P325" i="1"/>
  <c r="O325" i="1"/>
  <c r="N325" i="1"/>
  <c r="X324" i="1"/>
  <c r="R324" i="1"/>
  <c r="P324" i="1"/>
  <c r="O324" i="1"/>
  <c r="N324" i="1"/>
  <c r="X323" i="1"/>
  <c r="R323" i="1"/>
  <c r="P323" i="1"/>
  <c r="O323" i="1"/>
  <c r="N323" i="1"/>
  <c r="X322" i="1"/>
  <c r="R322" i="1"/>
  <c r="P322" i="1"/>
  <c r="O322" i="1"/>
  <c r="N322" i="1"/>
  <c r="X321" i="1"/>
  <c r="R321" i="1"/>
  <c r="P321" i="1"/>
  <c r="O321" i="1"/>
  <c r="N321" i="1"/>
  <c r="X298" i="1"/>
  <c r="R298" i="1"/>
  <c r="P298" i="1"/>
  <c r="O298" i="1"/>
  <c r="N298" i="1"/>
  <c r="X297" i="1"/>
  <c r="R297" i="1"/>
  <c r="P297" i="1"/>
  <c r="O297" i="1"/>
  <c r="N297" i="1"/>
  <c r="X295" i="1"/>
  <c r="R295" i="1"/>
  <c r="P295" i="1"/>
  <c r="O295" i="1"/>
  <c r="N295" i="1"/>
  <c r="X294" i="1"/>
  <c r="R294" i="1"/>
  <c r="P294" i="1"/>
  <c r="O294" i="1"/>
  <c r="N294" i="1"/>
  <c r="X293" i="1"/>
  <c r="R293" i="1"/>
  <c r="P293" i="1"/>
  <c r="O293" i="1"/>
  <c r="N293" i="1"/>
  <c r="X292" i="1"/>
  <c r="R292" i="1"/>
  <c r="P292" i="1"/>
  <c r="O292" i="1"/>
  <c r="N292" i="1"/>
  <c r="X288" i="1"/>
  <c r="R288" i="1"/>
  <c r="P288" i="1"/>
  <c r="O288" i="1"/>
  <c r="N288" i="1"/>
  <c r="X286" i="1"/>
  <c r="R286" i="1"/>
  <c r="P286" i="1"/>
  <c r="O286" i="1"/>
  <c r="N286" i="1"/>
  <c r="X283" i="1"/>
  <c r="R283" i="1"/>
  <c r="P283" i="1"/>
  <c r="O283" i="1"/>
  <c r="N283" i="1"/>
  <c r="X287" i="1"/>
  <c r="R287" i="1"/>
  <c r="P287" i="1"/>
  <c r="O287" i="1"/>
  <c r="N287" i="1"/>
  <c r="X285" i="1"/>
  <c r="R285" i="1"/>
  <c r="P285" i="1"/>
  <c r="O285" i="1"/>
  <c r="N285" i="1"/>
  <c r="X284" i="1"/>
  <c r="R284" i="1"/>
  <c r="P284" i="1"/>
  <c r="O284" i="1"/>
  <c r="N284" i="1"/>
  <c r="X282" i="1"/>
  <c r="R282" i="1"/>
  <c r="P282" i="1"/>
  <c r="O282" i="1"/>
  <c r="N282" i="1"/>
  <c r="X279" i="1"/>
  <c r="R279" i="1"/>
  <c r="P279" i="1"/>
  <c r="O279" i="1"/>
  <c r="N279" i="1"/>
  <c r="X277" i="1"/>
  <c r="R277" i="1"/>
  <c r="P277" i="1"/>
  <c r="O277" i="1"/>
  <c r="N277" i="1"/>
  <c r="X278" i="1"/>
  <c r="R278" i="1"/>
  <c r="P278" i="1"/>
  <c r="O278" i="1"/>
  <c r="N278" i="1"/>
  <c r="X276" i="1"/>
  <c r="R276" i="1"/>
  <c r="P276" i="1"/>
  <c r="O276" i="1"/>
  <c r="N276" i="1"/>
  <c r="X275" i="1"/>
  <c r="R275" i="1"/>
  <c r="P275" i="1"/>
  <c r="O275" i="1"/>
  <c r="N275" i="1"/>
  <c r="X272" i="1"/>
  <c r="R272" i="1"/>
  <c r="P272" i="1"/>
  <c r="O272" i="1"/>
  <c r="N272" i="1"/>
  <c r="X271" i="1"/>
  <c r="R271" i="1"/>
  <c r="P271" i="1"/>
  <c r="O271" i="1"/>
  <c r="N271" i="1"/>
  <c r="X270" i="1"/>
  <c r="R270" i="1"/>
  <c r="P270" i="1"/>
  <c r="O270" i="1"/>
  <c r="N270" i="1"/>
  <c r="X269" i="1"/>
  <c r="R269" i="1"/>
  <c r="P269" i="1"/>
  <c r="O269" i="1"/>
  <c r="N269" i="1"/>
  <c r="X268" i="1"/>
  <c r="R268" i="1"/>
  <c r="P268" i="1"/>
  <c r="O268" i="1"/>
  <c r="N268" i="1"/>
  <c r="X267" i="1"/>
  <c r="R267" i="1"/>
  <c r="P267" i="1"/>
  <c r="O267" i="1"/>
  <c r="N267" i="1"/>
  <c r="X266" i="1"/>
  <c r="R266" i="1"/>
  <c r="P266" i="1"/>
  <c r="O266" i="1"/>
  <c r="N266" i="1"/>
  <c r="X265" i="1"/>
  <c r="R265" i="1"/>
  <c r="P265" i="1"/>
  <c r="O265" i="1"/>
  <c r="N265" i="1"/>
  <c r="X264" i="1"/>
  <c r="R264" i="1"/>
  <c r="P264" i="1"/>
  <c r="O264" i="1"/>
  <c r="N264" i="1"/>
  <c r="X263" i="1"/>
  <c r="R263" i="1"/>
  <c r="P263" i="1"/>
  <c r="O263" i="1"/>
  <c r="N263" i="1"/>
  <c r="X260" i="1"/>
  <c r="R260" i="1"/>
  <c r="P260" i="1"/>
  <c r="O260" i="1"/>
  <c r="N260" i="1"/>
  <c r="X259" i="1"/>
  <c r="R259" i="1"/>
  <c r="P259" i="1"/>
  <c r="O259" i="1"/>
  <c r="N259" i="1"/>
  <c r="X258" i="1"/>
  <c r="R258" i="1"/>
  <c r="P258" i="1"/>
  <c r="O258" i="1"/>
  <c r="N258" i="1"/>
  <c r="X261" i="1"/>
  <c r="R261" i="1"/>
  <c r="P261" i="1"/>
  <c r="O261" i="1"/>
  <c r="N261" i="1"/>
  <c r="X262" i="1"/>
  <c r="R262" i="1"/>
  <c r="P262" i="1"/>
  <c r="O262" i="1"/>
  <c r="N262" i="1"/>
  <c r="X257" i="1"/>
  <c r="R257" i="1"/>
  <c r="P257" i="1"/>
  <c r="O257" i="1"/>
  <c r="N257" i="1"/>
  <c r="X252" i="1"/>
  <c r="R252" i="1"/>
  <c r="P252" i="1"/>
  <c r="O252" i="1"/>
  <c r="N252" i="1"/>
  <c r="X250" i="1"/>
  <c r="R250" i="1"/>
  <c r="P250" i="1"/>
  <c r="O250" i="1"/>
  <c r="N250" i="1"/>
  <c r="X249" i="1"/>
  <c r="R249" i="1"/>
  <c r="P249" i="1"/>
  <c r="O249" i="1"/>
  <c r="N249" i="1"/>
  <c r="X246" i="1"/>
  <c r="R246" i="1"/>
  <c r="P246" i="1"/>
  <c r="O246" i="1"/>
  <c r="N246" i="1"/>
  <c r="X247" i="1"/>
  <c r="R247" i="1"/>
  <c r="P247" i="1"/>
  <c r="O247" i="1"/>
  <c r="N247" i="1"/>
  <c r="X245" i="1"/>
  <c r="R245" i="1"/>
  <c r="P245" i="1"/>
  <c r="O245" i="1"/>
  <c r="N245" i="1"/>
  <c r="X244" i="1"/>
  <c r="R244" i="1"/>
  <c r="P244" i="1"/>
  <c r="O244" i="1"/>
  <c r="N244" i="1"/>
  <c r="X243" i="1"/>
  <c r="R243" i="1"/>
  <c r="P243" i="1"/>
  <c r="O243" i="1"/>
  <c r="N243" i="1"/>
  <c r="X242" i="1"/>
  <c r="R242" i="1"/>
  <c r="P242" i="1"/>
  <c r="O242" i="1"/>
  <c r="N242" i="1"/>
  <c r="X240" i="1"/>
  <c r="R240" i="1"/>
  <c r="P240" i="1"/>
  <c r="O240" i="1"/>
  <c r="N240" i="1"/>
  <c r="X239" i="1"/>
  <c r="R239" i="1"/>
  <c r="P239" i="1"/>
  <c r="O239" i="1"/>
  <c r="N239" i="1"/>
  <c r="X238" i="1"/>
  <c r="R238" i="1"/>
  <c r="P238" i="1"/>
  <c r="O238" i="1"/>
  <c r="N238" i="1"/>
  <c r="X237" i="1"/>
  <c r="R237" i="1"/>
  <c r="P237" i="1"/>
  <c r="O237" i="1"/>
  <c r="N237" i="1"/>
  <c r="X226" i="1"/>
  <c r="R226" i="1"/>
  <c r="P226" i="1"/>
  <c r="O226" i="1"/>
  <c r="N226" i="1"/>
  <c r="X225" i="1"/>
  <c r="R225" i="1"/>
  <c r="P225" i="1"/>
  <c r="O225" i="1"/>
  <c r="N225" i="1"/>
  <c r="X224" i="1"/>
  <c r="R224" i="1"/>
  <c r="P224" i="1"/>
  <c r="O224" i="1"/>
  <c r="N224" i="1"/>
  <c r="X223" i="1"/>
  <c r="R223" i="1"/>
  <c r="P223" i="1"/>
  <c r="O223" i="1"/>
  <c r="N223" i="1"/>
  <c r="X217" i="1"/>
  <c r="R217" i="1"/>
  <c r="P217" i="1"/>
  <c r="O217" i="1"/>
  <c r="N217" i="1"/>
  <c r="X222" i="1"/>
  <c r="R222" i="1"/>
  <c r="P222" i="1"/>
  <c r="O222" i="1"/>
  <c r="N222" i="1"/>
  <c r="X221" i="1"/>
  <c r="R221" i="1"/>
  <c r="P221" i="1"/>
  <c r="O221" i="1"/>
  <c r="N221" i="1"/>
  <c r="X220" i="1"/>
  <c r="R220" i="1"/>
  <c r="P220" i="1"/>
  <c r="O220" i="1"/>
  <c r="N220" i="1"/>
  <c r="X219" i="1"/>
  <c r="R219" i="1"/>
  <c r="P219" i="1"/>
  <c r="O219" i="1"/>
  <c r="N219" i="1"/>
  <c r="X218" i="1"/>
  <c r="R218" i="1"/>
  <c r="P218" i="1"/>
  <c r="O218" i="1"/>
  <c r="N218" i="1"/>
  <c r="X215" i="1"/>
  <c r="R215" i="1"/>
  <c r="P215" i="1"/>
  <c r="O215" i="1"/>
  <c r="N215" i="1"/>
  <c r="X214" i="1"/>
  <c r="R214" i="1"/>
  <c r="P214" i="1"/>
  <c r="O214" i="1"/>
  <c r="N214" i="1"/>
  <c r="X212" i="1"/>
  <c r="R212" i="1"/>
  <c r="P212" i="1"/>
  <c r="O212" i="1"/>
  <c r="N212" i="1"/>
  <c r="X208" i="1"/>
  <c r="R208" i="1"/>
  <c r="P208" i="1"/>
  <c r="O208" i="1"/>
  <c r="N208" i="1"/>
  <c r="X206" i="1"/>
  <c r="R206" i="1"/>
  <c r="P206" i="1"/>
  <c r="O206" i="1"/>
  <c r="N206" i="1"/>
  <c r="X205" i="1"/>
  <c r="R205" i="1"/>
  <c r="P205" i="1"/>
  <c r="O205" i="1"/>
  <c r="N205" i="1"/>
  <c r="X204" i="1"/>
  <c r="R204" i="1"/>
  <c r="P204" i="1"/>
  <c r="O204" i="1"/>
  <c r="N204" i="1"/>
  <c r="X203" i="1"/>
  <c r="R203" i="1"/>
  <c r="P203" i="1"/>
  <c r="O203" i="1"/>
  <c r="N203" i="1"/>
  <c r="X202" i="1"/>
  <c r="R202" i="1"/>
  <c r="P202" i="1"/>
  <c r="O202" i="1"/>
  <c r="N202" i="1"/>
  <c r="X201" i="1"/>
  <c r="R201" i="1"/>
  <c r="P201" i="1"/>
  <c r="O201" i="1"/>
  <c r="N201" i="1"/>
  <c r="X200" i="1"/>
  <c r="R200" i="1"/>
  <c r="P200" i="1"/>
  <c r="O200" i="1"/>
  <c r="N200" i="1"/>
  <c r="X197" i="1"/>
  <c r="R197" i="1"/>
  <c r="P197" i="1"/>
  <c r="O197" i="1"/>
  <c r="N197" i="1"/>
  <c r="X196" i="1"/>
  <c r="R196" i="1"/>
  <c r="P196" i="1"/>
  <c r="O196" i="1"/>
  <c r="N196" i="1"/>
  <c r="X195" i="1"/>
  <c r="R195" i="1"/>
  <c r="P195" i="1"/>
  <c r="O195" i="1"/>
  <c r="N195" i="1"/>
  <c r="X193" i="1"/>
  <c r="R193" i="1"/>
  <c r="P193" i="1"/>
  <c r="O193" i="1"/>
  <c r="N193" i="1"/>
  <c r="X192" i="1"/>
  <c r="R192" i="1"/>
  <c r="P192" i="1"/>
  <c r="O192" i="1"/>
  <c r="N192" i="1"/>
  <c r="X188" i="1"/>
  <c r="R188" i="1"/>
  <c r="P188" i="1"/>
  <c r="O188" i="1"/>
  <c r="N188" i="1"/>
  <c r="X187" i="1"/>
  <c r="R187" i="1"/>
  <c r="P187" i="1"/>
  <c r="O187" i="1"/>
  <c r="N187" i="1"/>
  <c r="X186" i="1"/>
  <c r="R186" i="1"/>
  <c r="P186" i="1"/>
  <c r="O186" i="1"/>
  <c r="N186" i="1"/>
  <c r="X183" i="1"/>
  <c r="R183" i="1"/>
  <c r="P183" i="1"/>
  <c r="O183" i="1"/>
  <c r="N183" i="1"/>
  <c r="X182" i="1"/>
  <c r="R182" i="1"/>
  <c r="P182" i="1"/>
  <c r="O182" i="1"/>
  <c r="N182" i="1"/>
  <c r="X181" i="1"/>
  <c r="R181" i="1"/>
  <c r="P181" i="1"/>
  <c r="O181" i="1"/>
  <c r="N181" i="1"/>
  <c r="X170" i="1"/>
  <c r="R170" i="1"/>
  <c r="P170" i="1"/>
  <c r="O170" i="1"/>
  <c r="N170" i="1"/>
  <c r="X169" i="1"/>
  <c r="R169" i="1"/>
  <c r="P169" i="1"/>
  <c r="O169" i="1"/>
  <c r="N169" i="1"/>
  <c r="X168" i="1"/>
  <c r="R168" i="1"/>
  <c r="P168" i="1"/>
  <c r="O168" i="1"/>
  <c r="N168" i="1"/>
  <c r="X167" i="1"/>
  <c r="R167" i="1"/>
  <c r="P167" i="1"/>
  <c r="O167" i="1"/>
  <c r="N167" i="1"/>
  <c r="X166" i="1"/>
  <c r="R166" i="1"/>
  <c r="P166" i="1"/>
  <c r="O166" i="1"/>
  <c r="N166" i="1"/>
  <c r="X165" i="1"/>
  <c r="R165" i="1"/>
  <c r="P165" i="1"/>
  <c r="O165" i="1"/>
  <c r="N165" i="1"/>
  <c r="X164" i="1"/>
  <c r="R164" i="1"/>
  <c r="P164" i="1"/>
  <c r="O164" i="1"/>
  <c r="N164" i="1"/>
  <c r="X163" i="1"/>
  <c r="R163" i="1"/>
  <c r="P163" i="1"/>
  <c r="O163" i="1"/>
  <c r="N163" i="1"/>
  <c r="X162" i="1"/>
  <c r="R162" i="1"/>
  <c r="P162" i="1"/>
  <c r="O162" i="1"/>
  <c r="N162" i="1"/>
  <c r="X160" i="1"/>
  <c r="R160" i="1"/>
  <c r="P160" i="1"/>
  <c r="O160" i="1"/>
  <c r="N160" i="1"/>
  <c r="X159" i="1"/>
  <c r="R159" i="1"/>
  <c r="P159" i="1"/>
  <c r="O159" i="1"/>
  <c r="N159" i="1"/>
  <c r="X157" i="1"/>
  <c r="R157" i="1"/>
  <c r="P157" i="1"/>
  <c r="O157" i="1"/>
  <c r="N157" i="1"/>
  <c r="X156" i="1"/>
  <c r="R156" i="1"/>
  <c r="P156" i="1"/>
  <c r="O156" i="1"/>
  <c r="N156" i="1"/>
  <c r="X155" i="1"/>
  <c r="R155" i="1"/>
  <c r="P155" i="1"/>
  <c r="O155" i="1"/>
  <c r="N155" i="1"/>
  <c r="X154" i="1"/>
  <c r="R154" i="1"/>
  <c r="P154" i="1"/>
  <c r="O154" i="1"/>
  <c r="N154" i="1"/>
  <c r="X153" i="1"/>
  <c r="R153" i="1"/>
  <c r="P153" i="1"/>
  <c r="O153" i="1"/>
  <c r="N153" i="1"/>
  <c r="X152" i="1"/>
  <c r="R152" i="1"/>
  <c r="P152" i="1"/>
  <c r="O152" i="1"/>
  <c r="N152" i="1"/>
  <c r="X150" i="1"/>
  <c r="R150" i="1"/>
  <c r="P150" i="1"/>
  <c r="O150" i="1"/>
  <c r="N150" i="1"/>
  <c r="X149" i="1"/>
  <c r="R149" i="1"/>
  <c r="P149" i="1"/>
  <c r="O149" i="1"/>
  <c r="N149" i="1"/>
  <c r="X148" i="1"/>
  <c r="R148" i="1"/>
  <c r="P148" i="1"/>
  <c r="O148" i="1"/>
  <c r="N148" i="1"/>
  <c r="X147" i="1"/>
  <c r="R147" i="1"/>
  <c r="P147" i="1"/>
  <c r="O147" i="1"/>
  <c r="N147" i="1"/>
  <c r="X134" i="1"/>
  <c r="R134" i="1"/>
  <c r="P134" i="1"/>
  <c r="O134" i="1"/>
  <c r="N134" i="1"/>
  <c r="X133" i="1"/>
  <c r="R133" i="1"/>
  <c r="P133" i="1"/>
  <c r="O133" i="1"/>
  <c r="N133" i="1"/>
  <c r="X132" i="1"/>
  <c r="R132" i="1"/>
  <c r="P132" i="1"/>
  <c r="O132" i="1"/>
  <c r="N132" i="1"/>
  <c r="X131" i="1"/>
  <c r="R131" i="1"/>
  <c r="P131" i="1"/>
  <c r="O131" i="1"/>
  <c r="N131" i="1"/>
  <c r="X130" i="1"/>
  <c r="R130" i="1"/>
  <c r="P130" i="1"/>
  <c r="O130" i="1"/>
  <c r="N130" i="1"/>
  <c r="X129" i="1"/>
  <c r="R129" i="1"/>
  <c r="P129" i="1"/>
  <c r="O129" i="1"/>
  <c r="N129" i="1"/>
  <c r="X128" i="1"/>
  <c r="R128" i="1"/>
  <c r="P128" i="1"/>
  <c r="O128" i="1"/>
  <c r="N128" i="1"/>
  <c r="X127" i="1"/>
  <c r="R127" i="1"/>
  <c r="P127" i="1"/>
  <c r="O127" i="1"/>
  <c r="N127" i="1"/>
  <c r="X126" i="1"/>
  <c r="R126" i="1"/>
  <c r="P126" i="1"/>
  <c r="O126" i="1"/>
  <c r="N126" i="1"/>
  <c r="X125" i="1"/>
  <c r="R125" i="1"/>
  <c r="P125" i="1"/>
  <c r="O125" i="1"/>
  <c r="N125" i="1"/>
  <c r="X124" i="1"/>
  <c r="R124" i="1"/>
  <c r="P124" i="1"/>
  <c r="O124" i="1"/>
  <c r="N124" i="1"/>
  <c r="X122" i="1"/>
  <c r="R122" i="1"/>
  <c r="P122" i="1"/>
  <c r="O122" i="1"/>
  <c r="N122" i="1"/>
  <c r="X121" i="1"/>
  <c r="R121" i="1"/>
  <c r="P121" i="1"/>
  <c r="O121" i="1"/>
  <c r="N121" i="1"/>
  <c r="X120" i="1"/>
  <c r="R120" i="1"/>
  <c r="P120" i="1"/>
  <c r="O120" i="1"/>
  <c r="N120" i="1"/>
  <c r="X119" i="1"/>
  <c r="R119" i="1"/>
  <c r="P119" i="1"/>
  <c r="O119" i="1"/>
  <c r="N119" i="1"/>
  <c r="X118" i="1"/>
  <c r="R118" i="1"/>
  <c r="P118" i="1"/>
  <c r="O118" i="1"/>
  <c r="N118" i="1"/>
  <c r="X117" i="1"/>
  <c r="R117" i="1"/>
  <c r="P117" i="1"/>
  <c r="O117" i="1"/>
  <c r="N117" i="1"/>
  <c r="X116" i="1"/>
  <c r="R116" i="1"/>
  <c r="P116" i="1"/>
  <c r="O116" i="1"/>
  <c r="N116" i="1"/>
  <c r="X114" i="1"/>
  <c r="R114" i="1"/>
  <c r="P114" i="1"/>
  <c r="O114" i="1"/>
  <c r="N114" i="1"/>
  <c r="X113" i="1"/>
  <c r="R113" i="1"/>
  <c r="P113" i="1"/>
  <c r="O113" i="1"/>
  <c r="N113" i="1"/>
  <c r="X112" i="1"/>
  <c r="R112" i="1"/>
  <c r="P112" i="1"/>
  <c r="O112" i="1"/>
  <c r="N112" i="1"/>
  <c r="X111" i="1"/>
  <c r="R111" i="1"/>
  <c r="P111" i="1"/>
  <c r="O111" i="1"/>
  <c r="N111" i="1"/>
  <c r="X110" i="1"/>
  <c r="R110" i="1"/>
  <c r="P110" i="1"/>
  <c r="O110" i="1"/>
  <c r="N110" i="1"/>
  <c r="X109" i="1"/>
  <c r="R109" i="1"/>
  <c r="P109" i="1"/>
  <c r="O109" i="1"/>
  <c r="N109" i="1"/>
  <c r="X101" i="1"/>
  <c r="R101" i="1"/>
  <c r="P101" i="1"/>
  <c r="O101" i="1"/>
  <c r="N101" i="1"/>
  <c r="X97" i="1"/>
  <c r="R97" i="1"/>
  <c r="P97" i="1"/>
  <c r="O97" i="1"/>
  <c r="N97" i="1"/>
  <c r="X92" i="1"/>
  <c r="R92" i="1"/>
  <c r="P92" i="1"/>
  <c r="O92" i="1"/>
  <c r="N92" i="1"/>
  <c r="X91" i="1"/>
  <c r="R91" i="1"/>
  <c r="P91" i="1"/>
  <c r="O91" i="1"/>
  <c r="N91" i="1"/>
  <c r="X90" i="1"/>
  <c r="R90" i="1"/>
  <c r="P90" i="1"/>
  <c r="O90" i="1"/>
  <c r="N90" i="1"/>
  <c r="X87" i="1"/>
  <c r="R87" i="1"/>
  <c r="P87" i="1"/>
  <c r="O87" i="1"/>
  <c r="N87" i="1"/>
  <c r="X59" i="1"/>
  <c r="R59" i="1"/>
  <c r="P59" i="1"/>
  <c r="O59" i="1"/>
  <c r="N59" i="1"/>
  <c r="X61" i="1"/>
  <c r="R61" i="1"/>
  <c r="P61" i="1"/>
  <c r="O61" i="1"/>
  <c r="N61" i="1"/>
  <c r="X60" i="1"/>
  <c r="R60" i="1"/>
  <c r="P60" i="1"/>
  <c r="O60" i="1"/>
  <c r="N60" i="1"/>
  <c r="X58" i="1"/>
  <c r="R58" i="1"/>
  <c r="P58" i="1"/>
  <c r="O58" i="1"/>
  <c r="N58" i="1"/>
  <c r="X762" i="1"/>
  <c r="R762" i="1"/>
  <c r="P762" i="1"/>
  <c r="O762" i="1"/>
  <c r="N762" i="1"/>
  <c r="X663" i="1"/>
  <c r="R663" i="1"/>
  <c r="P663" i="1"/>
  <c r="O663" i="1"/>
  <c r="N663" i="1"/>
  <c r="X623" i="1"/>
  <c r="R623" i="1"/>
  <c r="P623" i="1"/>
  <c r="O623" i="1"/>
  <c r="N623" i="1"/>
  <c r="X622" i="1"/>
  <c r="R622" i="1"/>
  <c r="P622" i="1"/>
  <c r="O622" i="1"/>
  <c r="N622" i="1"/>
  <c r="X611" i="1"/>
  <c r="R611" i="1"/>
  <c r="P611" i="1"/>
  <c r="O611" i="1"/>
  <c r="N611" i="1"/>
  <c r="X617" i="1"/>
  <c r="R617" i="1"/>
  <c r="P617" i="1"/>
  <c r="O617" i="1"/>
  <c r="N617" i="1"/>
  <c r="X790" i="1"/>
  <c r="R790" i="1"/>
  <c r="P790" i="1"/>
  <c r="O790" i="1"/>
  <c r="N790" i="1"/>
  <c r="X689" i="1"/>
  <c r="R689" i="1"/>
  <c r="P689" i="1"/>
  <c r="O689" i="1"/>
  <c r="N689" i="1"/>
  <c r="X688" i="1"/>
  <c r="R688" i="1"/>
  <c r="P688" i="1"/>
  <c r="O688" i="1"/>
  <c r="N688" i="1"/>
  <c r="X687" i="1"/>
  <c r="R687" i="1"/>
  <c r="P687" i="1"/>
  <c r="O687" i="1"/>
  <c r="N687" i="1"/>
  <c r="X686" i="1"/>
  <c r="R686" i="1"/>
  <c r="P686" i="1"/>
  <c r="O686" i="1"/>
  <c r="N686" i="1"/>
  <c r="X685" i="1"/>
  <c r="R685" i="1"/>
  <c r="P685" i="1"/>
  <c r="O685" i="1"/>
  <c r="N685" i="1"/>
  <c r="X684" i="1"/>
  <c r="R684" i="1"/>
  <c r="P684" i="1"/>
  <c r="O684" i="1"/>
  <c r="N684" i="1"/>
  <c r="X683" i="1"/>
  <c r="R683" i="1"/>
  <c r="P683" i="1"/>
  <c r="O683" i="1"/>
  <c r="N683" i="1"/>
  <c r="X682" i="1"/>
  <c r="R682" i="1"/>
  <c r="P682" i="1"/>
  <c r="O682" i="1"/>
  <c r="N682" i="1"/>
  <c r="X681" i="1"/>
  <c r="R681" i="1"/>
  <c r="P681" i="1"/>
  <c r="O681" i="1"/>
  <c r="N681" i="1"/>
  <c r="X680" i="1"/>
  <c r="R680" i="1"/>
  <c r="P680" i="1"/>
  <c r="O680" i="1"/>
  <c r="N680" i="1"/>
  <c r="X679" i="1"/>
  <c r="R679" i="1"/>
  <c r="P679" i="1"/>
  <c r="O679" i="1"/>
  <c r="N679" i="1"/>
  <c r="X678" i="1"/>
  <c r="R678" i="1"/>
  <c r="P678" i="1"/>
  <c r="O678" i="1"/>
  <c r="N678" i="1"/>
  <c r="X677" i="1"/>
  <c r="R677" i="1"/>
  <c r="P677" i="1"/>
  <c r="O677" i="1"/>
  <c r="N677" i="1"/>
  <c r="X676" i="1"/>
  <c r="R676" i="1"/>
  <c r="P676" i="1"/>
  <c r="O676" i="1"/>
  <c r="N676" i="1"/>
  <c r="X627" i="1"/>
  <c r="R627" i="1"/>
  <c r="P627" i="1"/>
  <c r="O627" i="1"/>
  <c r="N627" i="1"/>
  <c r="X625" i="1"/>
  <c r="R625" i="1"/>
  <c r="P625" i="1"/>
  <c r="O625" i="1"/>
  <c r="N625" i="1"/>
  <c r="X624" i="1"/>
  <c r="R624" i="1"/>
  <c r="P624" i="1"/>
  <c r="O624" i="1"/>
  <c r="N624" i="1"/>
  <c r="X459" i="1"/>
  <c r="R459" i="1"/>
  <c r="P459" i="1"/>
  <c r="O459" i="1"/>
  <c r="N459" i="1"/>
  <c r="X458" i="1"/>
  <c r="R458" i="1"/>
  <c r="P458" i="1"/>
  <c r="O458" i="1"/>
  <c r="N458" i="1"/>
  <c r="X448" i="1"/>
  <c r="R448" i="1"/>
  <c r="P448" i="1"/>
  <c r="O448" i="1"/>
  <c r="N448" i="1"/>
  <c r="X432" i="1"/>
  <c r="R432" i="1"/>
  <c r="P432" i="1"/>
  <c r="O432" i="1"/>
  <c r="N432" i="1"/>
  <c r="X418" i="1"/>
  <c r="R418" i="1"/>
  <c r="P418" i="1"/>
  <c r="O418" i="1"/>
  <c r="N418" i="1"/>
  <c r="X417" i="1"/>
  <c r="R417" i="1"/>
  <c r="P417" i="1"/>
  <c r="O417" i="1"/>
  <c r="N417" i="1"/>
  <c r="X416" i="1"/>
  <c r="R416" i="1"/>
  <c r="P416" i="1"/>
  <c r="O416" i="1"/>
  <c r="N416" i="1"/>
  <c r="X353" i="1"/>
  <c r="R353" i="1"/>
  <c r="P353" i="1"/>
  <c r="O353" i="1"/>
  <c r="N353" i="1"/>
  <c r="X209" i="1"/>
  <c r="R209" i="1"/>
  <c r="P209" i="1"/>
  <c r="O209" i="1"/>
  <c r="N209" i="1"/>
  <c r="X189" i="1"/>
  <c r="R189" i="1"/>
  <c r="P189" i="1"/>
  <c r="O189" i="1"/>
  <c r="N189" i="1"/>
  <c r="X123" i="1"/>
  <c r="R123" i="1"/>
  <c r="P123" i="1"/>
  <c r="O123" i="1"/>
  <c r="N123" i="1"/>
  <c r="X56" i="1"/>
  <c r="R56" i="1"/>
  <c r="P56" i="1"/>
  <c r="O56" i="1"/>
  <c r="N56" i="1"/>
  <c r="X802" i="1"/>
  <c r="R802" i="1"/>
  <c r="P802" i="1"/>
  <c r="O802" i="1"/>
  <c r="N802" i="1"/>
  <c r="X796" i="1"/>
  <c r="R796" i="1"/>
  <c r="P796" i="1"/>
  <c r="O796" i="1"/>
  <c r="N796" i="1"/>
  <c r="X795" i="1"/>
  <c r="R795" i="1"/>
  <c r="P795" i="1"/>
  <c r="O795" i="1"/>
  <c r="N795" i="1"/>
  <c r="X793" i="1"/>
  <c r="R793" i="1"/>
  <c r="P793" i="1"/>
  <c r="O793" i="1"/>
  <c r="N793" i="1"/>
  <c r="X612" i="1"/>
  <c r="R612" i="1"/>
  <c r="P612" i="1"/>
  <c r="O612" i="1"/>
  <c r="N612" i="1"/>
  <c r="X606" i="1"/>
  <c r="R606" i="1"/>
  <c r="P606" i="1"/>
  <c r="O606" i="1"/>
  <c r="N606" i="1"/>
  <c r="X605" i="1"/>
  <c r="R605" i="1"/>
  <c r="P605" i="1"/>
  <c r="O605" i="1"/>
  <c r="N605" i="1"/>
  <c r="X604" i="1"/>
  <c r="R604" i="1"/>
  <c r="P604" i="1"/>
  <c r="O604" i="1"/>
  <c r="N604" i="1"/>
  <c r="X603" i="1"/>
  <c r="R603" i="1"/>
  <c r="P603" i="1"/>
  <c r="O603" i="1"/>
  <c r="N603" i="1"/>
  <c r="X602" i="1"/>
  <c r="R602" i="1"/>
  <c r="P602" i="1"/>
  <c r="O602" i="1"/>
  <c r="N602" i="1"/>
  <c r="X601" i="1"/>
  <c r="R601" i="1"/>
  <c r="P601" i="1"/>
  <c r="O601" i="1"/>
  <c r="N601" i="1"/>
  <c r="X600" i="1"/>
  <c r="R600" i="1"/>
  <c r="P600" i="1"/>
  <c r="O600" i="1"/>
  <c r="N600" i="1"/>
  <c r="X599" i="1"/>
  <c r="R599" i="1"/>
  <c r="P599" i="1"/>
  <c r="O599" i="1"/>
  <c r="N599" i="1"/>
  <c r="X598" i="1"/>
  <c r="R598" i="1"/>
  <c r="P598" i="1"/>
  <c r="O598" i="1"/>
  <c r="N598" i="1"/>
  <c r="X596" i="1"/>
  <c r="R596" i="1"/>
  <c r="P596" i="1"/>
  <c r="O596" i="1"/>
  <c r="N596" i="1"/>
  <c r="X587" i="1"/>
  <c r="R587" i="1"/>
  <c r="P587" i="1"/>
  <c r="O587" i="1"/>
  <c r="N587" i="1"/>
  <c r="X586" i="1"/>
  <c r="R586" i="1"/>
  <c r="P586" i="1"/>
  <c r="O586" i="1"/>
  <c r="N586" i="1"/>
  <c r="X584" i="1"/>
  <c r="R584" i="1"/>
  <c r="P584" i="1"/>
  <c r="O584" i="1"/>
  <c r="N584" i="1"/>
  <c r="X582" i="1"/>
  <c r="R582" i="1"/>
  <c r="P582" i="1"/>
  <c r="O582" i="1"/>
  <c r="N582" i="1"/>
  <c r="X581" i="1"/>
  <c r="R581" i="1"/>
  <c r="P581" i="1"/>
  <c r="O581" i="1"/>
  <c r="N581" i="1"/>
  <c r="X580" i="1"/>
  <c r="R580" i="1"/>
  <c r="P580" i="1"/>
  <c r="O580" i="1"/>
  <c r="N580" i="1"/>
  <c r="X579" i="1"/>
  <c r="R579" i="1"/>
  <c r="P579" i="1"/>
  <c r="O579" i="1"/>
  <c r="N579" i="1"/>
  <c r="X578" i="1"/>
  <c r="R578" i="1"/>
  <c r="P578" i="1"/>
  <c r="O578" i="1"/>
  <c r="N578" i="1"/>
  <c r="X577" i="1"/>
  <c r="R577" i="1"/>
  <c r="P577" i="1"/>
  <c r="O577" i="1"/>
  <c r="N577" i="1"/>
  <c r="X576" i="1"/>
  <c r="R576" i="1"/>
  <c r="P576" i="1"/>
  <c r="O576" i="1"/>
  <c r="N576" i="1"/>
  <c r="X574" i="1"/>
  <c r="R574" i="1"/>
  <c r="P574" i="1"/>
  <c r="O574" i="1"/>
  <c r="N574" i="1"/>
  <c r="X571" i="1"/>
  <c r="R571" i="1"/>
  <c r="P571" i="1"/>
  <c r="O571" i="1"/>
  <c r="N571" i="1"/>
  <c r="X570" i="1"/>
  <c r="R570" i="1"/>
  <c r="P570" i="1"/>
  <c r="O570" i="1"/>
  <c r="N570" i="1"/>
  <c r="X569" i="1"/>
  <c r="R569" i="1"/>
  <c r="P569" i="1"/>
  <c r="O569" i="1"/>
  <c r="N569" i="1"/>
  <c r="X568" i="1"/>
  <c r="R568" i="1"/>
  <c r="P568" i="1"/>
  <c r="O568" i="1"/>
  <c r="N568" i="1"/>
  <c r="X567" i="1"/>
  <c r="R567" i="1"/>
  <c r="P567" i="1"/>
  <c r="O567" i="1"/>
  <c r="N567" i="1"/>
  <c r="X564" i="1"/>
  <c r="R564" i="1"/>
  <c r="P564" i="1"/>
  <c r="O564" i="1"/>
  <c r="N564" i="1"/>
  <c r="X563" i="1"/>
  <c r="R563" i="1"/>
  <c r="P563" i="1"/>
  <c r="O563" i="1"/>
  <c r="N563" i="1"/>
  <c r="X562" i="1"/>
  <c r="R562" i="1"/>
  <c r="P562" i="1"/>
  <c r="O562" i="1"/>
  <c r="N562" i="1"/>
  <c r="X561" i="1"/>
  <c r="R561" i="1"/>
  <c r="P561" i="1"/>
  <c r="O561" i="1"/>
  <c r="N561" i="1"/>
  <c r="X560" i="1"/>
  <c r="R560" i="1"/>
  <c r="P560" i="1"/>
  <c r="O560" i="1"/>
  <c r="N560" i="1"/>
  <c r="X559" i="1"/>
  <c r="R559" i="1"/>
  <c r="P559" i="1"/>
  <c r="O559" i="1"/>
  <c r="N559" i="1"/>
  <c r="X517" i="1"/>
  <c r="R517" i="1"/>
  <c r="P517" i="1"/>
  <c r="O517" i="1"/>
  <c r="N517" i="1"/>
  <c r="X511" i="1"/>
  <c r="R511" i="1"/>
  <c r="P511" i="1"/>
  <c r="O511" i="1"/>
  <c r="N511" i="1"/>
  <c r="X510" i="1"/>
  <c r="R510" i="1"/>
  <c r="P510" i="1"/>
  <c r="O510" i="1"/>
  <c r="N510" i="1"/>
  <c r="X509" i="1"/>
  <c r="R509" i="1"/>
  <c r="P509" i="1"/>
  <c r="O509" i="1"/>
  <c r="N509" i="1"/>
  <c r="X508" i="1"/>
  <c r="R508" i="1"/>
  <c r="P508" i="1"/>
  <c r="O508" i="1"/>
  <c r="N508" i="1"/>
  <c r="X507" i="1"/>
  <c r="R507" i="1"/>
  <c r="P507" i="1"/>
  <c r="O507" i="1"/>
  <c r="N507" i="1"/>
  <c r="X506" i="1"/>
  <c r="R506" i="1"/>
  <c r="P506" i="1"/>
  <c r="O506" i="1"/>
  <c r="N506" i="1"/>
  <c r="X505" i="1"/>
  <c r="R505" i="1"/>
  <c r="P505" i="1"/>
  <c r="O505" i="1"/>
  <c r="N505" i="1"/>
  <c r="X504" i="1"/>
  <c r="R504" i="1"/>
  <c r="P504" i="1"/>
  <c r="O504" i="1"/>
  <c r="N504" i="1"/>
  <c r="X503" i="1"/>
  <c r="R503" i="1"/>
  <c r="P503" i="1"/>
  <c r="O503" i="1"/>
  <c r="N503" i="1"/>
  <c r="X502" i="1"/>
  <c r="R502" i="1"/>
  <c r="P502" i="1"/>
  <c r="O502" i="1"/>
  <c r="N502" i="1"/>
  <c r="X501" i="1"/>
  <c r="R501" i="1"/>
  <c r="P501" i="1"/>
  <c r="O501" i="1"/>
  <c r="N501" i="1"/>
  <c r="X500" i="1"/>
  <c r="R500" i="1"/>
  <c r="P500" i="1"/>
  <c r="O500" i="1"/>
  <c r="N500" i="1"/>
  <c r="X499" i="1"/>
  <c r="R499" i="1"/>
  <c r="P499" i="1"/>
  <c r="O499" i="1"/>
  <c r="N499" i="1"/>
  <c r="X498" i="1"/>
  <c r="R498" i="1"/>
  <c r="P498" i="1"/>
  <c r="O498" i="1"/>
  <c r="N498" i="1"/>
  <c r="X497" i="1"/>
  <c r="R497" i="1"/>
  <c r="P497" i="1"/>
  <c r="O497" i="1"/>
  <c r="N497" i="1"/>
  <c r="X496" i="1"/>
  <c r="R496" i="1"/>
  <c r="P496" i="1"/>
  <c r="O496" i="1"/>
  <c r="N496" i="1"/>
  <c r="X495" i="1"/>
  <c r="R495" i="1"/>
  <c r="P495" i="1"/>
  <c r="O495" i="1"/>
  <c r="N495" i="1"/>
  <c r="X494" i="1"/>
  <c r="R494" i="1"/>
  <c r="P494" i="1"/>
  <c r="O494" i="1"/>
  <c r="N494" i="1"/>
  <c r="X493" i="1"/>
  <c r="R493" i="1"/>
  <c r="P493" i="1"/>
  <c r="O493" i="1"/>
  <c r="N493" i="1"/>
  <c r="X492" i="1"/>
  <c r="R492" i="1"/>
  <c r="P492" i="1"/>
  <c r="O492" i="1"/>
  <c r="N492" i="1"/>
  <c r="X491" i="1"/>
  <c r="R491" i="1"/>
  <c r="P491" i="1"/>
  <c r="O491" i="1"/>
  <c r="N491" i="1"/>
  <c r="X490" i="1"/>
  <c r="R490" i="1"/>
  <c r="P490" i="1"/>
  <c r="O490" i="1"/>
  <c r="N490" i="1"/>
  <c r="X489" i="1"/>
  <c r="R489" i="1"/>
  <c r="P489" i="1"/>
  <c r="O489" i="1"/>
  <c r="N489" i="1"/>
  <c r="X488" i="1"/>
  <c r="R488" i="1"/>
  <c r="P488" i="1"/>
  <c r="O488" i="1"/>
  <c r="N488" i="1"/>
  <c r="X487" i="1"/>
  <c r="R487" i="1"/>
  <c r="P487" i="1"/>
  <c r="O487" i="1"/>
  <c r="N487" i="1"/>
  <c r="X486" i="1"/>
  <c r="R486" i="1"/>
  <c r="P486" i="1"/>
  <c r="O486" i="1"/>
  <c r="N486" i="1"/>
  <c r="X485" i="1"/>
  <c r="R485" i="1"/>
  <c r="P485" i="1"/>
  <c r="O485" i="1"/>
  <c r="N485" i="1"/>
  <c r="X484" i="1"/>
  <c r="R484" i="1"/>
  <c r="P484" i="1"/>
  <c r="O484" i="1"/>
  <c r="N484" i="1"/>
  <c r="X483" i="1"/>
  <c r="R483" i="1"/>
  <c r="P483" i="1"/>
  <c r="O483" i="1"/>
  <c r="N483" i="1"/>
  <c r="X481" i="1"/>
  <c r="R481" i="1"/>
  <c r="P481" i="1"/>
  <c r="O481" i="1"/>
  <c r="N481" i="1"/>
  <c r="X480" i="1"/>
  <c r="R480" i="1"/>
  <c r="P480" i="1"/>
  <c r="O480" i="1"/>
  <c r="N480" i="1"/>
  <c r="X479" i="1"/>
  <c r="R479" i="1"/>
  <c r="P479" i="1"/>
  <c r="O479" i="1"/>
  <c r="N479" i="1"/>
  <c r="X476" i="1"/>
  <c r="R476" i="1"/>
  <c r="P476" i="1"/>
  <c r="O476" i="1"/>
  <c r="N476" i="1"/>
  <c r="X468" i="1"/>
  <c r="R468" i="1"/>
  <c r="P468" i="1"/>
  <c r="O468" i="1"/>
  <c r="N468" i="1"/>
  <c r="X467" i="1"/>
  <c r="R467" i="1"/>
  <c r="P467" i="1"/>
  <c r="O467" i="1"/>
  <c r="N467" i="1"/>
  <c r="X466" i="1"/>
  <c r="R466" i="1"/>
  <c r="P466" i="1"/>
  <c r="O466" i="1"/>
  <c r="N466" i="1"/>
  <c r="X465" i="1"/>
  <c r="R465" i="1"/>
  <c r="P465" i="1"/>
  <c r="O465" i="1"/>
  <c r="N465" i="1"/>
  <c r="X464" i="1"/>
  <c r="R464" i="1"/>
  <c r="P464" i="1"/>
  <c r="O464" i="1"/>
  <c r="N464" i="1"/>
  <c r="X233" i="1"/>
  <c r="R233" i="1"/>
  <c r="P233" i="1"/>
  <c r="O233" i="1"/>
  <c r="N233" i="1"/>
  <c r="X191" i="1"/>
  <c r="R191" i="1"/>
  <c r="P191" i="1"/>
  <c r="O191" i="1"/>
  <c r="N191" i="1"/>
  <c r="X812" i="1"/>
  <c r="R812" i="1"/>
  <c r="P812" i="1"/>
  <c r="O812" i="1"/>
  <c r="N812" i="1"/>
  <c r="X809" i="1"/>
  <c r="R809" i="1"/>
  <c r="P809" i="1"/>
  <c r="O809" i="1"/>
  <c r="N809" i="1"/>
  <c r="X792" i="1"/>
  <c r="R792" i="1"/>
  <c r="P792" i="1"/>
  <c r="O792" i="1"/>
  <c r="N792" i="1"/>
  <c r="X788" i="1"/>
  <c r="R788" i="1"/>
  <c r="P788" i="1"/>
  <c r="O788" i="1"/>
  <c r="N788" i="1"/>
  <c r="X340" i="1"/>
  <c r="R340" i="1"/>
  <c r="P340" i="1"/>
  <c r="O340" i="1"/>
  <c r="N340" i="1"/>
  <c r="X216" i="1"/>
  <c r="R216" i="1"/>
  <c r="P216" i="1"/>
  <c r="O216" i="1"/>
  <c r="N216" i="1"/>
  <c r="X253" i="1"/>
  <c r="R253" i="1"/>
  <c r="P253" i="1"/>
  <c r="O253" i="1"/>
  <c r="N253" i="1"/>
  <c r="X290" i="1"/>
  <c r="R290" i="1"/>
  <c r="P290" i="1"/>
  <c r="O290" i="1"/>
  <c r="N290" i="1"/>
  <c r="X289" i="1"/>
  <c r="R289" i="1"/>
  <c r="P289" i="1"/>
  <c r="O289" i="1"/>
  <c r="N289" i="1"/>
  <c r="X273" i="1"/>
  <c r="R273" i="1"/>
  <c r="P273" i="1"/>
  <c r="O273" i="1"/>
  <c r="N273" i="1"/>
  <c r="X213" i="1"/>
  <c r="R213" i="1"/>
  <c r="P213" i="1"/>
  <c r="O213" i="1"/>
  <c r="N213" i="1"/>
  <c r="X281" i="1"/>
  <c r="R281" i="1"/>
  <c r="P281" i="1"/>
  <c r="O281" i="1"/>
  <c r="N281" i="1"/>
  <c r="X291" i="1"/>
  <c r="R291" i="1"/>
  <c r="P291" i="1"/>
  <c r="O291" i="1"/>
  <c r="N291" i="1"/>
  <c r="X296" i="1"/>
  <c r="R296" i="1"/>
  <c r="P296" i="1"/>
  <c r="O296" i="1"/>
  <c r="N296" i="1"/>
  <c r="X280" i="1"/>
  <c r="R280" i="1"/>
  <c r="P280" i="1"/>
  <c r="O280" i="1"/>
  <c r="N280" i="1"/>
  <c r="X194" i="1"/>
  <c r="R194" i="1"/>
  <c r="P194" i="1"/>
  <c r="O194" i="1"/>
  <c r="N194" i="1"/>
  <c r="X789" i="1"/>
  <c r="R789" i="1"/>
  <c r="P789" i="1"/>
  <c r="O789" i="1"/>
  <c r="N789" i="1"/>
  <c r="X779" i="1"/>
  <c r="R779" i="1"/>
  <c r="P779" i="1"/>
  <c r="O779" i="1"/>
  <c r="N779" i="1"/>
  <c r="X818" i="1"/>
  <c r="R818" i="1"/>
  <c r="P818" i="1"/>
  <c r="O818" i="1"/>
  <c r="N818" i="1"/>
  <c r="X811" i="1"/>
  <c r="R811" i="1"/>
  <c r="P811" i="1"/>
  <c r="O811" i="1"/>
  <c r="N811" i="1"/>
  <c r="X810" i="1"/>
  <c r="R810" i="1"/>
  <c r="P810" i="1"/>
  <c r="O810" i="1"/>
  <c r="N810" i="1"/>
  <c r="X787" i="1"/>
  <c r="R787" i="1"/>
  <c r="P787" i="1"/>
  <c r="O787" i="1"/>
  <c r="N787" i="1"/>
  <c r="X786" i="1"/>
  <c r="R786" i="1"/>
  <c r="P786" i="1"/>
  <c r="O786" i="1"/>
  <c r="N786" i="1"/>
  <c r="X785" i="1"/>
  <c r="R785" i="1"/>
  <c r="P785" i="1"/>
  <c r="O785" i="1"/>
  <c r="N785" i="1"/>
  <c r="X783" i="1"/>
  <c r="R783" i="1"/>
  <c r="P783" i="1"/>
  <c r="O783" i="1"/>
  <c r="N783" i="1"/>
  <c r="X782" i="1"/>
  <c r="R782" i="1"/>
  <c r="P782" i="1"/>
  <c r="O782" i="1"/>
  <c r="N782" i="1"/>
  <c r="X780" i="1"/>
  <c r="R780" i="1"/>
  <c r="P780" i="1"/>
  <c r="O780" i="1"/>
  <c r="N780" i="1"/>
  <c r="X775" i="1"/>
  <c r="R775" i="1"/>
  <c r="P775" i="1"/>
  <c r="O775" i="1"/>
  <c r="N775" i="1"/>
  <c r="X774" i="1"/>
  <c r="R774" i="1"/>
  <c r="P774" i="1"/>
  <c r="O774" i="1"/>
  <c r="N774" i="1"/>
  <c r="X773" i="1"/>
  <c r="R773" i="1"/>
  <c r="P773" i="1"/>
  <c r="O773" i="1"/>
  <c r="N773" i="1"/>
  <c r="X772" i="1"/>
  <c r="R772" i="1"/>
  <c r="P772" i="1"/>
  <c r="O772" i="1"/>
  <c r="N772" i="1"/>
  <c r="X763" i="1"/>
  <c r="R763" i="1"/>
  <c r="P763" i="1"/>
  <c r="O763" i="1"/>
  <c r="N763" i="1"/>
  <c r="X761" i="1"/>
  <c r="R761" i="1"/>
  <c r="P761" i="1"/>
  <c r="O761" i="1"/>
  <c r="N761" i="1"/>
  <c r="X760" i="1"/>
  <c r="R760" i="1"/>
  <c r="P760" i="1"/>
  <c r="O760" i="1"/>
  <c r="N760" i="1"/>
  <c r="X759" i="1"/>
  <c r="R759" i="1"/>
  <c r="P759" i="1"/>
  <c r="O759" i="1"/>
  <c r="N759" i="1"/>
  <c r="X758" i="1"/>
  <c r="R758" i="1"/>
  <c r="P758" i="1"/>
  <c r="O758" i="1"/>
  <c r="N758" i="1"/>
  <c r="X757" i="1"/>
  <c r="R757" i="1"/>
  <c r="P757" i="1"/>
  <c r="O757" i="1"/>
  <c r="N757" i="1"/>
  <c r="X756" i="1"/>
  <c r="R756" i="1"/>
  <c r="P756" i="1"/>
  <c r="O756" i="1"/>
  <c r="N756" i="1"/>
  <c r="X755" i="1"/>
  <c r="R755" i="1"/>
  <c r="P755" i="1"/>
  <c r="O755" i="1"/>
  <c r="N755" i="1"/>
  <c r="X754" i="1"/>
  <c r="R754" i="1"/>
  <c r="P754" i="1"/>
  <c r="O754" i="1"/>
  <c r="N754" i="1"/>
  <c r="X753" i="1"/>
  <c r="R753" i="1"/>
  <c r="P753" i="1"/>
  <c r="O753" i="1"/>
  <c r="N753" i="1"/>
  <c r="X752" i="1"/>
  <c r="R752" i="1"/>
  <c r="P752" i="1"/>
  <c r="O752" i="1"/>
  <c r="N752" i="1"/>
  <c r="X751" i="1"/>
  <c r="R751" i="1"/>
  <c r="P751" i="1"/>
  <c r="O751" i="1"/>
  <c r="N751" i="1"/>
  <c r="X750" i="1"/>
  <c r="R750" i="1"/>
  <c r="P750" i="1"/>
  <c r="O750" i="1"/>
  <c r="N750" i="1"/>
  <c r="X749" i="1"/>
  <c r="R749" i="1"/>
  <c r="P749" i="1"/>
  <c r="O749" i="1"/>
  <c r="N749" i="1"/>
  <c r="X748" i="1"/>
  <c r="R748" i="1"/>
  <c r="P748" i="1"/>
  <c r="O748" i="1"/>
  <c r="N748" i="1"/>
  <c r="X747" i="1"/>
  <c r="R747" i="1"/>
  <c r="P747" i="1"/>
  <c r="O747" i="1"/>
  <c r="N747" i="1"/>
  <c r="X746" i="1"/>
  <c r="R746" i="1"/>
  <c r="P746" i="1"/>
  <c r="O746" i="1"/>
  <c r="N746" i="1"/>
  <c r="X745" i="1"/>
  <c r="R745" i="1"/>
  <c r="P745" i="1"/>
  <c r="O745" i="1"/>
  <c r="N745" i="1"/>
  <c r="X735" i="1"/>
  <c r="R735" i="1"/>
  <c r="P735" i="1"/>
  <c r="O735" i="1"/>
  <c r="N735" i="1"/>
  <c r="X734" i="1"/>
  <c r="R734" i="1"/>
  <c r="P734" i="1"/>
  <c r="O734" i="1"/>
  <c r="N734" i="1"/>
  <c r="X733" i="1"/>
  <c r="R733" i="1"/>
  <c r="P733" i="1"/>
  <c r="O733" i="1"/>
  <c r="N733" i="1"/>
  <c r="X732" i="1"/>
  <c r="R732" i="1"/>
  <c r="P732" i="1"/>
  <c r="O732" i="1"/>
  <c r="N732" i="1"/>
  <c r="X731" i="1"/>
  <c r="R731" i="1"/>
  <c r="P731" i="1"/>
  <c r="O731" i="1"/>
  <c r="N731" i="1"/>
  <c r="X730" i="1"/>
  <c r="R730" i="1"/>
  <c r="P730" i="1"/>
  <c r="O730" i="1"/>
  <c r="N730" i="1"/>
  <c r="X729" i="1"/>
  <c r="R729" i="1"/>
  <c r="P729" i="1"/>
  <c r="O729" i="1"/>
  <c r="N729" i="1"/>
  <c r="X728" i="1"/>
  <c r="R728" i="1"/>
  <c r="P728" i="1"/>
  <c r="O728" i="1"/>
  <c r="N728" i="1"/>
  <c r="X727" i="1"/>
  <c r="R727" i="1"/>
  <c r="P727" i="1"/>
  <c r="O727" i="1"/>
  <c r="N727" i="1"/>
  <c r="X726" i="1"/>
  <c r="R726" i="1"/>
  <c r="P726" i="1"/>
  <c r="O726" i="1"/>
  <c r="N726" i="1"/>
  <c r="X725" i="1"/>
  <c r="R725" i="1"/>
  <c r="P725" i="1"/>
  <c r="O725" i="1"/>
  <c r="N725" i="1"/>
  <c r="X724" i="1"/>
  <c r="R724" i="1"/>
  <c r="P724" i="1"/>
  <c r="O724" i="1"/>
  <c r="N724" i="1"/>
  <c r="X723" i="1"/>
  <c r="R723" i="1"/>
  <c r="P723" i="1"/>
  <c r="O723" i="1"/>
  <c r="N723" i="1"/>
  <c r="X722" i="1"/>
  <c r="R722" i="1"/>
  <c r="P722" i="1"/>
  <c r="O722" i="1"/>
  <c r="N722" i="1"/>
  <c r="X721" i="1"/>
  <c r="R721" i="1"/>
  <c r="P721" i="1"/>
  <c r="O721" i="1"/>
  <c r="N721" i="1"/>
  <c r="X720" i="1"/>
  <c r="R720" i="1"/>
  <c r="P720" i="1"/>
  <c r="O720" i="1"/>
  <c r="N720" i="1"/>
  <c r="X719" i="1"/>
  <c r="R719" i="1"/>
  <c r="P719" i="1"/>
  <c r="O719" i="1"/>
  <c r="N719" i="1"/>
  <c r="X718" i="1"/>
  <c r="R718" i="1"/>
  <c r="P718" i="1"/>
  <c r="O718" i="1"/>
  <c r="N718" i="1"/>
  <c r="X717" i="1"/>
  <c r="R717" i="1"/>
  <c r="P717" i="1"/>
  <c r="O717" i="1"/>
  <c r="N717" i="1"/>
  <c r="X716" i="1"/>
  <c r="R716" i="1"/>
  <c r="P716" i="1"/>
  <c r="O716" i="1"/>
  <c r="N716" i="1"/>
  <c r="X715" i="1"/>
  <c r="R715" i="1"/>
  <c r="P715" i="1"/>
  <c r="O715" i="1"/>
  <c r="N715" i="1"/>
  <c r="X714" i="1"/>
  <c r="R714" i="1"/>
  <c r="P714" i="1"/>
  <c r="O714" i="1"/>
  <c r="N714" i="1"/>
  <c r="X713" i="1"/>
  <c r="R713" i="1"/>
  <c r="P713" i="1"/>
  <c r="O713" i="1"/>
  <c r="N713" i="1"/>
  <c r="X712" i="1"/>
  <c r="R712" i="1"/>
  <c r="P712" i="1"/>
  <c r="O712" i="1"/>
  <c r="N712" i="1"/>
  <c r="X711" i="1"/>
  <c r="R711" i="1"/>
  <c r="P711" i="1"/>
  <c r="O711" i="1"/>
  <c r="N711" i="1"/>
  <c r="X710" i="1"/>
  <c r="R710" i="1"/>
  <c r="P710" i="1"/>
  <c r="O710" i="1"/>
  <c r="N710" i="1"/>
  <c r="X709" i="1"/>
  <c r="R709" i="1"/>
  <c r="P709" i="1"/>
  <c r="O709" i="1"/>
  <c r="N709" i="1"/>
  <c r="X708" i="1"/>
  <c r="R708" i="1"/>
  <c r="P708" i="1"/>
  <c r="O708" i="1"/>
  <c r="N708" i="1"/>
  <c r="X707" i="1"/>
  <c r="R707" i="1"/>
  <c r="P707" i="1"/>
  <c r="O707" i="1"/>
  <c r="N707" i="1"/>
  <c r="X706" i="1"/>
  <c r="R706" i="1"/>
  <c r="P706" i="1"/>
  <c r="O706" i="1"/>
  <c r="N706" i="1"/>
  <c r="X705" i="1"/>
  <c r="R705" i="1"/>
  <c r="P705" i="1"/>
  <c r="O705" i="1"/>
  <c r="N705" i="1"/>
  <c r="X704" i="1"/>
  <c r="R704" i="1"/>
  <c r="P704" i="1"/>
  <c r="O704" i="1"/>
  <c r="N704" i="1"/>
  <c r="X703" i="1"/>
  <c r="R703" i="1"/>
  <c r="P703" i="1"/>
  <c r="O703" i="1"/>
  <c r="N703" i="1"/>
  <c r="X700" i="1"/>
  <c r="R700" i="1"/>
  <c r="P700" i="1"/>
  <c r="O700" i="1"/>
  <c r="N700" i="1"/>
  <c r="X694" i="1"/>
  <c r="R694" i="1"/>
  <c r="P694" i="1"/>
  <c r="O694" i="1"/>
  <c r="N694" i="1"/>
  <c r="X693" i="1"/>
  <c r="R693" i="1"/>
  <c r="P693" i="1"/>
  <c r="O693" i="1"/>
  <c r="N693" i="1"/>
  <c r="X692" i="1"/>
  <c r="R692" i="1"/>
  <c r="P692" i="1"/>
  <c r="O692" i="1"/>
  <c r="N692" i="1"/>
  <c r="X691" i="1"/>
  <c r="R691" i="1"/>
  <c r="P691" i="1"/>
  <c r="O691" i="1"/>
  <c r="N691" i="1"/>
  <c r="X675" i="1"/>
  <c r="R675" i="1"/>
  <c r="P675" i="1"/>
  <c r="O675" i="1"/>
  <c r="N675" i="1"/>
  <c r="X665" i="1"/>
  <c r="R665" i="1"/>
  <c r="P665" i="1"/>
  <c r="O665" i="1"/>
  <c r="N665" i="1"/>
  <c r="X664" i="1"/>
  <c r="R664" i="1"/>
  <c r="P664" i="1"/>
  <c r="O664" i="1"/>
  <c r="N664" i="1"/>
  <c r="X641" i="1"/>
  <c r="R641" i="1"/>
  <c r="P641" i="1"/>
  <c r="O641" i="1"/>
  <c r="N641" i="1"/>
  <c r="X640" i="1"/>
  <c r="R640" i="1"/>
  <c r="P640" i="1"/>
  <c r="O640" i="1"/>
  <c r="N640" i="1"/>
  <c r="X639" i="1"/>
  <c r="R639" i="1"/>
  <c r="P639" i="1"/>
  <c r="O639" i="1"/>
  <c r="N639" i="1"/>
  <c r="X638" i="1"/>
  <c r="R638" i="1"/>
  <c r="P638" i="1"/>
  <c r="O638" i="1"/>
  <c r="N638" i="1"/>
  <c r="X637" i="1"/>
  <c r="R637" i="1"/>
  <c r="P637" i="1"/>
  <c r="O637" i="1"/>
  <c r="N637" i="1"/>
  <c r="X636" i="1"/>
  <c r="R636" i="1"/>
  <c r="P636" i="1"/>
  <c r="O636" i="1"/>
  <c r="N636" i="1"/>
  <c r="X597" i="1"/>
  <c r="R597" i="1"/>
  <c r="P597" i="1"/>
  <c r="O597" i="1"/>
  <c r="N597" i="1"/>
  <c r="X595" i="1"/>
  <c r="R595" i="1"/>
  <c r="P595" i="1"/>
  <c r="O595" i="1"/>
  <c r="N595" i="1"/>
  <c r="X594" i="1"/>
  <c r="R594" i="1"/>
  <c r="P594" i="1"/>
  <c r="O594" i="1"/>
  <c r="N594" i="1"/>
  <c r="X593" i="1"/>
  <c r="R593" i="1"/>
  <c r="P593" i="1"/>
  <c r="O593" i="1"/>
  <c r="N593" i="1"/>
  <c r="X592" i="1"/>
  <c r="R592" i="1"/>
  <c r="P592" i="1"/>
  <c r="O592" i="1"/>
  <c r="N592" i="1"/>
  <c r="X591" i="1"/>
  <c r="R591" i="1"/>
  <c r="P591" i="1"/>
  <c r="O591" i="1"/>
  <c r="N591" i="1"/>
  <c r="X590" i="1"/>
  <c r="R590" i="1"/>
  <c r="P590" i="1"/>
  <c r="O590" i="1"/>
  <c r="N590" i="1"/>
  <c r="X589" i="1"/>
  <c r="R589" i="1"/>
  <c r="P589" i="1"/>
  <c r="O589" i="1"/>
  <c r="N589" i="1"/>
  <c r="X588" i="1"/>
  <c r="R588" i="1"/>
  <c r="P588" i="1"/>
  <c r="O588" i="1"/>
  <c r="N588" i="1"/>
  <c r="X585" i="1"/>
  <c r="R585" i="1"/>
  <c r="P585" i="1"/>
  <c r="O585" i="1"/>
  <c r="N585" i="1"/>
  <c r="X583" i="1"/>
  <c r="R583" i="1"/>
  <c r="P583" i="1"/>
  <c r="O583" i="1"/>
  <c r="N583" i="1"/>
  <c r="X575" i="1"/>
  <c r="R575" i="1"/>
  <c r="P575" i="1"/>
  <c r="O575" i="1"/>
  <c r="N575" i="1"/>
  <c r="X573" i="1"/>
  <c r="R573" i="1"/>
  <c r="P573" i="1"/>
  <c r="O573" i="1"/>
  <c r="N573" i="1"/>
  <c r="X572" i="1"/>
  <c r="R572" i="1"/>
  <c r="P572" i="1"/>
  <c r="O572" i="1"/>
  <c r="N572" i="1"/>
  <c r="X566" i="1"/>
  <c r="R566" i="1"/>
  <c r="P566" i="1"/>
  <c r="O566" i="1"/>
  <c r="N566" i="1"/>
  <c r="X565" i="1"/>
  <c r="R565" i="1"/>
  <c r="P565" i="1"/>
  <c r="O565" i="1"/>
  <c r="N565" i="1"/>
  <c r="X558" i="1"/>
  <c r="R558" i="1"/>
  <c r="P558" i="1"/>
  <c r="O558" i="1"/>
  <c r="N558" i="1"/>
  <c r="X557" i="1"/>
  <c r="R557" i="1"/>
  <c r="P557" i="1"/>
  <c r="O557" i="1"/>
  <c r="N557" i="1"/>
  <c r="X556" i="1"/>
  <c r="R556" i="1"/>
  <c r="P556" i="1"/>
  <c r="O556" i="1"/>
  <c r="N556" i="1"/>
  <c r="X555" i="1"/>
  <c r="R555" i="1"/>
  <c r="P555" i="1"/>
  <c r="O555" i="1"/>
  <c r="N555" i="1"/>
  <c r="X554" i="1"/>
  <c r="R554" i="1"/>
  <c r="P554" i="1"/>
  <c r="O554" i="1"/>
  <c r="N554" i="1"/>
  <c r="X553" i="1"/>
  <c r="R553" i="1"/>
  <c r="P553" i="1"/>
  <c r="O553" i="1"/>
  <c r="N553" i="1"/>
  <c r="X552" i="1"/>
  <c r="R552" i="1"/>
  <c r="P552" i="1"/>
  <c r="O552" i="1"/>
  <c r="N552" i="1"/>
  <c r="X551" i="1"/>
  <c r="R551" i="1"/>
  <c r="P551" i="1"/>
  <c r="O551" i="1"/>
  <c r="N551" i="1"/>
  <c r="X550" i="1"/>
  <c r="R550" i="1"/>
  <c r="P550" i="1"/>
  <c r="O550" i="1"/>
  <c r="N550" i="1"/>
  <c r="X549" i="1"/>
  <c r="R549" i="1"/>
  <c r="P549" i="1"/>
  <c r="O549" i="1"/>
  <c r="N549" i="1"/>
  <c r="X548" i="1"/>
  <c r="R548" i="1"/>
  <c r="P548" i="1"/>
  <c r="O548" i="1"/>
  <c r="N548" i="1"/>
  <c r="X547" i="1"/>
  <c r="R547" i="1"/>
  <c r="P547" i="1"/>
  <c r="O547" i="1"/>
  <c r="N547" i="1"/>
  <c r="X546" i="1"/>
  <c r="R546" i="1"/>
  <c r="P546" i="1"/>
  <c r="O546" i="1"/>
  <c r="N546" i="1"/>
  <c r="X545" i="1"/>
  <c r="R545" i="1"/>
  <c r="P545" i="1"/>
  <c r="O545" i="1"/>
  <c r="N545" i="1"/>
  <c r="X544" i="1"/>
  <c r="R544" i="1"/>
  <c r="P544" i="1"/>
  <c r="O544" i="1"/>
  <c r="N544" i="1"/>
  <c r="X543" i="1"/>
  <c r="R543" i="1"/>
  <c r="P543" i="1"/>
  <c r="O543" i="1"/>
  <c r="N543" i="1"/>
  <c r="X542" i="1"/>
  <c r="R542" i="1"/>
  <c r="P542" i="1"/>
  <c r="O542" i="1"/>
  <c r="N542" i="1"/>
  <c r="X541" i="1"/>
  <c r="R541" i="1"/>
  <c r="P541" i="1"/>
  <c r="O541" i="1"/>
  <c r="N541" i="1"/>
  <c r="X540" i="1"/>
  <c r="R540" i="1"/>
  <c r="P540" i="1"/>
  <c r="O540" i="1"/>
  <c r="N540" i="1"/>
  <c r="X539" i="1"/>
  <c r="R539" i="1"/>
  <c r="P539" i="1"/>
  <c r="O539" i="1"/>
  <c r="N539" i="1"/>
  <c r="X538" i="1"/>
  <c r="R538" i="1"/>
  <c r="P538" i="1"/>
  <c r="O538" i="1"/>
  <c r="N538" i="1"/>
  <c r="X537" i="1"/>
  <c r="R537" i="1"/>
  <c r="P537" i="1"/>
  <c r="O537" i="1"/>
  <c r="N537" i="1"/>
  <c r="X536" i="1"/>
  <c r="R536" i="1"/>
  <c r="P536" i="1"/>
  <c r="O536" i="1"/>
  <c r="N536" i="1"/>
  <c r="X535" i="1"/>
  <c r="R535" i="1"/>
  <c r="P535" i="1"/>
  <c r="O535" i="1"/>
  <c r="N535" i="1"/>
  <c r="X534" i="1"/>
  <c r="R534" i="1"/>
  <c r="P534" i="1"/>
  <c r="O534" i="1"/>
  <c r="N534" i="1"/>
  <c r="X533" i="1"/>
  <c r="R533" i="1"/>
  <c r="P533" i="1"/>
  <c r="O533" i="1"/>
  <c r="N533" i="1"/>
  <c r="X532" i="1"/>
  <c r="R532" i="1"/>
  <c r="P532" i="1"/>
  <c r="O532" i="1"/>
  <c r="N532" i="1"/>
  <c r="X531" i="1"/>
  <c r="R531" i="1"/>
  <c r="P531" i="1"/>
  <c r="O531" i="1"/>
  <c r="N531" i="1"/>
  <c r="X530" i="1"/>
  <c r="R530" i="1"/>
  <c r="P530" i="1"/>
  <c r="O530" i="1"/>
  <c r="N530" i="1"/>
  <c r="X529" i="1"/>
  <c r="R529" i="1"/>
  <c r="P529" i="1"/>
  <c r="O529" i="1"/>
  <c r="N529" i="1"/>
  <c r="X528" i="1"/>
  <c r="R528" i="1"/>
  <c r="P528" i="1"/>
  <c r="O528" i="1"/>
  <c r="N528" i="1"/>
  <c r="X527" i="1"/>
  <c r="R527" i="1"/>
  <c r="P527" i="1"/>
  <c r="O527" i="1"/>
  <c r="N527" i="1"/>
  <c r="X526" i="1"/>
  <c r="R526" i="1"/>
  <c r="P526" i="1"/>
  <c r="O526" i="1"/>
  <c r="N526" i="1"/>
  <c r="X525" i="1"/>
  <c r="R525" i="1"/>
  <c r="P525" i="1"/>
  <c r="O525" i="1"/>
  <c r="N525" i="1"/>
  <c r="X524" i="1"/>
  <c r="R524" i="1"/>
  <c r="P524" i="1"/>
  <c r="O524" i="1"/>
  <c r="N524" i="1"/>
  <c r="X523" i="1"/>
  <c r="R523" i="1"/>
  <c r="P523" i="1"/>
  <c r="O523" i="1"/>
  <c r="N523" i="1"/>
  <c r="X522" i="1"/>
  <c r="R522" i="1"/>
  <c r="P522" i="1"/>
  <c r="O522" i="1"/>
  <c r="N522" i="1"/>
  <c r="X521" i="1"/>
  <c r="R521" i="1"/>
  <c r="P521" i="1"/>
  <c r="O521" i="1"/>
  <c r="N521" i="1"/>
  <c r="X520" i="1"/>
  <c r="R520" i="1"/>
  <c r="P520" i="1"/>
  <c r="O520" i="1"/>
  <c r="N520" i="1"/>
  <c r="X519" i="1"/>
  <c r="R519" i="1"/>
  <c r="P519" i="1"/>
  <c r="O519" i="1"/>
  <c r="N519" i="1"/>
  <c r="X518" i="1"/>
  <c r="R518" i="1"/>
  <c r="P518" i="1"/>
  <c r="O518" i="1"/>
  <c r="N518" i="1"/>
  <c r="X514" i="1"/>
  <c r="R514" i="1"/>
  <c r="P514" i="1"/>
  <c r="O514" i="1"/>
  <c r="N514" i="1"/>
  <c r="X513" i="1"/>
  <c r="R513" i="1"/>
  <c r="P513" i="1"/>
  <c r="O513" i="1"/>
  <c r="N513" i="1"/>
  <c r="X512" i="1"/>
  <c r="R512" i="1"/>
  <c r="P512" i="1"/>
  <c r="O512" i="1"/>
  <c r="N512" i="1"/>
  <c r="X482" i="1"/>
  <c r="R482" i="1"/>
  <c r="P482" i="1"/>
  <c r="O482" i="1"/>
  <c r="N482" i="1"/>
  <c r="X478" i="1"/>
  <c r="R478" i="1"/>
  <c r="P478" i="1"/>
  <c r="O478" i="1"/>
  <c r="N478" i="1"/>
  <c r="X477" i="1"/>
  <c r="R477" i="1"/>
  <c r="P477" i="1"/>
  <c r="O477" i="1"/>
  <c r="N477" i="1"/>
  <c r="X475" i="1"/>
  <c r="R475" i="1"/>
  <c r="P475" i="1"/>
  <c r="O475" i="1"/>
  <c r="N475" i="1"/>
  <c r="X474" i="1"/>
  <c r="R474" i="1"/>
  <c r="P474" i="1"/>
  <c r="O474" i="1"/>
  <c r="N474" i="1"/>
  <c r="X473" i="1"/>
  <c r="R473" i="1"/>
  <c r="P473" i="1"/>
  <c r="O473" i="1"/>
  <c r="N473" i="1"/>
  <c r="X472" i="1"/>
  <c r="R472" i="1"/>
  <c r="P472" i="1"/>
  <c r="O472" i="1"/>
  <c r="N472" i="1"/>
  <c r="X471" i="1"/>
  <c r="R471" i="1"/>
  <c r="P471" i="1"/>
  <c r="O471" i="1"/>
  <c r="N471" i="1"/>
  <c r="X470" i="1"/>
  <c r="R470" i="1"/>
  <c r="P470" i="1"/>
  <c r="O470" i="1"/>
  <c r="N470" i="1"/>
  <c r="X469" i="1"/>
  <c r="R469" i="1"/>
  <c r="P469" i="1"/>
  <c r="O469" i="1"/>
  <c r="N469" i="1"/>
  <c r="X463" i="1"/>
  <c r="R463" i="1"/>
  <c r="P463" i="1"/>
  <c r="O463" i="1"/>
  <c r="N463" i="1"/>
  <c r="X462" i="1"/>
  <c r="R462" i="1"/>
  <c r="P462" i="1"/>
  <c r="O462" i="1"/>
  <c r="N462" i="1"/>
  <c r="X241" i="1"/>
  <c r="R241" i="1"/>
  <c r="P241" i="1"/>
  <c r="O241" i="1"/>
  <c r="N241" i="1"/>
  <c r="X161" i="1"/>
  <c r="R161" i="1"/>
  <c r="P161" i="1"/>
  <c r="O161" i="1"/>
  <c r="N161" i="1"/>
  <c r="X151" i="1"/>
  <c r="R151" i="1"/>
  <c r="P151" i="1"/>
  <c r="O151" i="1"/>
  <c r="N151" i="1"/>
  <c r="X107" i="1"/>
  <c r="R107" i="1"/>
  <c r="P107" i="1"/>
  <c r="O107" i="1"/>
  <c r="N107" i="1"/>
  <c r="X99" i="1"/>
  <c r="R99" i="1"/>
  <c r="P99" i="1"/>
  <c r="O99" i="1"/>
  <c r="N99" i="1"/>
  <c r="X98" i="1"/>
  <c r="R98" i="1"/>
  <c r="P98" i="1"/>
  <c r="O98" i="1"/>
  <c r="N98" i="1"/>
  <c r="X94" i="1"/>
  <c r="R94" i="1"/>
  <c r="P94" i="1"/>
  <c r="O94" i="1"/>
  <c r="N94" i="1"/>
  <c r="X68" i="1"/>
  <c r="R68" i="1"/>
  <c r="P68" i="1"/>
  <c r="O68" i="1"/>
  <c r="N68" i="1"/>
  <c r="X67" i="1"/>
  <c r="R67" i="1"/>
  <c r="P67" i="1"/>
  <c r="O67" i="1"/>
  <c r="N67" i="1"/>
  <c r="X64" i="1"/>
  <c r="R64" i="1"/>
  <c r="P64" i="1"/>
  <c r="O64" i="1"/>
  <c r="N64" i="1"/>
  <c r="X63" i="1"/>
  <c r="R63" i="1"/>
  <c r="P63" i="1"/>
  <c r="O63" i="1"/>
  <c r="N63" i="1"/>
  <c r="X62" i="1"/>
  <c r="R62" i="1"/>
  <c r="P62" i="1"/>
  <c r="O62" i="1"/>
  <c r="N62" i="1"/>
  <c r="R824" i="1" l="1"/>
  <c r="Q824" i="1"/>
  <c r="K824" i="1"/>
  <c r="W823" i="1"/>
  <c r="W824" i="1" s="1"/>
</calcChain>
</file>

<file path=xl/sharedStrings.xml><?xml version="1.0" encoding="utf-8"?>
<sst xmlns="http://schemas.openxmlformats.org/spreadsheetml/2006/main" count="10020" uniqueCount="3693">
  <si>
    <t>Genre</t>
  </si>
  <si>
    <t>Subgenre</t>
  </si>
  <si>
    <t>Century</t>
  </si>
  <si>
    <t>Author</t>
  </si>
  <si>
    <t>Work</t>
  </si>
  <si>
    <t>Source file</t>
  </si>
  <si>
    <t>Tokenized file</t>
  </si>
  <si>
    <t>Word count</t>
  </si>
  <si>
    <t>Unknown words</t>
  </si>
  <si>
    <t>Unknown proper names</t>
  </si>
  <si>
    <t>Unknown single letters</t>
  </si>
  <si>
    <t>Source</t>
  </si>
  <si>
    <t>% unknown words</t>
  </si>
  <si>
    <t>% unknown personal names</t>
  </si>
  <si>
    <t>% unknown single letters</t>
  </si>
  <si>
    <t>Words with multiple lemmata</t>
  </si>
  <si>
    <t>% words with multiple lemmata</t>
  </si>
  <si>
    <t>Date</t>
  </si>
  <si>
    <t>Dialect</t>
  </si>
  <si>
    <t>TLG Author</t>
  </si>
  <si>
    <t>TLG ID</t>
  </si>
  <si>
    <t>Disambiguable words</t>
  </si>
  <si>
    <t>% Ambiguous words after disambiguation</t>
  </si>
  <si>
    <t>Source URL</t>
  </si>
  <si>
    <t>Comedy</t>
  </si>
  <si>
    <t>Aristophanes</t>
  </si>
  <si>
    <t>Acharnians</t>
  </si>
  <si>
    <t>canonical-greekLit-master/data/tlg0019/tlg001/tlg0019.tlg001.perseus-grc1.xml</t>
  </si>
  <si>
    <t>Aristophanes - Acharnians (tlg001).xml</t>
  </si>
  <si>
    <t>Perseus</t>
  </si>
  <si>
    <t>mixed</t>
  </si>
  <si>
    <t>0019</t>
  </si>
  <si>
    <t>001</t>
  </si>
  <si>
    <t>https://github.com/PerseusDL/canonical-greekLit/tree/master/data/tlg0019/tlg001/tlg0019.tlg001.perseus-grc1.xml</t>
  </si>
  <si>
    <t>Knights</t>
  </si>
  <si>
    <t>canonical-greekLit-master/data/tlg0019/tlg002/tlg0019.tlg002.perseus-grc1.xml</t>
  </si>
  <si>
    <t>Aristophanes - Knights (tlg002).xml</t>
  </si>
  <si>
    <t>002</t>
  </si>
  <si>
    <t>https://github.com/PerseusDL/canonical-greekLit/tree/master/data/tlg0019/tlg002/tlg0019.tlg002.perseus-grc1.xml</t>
  </si>
  <si>
    <t>Clouds</t>
  </si>
  <si>
    <t>canonical-greekLit-master/data/tlg0019/tlg003/tlg0019.tlg003.perseus-grc1.xml</t>
  </si>
  <si>
    <t>Aristophanes - Clouds (tlg003).xml</t>
  </si>
  <si>
    <t>003</t>
  </si>
  <si>
    <t>https://github.com/PerseusDL/canonical-greekLit/tree/master/data/tlg0019/tlg003/tlg0019.tlg003.perseus-grc1.xml</t>
  </si>
  <si>
    <t>Wasps</t>
  </si>
  <si>
    <t>canonical-greekLit-master/data/tlg0019/tlg004/tlg0019.tlg004.perseus-grc1.xml</t>
  </si>
  <si>
    <t>Aristophanes - Wasps (tlg004).xml</t>
  </si>
  <si>
    <t>004</t>
  </si>
  <si>
    <t>https://github.com/PerseusDL/canonical-greekLit/tree/master/data/tlg0019/tlg004/tlg0019.tlg004.perseus-grc1.xml</t>
  </si>
  <si>
    <t>Peace</t>
  </si>
  <si>
    <t>canonical-greekLit-master/data/tlg0019/tlg005/tlg0019.tlg005.perseus-grc1.xml</t>
  </si>
  <si>
    <t>Aristophanes - Peace (tlg005).xml</t>
  </si>
  <si>
    <t>005</t>
  </si>
  <si>
    <t>https://github.com/PerseusDL/canonical-greekLit/tree/master/data/tlg0019/tlg005/tlg0019.tlg005.perseus-grc1.xml</t>
  </si>
  <si>
    <t>Birds</t>
  </si>
  <si>
    <t>canonical-greekLit-master/data/tlg0019/tlg006/tlg0019.tlg006.perseus-grc1.xml</t>
  </si>
  <si>
    <t>Aristophanes - Birds (tlg006).xml</t>
  </si>
  <si>
    <t>006</t>
  </si>
  <si>
    <t>https://github.com/PerseusDL/canonical-greekLit/tree/master/data/tlg0019/tlg006/tlg0019.tlg006.perseus-grc1.xml</t>
  </si>
  <si>
    <t>Lysistrata</t>
  </si>
  <si>
    <t>canonical-greekLit-master/data/tlg0019/tlg007/tlg0019.tlg007.perseus-grc2.xml</t>
  </si>
  <si>
    <t>Aristophanes - Lysistrata (tlg007).xml</t>
  </si>
  <si>
    <t>007</t>
  </si>
  <si>
    <t>https://github.com/PerseusDL/canonical-greekLit/tree/master/data/tlg0019/tlg007/tlg0019.tlg007.perseus-grc2.xml</t>
  </si>
  <si>
    <t>Thesmophoriazusae</t>
  </si>
  <si>
    <t>canonical-greekLit-master/data/tlg0019/tlg008/tlg0019.tlg008.perseus-grc1.xml</t>
  </si>
  <si>
    <t>Aristophanes - Thesmophoriazusae (tlg008).xml</t>
  </si>
  <si>
    <t>008</t>
  </si>
  <si>
    <t>https://github.com/PerseusDL/canonical-greekLit/tree/master/data/tlg0019/tlg008/tlg0019.tlg008.perseus-grc1.xml</t>
  </si>
  <si>
    <t>Frogs</t>
  </si>
  <si>
    <t>canonical-greekLit-master/data/tlg0019/tlg009/tlg0019.tlg009.perseus-grc2.xml</t>
  </si>
  <si>
    <t>Aristophanes - Frogs (tlg009).xml</t>
  </si>
  <si>
    <t>009</t>
  </si>
  <si>
    <t>https://github.com/PerseusDL/canonical-greekLit/tree/master/data/tlg0019/tlg009/tlg0019.tlg009.perseus-grc2.xml</t>
  </si>
  <si>
    <t>Ecclesiazusae</t>
  </si>
  <si>
    <t>canonical-greekLit-master/data/tlg0019/tlg010/tlg0019.tlg010.perseus-grc1.xml</t>
  </si>
  <si>
    <t>Aristophanes - Ecclesiazusae (tlg010).xml</t>
  </si>
  <si>
    <t>010</t>
  </si>
  <si>
    <t>https://github.com/PerseusDL/canonical-greekLit/tree/master/data/tlg0019/tlg010/tlg0019.tlg010.perseus-grc1.xml</t>
  </si>
  <si>
    <t>Plutus</t>
  </si>
  <si>
    <t>canonical-greekLit-master/data/tlg0019/tlg011/tlg0019.tlg011.perseus-grc1.xml</t>
  </si>
  <si>
    <t>Aristophanes - Plutus (tlg011).xml</t>
  </si>
  <si>
    <t>011</t>
  </si>
  <si>
    <t>https://github.com/PerseusDL/canonical-greekLit/tree/master/data/tlg0019/tlg011/tlg0019.tlg011.perseus-grc1.xml</t>
  </si>
  <si>
    <t>Essays</t>
  </si>
  <si>
    <t>Essay</t>
  </si>
  <si>
    <t>Xenophon</t>
  </si>
  <si>
    <t>Ways and Means</t>
  </si>
  <si>
    <t>canonical-greekLit-master/data/tlg0032/tlg011/tlg0032.tlg011.perseus-grc2.xml</t>
  </si>
  <si>
    <t>Xenophon - Ways and Means (tlg011).xml</t>
  </si>
  <si>
    <t>Attic</t>
  </si>
  <si>
    <t>0032</t>
  </si>
  <si>
    <t>https://github.com/PerseusDL/canonical-greekLit/tree/master/data/tlg0032/tlg011/tlg0032.tlg011.perseus-grc2.xml</t>
  </si>
  <si>
    <t>Plutarch</t>
  </si>
  <si>
    <t>Ad principem ineruditum</t>
  </si>
  <si>
    <t>canonical-greekLit-master/data/tlg0007/tlg116/tlg0007.tlg116.perseus-grc1.xml</t>
  </si>
  <si>
    <t>Plutarch - Ad principem ineruditum (tlg116).xml</t>
  </si>
  <si>
    <t>koine</t>
  </si>
  <si>
    <t>0007</t>
  </si>
  <si>
    <t>116</t>
  </si>
  <si>
    <t>https://github.com/PerseusDL/canonical-greekLit/tree/master/data/tlg0007/tlg116/tlg0007.tlg116.perseus-grc1.xml</t>
  </si>
  <si>
    <t>Adversus Colotem</t>
  </si>
  <si>
    <t>canonical-greekLit-master/data/tlg0007/tlg140/tlg0007.tlg140.perseus-grc1.xml</t>
  </si>
  <si>
    <t>Plutarch - Adversus Colotem (tlg140).xml</t>
  </si>
  <si>
    <t>140</t>
  </si>
  <si>
    <t>https://github.com/PerseusDL/canonical-greekLit/tree/master/data/tlg0007/tlg140/tlg0007.tlg140.perseus-grc1.xml</t>
  </si>
  <si>
    <t>Amatoriae narrationes</t>
  </si>
  <si>
    <t>canonical-greekLit-master/data/tlg0007/tlg114/tlg0007.tlg114.perseus-grc1.xml</t>
  </si>
  <si>
    <t>Plutarch - Amatoriae narrationes (tlg114).xml</t>
  </si>
  <si>
    <t>114</t>
  </si>
  <si>
    <t>https://github.com/PerseusDL/canonical-greekLit/tree/master/data/tlg0007/tlg114/tlg0007.tlg114.perseus-grc1.xml</t>
  </si>
  <si>
    <t>Amatorius</t>
  </si>
  <si>
    <t>canonical-greekLit-master/data/tlg0007/tlg113/tlg0007.tlg113.perseus-grc1.xml</t>
  </si>
  <si>
    <t>Plutarch - Amatorius (tlg113).xml</t>
  </si>
  <si>
    <t>113</t>
  </si>
  <si>
    <t>https://github.com/PerseusDL/canonical-greekLit/tree/master/data/tlg0007/tlg113/tlg0007.tlg113.perseus-grc1.xml</t>
  </si>
  <si>
    <t>An Recte Dictum Sit Latenter Esse Vivendum</t>
  </si>
  <si>
    <t>canonical-greekLit-master/data/tlg0007/tlg141/tlg0007.tlg141.perseus-grc1.xml</t>
  </si>
  <si>
    <t>Plutarch - An Recte Dictum Sit Latenter Esse Vivendum (tlg141).xml</t>
  </si>
  <si>
    <t>141</t>
  </si>
  <si>
    <t>https://github.com/PerseusDL/canonical-greekLit/tree/master/data/tlg0007/tlg141/tlg0007.tlg141.perseus-grc1.xml</t>
  </si>
  <si>
    <t>An seni respublica gerenda sit</t>
  </si>
  <si>
    <t>canonical-greekLit-master/data/tlg0007/tlg117/tlg0007.tlg117.perseus-grc1.xml</t>
  </si>
  <si>
    <t>Plutarch - An seni respublica gerenda sit (tlg117).xml</t>
  </si>
  <si>
    <t>117</t>
  </si>
  <si>
    <t>https://github.com/PerseusDL/canonical-greekLit/tree/master/data/tlg0007/tlg117/tlg0007.tlg117.perseus-grc1.xml</t>
  </si>
  <si>
    <t>An virtus doceri possit</t>
  </si>
  <si>
    <t>canonical-greekLit-master/data/tlg0007/tlg093/tlg0007.tlg093.perseus-grc1.xml</t>
  </si>
  <si>
    <t>Plutarch - An virtus doceri possit (tlg093).xml</t>
  </si>
  <si>
    <t>093</t>
  </si>
  <si>
    <t>https://github.com/PerseusDL/canonical-greekLit/tree/master/data/tlg0007/tlg093/tlg0007.tlg093.perseus-grc1.xml</t>
  </si>
  <si>
    <t>An vitiositas ad infelicitatem sufficia</t>
  </si>
  <si>
    <t>canonical-greekLit-master/data/tlg0007/tlg099/tlg0007.tlg099.perseus-grc1.xml</t>
  </si>
  <si>
    <t>Plutarch - An vitiositas ad infelicitatem sufficia (tlg099).xml</t>
  </si>
  <si>
    <t>099</t>
  </si>
  <si>
    <t>https://github.com/PerseusDL/canonical-greekLit/tree/master/data/tlg0007/tlg099/tlg0007.tlg099.perseus-grc1.xml</t>
  </si>
  <si>
    <t>Animine an corporis affectiones sint peiores</t>
  </si>
  <si>
    <t>canonical-greekLit-master/data/tlg0007/tlg100/tlg0007.tlg100.perseus-grc1.xml</t>
  </si>
  <si>
    <t>Plutarch - Animine an corporis affectiones sint peiores (tlg100).xml</t>
  </si>
  <si>
    <t>100</t>
  </si>
  <si>
    <t>https://github.com/PerseusDL/canonical-greekLit/tree/master/data/tlg0007/tlg100/tlg0007.tlg100.perseus-grc1.xml</t>
  </si>
  <si>
    <t>Apophthegmata Laconica</t>
  </si>
  <si>
    <t>canonical-greekLit-master/data/tlg0007/tlg082/tlg0007.tlg082.perseus-grc1.xml</t>
  </si>
  <si>
    <t>Plutarch - Apophthegmata Laconica (tlg082).xml</t>
  </si>
  <si>
    <t>082</t>
  </si>
  <si>
    <t>https://github.com/PerseusDL/canonical-greekLit/tree/master/data/tlg0007/tlg082/tlg0007.tlg082.perseus-grc1.xml</t>
  </si>
  <si>
    <t>Aquane an ignis sit utilior</t>
  </si>
  <si>
    <t>canonical-greekLit-master/data/tlg0007/tlg128/tlg0007.tlg128.perseus-grc1.xml</t>
  </si>
  <si>
    <t>Plutarch - Aquane an ignis sit utilior (tlg128).xml</t>
  </si>
  <si>
    <t>128</t>
  </si>
  <si>
    <t>https://github.com/PerseusDL/canonical-greekLit/tree/master/data/tlg0007/tlg128/tlg0007.tlg128.perseus-grc1.xml</t>
  </si>
  <si>
    <t>Bruta animalia ratione uti</t>
  </si>
  <si>
    <t>canonical-greekLit-master/data/tlg0007/tlg130/tlg0007.tlg130.perseus-grc1.xml</t>
  </si>
  <si>
    <t>Plutarch - Bruta animalia ratione uti (tlg130).xml</t>
  </si>
  <si>
    <t>130</t>
  </si>
  <si>
    <t>https://github.com/PerseusDL/canonical-greekLit/tree/master/data/tlg0007/tlg130/tlg0007.tlg130.perseus-grc1.xml</t>
  </si>
  <si>
    <t>Compendium Argumenti Stoicos absurdiora poetis dicere</t>
  </si>
  <si>
    <t>canonical-greekLit-master/data/tlg0007/tlg137/tlg0007.tlg137.perseus-grc1.xml</t>
  </si>
  <si>
    <t>Plutarch - Compendium Argumenti Stoicos absurdiora poetis dicere (tlg137).xml</t>
  </si>
  <si>
    <t>137</t>
  </si>
  <si>
    <t>https://github.com/PerseusDL/canonical-greekLit/tree/master/data/tlg0007/tlg137/tlg0007.tlg137.perseus-grc1.xml</t>
  </si>
  <si>
    <t>Compendium libri de animae procreatione in Timaeo</t>
  </si>
  <si>
    <t>canonical-greekLit-master/data/tlg0007/tlg135/tlg0007.tlg135.perseus-grc1.xml</t>
  </si>
  <si>
    <t>Plutarch - Compendium libri de animae procreatione in Timaeo (tlg135).xml</t>
  </si>
  <si>
    <t>135</t>
  </si>
  <si>
    <t>https://github.com/PerseusDL/canonical-greekLit/tree/master/data/tlg0007/tlg135/tlg0007.tlg135.perseus-grc1.xml</t>
  </si>
  <si>
    <t>Conjugalia Praecepta</t>
  </si>
  <si>
    <t>canonical-greekLit-master/data/tlg0007/tlg078/tlg0007.tlg078.perseus-grc1.xml</t>
  </si>
  <si>
    <t>Plutarch - Conjugalia Praecepta (tlg078).xml</t>
  </si>
  <si>
    <t>078</t>
  </si>
  <si>
    <t>https://github.com/PerseusDL/canonical-greekLit/tree/master/data/tlg0007/tlg078/tlg0007.tlg078.perseus-grc1.xml</t>
  </si>
  <si>
    <t>De Alexandri magni fortuna aut virtute</t>
  </si>
  <si>
    <t>canonical-greekLit-master/data/tlg0007/tlg087/tlg0007.tlg087.perseus-grc1.xml</t>
  </si>
  <si>
    <t>Plutarch - De Alexandri magni fortuna aut virtute (tlg087).xml</t>
  </si>
  <si>
    <t>087</t>
  </si>
  <si>
    <t>https://github.com/PerseusDL/canonical-greekLit/tree/master/data/tlg0007/tlg087/tlg0007.tlg087.perseus-grc1.xml</t>
  </si>
  <si>
    <t>De amicorum multitudine</t>
  </si>
  <si>
    <t>canonical-greekLit-master/data/tlg0007/tlg073/tlg0007.tlg073.perseus-grc1.xml</t>
  </si>
  <si>
    <t>Plutarch - De amicorum multitudine (tlg073).xml</t>
  </si>
  <si>
    <t>073</t>
  </si>
  <si>
    <t>https://github.com/PerseusDL/canonical-greekLit/tree/master/data/tlg0007/tlg073/tlg0007.tlg073.perseus-grc1.xml</t>
  </si>
  <si>
    <t>De amore prolis</t>
  </si>
  <si>
    <t>canonical-greekLit-master/data/tlg0007/tlg098/tlg0007.tlg098.perseus-grc1.xml</t>
  </si>
  <si>
    <t>Plutarch - De amore prolis (tlg098).xml</t>
  </si>
  <si>
    <t>098</t>
  </si>
  <si>
    <t>https://github.com/PerseusDL/canonical-greekLit/tree/master/data/tlg0007/tlg098/tlg0007.tlg098.perseus-grc1.xml</t>
  </si>
  <si>
    <t>De animae procreatione in Timaeo</t>
  </si>
  <si>
    <t>canonical-greekLit-master/data/tlg0007/tlg134/tlg0007.tlg134.perseus-grc1.xml</t>
  </si>
  <si>
    <t>Plutarch - De animae procreatione in Timaeo (tlg134).xml</t>
  </si>
  <si>
    <t>134</t>
  </si>
  <si>
    <t>https://github.com/PerseusDL/canonical-greekLit/tree/master/data/tlg0007/tlg134/tlg0007.tlg134.perseus-grc1.xml</t>
  </si>
  <si>
    <t>De capienda ex inimicis utilitate</t>
  </si>
  <si>
    <t>canonical-greekLit-master/data/tlg0007/tlg072/tlg0007.tlg072.perseus-grc1.xml</t>
  </si>
  <si>
    <t>Plutarch - De capienda ex inimicis utilitate (tlg072).xml</t>
  </si>
  <si>
    <t>072</t>
  </si>
  <si>
    <t>https://github.com/PerseusDL/canonical-greekLit/tree/master/data/tlg0007/tlg072/tlg0007.tlg072.perseus-grc1.xml</t>
  </si>
  <si>
    <t>De cohibenda ira</t>
  </si>
  <si>
    <t>canonical-greekLit-master/data/tlg0007/tlg095/tlg0007.tlg095.perseus-grc1.xml</t>
  </si>
  <si>
    <t>Plutarch - De cohibenda ira (tlg095).xml</t>
  </si>
  <si>
    <t>095</t>
  </si>
  <si>
    <t>https://github.com/PerseusDL/canonical-greekLit/tree/master/data/tlg0007/tlg095/tlg0007.tlg095.perseus-grc1.xml</t>
  </si>
  <si>
    <t>De communibus notitiis adversus Stoicos</t>
  </si>
  <si>
    <t>canonical-greekLit-master/data/tlg0007/tlg138/tlg0007.tlg138.perseus-grc1.xml</t>
  </si>
  <si>
    <t>Plutarch - De communibus notitiis adversus Stoicos (tlg138).xml</t>
  </si>
  <si>
    <t>138</t>
  </si>
  <si>
    <t>https://github.com/PerseusDL/canonical-greekLit/tree/master/data/tlg0007/tlg138/tlg0007.tlg138.perseus-grc1.xml</t>
  </si>
  <si>
    <t>De cupiditate divitiarum</t>
  </si>
  <si>
    <t>canonical-greekLit-master/data/tlg0007/tlg103/tlg0007.tlg103.perseus-grc1.xml</t>
  </si>
  <si>
    <t>Plutarch - De cupiditate divitiarum (tlg103).xml</t>
  </si>
  <si>
    <t>103</t>
  </si>
  <si>
    <t>https://github.com/PerseusDL/canonical-greekLit/tree/master/data/tlg0007/tlg103/tlg0007.tlg103.perseus-grc1.xml</t>
  </si>
  <si>
    <t>De curiositate</t>
  </si>
  <si>
    <t>canonical-greekLit-master/data/tlg0007/tlg102/tlg0007.tlg102.perseus-grc1.xml</t>
  </si>
  <si>
    <t>Plutarch - De curiositate (tlg102).xml</t>
  </si>
  <si>
    <t>102</t>
  </si>
  <si>
    <t>https://github.com/PerseusDL/canonical-greekLit/tree/master/data/tlg0007/tlg102/tlg0007.tlg102.perseus-grc1.xml</t>
  </si>
  <si>
    <t>De defectu oraculorum</t>
  </si>
  <si>
    <t>canonical-greekLit-master/data/tlg0007/tlg092/tlg0007.tlg092.perseus-grc1.xml</t>
  </si>
  <si>
    <t>Plutarch - De defectu oraculorum (tlg092).xml</t>
  </si>
  <si>
    <t>092</t>
  </si>
  <si>
    <t>https://github.com/PerseusDL/canonical-greekLit/tree/master/data/tlg0007/tlg092/tlg0007.tlg092.perseus-grc1.xml</t>
  </si>
  <si>
    <t>De E apud Delphos</t>
  </si>
  <si>
    <t>canonical-greekLit-master/data/tlg0007/tlg090/tlg0007.tlg090.perseus-grc1.xml</t>
  </si>
  <si>
    <t>Plutarch - De E apud Delphos (tlg090).xml</t>
  </si>
  <si>
    <t>090</t>
  </si>
  <si>
    <t>https://github.com/PerseusDL/canonical-greekLit/tree/master/data/tlg0007/tlg090/tlg0007.tlg090.perseus-grc1.xml</t>
  </si>
  <si>
    <t>De esu carnium I</t>
  </si>
  <si>
    <t>canonical-greekLit-master/data/tlg0007/tlg131/tlg0007.tlg131.perseus-grc1.xml</t>
  </si>
  <si>
    <t>Plutarch - De esu carnium I (tlg131).xml</t>
  </si>
  <si>
    <t>131</t>
  </si>
  <si>
    <t>https://github.com/PerseusDL/canonical-greekLit/tree/master/data/tlg0007/tlg131/tlg0007.tlg131.perseus-grc1.xml</t>
  </si>
  <si>
    <t>De esu carnium II</t>
  </si>
  <si>
    <t>canonical-greekLit-master/data/tlg0007/tlg132/tlg0007.tlg132.perseus-grc1.xml</t>
  </si>
  <si>
    <t>Plutarch - De esu carnium II (tlg132).xml</t>
  </si>
  <si>
    <t>132</t>
  </si>
  <si>
    <t>https://github.com/PerseusDL/canonical-greekLit/tree/master/data/tlg0007/tlg132/tlg0007.tlg132.perseus-grc1.xml</t>
  </si>
  <si>
    <t>De exilio</t>
  </si>
  <si>
    <t>canonical-greekLit-master/data/tlg0007/tlg110/tlg0007.tlg110.perseus-grc1.xml</t>
  </si>
  <si>
    <t>Plutarch - De exilio (tlg110).xml</t>
  </si>
  <si>
    <t>110</t>
  </si>
  <si>
    <t>https://github.com/PerseusDL/canonical-greekLit/tree/master/data/tlg0007/tlg110/tlg0007.tlg110.perseus-grc1.xml</t>
  </si>
  <si>
    <t>De faciae quae in orbe lunae apparet</t>
  </si>
  <si>
    <t>canonical-greekLit-master/data/tlg0007/tlg126/tlg0007.tlg126.perseus-grc1.xml</t>
  </si>
  <si>
    <t>Plutarch - De faciae quae in orbe lunae apparet (tlg126).xml</t>
  </si>
  <si>
    <t>126</t>
  </si>
  <si>
    <t>https://github.com/PerseusDL/canonical-greekLit/tree/master/data/tlg0007/tlg126/tlg0007.tlg126.perseus-grc1.xml</t>
  </si>
  <si>
    <t>De fato</t>
  </si>
  <si>
    <t>canonical-greekLit-master/data/tlg0007/tlg108/tlg0007.tlg108.perseus-grc1.xml</t>
  </si>
  <si>
    <t>Plutarch - De fato (tlg108).xml</t>
  </si>
  <si>
    <t>108</t>
  </si>
  <si>
    <t>https://github.com/PerseusDL/canonical-greekLit/tree/master/data/tlg0007/tlg108/tlg0007.tlg108.perseus-grc1.xml</t>
  </si>
  <si>
    <t>De fortuna</t>
  </si>
  <si>
    <t>canonical-greekLit-master/data/tlg0007/tlg074/tlg0007.tlg074.perseus-grc1.xml</t>
  </si>
  <si>
    <t>Plutarch - De fortuna (tlg074).xml</t>
  </si>
  <si>
    <t>074</t>
  </si>
  <si>
    <t>https://github.com/PerseusDL/canonical-greekLit/tree/master/data/tlg0007/tlg074/tlg0007.tlg074.perseus-grc1.xml</t>
  </si>
  <si>
    <t>De fortuna Romanorum</t>
  </si>
  <si>
    <t>canonical-greekLit-master/data/tlg0007/tlg086/tlg0007.tlg086.perseus-grc1.xml</t>
  </si>
  <si>
    <t>Plutarch - De fortuna Romanorum (tlg086).xml</t>
  </si>
  <si>
    <t>086</t>
  </si>
  <si>
    <t>https://github.com/PerseusDL/canonical-greekLit/tree/master/data/tlg0007/tlg086/tlg0007.tlg086.perseus-grc1.xml</t>
  </si>
  <si>
    <t>De fraterno amore</t>
  </si>
  <si>
    <t>canonical-greekLit-master/data/tlg0007/tlg097/tlg0007.tlg097.perseus-grc1.xml</t>
  </si>
  <si>
    <t>Plutarch - De fraterno amore (tlg097).xml</t>
  </si>
  <si>
    <t>097</t>
  </si>
  <si>
    <t>https://github.com/PerseusDL/canonical-greekLit/tree/master/data/tlg0007/tlg097/tlg0007.tlg097.perseus-grc1.xml</t>
  </si>
  <si>
    <t>De garrulitate</t>
  </si>
  <si>
    <t>canonical-greekLit-master/data/tlg0007/tlg101/tlg0007.tlg101.perseus-grc1.xml</t>
  </si>
  <si>
    <t>Plutarch - De garrulitate (tlg101).xml</t>
  </si>
  <si>
    <t>101</t>
  </si>
  <si>
    <t>https://github.com/PerseusDL/canonical-greekLit/tree/master/data/tlg0007/tlg101/tlg0007.tlg101.perseus-grc1.xml</t>
  </si>
  <si>
    <t>De genio Socratis</t>
  </si>
  <si>
    <t>canonical-greekLit-master/data/tlg0007/tlg109/tlg0007.tlg109.perseus-grc1.xml</t>
  </si>
  <si>
    <t>Plutarch - De genio Socratis (tlg109).xml</t>
  </si>
  <si>
    <t>109</t>
  </si>
  <si>
    <t>https://github.com/PerseusDL/canonical-greekLit/tree/master/data/tlg0007/tlg109/tlg0007.tlg109.perseus-grc1.xml</t>
  </si>
  <si>
    <t>De gloria Atheniensium</t>
  </si>
  <si>
    <t>canonical-greekLit-master/data/tlg0007/tlg088/tlg0007.tlg088.perseus-grc1.xml</t>
  </si>
  <si>
    <t>Plutarch - De gloria Atheniensium (tlg088).xml</t>
  </si>
  <si>
    <t>088</t>
  </si>
  <si>
    <t>https://github.com/PerseusDL/canonical-greekLit/tree/master/data/tlg0007/tlg088/tlg0007.tlg088.perseus-grc1.xml</t>
  </si>
  <si>
    <t>De Herodoti malignitate</t>
  </si>
  <si>
    <t>canonical-greekLit-master/data/tlg0007/tlg123/tlg0007.tlg123.perseus-grc1.xml</t>
  </si>
  <si>
    <t>Plutarch - De Herodoti malignitate (tlg123).xml</t>
  </si>
  <si>
    <t>123</t>
  </si>
  <si>
    <t>https://github.com/PerseusDL/canonical-greekLit/tree/master/data/tlg0007/tlg123/tlg0007.tlg123.perseus-grc1.xml</t>
  </si>
  <si>
    <t>De invidia et odio</t>
  </si>
  <si>
    <t>canonical-greekLit-master/data/tlg0007/tlg105/tlg0007.tlg105.perseus-grc1.xml</t>
  </si>
  <si>
    <t>Plutarch - De invidia et odio (tlg105).xml</t>
  </si>
  <si>
    <t>105</t>
  </si>
  <si>
    <t>https://github.com/PerseusDL/canonical-greekLit/tree/master/data/tlg0007/tlg105/tlg0007.tlg105.perseus-grc1.xml</t>
  </si>
  <si>
    <t>De Iside et Osiride</t>
  </si>
  <si>
    <t>canonical-greekLit-master/data/tlg0007/tlg089/tlg0007.tlg089.perseus-grc1.xml</t>
  </si>
  <si>
    <t>Plutarch - De Iside et Osiride (tlg089).xml</t>
  </si>
  <si>
    <t>089</t>
  </si>
  <si>
    <t>https://github.com/PerseusDL/canonical-greekLit/tree/master/data/tlg0007/tlg089/tlg0007.tlg089.perseus-grc1.xml</t>
  </si>
  <si>
    <t>De liberis educandis</t>
  </si>
  <si>
    <t>canonical-greekLit-master/data/tlg0007/tlg067/tlg0007.tlg067.perseus-grc1.xml</t>
  </si>
  <si>
    <t>Plutarch - De liberis educandis (tlg067).xml</t>
  </si>
  <si>
    <t>067</t>
  </si>
  <si>
    <t>https://github.com/PerseusDL/canonical-greekLit/tree/master/data/tlg0007/tlg067/tlg0007.tlg067.perseus-grc1.xml</t>
  </si>
  <si>
    <t>De primo frigido</t>
  </si>
  <si>
    <t>canonical-greekLit-master/data/tlg0007/tlg127/tlg0007.tlg127.perseus-grc1.xml</t>
  </si>
  <si>
    <t>Plutarch - De primo frigido (tlg127).xml</t>
  </si>
  <si>
    <t>127</t>
  </si>
  <si>
    <t>https://github.com/PerseusDL/canonical-greekLit/tree/master/data/tlg0007/tlg127/tlg0007.tlg127.perseus-grc1.xml</t>
  </si>
  <si>
    <t>De Pythiae oraculis</t>
  </si>
  <si>
    <t>canonical-greekLit-master/data/tlg0007/tlg091/tlg0007.tlg091.perseus-grc1.xml</t>
  </si>
  <si>
    <t>Plutarch - De Pythiae oraculis (tlg091).xml</t>
  </si>
  <si>
    <t>091</t>
  </si>
  <si>
    <t>https://github.com/PerseusDL/canonical-greekLit/tree/master/data/tlg0007/tlg091/tlg0007.tlg091.perseus-grc1.xml</t>
  </si>
  <si>
    <t>De Recta Ratione Audiendi</t>
  </si>
  <si>
    <t>canonical-greekLit-master/data/tlg0007/tlg069/tlg0007.tlg069.perseus-grc1.xml</t>
  </si>
  <si>
    <t>Plutarch - De Recta Ratione Audiendi (tlg069).xml</t>
  </si>
  <si>
    <t>069</t>
  </si>
  <si>
    <t>https://github.com/PerseusDL/canonical-greekLit/tree/master/data/tlg0007/tlg069/tlg0007.tlg069.perseus-grc1.xml</t>
  </si>
  <si>
    <t>De Se Ipsum Citra Invidiam Laudando</t>
  </si>
  <si>
    <t>canonical-greekLit-master/data/tlg0007/tlg106/tlg0007.tlg106.perseus-grc1.xml</t>
  </si>
  <si>
    <t>Plutarch - De Se Ipsum Citra Invidiam Laudando (tlg106).xml</t>
  </si>
  <si>
    <t>106</t>
  </si>
  <si>
    <t>https://github.com/PerseusDL/canonical-greekLit/tree/master/data/tlg0007/tlg106/tlg0007.tlg106.perseus-grc1.xml</t>
  </si>
  <si>
    <t>De sera numinis vindicta</t>
  </si>
  <si>
    <t>canonical-greekLit-master/data/tlg0007/tlg107/tlg0007.tlg107.perseus-grc1.xml</t>
  </si>
  <si>
    <t>Plutarch - De sera numinis vindicta (tlg107).xml</t>
  </si>
  <si>
    <t>107</t>
  </si>
  <si>
    <t>https://github.com/PerseusDL/canonical-greekLit/tree/master/data/tlg0007/tlg107/tlg0007.tlg107.perseus-grc1.xml</t>
  </si>
  <si>
    <t>De sollertia animalium</t>
  </si>
  <si>
    <t>canonical-greekLit-master/data/tlg0007/tlg129/tlg0007.tlg129.perseus-grc1.xml</t>
  </si>
  <si>
    <t>Plutarch - De sollertia animalium (tlg129).xml</t>
  </si>
  <si>
    <t>129</t>
  </si>
  <si>
    <t>https://github.com/PerseusDL/canonical-greekLit/tree/master/data/tlg0007/tlg129/tlg0007.tlg129.perseus-grc1.xml</t>
  </si>
  <si>
    <t>De Stoicorum repugnantiis</t>
  </si>
  <si>
    <t>canonical-greekLit-master/data/tlg0007/tlg136/tlg0007.tlg136.perseus-grc1.xml</t>
  </si>
  <si>
    <t>Plutarch - De Stoicorum repugnantiis (tlg136).xml</t>
  </si>
  <si>
    <t>136</t>
  </si>
  <si>
    <t>https://github.com/PerseusDL/canonical-greekLit/tree/master/data/tlg0007/tlg136/tlg0007.tlg136.perseus-grc1.xml</t>
  </si>
  <si>
    <t>De superstitione</t>
  </si>
  <si>
    <t>canonical-greekLit-master/data/tlg0007/tlg080/tlg0007.tlg080.perseus-grc1.xml</t>
  </si>
  <si>
    <t>Plutarch - De superstitione (tlg080).xml</t>
  </si>
  <si>
    <t>080</t>
  </si>
  <si>
    <t>https://github.com/PerseusDL/canonical-greekLit/tree/master/data/tlg0007/tlg080/tlg0007.tlg080.perseus-grc1.xml</t>
  </si>
  <si>
    <t>De tranquilitate animi</t>
  </si>
  <si>
    <t>canonical-greekLit-master/data/tlg0007/tlg096/tlg0007.tlg096.perseus-grc1.xml</t>
  </si>
  <si>
    <t>Plutarch - De tranquilitate animi (tlg096).xml</t>
  </si>
  <si>
    <t>096</t>
  </si>
  <si>
    <t>https://github.com/PerseusDL/canonical-greekLit/tree/master/data/tlg0007/tlg096/tlg0007.tlg096.perseus-grc1.xml</t>
  </si>
  <si>
    <t>De tuenda sanitate praecepta</t>
  </si>
  <si>
    <t>canonical-greekLit-master/data/tlg0007/tlg077/tlg0007.tlg077.perseus-grc1.xml</t>
  </si>
  <si>
    <t>Plutarch - De tuenda sanitate praecepta (tlg077).xml</t>
  </si>
  <si>
    <t>077</t>
  </si>
  <si>
    <t>https://github.com/PerseusDL/canonical-greekLit/tree/master/data/tlg0007/tlg077/tlg0007.tlg077.perseus-grc1.xml</t>
  </si>
  <si>
    <t>De unius in republica dominatione</t>
  </si>
  <si>
    <t>canonical-greekLit-master/data/tlg0007/tlg119/tlg0007.tlg119.perseus-grc1.xml</t>
  </si>
  <si>
    <t>Plutarch - De unius in republica dominatione (tlg119).xml</t>
  </si>
  <si>
    <t>119</t>
  </si>
  <si>
    <t>https://github.com/PerseusDL/canonical-greekLit/tree/master/data/tlg0007/tlg119/tlg0007.tlg119.perseus-grc1.xml</t>
  </si>
  <si>
    <t>De virtute et vitio</t>
  </si>
  <si>
    <t>canonical-greekLit-master/data/tlg0007/tlg075/tlg0007.tlg075.perseus-grc1.xml</t>
  </si>
  <si>
    <t>Plutarch - De virtute et vitio (tlg075).xml</t>
  </si>
  <si>
    <t>075</t>
  </si>
  <si>
    <t>https://github.com/PerseusDL/canonical-greekLit/tree/master/data/tlg0007/tlg075/tlg0007.tlg075.perseus-grc1.xml</t>
  </si>
  <si>
    <t>De virtute morali</t>
  </si>
  <si>
    <t>canonical-greekLit-master/data/tlg0007/tlg094/tlg0007.tlg094.perseus-grc1.xml</t>
  </si>
  <si>
    <t>Plutarch - De virtute morali (tlg094).xml</t>
  </si>
  <si>
    <t>094</t>
  </si>
  <si>
    <t>https://github.com/PerseusDL/canonical-greekLit/tree/master/data/tlg0007/tlg094/tlg0007.tlg094.perseus-grc1.xml</t>
  </si>
  <si>
    <t>De vitando aere alieno</t>
  </si>
  <si>
    <t>canonical-greekLit-master/data/tlg0007/tlg120/tlg0007.tlg120.perseus-grc1.xml</t>
  </si>
  <si>
    <t>Plutarch - De vitando aere alieno (tlg120).xml</t>
  </si>
  <si>
    <t>120</t>
  </si>
  <si>
    <t>https://github.com/PerseusDL/canonical-greekLit/tree/master/data/tlg0007/tlg120/tlg0007.tlg120.perseus-grc1.xml</t>
  </si>
  <si>
    <t>De vitioso pudore</t>
  </si>
  <si>
    <t>canonical-greekLit-master/data/tlg0007/tlg104/tlg0007.tlg104.perseus-grc1.xml</t>
  </si>
  <si>
    <t>Plutarch - De vitioso pudore (tlg104).xml</t>
  </si>
  <si>
    <t>104</t>
  </si>
  <si>
    <t>https://github.com/PerseusDL/canonical-greekLit/tree/master/data/tlg0007/tlg104/tlg0007.tlg104.perseus-grc1.xml</t>
  </si>
  <si>
    <t>Instituta Laconica</t>
  </si>
  <si>
    <t>canonical-greekLit-master/data/tlg0007/tlg082a/tlg0007.tlg082a.perseus-grc1.xml</t>
  </si>
  <si>
    <t>Plutarch - Instituta Laconica (tlg082a).xml</t>
  </si>
  <si>
    <t>082a</t>
  </si>
  <si>
    <t>https://github.com/PerseusDL/canonical-greekLit/tree/master/data/tlg0007/tlg082a/tlg0007.tlg082a.perseus-grc1.xml</t>
  </si>
  <si>
    <t>Lacaenarum Apophthegmata</t>
  </si>
  <si>
    <t>canonical-greekLit-master/data/tlg0007/tlg082b/tlg0007.tlg082b.perseus-grc1.xml</t>
  </si>
  <si>
    <t>Plutarch - Lacaenarum Apophthegmata (tlg082b).xml</t>
  </si>
  <si>
    <t>082b</t>
  </si>
  <si>
    <t>https://github.com/PerseusDL/canonical-greekLit/tree/master/data/tlg0007/tlg082b/tlg0007.tlg082b.perseus-grc1.xml</t>
  </si>
  <si>
    <t>Maxime cum principbus philosopho esse diserendum</t>
  </si>
  <si>
    <t>canonical-greekLit-master/data/tlg0007/tlg115/tlg0007.tlg115.perseus-grc1.xml</t>
  </si>
  <si>
    <t>Plutarch - Maxime cum principbus philosopho esse diserendum (tlg115).xml</t>
  </si>
  <si>
    <t>115</t>
  </si>
  <si>
    <t>https://github.com/PerseusDL/canonical-greekLit/tree/master/data/tlg0007/tlg115/tlg0007.tlg115.perseus-grc1.xml</t>
  </si>
  <si>
    <t>Mulierum virtutes</t>
  </si>
  <si>
    <t>canonical-greekLit-master/data/tlg0007/tlg083/tlg0007.tlg083.perseus-grc1.xml</t>
  </si>
  <si>
    <t>Plutarch - Mulierum virtutes (tlg083).xml</t>
  </si>
  <si>
    <t>083</t>
  </si>
  <si>
    <t>https://github.com/PerseusDL/canonical-greekLit/tree/master/data/tlg0007/tlg083/tlg0007.tlg083.perseus-grc1.xml</t>
  </si>
  <si>
    <t>Non posse suaviter vivi secundum Epicurum</t>
  </si>
  <si>
    <t>canonical-greekLit-master/data/tlg0007/tlg139/tlg0007.tlg139.perseus-grc1.xml</t>
  </si>
  <si>
    <t>Plutarch - Non posse suaviter vivi secundum Epicurum (tlg139).xml</t>
  </si>
  <si>
    <t>139</t>
  </si>
  <si>
    <t>https://github.com/PerseusDL/canonical-greekLit/tree/master/data/tlg0007/tlg139/tlg0007.tlg139.perseus-grc1.xml</t>
  </si>
  <si>
    <t>Platonicae quaestiones</t>
  </si>
  <si>
    <t>canonical-greekLit-master/data/tlg0007/tlg133/tlg0007.tlg133.perseus-grc1.xml</t>
  </si>
  <si>
    <t>Plutarch - Platonicae quaestiones (tlg133).xml</t>
  </si>
  <si>
    <t>133</t>
  </si>
  <si>
    <t>https://github.com/PerseusDL/canonical-greekLit/tree/master/data/tlg0007/tlg133/tlg0007.tlg133.perseus-grc1.xml</t>
  </si>
  <si>
    <t>Praecepta gerendae reipublicae</t>
  </si>
  <si>
    <t>canonical-greekLit-master/data/tlg0007/tlg118/tlg0007.tlg118.perseus-grc1.xml</t>
  </si>
  <si>
    <t>Plutarch - Praecepta gerendae reipublicae (tlg118).xml</t>
  </si>
  <si>
    <t>118</t>
  </si>
  <si>
    <t>https://github.com/PerseusDL/canonical-greekLit/tree/master/data/tlg0007/tlg118/tlg0007.tlg118.perseus-grc1.xml</t>
  </si>
  <si>
    <t>Quaestiones Convivales</t>
  </si>
  <si>
    <t>canonical-greekLit-master/data/tlg0007/tlg112/tlg0007.tlg112.perseus-grc1.xml</t>
  </si>
  <si>
    <t>Plutarch - Quaestiones Convivales (tlg112).xml</t>
  </si>
  <si>
    <t>112</t>
  </si>
  <si>
    <t>https://github.com/PerseusDL/canonical-greekLit/tree/master/data/tlg0007/tlg112/tlg0007.tlg112.perseus-grc1.xml</t>
  </si>
  <si>
    <t>Quaestiones Graecae</t>
  </si>
  <si>
    <t>canonical-greekLit-master/data/tlg0007/tlg084b/tlg0007.tlg084b.perseus-grc1.xml</t>
  </si>
  <si>
    <t>Plutarch - Quaestiones Graecae (tlg084b).xml</t>
  </si>
  <si>
    <t>084b</t>
  </si>
  <si>
    <t>https://github.com/PerseusDL/canonical-greekLit/tree/master/data/tlg0007/tlg084b/tlg0007.tlg084b.perseus-grc1.xml</t>
  </si>
  <si>
    <t>Quaestiones Naturales</t>
  </si>
  <si>
    <t>canonical-greekLit-master/data/tlg0007/tlg125/tlg0007.tlg125.perseus-grc1.xml</t>
  </si>
  <si>
    <t>Plutarch - Quaestiones Naturales (tlg125).xml</t>
  </si>
  <si>
    <t>125</t>
  </si>
  <si>
    <t>https://github.com/PerseusDL/canonical-greekLit/tree/master/data/tlg0007/tlg125/tlg0007.tlg125.perseus-grc1.xml</t>
  </si>
  <si>
    <t>Quaestiones Romanae</t>
  </si>
  <si>
    <t>canonical-greekLit-master/data/tlg0007/tlg084a/tlg0007.tlg084a.perseus-grc1.xml</t>
  </si>
  <si>
    <t>Plutarch - Quaestiones Romanae (tlg084a).xml</t>
  </si>
  <si>
    <t>084a</t>
  </si>
  <si>
    <t>https://github.com/PerseusDL/canonical-greekLit/tree/master/data/tlg0007/tlg084a/tlg0007.tlg084a.perseus-grc1.xml</t>
  </si>
  <si>
    <t>Quomodo adolescens poetas audire debeat</t>
  </si>
  <si>
    <t>canonical-greekLit-master/data/tlg0007/tlg068/tlg0007.tlg068.perseus-grc1.xml</t>
  </si>
  <si>
    <t>Plutarch - Quomodo adolescens poetas audire debeat (tlg068).xml</t>
  </si>
  <si>
    <t>068</t>
  </si>
  <si>
    <t>https://github.com/PerseusDL/canonical-greekLit/tree/master/data/tlg0007/tlg068/tlg0007.tlg068.perseus-grc1.xml</t>
  </si>
  <si>
    <t>Quomodo adulator ab amico internoscatur</t>
  </si>
  <si>
    <t>canonical-greekLit-master/data/tlg0007/tlg070/tlg0007.tlg070.perseus-grc1.xml</t>
  </si>
  <si>
    <t>Plutarch - Quomodo adulator ab amico internoscatur (tlg070).xml</t>
  </si>
  <si>
    <t>070</t>
  </si>
  <si>
    <t>https://github.com/PerseusDL/canonical-greekLit/tree/master/data/tlg0007/tlg070/tlg0007.tlg070.perseus-grc1.xml</t>
  </si>
  <si>
    <t>Quomodo quis suos in virtute sentiat profectus</t>
  </si>
  <si>
    <t>canonical-greekLit-master/data/tlg0007/tlg071/tlg0007.tlg071.perseus-grc1.xml</t>
  </si>
  <si>
    <t>Plutarch - Quomodo quis suos in virtute sentiat profectus (tlg071).xml</t>
  </si>
  <si>
    <t>071</t>
  </si>
  <si>
    <t>https://github.com/PerseusDL/canonical-greekLit/tree/master/data/tlg0007/tlg071/tlg0007.tlg071.perseus-grc1.xml</t>
  </si>
  <si>
    <t>Regum et imperatorum apophthegmata</t>
  </si>
  <si>
    <t>canonical-greekLit-master/data/tlg0007/tlg081/tlg0007.tlg081.perseus-grc1.xml</t>
  </si>
  <si>
    <t>Plutarch - Regum et imperatorum apophthegmata (tlg081).xml</t>
  </si>
  <si>
    <t>081</t>
  </si>
  <si>
    <t>https://github.com/PerseusDL/canonical-greekLit/tree/master/data/tlg0007/tlg081/tlg0007.tlg081.perseus-grc1.xml</t>
  </si>
  <si>
    <t>Septem sapientium convivium</t>
  </si>
  <si>
    <t>canonical-greekLit-master/data/tlg0007/tlg079/tlg0007.tlg079.perseus-grc1.xml</t>
  </si>
  <si>
    <t>Plutarch - Septem sapientium convivium (tlg079).xml</t>
  </si>
  <si>
    <t>079</t>
  </si>
  <si>
    <t>https://github.com/PerseusDL/canonical-greekLit/tree/master/data/tlg0007/tlg079/tlg0007.tlg079.perseus-grc1.xml</t>
  </si>
  <si>
    <t>Lucian</t>
  </si>
  <si>
    <t>Abdicatus</t>
  </si>
  <si>
    <t>canonical-greekLit-master/data/tlg0062/tlg052/tlg0062.tlg052.perseus-grc1.xml</t>
  </si>
  <si>
    <t>Lucian - Abdicatus (tlg052).xml</t>
  </si>
  <si>
    <t>0062</t>
  </si>
  <si>
    <t>052</t>
  </si>
  <si>
    <t>https://github.com/PerseusDL/canonical-greekLit/tree/master/data/tlg0062/tlg052/tlg0062.tlg052.perseus-grc1.xml</t>
  </si>
  <si>
    <t>De Domo</t>
  </si>
  <si>
    <t>canonical-greekLit-master/data/tlg0062/tlg009/tlg0062.tlg009.perseus-grc1.xml</t>
  </si>
  <si>
    <t>Lucian - De Domo (tlg009).xml</t>
  </si>
  <si>
    <t>https://github.com/PerseusDL/canonical-greekLit/tree/master/data/tlg0062/tlg009/tlg0062.tlg009.perseus-grc1.xml</t>
  </si>
  <si>
    <t>Dipsades</t>
  </si>
  <si>
    <t>canonical-greekLit-master/data/tlg0062/tlg054/tlg0062.tlg054.perseus-grc1.xml</t>
  </si>
  <si>
    <t>Lucian - Dipsades (tlg054).xml</t>
  </si>
  <si>
    <t>054</t>
  </si>
  <si>
    <t>https://github.com/PerseusDL/canonical-greekLit/tree/master/data/tlg0062/tlg054/tlg0062.tlg054.perseus-grc1.xml</t>
  </si>
  <si>
    <t>Muscae Encomium</t>
  </si>
  <si>
    <t>canonical-greekLit-master/data/tlg0062/tlg006/tlg0062.tlg006.perseus-grc1.xml</t>
  </si>
  <si>
    <t>Lucian - Muscae Encomium (tlg006).xml</t>
  </si>
  <si>
    <t>https://github.com/PerseusDL/canonical-greekLit/tree/master/data/tlg0062/tlg006/tlg0062.tlg006.perseus-grc1.xml</t>
  </si>
  <si>
    <t>Phalaris</t>
  </si>
  <si>
    <t>canonical-greekLit-master/data/tlg0062/tlg001/tlg0062.tlg001.perseus-grc1.xml</t>
  </si>
  <si>
    <t>Lucian - Phalaris (tlg001).xml</t>
  </si>
  <si>
    <t>https://github.com/PerseusDL/canonical-greekLit/tree/master/data/tlg0062/tlg001/tlg0062.tlg001.perseus-grc1.xml</t>
  </si>
  <si>
    <t>Tyrannicida</t>
  </si>
  <si>
    <t>canonical-greekLit-master/data/tlg0062/tlg051/tlg0062.tlg051.perseus-grc1.xml</t>
  </si>
  <si>
    <t>Lucian - Tyrannicida (tlg051).xml</t>
  </si>
  <si>
    <t>051</t>
  </si>
  <si>
    <t>https://github.com/PerseusDL/canonical-greekLit/tree/master/data/tlg0062/tlg051/tlg0062.tlg051.perseus-grc1.xml</t>
  </si>
  <si>
    <t>Hermotimus</t>
  </si>
  <si>
    <t>canonical-greekLit-master/data/tlg0062/tlg063/tlg0062.tlg063.perseus-grc1.xml</t>
  </si>
  <si>
    <t>Lucian - Hermotimus (tlg063).xml</t>
  </si>
  <si>
    <t>063</t>
  </si>
  <si>
    <t>https://github.com/PerseusDL/canonical-greekLit/tree/master/data/tlg0062/tlg063/tlg0062.tlg063.perseus-grc1.xml</t>
  </si>
  <si>
    <t>Nigrinus</t>
  </si>
  <si>
    <t>canonical-greekLit-master/data/tlg0062/tlg007/tlg0062.tlg007.perseus-grc1.xml</t>
  </si>
  <si>
    <t>Lucian - Nigrinus (tlg007).xml</t>
  </si>
  <si>
    <t>https://github.com/PerseusDL/canonical-greekLit/tree/master/data/tlg0062/tlg007/tlg0062.tlg007.perseus-grc1.xml</t>
  </si>
  <si>
    <t>Toxaris vel amicitia</t>
  </si>
  <si>
    <t>canonical-greekLit-master/data/tlg0062/tlg044/tlg0062.tlg044.perseus-grc1.xml</t>
  </si>
  <si>
    <t>Lucian - Toxaris vel amicitia (tlg044).xml</t>
  </si>
  <si>
    <t>044</t>
  </si>
  <si>
    <t>https://github.com/PerseusDL/canonical-greekLit/tree/master/data/tlg0062/tlg044/tlg0062.tlg044.perseus-grc1.xml</t>
  </si>
  <si>
    <t>Imagines</t>
  </si>
  <si>
    <t>canonical-greekLit-master/data/tlg0062/tlg039/tlg0062.tlg039.perseus-grc1.xml</t>
  </si>
  <si>
    <t>Lucian - Imagines (tlg039).xml</t>
  </si>
  <si>
    <t>039</t>
  </si>
  <si>
    <t>https://github.com/PerseusDL/canonical-greekLit/tree/master/data/tlg0062/tlg039/tlg0062.tlg039.perseus-grc1.xml</t>
  </si>
  <si>
    <t>Patriae Encomium</t>
  </si>
  <si>
    <t>canonical-greekLit-master/data/tlg0062/tlg010/tlg0062.tlg010.perseus-grc1.xml</t>
  </si>
  <si>
    <t>Lucian - Patriae Encomium (tlg010).xml</t>
  </si>
  <si>
    <t>https://github.com/PerseusDL/canonical-greekLit/tree/master/data/tlg0062/tlg010/tlg0062.tlg010.perseus-grc1.xml</t>
  </si>
  <si>
    <t>Pro imaginibus</t>
  </si>
  <si>
    <t>canonical-greekLit-master/data/tlg0062/tlg040/tlg0062.tlg040.perseus-grc1.xml</t>
  </si>
  <si>
    <t>Lucian - Pro imaginibus (tlg040).xml</t>
  </si>
  <si>
    <t>040</t>
  </si>
  <si>
    <t>https://github.com/PerseusDL/canonical-greekLit/tree/master/data/tlg0062/tlg040/tlg0062.tlg040.perseus-grc1.xml</t>
  </si>
  <si>
    <t>Quomodo historia conscribenda sit</t>
  </si>
  <si>
    <t>canonical-greekLit-master/data/tlg0062/tlg053/tlg0062.tlg053.perseus-grc1.xml</t>
  </si>
  <si>
    <t>Lucian - Quomodo historia conscribenda sit (tlg053).xml</t>
  </si>
  <si>
    <t>053</t>
  </si>
  <si>
    <t>https://github.com/PerseusDL/canonical-greekLit/tree/master/data/tlg0062/tlg053/tlg0062.tlg053.perseus-grc1.xml</t>
  </si>
  <si>
    <t>De morte Peregrini</t>
  </si>
  <si>
    <t>canonical-greekLit-master/data/tlg0062/tlg042/tlg0062.tlg042.perseus-grc1.xml</t>
  </si>
  <si>
    <t>Lucian - De morte Peregrini (tlg042).xml</t>
  </si>
  <si>
    <t>042</t>
  </si>
  <si>
    <t>https://github.com/PerseusDL/canonical-greekLit/tree/master/data/tlg0062/tlg042/tlg0062.tlg042.perseus-grc1.xml</t>
  </si>
  <si>
    <t>Alexander</t>
  </si>
  <si>
    <t>canonical-greekLit-master/data/tlg0062/tlg038/tlg0062.tlg038.perseus-grc1.xml</t>
  </si>
  <si>
    <t>Lucian - Alexander (tlg038).xml</t>
  </si>
  <si>
    <t>038</t>
  </si>
  <si>
    <t>https://github.com/PerseusDL/canonical-greekLit/tree/master/data/tlg0062/tlg038/tlg0062.tlg038.perseus-grc1.xml</t>
  </si>
  <si>
    <t>Anacharsis</t>
  </si>
  <si>
    <t>canonical-greekLit-master/data/tlg0062/tlg034/tlg0062.tlg034.perseus-grc1.xml</t>
  </si>
  <si>
    <t>Lucian - Anacharsis (tlg034).xml</t>
  </si>
  <si>
    <t>034</t>
  </si>
  <si>
    <t>https://github.com/PerseusDL/canonical-greekLit/tree/master/data/tlg0062/tlg034/tlg0062.tlg034.perseus-grc1.xml</t>
  </si>
  <si>
    <t>Apologia</t>
  </si>
  <si>
    <t>canonical-greekLit-master/data/tlg0062/tlg059/tlg0062.tlg059.perseus-grc1.xml</t>
  </si>
  <si>
    <t>Lucian - Apologia (tlg059).xml</t>
  </si>
  <si>
    <t>059</t>
  </si>
  <si>
    <t>https://github.com/PerseusDL/canonical-greekLit/tree/master/data/tlg0062/tlg059/tlg0062.tlg059.perseus-grc1.xml</t>
  </si>
  <si>
    <t>Bacchus</t>
  </si>
  <si>
    <t>canonical-greekLit-master/data/tlg0062/tlg003/tlg0062.tlg003.perseus-grc1.xml</t>
  </si>
  <si>
    <t>Lucian - Bacchus (tlg003).xml</t>
  </si>
  <si>
    <t>https://github.com/PerseusDL/canonical-greekLit/tree/master/data/tlg0062/tlg003/tlg0062.tlg003.perseus-grc1.xml</t>
  </si>
  <si>
    <t>Calumniae non temere credundum</t>
  </si>
  <si>
    <t>canonical-greekLit-master/data/tlg0062/tlg013/tlg0062.tlg013.perseus-grc1.xml</t>
  </si>
  <si>
    <t>Lucian - Calumniae non temere credundum (tlg013).xml</t>
  </si>
  <si>
    <t>013</t>
  </si>
  <si>
    <t>https://github.com/PerseusDL/canonical-greekLit/tree/master/data/tlg0062/tlg013/tlg0062.tlg013.perseus-grc1.xml</t>
  </si>
  <si>
    <t>De astrologia</t>
  </si>
  <si>
    <t>canonical-greekLit-master/data/tlg0062/tlg048/tlg0062.tlg048.perseus-grc1.xml</t>
  </si>
  <si>
    <t>Lucian - De astrologia (tlg048).xml</t>
  </si>
  <si>
    <t>048</t>
  </si>
  <si>
    <t>https://github.com/PerseusDL/canonical-greekLit/tree/master/data/tlg0062/tlg048/tlg0062.tlg048.perseus-grc1.xml</t>
  </si>
  <si>
    <t>De luctu</t>
  </si>
  <si>
    <t>canonical-greekLit-master/data/tlg0062/tlg036/tlg0062.tlg036.perseus-grc1.xml</t>
  </si>
  <si>
    <t>Lucian - De luctu (tlg036).xml</t>
  </si>
  <si>
    <t>036</t>
  </si>
  <si>
    <t>https://github.com/PerseusDL/canonical-greekLit/tree/master/data/tlg0062/tlg036/tlg0062.tlg036.perseus-grc1.xml</t>
  </si>
  <si>
    <t>De mercede</t>
  </si>
  <si>
    <t>canonical-greekLit-master/data/tlg0062/tlg033/tlg0062.tlg033.perseus-grc1.xml</t>
  </si>
  <si>
    <t>Lucian - De mercede (tlg033).xml</t>
  </si>
  <si>
    <t>033</t>
  </si>
  <si>
    <t>https://github.com/PerseusDL/canonical-greekLit/tree/master/data/tlg0062/tlg033/tlg0062.tlg033.perseus-grc1.xml</t>
  </si>
  <si>
    <t>De parasito sive artem esse parasiticam</t>
  </si>
  <si>
    <t>canonical-greekLit-master/data/tlg0062/tlg030/tlg0062.tlg030.perseus-grc1.xml</t>
  </si>
  <si>
    <t>Lucian - De parasito sive artem esse parasiticam (tlg030).xml</t>
  </si>
  <si>
    <t>030</t>
  </si>
  <si>
    <t>https://github.com/PerseusDL/canonical-greekLit/tree/master/data/tlg0062/tlg030/tlg0062.tlg030.perseus-grc1.xml</t>
  </si>
  <si>
    <t>De sacrificiis</t>
  </si>
  <si>
    <t>canonical-greekLit-master/data/tlg0062/tlg027/tlg0062.tlg027.perseus-grc1.xml</t>
  </si>
  <si>
    <t>Lucian - De sacrificiis (tlg027).xml</t>
  </si>
  <si>
    <t>027</t>
  </si>
  <si>
    <t>https://github.com/PerseusDL/canonical-greekLit/tree/master/data/tlg0062/tlg027/tlg0062.tlg027.perseus-grc1.xml</t>
  </si>
  <si>
    <t>De saltatione</t>
  </si>
  <si>
    <t>canonical-greekLit-master/data/tlg0062/tlg045/tlg0062.tlg045.perseus-grc1.xml</t>
  </si>
  <si>
    <t>Lucian - De saltatione (tlg045).xml</t>
  </si>
  <si>
    <t>045</t>
  </si>
  <si>
    <t>https://github.com/PerseusDL/canonical-greekLit/tree/master/data/tlg0062/tlg045/tlg0062.tlg045.perseus-grc1.xml</t>
  </si>
  <si>
    <t>De Syria dea</t>
  </si>
  <si>
    <t>canonical-greekLit-master/data/tlg0062/tlg041/tlg0062.tlg041.perseus-grc1.xml</t>
  </si>
  <si>
    <t>Lucian - De Syria dea (tlg041).xml</t>
  </si>
  <si>
    <t>041</t>
  </si>
  <si>
    <t>https://github.com/PerseusDL/canonical-greekLit/tree/master/data/tlg0062/tlg041/tlg0062.tlg041.perseus-grc1.xml</t>
  </si>
  <si>
    <t>Dearum judicium</t>
  </si>
  <si>
    <t>canonical-greekLit-master/data/tlg0062/tlg032/tlg0062.tlg032.perseus-grc1.xml</t>
  </si>
  <si>
    <t>Lucian - Dearum judicium (tlg032).xml</t>
  </si>
  <si>
    <t>032</t>
  </si>
  <si>
    <t>https://github.com/PerseusDL/canonical-greekLit/tree/master/data/tlg0062/tlg032/tlg0062.tlg032.perseus-grc1.xml</t>
  </si>
  <si>
    <t>Deorum concilium</t>
  </si>
  <si>
    <t>canonical-greekLit-master/data/tlg0062/tlg050/tlg0062.tlg050.perseus-grc1.xml</t>
  </si>
  <si>
    <t>Lucian - Deorum concilium (tlg050).xml</t>
  </si>
  <si>
    <t>050</t>
  </si>
  <si>
    <t>https://github.com/PerseusDL/canonical-greekLit/tree/master/data/tlg0062/tlg050/tlg0062.tlg050.perseus-grc1.xml</t>
  </si>
  <si>
    <t>Electrum</t>
  </si>
  <si>
    <t>canonical-greekLit-master/data/tlg0062/tlg005/tlg0062.tlg005.perseus-grc1.xml</t>
  </si>
  <si>
    <t>Lucian - Electrum (tlg005).xml</t>
  </si>
  <si>
    <t>https://github.com/PerseusDL/canonical-greekLit/tree/master/data/tlg0062/tlg005/tlg0062.tlg005.perseus-grc1.xml</t>
  </si>
  <si>
    <t>Eunuchus</t>
  </si>
  <si>
    <t>canonical-greekLit-master/data/tlg0062/tlg047/tlg0062.tlg047.perseus-grc1.xml</t>
  </si>
  <si>
    <t>Lucian - Eunuchus (tlg047).xml</t>
  </si>
  <si>
    <t>047</t>
  </si>
  <si>
    <t>https://github.com/PerseusDL/canonical-greekLit/tree/master/data/tlg0062/tlg047/tlg0062.tlg047.perseus-grc1.xml</t>
  </si>
  <si>
    <t>Fugitivi</t>
  </si>
  <si>
    <t>canonical-greekLit-master/data/tlg0062/tlg043/tlg0062.tlg043.perseus-grc1.xml</t>
  </si>
  <si>
    <t>Lucian - Fugitivi (tlg043).xml</t>
  </si>
  <si>
    <t>043</t>
  </si>
  <si>
    <t>https://github.com/PerseusDL/canonical-greekLit/tree/master/data/tlg0062/tlg043/tlg0062.tlg043.perseus-grc1.xml</t>
  </si>
  <si>
    <t>Harmonides</t>
  </si>
  <si>
    <t>canonical-greekLit-master/data/tlg0062/tlg060/tlg0062.tlg060.perseus-grc1.xml</t>
  </si>
  <si>
    <t>Lucian - Harmonides (tlg060).xml</t>
  </si>
  <si>
    <t>060</t>
  </si>
  <si>
    <t>https://github.com/PerseusDL/canonical-greekLit/tree/master/data/tlg0062/tlg060/tlg0062.tlg060.perseus-grc1.xml</t>
  </si>
  <si>
    <t>Hercules</t>
  </si>
  <si>
    <t>canonical-greekLit-master/data/tlg0062/tlg004/tlg0062.tlg004.perseus-grc1.xml</t>
  </si>
  <si>
    <t>Lucian - Hercules (tlg004).xml</t>
  </si>
  <si>
    <t>https://github.com/PerseusDL/canonical-greekLit/tree/master/data/tlg0062/tlg004/tlg0062.tlg004.perseus-grc1.xml</t>
  </si>
  <si>
    <t>Herodotus</t>
  </si>
  <si>
    <t>canonical-greekLit-master/data/tlg0062/tlg056/tlg0062.tlg056.perseus-grc1.xml</t>
  </si>
  <si>
    <t>Lucian - Herodotus (tlg056).xml</t>
  </si>
  <si>
    <t>056</t>
  </si>
  <si>
    <t>https://github.com/PerseusDL/canonical-greekLit/tree/master/data/tlg0062/tlg056/tlg0062.tlg056.perseus-grc1.xml</t>
  </si>
  <si>
    <t>Hesiod</t>
  </si>
  <si>
    <t>canonical-greekLit-master/data/tlg0062/tlg061/tlg0062.tlg061.perseus-grc1.xml</t>
  </si>
  <si>
    <t>Lucian - Hesiod (tlg061).xml</t>
  </si>
  <si>
    <t>061</t>
  </si>
  <si>
    <t>https://github.com/PerseusDL/canonical-greekLit/tree/master/data/tlg0062/tlg061/tlg0062.tlg061.perseus-grc1.xml</t>
  </si>
  <si>
    <t>Hippias</t>
  </si>
  <si>
    <t>canonical-greekLit-master/data/tlg0062/tlg002/tlg0062.tlg002.perseus-grc1.xml</t>
  </si>
  <si>
    <t>Lucian - Hippias (tlg002).xml</t>
  </si>
  <si>
    <t>https://github.com/PerseusDL/canonical-greekLit/tree/master/data/tlg0062/tlg002/tlg0062.tlg002.perseus-grc1.xml</t>
  </si>
  <si>
    <t>Macrobii</t>
  </si>
  <si>
    <t>canonical-greekLit-master/data/tlg0062/tlg011/tlg0062.tlg011.perseus-grc1.xml</t>
  </si>
  <si>
    <t>Lucian - Macrobii (tlg011).xml</t>
  </si>
  <si>
    <t>https://github.com/PerseusDL/canonical-greekLit/tree/master/data/tlg0062/tlg011/tlg0062.tlg011.perseus-grc1.xml</t>
  </si>
  <si>
    <t>Podagra</t>
  </si>
  <si>
    <t>canonical-greekLit-master/data/tlg0062/tlg071/tlg0062.tlg071.perseus-grc1.xml</t>
  </si>
  <si>
    <t>Lucian - Podagra (tlg071).xml</t>
  </si>
  <si>
    <t>https://github.com/PerseusDL/canonical-greekLit/tree/master/data/tlg0062/tlg071/tlg0062.tlg071.perseus-grc1.xml</t>
  </si>
  <si>
    <t>Pro lapsu inter salutandum</t>
  </si>
  <si>
    <t>canonical-greekLit-master/data/tlg0062/tlg058/tlg0062.tlg058.perseus-grc1.xml</t>
  </si>
  <si>
    <t>Lucian - Pro lapsu inter salutandum (tlg058).xml</t>
  </si>
  <si>
    <t>058</t>
  </si>
  <si>
    <t>https://github.com/PerseusDL/canonical-greekLit/tree/master/data/tlg0062/tlg058/tlg0062.tlg058.perseus-grc1.xml</t>
  </si>
  <si>
    <t>Prometheus</t>
  </si>
  <si>
    <t>canonical-greekLit-master/data/tlg0062/tlg020/tlg0062.tlg020.perseus-grc1.xml</t>
  </si>
  <si>
    <t>Lucian - Prometheus (tlg020).xml</t>
  </si>
  <si>
    <t>020</t>
  </si>
  <si>
    <t>https://github.com/PerseusDL/canonical-greekLit/tree/master/data/tlg0062/tlg020/tlg0062.tlg020.perseus-grc1.xml</t>
  </si>
  <si>
    <t>Prometheus es in verbis</t>
  </si>
  <si>
    <t>canonical-greekLit-master/data/tlg0062/tlg064/tlg0062.tlg064.perseus-grc1.xml</t>
  </si>
  <si>
    <t>Lucian - Prometheus es in verbis (tlg064).xml</t>
  </si>
  <si>
    <t>064</t>
  </si>
  <si>
    <t>https://github.com/PerseusDL/canonical-greekLit/tree/master/data/tlg0062/tlg064/tlg0062.tlg064.perseus-grc1.xml</t>
  </si>
  <si>
    <t>Pseudologista</t>
  </si>
  <si>
    <t>canonical-greekLit-master/data/tlg0062/tlg049/tlg0062.tlg049.perseus-grc1.xml</t>
  </si>
  <si>
    <t>Lucian - Pseudologista (tlg049).xml</t>
  </si>
  <si>
    <t>049</t>
  </si>
  <si>
    <t>https://github.com/PerseusDL/canonical-greekLit/tree/master/data/tlg0062/tlg049/tlg0062.tlg049.perseus-grc1.xml</t>
  </si>
  <si>
    <t>Saturnalia</t>
  </si>
  <si>
    <t>canonical-greekLit-master/data/tlg0062/tlg055/tlg0062.tlg055.perseus-grc1.xml</t>
  </si>
  <si>
    <t>Lucian - Saturnalia (tlg055).xml</t>
  </si>
  <si>
    <t>055</t>
  </si>
  <si>
    <t>https://github.com/PerseusDL/canonical-greekLit/tree/master/data/tlg0062/tlg055/tlg0062.tlg055.perseus-grc1.xml</t>
  </si>
  <si>
    <t>Scytha</t>
  </si>
  <si>
    <t>canonical-greekLit-master/data/tlg0062/tlg062/tlg0062.tlg062.perseus-grc1.xml</t>
  </si>
  <si>
    <t>Lucian - Scytha (tlg062).xml</t>
  </si>
  <si>
    <t>062</t>
  </si>
  <si>
    <t>https://github.com/PerseusDL/canonical-greekLit/tree/master/data/tlg0062/tlg062/tlg0062.tlg062.perseus-grc1.xml</t>
  </si>
  <si>
    <t>Somnium sive vita Luciani</t>
  </si>
  <si>
    <t>canonical-greekLit-master/data/tlg0062/tlg029/tlg0062.tlg029.perseus-grc1.xml</t>
  </si>
  <si>
    <t>Lucian - Somnium sive vita Luciani (tlg029).xml</t>
  </si>
  <si>
    <t>029</t>
  </si>
  <si>
    <t>https://github.com/PerseusDL/canonical-greekLit/tree/master/data/tlg0062/tlg029/tlg0062.tlg029.perseus-grc1.xml</t>
  </si>
  <si>
    <t>Symposium</t>
  </si>
  <si>
    <t>canonical-greekLit-master/data/tlg0062/tlg015/tlg0062.tlg015.perseus-grc1.xml</t>
  </si>
  <si>
    <t>Lucian - Symposium (tlg015).xml</t>
  </si>
  <si>
    <t>015</t>
  </si>
  <si>
    <t>https://github.com/PerseusDL/canonical-greekLit/tree/master/data/tlg0062/tlg015/tlg0062.tlg015.perseus-grc1.xml</t>
  </si>
  <si>
    <t>Zeuxis</t>
  </si>
  <si>
    <t>canonical-greekLit-master/data/tlg0062/tlg057/tlg0062.tlg057.perseus-grc1.xml</t>
  </si>
  <si>
    <t>Lucian - Zeuxis (tlg057).xml</t>
  </si>
  <si>
    <t>057</t>
  </si>
  <si>
    <t>https://github.com/PerseusDL/canonical-greekLit/tree/master/data/tlg0062/tlg057/tlg0062.tlg057.perseus-grc1.xml</t>
  </si>
  <si>
    <t>Bis accusatus sive tribunalia</t>
  </si>
  <si>
    <t>canonical-greekLit-master/data/tlg0062/tlg026/tlg0062.tlg026.perseus-grc1.xml</t>
  </si>
  <si>
    <t>Lucian - Bis accusatus sive tribunalia (tlg026).xml</t>
  </si>
  <si>
    <t>026</t>
  </si>
  <si>
    <t>https://github.com/PerseusDL/canonical-greekLit/tree/master/data/tlg0062/tlg026/tlg0062.tlg026.perseus-grc1.xml</t>
  </si>
  <si>
    <t>Cataplus</t>
  </si>
  <si>
    <t>canonical-greekLit-master/data/tlg0062/tlg016/tlg0062.tlg016.perseus-grc1.xml</t>
  </si>
  <si>
    <t>Lucian - Cataplus (tlg016).xml</t>
  </si>
  <si>
    <t>016</t>
  </si>
  <si>
    <t>https://github.com/PerseusDL/canonical-greekLit/tree/master/data/tlg0062/tlg016/tlg0062.tlg016.perseus-grc1.xml</t>
  </si>
  <si>
    <t>Contemplantes</t>
  </si>
  <si>
    <t>canonical-greekLit-master/data/tlg0062/tlg023/tlg0062.tlg023.perseus-grc1.xml</t>
  </si>
  <si>
    <t>Lucian - Contemplantes (tlg023).xml</t>
  </si>
  <si>
    <t>023</t>
  </si>
  <si>
    <t>https://github.com/PerseusDL/canonical-greekLit/tree/master/data/tlg0062/tlg023/tlg0062.tlg023.perseus-grc1.xml</t>
  </si>
  <si>
    <t>Dialogi deorum</t>
  </si>
  <si>
    <t>canonical-greekLit-master/data/tlg0062/tlg068/tlg0062.tlg068.perseus-grc1.xml</t>
  </si>
  <si>
    <t>Lucian - Dialogi deorum (tlg068).xml</t>
  </si>
  <si>
    <t>https://github.com/PerseusDL/canonical-greekLit/tree/master/data/tlg0062/tlg068/tlg0062.tlg068.perseus-grc1.xml</t>
  </si>
  <si>
    <t>Dialogi Marini</t>
  </si>
  <si>
    <t>canonical-greekLit-master/data/tlg0062/tlg067/tlg0062.tlg067.perseus-grc1.xml</t>
  </si>
  <si>
    <t>Lucian - Dialogi Marini (tlg067).xml</t>
  </si>
  <si>
    <t>https://github.com/PerseusDL/canonical-greekLit/tree/master/data/tlg0062/tlg067/tlg0062.tlg067.perseus-grc1.xml</t>
  </si>
  <si>
    <t>Dialogi meretricii</t>
  </si>
  <si>
    <t>canonical-greekLit-master/data/tlg0062/tlg069/tlg0062.tlg069.perseus-grc1.xml</t>
  </si>
  <si>
    <t>Lucian - Dialogi meretricii (tlg069).xml</t>
  </si>
  <si>
    <t>https://github.com/PerseusDL/canonical-greekLit/tree/master/data/tlg0062/tlg069/tlg0062.tlg069.perseus-grc1.xml</t>
  </si>
  <si>
    <t>Dialogi mortuorum</t>
  </si>
  <si>
    <t>canonical-greekLit-master/data/tlg0062/tlg066/tlg0062.tlg066.perseus-grc1.xml</t>
  </si>
  <si>
    <t>Lucian - Dialogi mortuorum (tlg066).xml</t>
  </si>
  <si>
    <t>066</t>
  </si>
  <si>
    <t>https://github.com/PerseusDL/canonical-greekLit/tree/master/data/tlg0062/tlg066/tlg0062.tlg066.perseus-grc1.xml</t>
  </si>
  <si>
    <t>Gallus</t>
  </si>
  <si>
    <t>canonical-greekLit-master/data/tlg0062/tlg019/tlg0062.tlg019.perseus-grc1.xml</t>
  </si>
  <si>
    <t>Lucian - Gallus (tlg019).xml</t>
  </si>
  <si>
    <t>019</t>
  </si>
  <si>
    <t>https://github.com/PerseusDL/canonical-greekLit/tree/master/data/tlg0062/tlg019/tlg0062.tlg019.perseus-grc1.xml</t>
  </si>
  <si>
    <t>Icaromenippus</t>
  </si>
  <si>
    <t>canonical-greekLit-master/data/tlg0062/tlg021/tlg0062.tlg021.perseus-grc1.xml</t>
  </si>
  <si>
    <t>Lucian - Icaromenippus (tlg021).xml</t>
  </si>
  <si>
    <t>021</t>
  </si>
  <si>
    <t>https://github.com/PerseusDL/canonical-greekLit/tree/master/data/tlg0062/tlg021/tlg0062.tlg021.perseus-grc1.xml</t>
  </si>
  <si>
    <t>Juppiter confuatus</t>
  </si>
  <si>
    <t>canonical-greekLit-master/data/tlg0062/tlg017/tlg0062.tlg017.perseus-grc1.xml</t>
  </si>
  <si>
    <t>Lucian - Juppiter confuatus (tlg017).xml</t>
  </si>
  <si>
    <t>017</t>
  </si>
  <si>
    <t>https://github.com/PerseusDL/canonical-greekLit/tree/master/data/tlg0062/tlg017/tlg0062.tlg017.perseus-grc1.xml</t>
  </si>
  <si>
    <t>Juppiter trageodeus</t>
  </si>
  <si>
    <t>canonical-greekLit-master/data/tlg0062/tlg018/tlg0062.tlg018.perseus-grc1.xml</t>
  </si>
  <si>
    <t>Lucian - Juppiter trageodeus (tlg018).xml</t>
  </si>
  <si>
    <t>018</t>
  </si>
  <si>
    <t>https://github.com/PerseusDL/canonical-greekLit/tree/master/data/tlg0062/tlg018/tlg0062.tlg018.perseus-grc1.xml</t>
  </si>
  <si>
    <t>Navigium</t>
  </si>
  <si>
    <t>canonical-greekLit-master/data/tlg0062/tlg065/tlg0062.tlg065.perseus-grc1.xml</t>
  </si>
  <si>
    <t>Lucian - Navigium (tlg065).xml</t>
  </si>
  <si>
    <t>065</t>
  </si>
  <si>
    <t>https://github.com/PerseusDL/canonical-greekLit/tree/master/data/tlg0062/tlg065/tlg0062.tlg065.perseus-grc1.xml</t>
  </si>
  <si>
    <t>Necyomantia</t>
  </si>
  <si>
    <t>canonical-greekLit-master/data/tlg0062/tlg035/tlg0062.tlg035.perseus-grc1.xml</t>
  </si>
  <si>
    <t>Lucian - Necyomantia (tlg035).xml</t>
  </si>
  <si>
    <t>035</t>
  </si>
  <si>
    <t>https://github.com/PerseusDL/canonical-greekLit/tree/master/data/tlg0062/tlg035/tlg0062.tlg035.perseus-grc1.xml</t>
  </si>
  <si>
    <t>Philopsuedes sive incredulus</t>
  </si>
  <si>
    <t>canonical-greekLit-master/data/tlg0062/tlg031/tlg0062.tlg031.perseus-grc1.xml</t>
  </si>
  <si>
    <t>Lucian - Philopsuedes sive incredulus (tlg031).xml</t>
  </si>
  <si>
    <t>031</t>
  </si>
  <si>
    <t>https://github.com/PerseusDL/canonical-greekLit/tree/master/data/tlg0062/tlg031/tlg0062.tlg031.perseus-grc1.xml</t>
  </si>
  <si>
    <t>Piscator</t>
  </si>
  <si>
    <t>canonical-greekLit-master/data/tlg0062/tlg025/tlg0062.tlg025.perseus-grc1.xml</t>
  </si>
  <si>
    <t>Lucian - Piscator (tlg025).xml</t>
  </si>
  <si>
    <t>025</t>
  </si>
  <si>
    <t>https://github.com/PerseusDL/canonical-greekLit/tree/master/data/tlg0062/tlg025/tlg0062.tlg025.perseus-grc1.xml</t>
  </si>
  <si>
    <t>Soleocista</t>
  </si>
  <si>
    <t>canonical-greekLit-master/data/tlg0062/tlg070/tlg0062.tlg070.perseus-grc1.xml</t>
  </si>
  <si>
    <t>Lucian - Soleocista (tlg070).xml</t>
  </si>
  <si>
    <t>https://github.com/PerseusDL/canonical-greekLit/tree/master/data/tlg0062/tlg070/tlg0062.tlg070.perseus-grc1.xml</t>
  </si>
  <si>
    <t>Timon</t>
  </si>
  <si>
    <t>canonical-greekLit-master/data/tlg0062/tlg022/tlg0062.tlg022.perseus-grc1.xml</t>
  </si>
  <si>
    <t>Lucian - Timon (tlg022).xml</t>
  </si>
  <si>
    <t>022</t>
  </si>
  <si>
    <t>https://github.com/PerseusDL/canonical-greekLit/tree/master/data/tlg0062/tlg022/tlg0062.tlg022.perseus-grc1.xml</t>
  </si>
  <si>
    <t>Vitarum auctio</t>
  </si>
  <si>
    <t>canonical-greekLit-master/data/tlg0062/tlg024/tlg0062.tlg024.perseus-grc1.xml</t>
  </si>
  <si>
    <t>Lucian - Vitarum auctio (tlg024).xml</t>
  </si>
  <si>
    <t>024</t>
  </si>
  <si>
    <t>https://github.com/PerseusDL/canonical-greekLit/tree/master/data/tlg0062/tlg024/tlg0062.tlg024.perseus-grc1.xml</t>
  </si>
  <si>
    <t>Adversus indoctum et libros multos ementem</t>
  </si>
  <si>
    <t>canonical-greekLit-master/data/tlg0062/tlg028/tlg0062.tlg028.perseus-grc1.xml</t>
  </si>
  <si>
    <t>Lucian - Adversus indoctum et libros multos ementem (tlg028).xml</t>
  </si>
  <si>
    <t>028</t>
  </si>
  <si>
    <t>https://github.com/PerseusDL/canonical-greekLit/tree/master/data/tlg0062/tlg028/tlg0062.tlg028.perseus-grc1.xml</t>
  </si>
  <si>
    <t>Demonax</t>
  </si>
  <si>
    <t>canonical-greekLit-master/data/tlg0062/tlg008/tlg0062.tlg008.perseus-grc1.xml</t>
  </si>
  <si>
    <t>Lucian - Demonax (tlg008).xml</t>
  </si>
  <si>
    <t>https://github.com/PerseusDL/canonical-greekLit/tree/master/data/tlg0062/tlg008/tlg0062.tlg008.perseus-grc1.xml</t>
  </si>
  <si>
    <t>Lexiphanes</t>
  </si>
  <si>
    <t>canonical-greekLit-master/data/tlg0062/tlg046/tlg0062.tlg046.perseus-grc1.xml</t>
  </si>
  <si>
    <t>Lucian - Lexiphanes (tlg046).xml</t>
  </si>
  <si>
    <t>046</t>
  </si>
  <si>
    <t>https://github.com/PerseusDL/canonical-greekLit/tree/master/data/tlg0062/tlg046/tlg0062.tlg046.perseus-grc1.xml</t>
  </si>
  <si>
    <t>Rhetorum praeceptor</t>
  </si>
  <si>
    <t>canonical-greekLit-master/data/tlg0062/tlg037/tlg0062.tlg037.perseus-grc1.xml</t>
  </si>
  <si>
    <t>Lucian - Rhetorum praeceptor (tlg037).xml</t>
  </si>
  <si>
    <t>037</t>
  </si>
  <si>
    <t>https://github.com/PerseusDL/canonical-greekLit/tree/master/data/tlg0062/tlg037/tlg0062.tlg037.perseus-grc1.xml</t>
  </si>
  <si>
    <t>Judicium vocalium</t>
  </si>
  <si>
    <t>canonical-greekLit-master/data/tlg0062/tlg014/tlg0062.tlg014.perseus-grc1.xml</t>
  </si>
  <si>
    <t>Lucian - Judicium vocalium (tlg014).xml</t>
  </si>
  <si>
    <t>014</t>
  </si>
  <si>
    <t>https://github.com/PerseusDL/canonical-greekLit/tree/master/data/tlg0062/tlg014/tlg0062.tlg014.perseus-grc1.xml</t>
  </si>
  <si>
    <t>Pseudo-Plutarch</t>
  </si>
  <si>
    <t>De musica</t>
  </si>
  <si>
    <t>canonical-greekLit-master/data/tlg0094/tlg002/tlg0094.tlg002.perseus-grc1.xml</t>
  </si>
  <si>
    <t>Pseudo-Plutarch - De musica (tlg002).xml</t>
  </si>
  <si>
    <t>0094</t>
  </si>
  <si>
    <t>https://github.com/PerseusDL/canonical-greekLit/tree/master/data/tlg0094/tlg002/tlg0094.tlg002.perseus-grc1.xml</t>
  </si>
  <si>
    <t>Placita Philosophorum</t>
  </si>
  <si>
    <t>canonical-greekLit-master/data/tlg0094/tlg003/tlg0094.tlg003.perseus-grc1.xml</t>
  </si>
  <si>
    <t>Pseudo-Plutarch - Placita Philosophorum (tlg003).xml</t>
  </si>
  <si>
    <t>https://github.com/PerseusDL/canonical-greekLit/tree/master/data/tlg0094/tlg003/tlg0094.tlg003.perseus-grc1.xml</t>
  </si>
  <si>
    <t>Philostratus the Athenian</t>
  </si>
  <si>
    <t>Heroicus</t>
  </si>
  <si>
    <t>canonical-greekLit-master/data/tlg0638/tlg004/tlg0638.tlg004.perseus-grc1.xml</t>
  </si>
  <si>
    <t>Philostratus the Athenian - Heroicus (tlg004).xml</t>
  </si>
  <si>
    <t>0638</t>
  </si>
  <si>
    <t>https://github.com/PerseusDL/canonical-greekLit/tree/master/data/tlg0638/tlg004/tlg0638.tlg004.perseus-grc1.xml</t>
  </si>
  <si>
    <t>Nero</t>
  </si>
  <si>
    <t>canonical-greekLit-master/data/tlg0638/tlg005/tlg0638.tlg005.perseus-grc1.xml</t>
  </si>
  <si>
    <t>Philostratus the Athenian - Nero (tlg005).xml</t>
  </si>
  <si>
    <t>https://github.com/PerseusDL/canonical-greekLit/tree/master/data/tlg0638/tlg005/tlg0638.tlg005.perseus-grc1.xml</t>
  </si>
  <si>
    <t>De Gymnastica</t>
  </si>
  <si>
    <t>canonical-greekLit-master/data/tlg0638/tlg007/tlg0638.tlg007.perseus-grc1.xml</t>
  </si>
  <si>
    <t>Philostratus the Athenian - De Gymnastica (tlg007).xml</t>
  </si>
  <si>
    <t>https://github.com/PerseusDL/canonical-greekLit/tree/master/data/tlg0638/tlg007/tlg0638.tlg007.perseus-grc1.xml</t>
  </si>
  <si>
    <t>Julian the Emperor</t>
  </si>
  <si>
    <t>Letter to the Senate and the People of Athens</t>
  </si>
  <si>
    <t>canonical-greekLit-master/data/tlg2003/tlg005/tlg2003.tlg005.perseus-grc1.xml</t>
  </si>
  <si>
    <t>Julian the Emperor - Letter to the Senate and the People of Athens (tlg005).xml</t>
  </si>
  <si>
    <t>2003</t>
  </si>
  <si>
    <t>https://github.com/PerseusDL/canonical-greekLit/tree/master/data/tlg2003/tlg005/tlg2003.tlg005.perseus-grc1.xml</t>
  </si>
  <si>
    <t>Contra Galilaeos</t>
  </si>
  <si>
    <t>canonical-greekLit-master/data/tlg2003/tlg017/tlg2003.tlg017.perseus-grc1.xml</t>
  </si>
  <si>
    <t>Julian the Emperor - Contra Galilaeos (tlg017).xml</t>
  </si>
  <si>
    <t>https://github.com/PerseusDL/canonical-greekLit/tree/master/data/tlg2003/tlg017/tlg2003.tlg017.perseus-grc1.xml</t>
  </si>
  <si>
    <t>Misopogon</t>
  </si>
  <si>
    <t>canonical-greekLit-master/data/tlg2003/tlg012/tlg2003.tlg012.perseus-grc1.xml</t>
  </si>
  <si>
    <t>Julian the Emperor - Misopogon (tlg012).xml</t>
  </si>
  <si>
    <t>012</t>
  </si>
  <si>
    <t>https://github.com/PerseusDL/canonical-greekLit/tree/master/data/tlg2003/tlg012/tlg2003.tlg012.perseus-grc1.xml</t>
  </si>
  <si>
    <t>Miscellanea</t>
  </si>
  <si>
    <t>Aelian</t>
  </si>
  <si>
    <t>Varia Historia</t>
  </si>
  <si>
    <t>canonical-greekLit-master/data/tlg0545/tlg002/tlg0545.tlg002.perseus-grc1.xml</t>
  </si>
  <si>
    <t>Aelian - Varia Historia (tlg002).xml</t>
  </si>
  <si>
    <t>0545</t>
  </si>
  <si>
    <t>https://github.com/PerseusDL/canonical-greekLit/tree/master/data/tlg0545/tlg002/tlg0545.tlg002.perseus-grc1.xml</t>
  </si>
  <si>
    <t>Athenaeus</t>
  </si>
  <si>
    <t>Deipnosophistae</t>
  </si>
  <si>
    <t>canonical-greekLit-master/data/tlg0008/tlg001/tlg0008.tlg001.perseus-grc3.xml</t>
  </si>
  <si>
    <t>Athenaeus - Deipnosophistae (tlg001).xml</t>
  </si>
  <si>
    <t>0008</t>
  </si>
  <si>
    <t>https://github.com/PerseusDL/canonical-greekLit/tree/master/data/tlg0008/tlg001/tlg0008.tlg001.perseus-grc3.xml</t>
  </si>
  <si>
    <t>Letters</t>
  </si>
  <si>
    <t>Isocrates</t>
  </si>
  <si>
    <t>canonical-greekLit-master/data/tlg0010/tlg022/tlg0010.tlg022.perseus-grc2.xml</t>
  </si>
  <si>
    <t>Isocrates - Letters (tlg022).xml</t>
  </si>
  <si>
    <t>0010</t>
  </si>
  <si>
    <t>https://github.com/PerseusDL/canonical-greekLit/tree/master/data/tlg0010/tlg022/tlg0010.tlg022.perseus-grc2.xml</t>
  </si>
  <si>
    <t>1?</t>
  </si>
  <si>
    <t>canonical-greekLit-master/data/tlg0010/tlg027/tlg0010.tlg027.perseus-grc2.xml</t>
  </si>
  <si>
    <t>Isocrates - Letters (tlg027).xml</t>
  </si>
  <si>
    <t>https://github.com/PerseusDL/canonical-greekLit/tree/master/data/tlg0010/tlg027/tlg0010.tlg027.perseus-grc2.xml</t>
  </si>
  <si>
    <t>6?</t>
  </si>
  <si>
    <t>canonical-greekLit-master/data/tlg0010/tlg030/tlg0010.tlg030.perseus-grc2.xml</t>
  </si>
  <si>
    <t>Isocrates - Letters (tlg030).xml</t>
  </si>
  <si>
    <t>https://github.com/PerseusDL/canonical-greekLit/tree/master/data/tlg0010/tlg030/tlg0010.tlg030.perseus-grc2.xml</t>
  </si>
  <si>
    <t>9?</t>
  </si>
  <si>
    <t>canonical-greekLit-master/data/tlg0010/tlg029/tlg0010.tlg029.perseus-grc2.xml</t>
  </si>
  <si>
    <t>Isocrates - Letters (tlg029).xml</t>
  </si>
  <si>
    <t>https://github.com/PerseusDL/canonical-greekLit/tree/master/data/tlg0010/tlg029/tlg0010.tlg029.perseus-grc2.xml</t>
  </si>
  <si>
    <t>8?</t>
  </si>
  <si>
    <t>canonical-greekLit-master/data/tlg0010/tlg028/tlg0010.tlg028.perseus-grc2.xml</t>
  </si>
  <si>
    <t>Isocrates - Letters (tlg028).xml</t>
  </si>
  <si>
    <t>https://github.com/PerseusDL/canonical-greekLit/tree/master/data/tlg0010/tlg028/tlg0010.tlg028.perseus-grc2.xml</t>
  </si>
  <si>
    <t>7?</t>
  </si>
  <si>
    <t>canonical-greekLit-master/data/tlg0010/tlg023/tlg0010.tlg023.perseus-grc2.xml</t>
  </si>
  <si>
    <t>Isocrates - Letters (tlg023).xml</t>
  </si>
  <si>
    <t>https://github.com/PerseusDL/canonical-greekLit/tree/master/data/tlg0010/tlg023/tlg0010.tlg023.perseus-grc2.xml</t>
  </si>
  <si>
    <t>2?</t>
  </si>
  <si>
    <t>canonical-greekLit-master/data/tlg0010/tlg026/tlg0010.tlg026.perseus-grc3.xml</t>
  </si>
  <si>
    <t>Isocrates - Letters (tlg026).xml</t>
  </si>
  <si>
    <t>https://github.com/PerseusDL/canonical-greekLit/tree/master/data/tlg0010/tlg026/tlg0010.tlg026.perseus-grc3.xml</t>
  </si>
  <si>
    <t>5?</t>
  </si>
  <si>
    <t>Demosthenes</t>
  </si>
  <si>
    <t>Answer to Philip's Letter</t>
  </si>
  <si>
    <t>canonical-greekLit-master/data/tlg0014/tlg011/tlg0014.tlg011.perseus-grc1.xml</t>
  </si>
  <si>
    <t>Demosthenes - Answer to Philip's Letter (tlg011).xml</t>
  </si>
  <si>
    <t>0014</t>
  </si>
  <si>
    <t>https://github.com/PerseusDL/canonical-greekLit/tree/master/data/tlg0014/tlg011/tlg0014.tlg011.perseus-grc1.xml</t>
  </si>
  <si>
    <t>Philip's Letter</t>
  </si>
  <si>
    <t>canonical-greekLit-master/data/tlg0014/tlg012/tlg0014.tlg012.perseus-grc1.xml</t>
  </si>
  <si>
    <t>Demosthenes - Philip's Letter (tlg012).xml</t>
  </si>
  <si>
    <t>https://github.com/PerseusDL/canonical-greekLit/tree/master/data/tlg0014/tlg012/tlg0014.tlg012.perseus-grc1.xml</t>
  </si>
  <si>
    <t>canonical-greekLit-master/data/tlg0010/tlg025/tlg0010.tlg025.perseus-grc2.xml</t>
  </si>
  <si>
    <t>Isocrates - Letters (tlg025).xml</t>
  </si>
  <si>
    <t>https://github.com/PerseusDL/canonical-greekLit/tree/master/data/tlg0010/tlg025/tlg0010.tlg025.perseus-grc2.xml</t>
  </si>
  <si>
    <t>4?</t>
  </si>
  <si>
    <t>canonical-greekLit-master/data/tlg0010/tlg024/tlg0010.tlg024.perseus-grc2.xml</t>
  </si>
  <si>
    <t>Isocrates - Letters (tlg024).xml</t>
  </si>
  <si>
    <t>https://github.com/PerseusDL/canonical-greekLit/tree/master/data/tlg0010/tlg024/tlg0010.tlg024.perseus-grc2.xml</t>
  </si>
  <si>
    <t>3?</t>
  </si>
  <si>
    <t>Epicurus</t>
  </si>
  <si>
    <t>Epistula ad Menoeceum</t>
  </si>
  <si>
    <t>converted/Epicurus - Ad Menoeceum.xml</t>
  </si>
  <si>
    <t>Epicurus - Epistula ad Menoeceum (012).xml</t>
  </si>
  <si>
    <t>Bibliotheca Augustana</t>
  </si>
  <si>
    <t>0537</t>
  </si>
  <si>
    <t>http://www.hs-augsburg.de/~harsch/graeca/Chronologia/S_ante03/Epikur/epi_meno.html</t>
  </si>
  <si>
    <t>Epistulae et dialexeis</t>
  </si>
  <si>
    <t>canonical-greekLit-master/data/tlg0638/tlg006/tlg0638.tlg006.perseus-grc1.xml</t>
  </si>
  <si>
    <t>Philostratus the Athenian - Epistulae et dialexeis (tlg006).xml</t>
  </si>
  <si>
    <t>https://github.com/PerseusDL/canonical-greekLit/tree/master/data/tlg0638/tlg006/tlg0638.tlg006.perseus-grc1.xml</t>
  </si>
  <si>
    <t>Epistulae Rusticae</t>
  </si>
  <si>
    <t>canonical-greekLit-master/data/tlg0545/tlg003/tlg0545.tlg003.perseus-grc1.xml</t>
  </si>
  <si>
    <t>Aelian - Epistulae Rusticae (tlg003).xml</t>
  </si>
  <si>
    <t>https://github.com/PerseusDL/canonical-greekLit/tree/master/data/tlg0545/tlg003/tlg0545.tlg003.perseus-grc1.xml</t>
  </si>
  <si>
    <t>Epistulae</t>
  </si>
  <si>
    <t>canonical-greekLit-master/data/tlg2003/tlg013/tlg2003.tlg013.perseus-grc1.xml</t>
  </si>
  <si>
    <t>Julian the Emperor - Epistulae (tlg013).xml</t>
  </si>
  <si>
    <t>https://github.com/PerseusDL/canonical-greekLit/tree/master/data/tlg2003/tlg013/tlg2003.tlg013.perseus-grc1.xml</t>
  </si>
  <si>
    <t>Epistula ad Themistium</t>
  </si>
  <si>
    <t>canonical-greekLit-master/data/tlg2003/tlg006/tlg2003.tlg006.perseus-grc1.xml</t>
  </si>
  <si>
    <t>Julian the Emperor - Epistula ad Themistium (tlg006).xml</t>
  </si>
  <si>
    <t>https://github.com/PerseusDL/canonical-greekLit/tree/master/data/tlg2003/tlg006/tlg2003.tlg006.perseus-grc1.xml</t>
  </si>
  <si>
    <t>Narrative</t>
  </si>
  <si>
    <t>Biography</t>
  </si>
  <si>
    <t>Cyropaedia</t>
  </si>
  <si>
    <t>canonical-greekLit-master/data/tlg0032/tlg007/tlg0032.tlg007.perseus-grc2.xml</t>
  </si>
  <si>
    <t>Xenophon - Cyropaedia (tlg007).xml</t>
  </si>
  <si>
    <t>https://github.com/PerseusDL/canonical-greekLit/tree/master/data/tlg0032/tlg007/tlg0032.tlg007.perseus-grc2.xml</t>
  </si>
  <si>
    <t>Agesilaus</t>
  </si>
  <si>
    <t>canonical-greekLit-master/data/tlg0032/tlg009/tlg0032.tlg009.perseus-grc2.xml</t>
  </si>
  <si>
    <t>Xenophon - Agesilaus (tlg009).xml</t>
  </si>
  <si>
    <t>https://github.com/PerseusDL/canonical-greekLit/tree/master/data/tlg0032/tlg009/tlg0032.tlg009.perseus-grc2.xml</t>
  </si>
  <si>
    <t>Aemilius Paulus</t>
  </si>
  <si>
    <t>canonical-greekLit-master/data/tlg0007/tlg019/tlg0007.tlg019.perseus-grc2.xml</t>
  </si>
  <si>
    <t>Plutarch - Aemilius Paulus (tlg019).xml</t>
  </si>
  <si>
    <t>https://github.com/PerseusDL/canonical-greekLit/tree/master/data/tlg0007/tlg019/tlg0007.tlg019.perseus-grc2.xml</t>
  </si>
  <si>
    <t>canonical-greekLit-master/data/tlg0007/tlg044/tlg0007.tlg044.perseus-grc1.xml</t>
  </si>
  <si>
    <t>Plutarch - Agesilaus (tlg044).xml</t>
  </si>
  <si>
    <t>https://github.com/PerseusDL/canonical-greekLit/tree/master/data/tlg0007/tlg044/tlg0007.tlg044.perseus-grc1.xml</t>
  </si>
  <si>
    <t>Agis</t>
  </si>
  <si>
    <t>canonical-greekLit-master/data/tlg0007/tlg051a/tlg0007.tlg051a.perseus-grc1.xml</t>
  </si>
  <si>
    <t>Plutarch - Agis (tlg051a).xml</t>
  </si>
  <si>
    <t>051a</t>
  </si>
  <si>
    <t>https://github.com/PerseusDL/canonical-greekLit/tree/master/data/tlg0007/tlg051a/tlg0007.tlg051a.perseus-grc1.xml</t>
  </si>
  <si>
    <t>Alcibiades</t>
  </si>
  <si>
    <t>canonical-greekLit-master/data/tlg0007/tlg015/tlg0007.tlg015.perseus-grc2.xml</t>
  </si>
  <si>
    <t>Plutarch - Alcibiades (tlg015).xml</t>
  </si>
  <si>
    <t>https://github.com/PerseusDL/canonical-greekLit/tree/master/data/tlg0007/tlg015/tlg0007.tlg015.perseus-grc2.xml</t>
  </si>
  <si>
    <t>canonical-greekLit-master/data/tlg0007/tlg047/tlg0007.tlg047.perseus-grc1.xml</t>
  </si>
  <si>
    <t>Plutarch - Alexander (tlg047).xml</t>
  </si>
  <si>
    <t>https://github.com/PerseusDL/canonical-greekLit/tree/master/data/tlg0007/tlg047/tlg0007.tlg047.perseus-grc1.xml</t>
  </si>
  <si>
    <t>Antony</t>
  </si>
  <si>
    <t>canonical-greekLit-master/data/tlg0007/tlg058/tlg0007.tlg058.perseus-grc1.xml</t>
  </si>
  <si>
    <t>Plutarch - Antony (tlg058).xml</t>
  </si>
  <si>
    <t>https://github.com/PerseusDL/canonical-greekLit/tree/master/data/tlg0007/tlg058/tlg0007.tlg058.perseus-grc1.xml</t>
  </si>
  <si>
    <t>Aratus</t>
  </si>
  <si>
    <t>canonical-greekLit-master/data/tlg0007/tlg063/tlg0007.tlg063.perseus-grc1.xml</t>
  </si>
  <si>
    <t>Plutarch - Aratus (tlg063).xml</t>
  </si>
  <si>
    <t>https://github.com/PerseusDL/canonical-greekLit/tree/master/data/tlg0007/tlg063/tlg0007.tlg063.perseus-grc1.xml</t>
  </si>
  <si>
    <t>Aristides</t>
  </si>
  <si>
    <t>canonical-greekLit-master/data/tlg0007/tlg024/tlg0007.tlg024.perseus-grc1.xml</t>
  </si>
  <si>
    <t>Plutarch - Aristides (tlg024).xml</t>
  </si>
  <si>
    <t>https://github.com/PerseusDL/canonical-greekLit/tree/master/data/tlg0007/tlg024/tlg0007.tlg024.perseus-grc1.xml</t>
  </si>
  <si>
    <t>Artaxerxes</t>
  </si>
  <si>
    <t>canonical-greekLit-master/data/tlg0007/tlg064/tlg0007.tlg064.perseus-grc1.xml</t>
  </si>
  <si>
    <t>Plutarch - Artaxerxes (tlg064).xml</t>
  </si>
  <si>
    <t>https://github.com/PerseusDL/canonical-greekLit/tree/master/data/tlg0007/tlg064/tlg0007.tlg064.perseus-grc1.xml</t>
  </si>
  <si>
    <t>Brutus</t>
  </si>
  <si>
    <t>canonical-greekLit-master/data/tlg0007/tlg061/tlg0007.tlg061.perseus-grc1.xml</t>
  </si>
  <si>
    <t>Plutarch - Brutus (tlg061).xml</t>
  </si>
  <si>
    <t>https://github.com/PerseusDL/canonical-greekLit/tree/master/data/tlg0007/tlg061/tlg0007.tlg061.perseus-grc1.xml</t>
  </si>
  <si>
    <t>Caesar</t>
  </si>
  <si>
    <t>canonical-greekLit-master/data/tlg0007/tlg048/tlg0007.tlg048.perseus-grc1.xml</t>
  </si>
  <si>
    <t>Plutarch - Caesar (tlg048).xml</t>
  </si>
  <si>
    <t>https://github.com/PerseusDL/canonical-greekLit/tree/master/data/tlg0007/tlg048/tlg0007.tlg048.perseus-grc1.xml</t>
  </si>
  <si>
    <t>Caius Gracchus</t>
  </si>
  <si>
    <t>canonical-greekLit-master/data/tlg0007/tlg052b/tlg0007.tlg052b.perseus-grc1.xml</t>
  </si>
  <si>
    <t>Plutarch - Caius Gracchus (tlg052b).xml</t>
  </si>
  <si>
    <t>052b</t>
  </si>
  <si>
    <t>https://github.com/PerseusDL/canonical-greekLit/tree/master/data/tlg0007/tlg052b/tlg0007.tlg052b.perseus-grc1.xml</t>
  </si>
  <si>
    <t>Caius Marcius Coriolanus</t>
  </si>
  <si>
    <t>canonical-greekLit-master/data/tlg0007/tlg016/tlg0007.tlg016.perseus-grc2.xml</t>
  </si>
  <si>
    <t>Plutarch - Caius Marcius Coriolanus (tlg016).xml</t>
  </si>
  <si>
    <t>https://github.com/PerseusDL/canonical-greekLit/tree/master/data/tlg0007/tlg016/tlg0007.tlg016.perseus-grc2.xml</t>
  </si>
  <si>
    <t>Caius Marius</t>
  </si>
  <si>
    <t>canonical-greekLit-master/data/tlg0007/tlg031/tlg0007.tlg031.perseus-grc1.xml</t>
  </si>
  <si>
    <t>Plutarch - Caius Marius (tlg031).xml</t>
  </si>
  <si>
    <t>https://github.com/PerseusDL/canonical-greekLit/tree/master/data/tlg0007/tlg031/tlg0007.tlg031.perseus-grc1.xml</t>
  </si>
  <si>
    <t>Camillus</t>
  </si>
  <si>
    <t>canonical-greekLit-master/data/tlg0007/tlg011/tlg0007.tlg011.perseus-grc2.xml</t>
  </si>
  <si>
    <t>Plutarch - Camillus (tlg011).xml</t>
  </si>
  <si>
    <t>https://github.com/PerseusDL/canonical-greekLit/tree/master/data/tlg0007/tlg011/tlg0007.tlg011.perseus-grc2.xml</t>
  </si>
  <si>
    <t>Cato the Younger</t>
  </si>
  <si>
    <t>canonical-greekLit-master/data/tlg0007/tlg050/tlg0007.tlg050.perseus-grc1.xml</t>
  </si>
  <si>
    <t>Plutarch - Cato the Younger (tlg050).xml</t>
  </si>
  <si>
    <t>https://github.com/PerseusDL/canonical-greekLit/tree/master/data/tlg0007/tlg050/tlg0007.tlg050.perseus-grc1.xml</t>
  </si>
  <si>
    <t>Cicero</t>
  </si>
  <si>
    <t>canonical-greekLit-master/data/tlg0007/tlg055/tlg0007.tlg055.perseus-grc1.xml</t>
  </si>
  <si>
    <t>Plutarch - Cicero (tlg055).xml</t>
  </si>
  <si>
    <t>https://github.com/PerseusDL/canonical-greekLit/tree/master/data/tlg0007/tlg055/tlg0007.tlg055.perseus-grc1.xml</t>
  </si>
  <si>
    <t>Cimon</t>
  </si>
  <si>
    <t>canonical-greekLit-master/data/tlg0007/tlg035/tlg0007.tlg035.perseus-grc1.xml</t>
  </si>
  <si>
    <t>Plutarch - Cimon (tlg035).xml</t>
  </si>
  <si>
    <t>https://github.com/PerseusDL/canonical-greekLit/tree/master/data/tlg0007/tlg035/tlg0007.tlg035.perseus-grc1.xml</t>
  </si>
  <si>
    <t>Cleomenes</t>
  </si>
  <si>
    <t>canonical-greekLit-master/data/tlg0007/tlg051b/tlg0007.tlg051b.perseus-grc1.xml</t>
  </si>
  <si>
    <t>Plutarch - Cleomenes (tlg051b).xml</t>
  </si>
  <si>
    <t>051b</t>
  </si>
  <si>
    <t>https://github.com/PerseusDL/canonical-greekLit/tree/master/data/tlg0007/tlg051b/tlg0007.tlg051b.perseus-grc1.xml</t>
  </si>
  <si>
    <t>Comparationis Aristophanis et Menandri compendium</t>
  </si>
  <si>
    <t>canonical-greekLit-master/data/tlg0007/tlg122/tlg0007.tlg122.perseus-grc1.xml</t>
  </si>
  <si>
    <t>Plutarch - Comparationis Aristophanis et Menandri compendium (tlg122).xml</t>
  </si>
  <si>
    <t>122</t>
  </si>
  <si>
    <t>https://github.com/PerseusDL/canonical-greekLit/tree/master/data/tlg0007/tlg122/tlg0007.tlg122.perseus-grc1.xml</t>
  </si>
  <si>
    <t>Comparison of Agesilaus and Pompey</t>
  </si>
  <si>
    <t>canonical-greekLit-master/data/tlg0007/tlg046/tlg0007.tlg046.perseus-grc1.xml</t>
  </si>
  <si>
    <t>Plutarch - Comparison of Agesilaus and Pompey (tlg046).xml</t>
  </si>
  <si>
    <t>https://github.com/PerseusDL/canonical-greekLit/tree/master/data/tlg0007/tlg046/tlg0007.tlg046.perseus-grc1.xml</t>
  </si>
  <si>
    <t>Comparison of Agis and Cleomenes and the Gracchi</t>
  </si>
  <si>
    <t>canonical-greekLit-master/data/tlg0007/tlg053/tlg0007.tlg053.perseus-grc1.xml</t>
  </si>
  <si>
    <t>Plutarch - Comparison of Agis and Cleomenes and the Gracchi (tlg053).xml</t>
  </si>
  <si>
    <t>https://github.com/PerseusDL/canonical-greekLit/tree/master/data/tlg0007/tlg053/tlg0007.tlg053.perseus-grc1.xml</t>
  </si>
  <si>
    <t>Comparison of Alcibiades and Coriolanus</t>
  </si>
  <si>
    <t>canonical-greekLit-master/data/tlg0007/tlg017/tlg0007.tlg017.perseus-grc2.xml</t>
  </si>
  <si>
    <t>Plutarch - Comparison of Alcibiades and Coriolanus (tlg017).xml</t>
  </si>
  <si>
    <t>https://github.com/PerseusDL/canonical-greekLit/tree/master/data/tlg0007/tlg017/tlg0007.tlg017.perseus-grc2.xml</t>
  </si>
  <si>
    <t>Comparison of Aristides with Marcus Cato</t>
  </si>
  <si>
    <t>canonical-greekLit-master/data/tlg0007/tlg026/tlg0007.tlg026.perseus-grc1.xml</t>
  </si>
  <si>
    <t>Plutarch - Comparison of Aristides with Marcus Cato (tlg026).xml</t>
  </si>
  <si>
    <t>https://github.com/PerseusDL/canonical-greekLit/tree/master/data/tlg0007/tlg026/tlg0007.tlg026.perseus-grc1.xml</t>
  </si>
  <si>
    <t>Comparison of Demetrius and Antony</t>
  </si>
  <si>
    <t>canonical-greekLit-master/data/tlg0007/tlg059/tlg0007.tlg059.perseus-grc1.xml</t>
  </si>
  <si>
    <t>Plutarch - Comparison of Demetrius and Antony (tlg059).xml</t>
  </si>
  <si>
    <t>https://github.com/PerseusDL/canonical-greekLit/tree/master/data/tlg0007/tlg059/tlg0007.tlg059.perseus-grc1.xml</t>
  </si>
  <si>
    <t>Comparison of Demosthenes with Cicero</t>
  </si>
  <si>
    <t>canonical-greekLit-master/data/tlg0007/tlg056/tlg0007.tlg056.perseus-grc1.xml</t>
  </si>
  <si>
    <t>Plutarch - Comparison of Demosthenes with Cicero (tlg056).xml</t>
  </si>
  <si>
    <t>https://github.com/PerseusDL/canonical-greekLit/tree/master/data/tlg0007/tlg056/tlg0007.tlg056.perseus-grc1.xml</t>
  </si>
  <si>
    <t>Comparison of Dion and Brutus</t>
  </si>
  <si>
    <t>canonical-greekLit-master/data/tlg0007/tlg062/tlg0007.tlg062.perseus-grc1.xml</t>
  </si>
  <si>
    <t>Plutarch - Comparison of Dion and Brutus (tlg062).xml</t>
  </si>
  <si>
    <t>https://github.com/PerseusDL/canonical-greekLit/tree/master/data/tlg0007/tlg062/tlg0007.tlg062.perseus-grc1.xml</t>
  </si>
  <si>
    <t>Comparison of Lucullus and Cimon</t>
  </si>
  <si>
    <t>canonical-greekLit-master/data/tlg0007/tlg037/tlg0007.tlg037.perseus-grc1.xml</t>
  </si>
  <si>
    <t>Plutarch - Comparison of Lucullus and Cimon (tlg037).xml</t>
  </si>
  <si>
    <t>https://github.com/PerseusDL/canonical-greekLit/tree/master/data/tlg0007/tlg037/tlg0007.tlg037.perseus-grc1.xml</t>
  </si>
  <si>
    <t>Comparison of Lycurgus and Numa</t>
  </si>
  <si>
    <t>canonical-greekLit-master/data/tlg0007/tlg006/tlg0007.tlg006.perseus-grc2.xml</t>
  </si>
  <si>
    <t>Plutarch - Comparison of Lycurgus and Numa (tlg006).xml</t>
  </si>
  <si>
    <t>https://github.com/PerseusDL/canonical-greekLit/tree/master/data/tlg0007/tlg006/tlg0007.tlg006.perseus-grc2.xml</t>
  </si>
  <si>
    <t>Comparison of Lysander and Sulla</t>
  </si>
  <si>
    <t>canonical-greekLit-master/data/tlg0007/tlg034/tlg0007.tlg034.perseus-grc1.xml</t>
  </si>
  <si>
    <t>Plutarch - Comparison of Lysander and Sulla (tlg034).xml</t>
  </si>
  <si>
    <t>https://github.com/PerseusDL/canonical-greekLit/tree/master/data/tlg0007/tlg034/tlg0007.tlg034.perseus-grc1.xml</t>
  </si>
  <si>
    <t>Comparison of Nicias and Crassus</t>
  </si>
  <si>
    <t>canonical-greekLit-master/data/tlg0007/tlg040/tlg0007.tlg040.perseus-grc1.xml</t>
  </si>
  <si>
    <t>Plutarch - Comparison of Nicias and Crassus (tlg040).xml</t>
  </si>
  <si>
    <t>https://github.com/PerseusDL/canonical-greekLit/tree/master/data/tlg0007/tlg040/tlg0007.tlg040.perseus-grc1.xml</t>
  </si>
  <si>
    <t>Comparison of Pelopidas and Marcellus</t>
  </si>
  <si>
    <t>canonical-greekLit-master/data/tlg0007/tlg023/tlg0007.tlg023.perseus-grc1.xml</t>
  </si>
  <si>
    <t>Plutarch - Comparison of Pelopidas and Marcellus (tlg023).xml</t>
  </si>
  <si>
    <t>https://github.com/PerseusDL/canonical-greekLit/tree/master/data/tlg0007/tlg023/tlg0007.tlg023.perseus-grc1.xml</t>
  </si>
  <si>
    <t>Comparison of Pericles and Fabius Maximus</t>
  </si>
  <si>
    <t>canonical-greekLit-master/data/tlg0007/tlg014/tlg0007.tlg014.perseus-grc2.xml</t>
  </si>
  <si>
    <t>Plutarch - Comparison of Pericles and Fabius Maximus (tlg014).xml</t>
  </si>
  <si>
    <t>https://github.com/PerseusDL/canonical-greekLit/tree/master/data/tlg0007/tlg014/tlg0007.tlg014.perseus-grc2.xml</t>
  </si>
  <si>
    <t>Comparison of Philopoemen and Titus</t>
  </si>
  <si>
    <t>canonical-greekLit-master/data/tlg0007/tlg029/tlg0007.tlg029.perseus-grc1.xml</t>
  </si>
  <si>
    <t>Plutarch - Comparison of Philopoemen and Titus (tlg029).xml</t>
  </si>
  <si>
    <t>https://github.com/PerseusDL/canonical-greekLit/tree/master/data/tlg0007/tlg029/tlg0007.tlg029.perseus-grc1.xml</t>
  </si>
  <si>
    <t>Comparison of Sertorius and Eumenes</t>
  </si>
  <si>
    <t>canonical-greekLit-master/data/tlg0007/tlg043/tlg0007.tlg043.perseus-grc1.xml</t>
  </si>
  <si>
    <t>Plutarch - Comparison of Sertorius and Eumenes (tlg043).xml</t>
  </si>
  <si>
    <t>https://github.com/PerseusDL/canonical-greekLit/tree/master/data/tlg0007/tlg043/tlg0007.tlg043.perseus-grc1.xml</t>
  </si>
  <si>
    <t>Comparison of Solon and Publicola</t>
  </si>
  <si>
    <t>canonical-greekLit-master/data/tlg0007/tlg009/tlg0007.tlg009.perseus-grc2.xml</t>
  </si>
  <si>
    <t>Plutarch - Comparison of Solon and Publicola (tlg009).xml</t>
  </si>
  <si>
    <t>https://github.com/PerseusDL/canonical-greekLit/tree/master/data/tlg0007/tlg009/tlg0007.tlg009.perseus-grc2.xml</t>
  </si>
  <si>
    <t>Comparison of Theseus and Romulus</t>
  </si>
  <si>
    <t>canonical-greekLit-master/data/tlg0007/tlg003/tlg0007.tlg003.perseus-grc2.xml</t>
  </si>
  <si>
    <t>Plutarch - Comparison of Theseus and Romulus (tlg003).xml</t>
  </si>
  <si>
    <t>https://github.com/PerseusDL/canonical-greekLit/tree/master/data/tlg0007/tlg003/tlg0007.tlg003.perseus-grc2.xml</t>
  </si>
  <si>
    <t>Comparison of Timoleon and Aemilius</t>
  </si>
  <si>
    <t>canonical-greekLit-master/data/tlg0007/tlg020/tlg0007.tlg020.perseus-grc2.xml</t>
  </si>
  <si>
    <t>Plutarch - Comparison of Timoleon and Aemilius (tlg020).xml</t>
  </si>
  <si>
    <t>https://github.com/PerseusDL/canonical-greekLit/tree/master/data/tlg0007/tlg020/tlg0007.tlg020.perseus-grc2.xml</t>
  </si>
  <si>
    <t>Crassus</t>
  </si>
  <si>
    <t>canonical-greekLit-master/data/tlg0007/tlg039/tlg0007.tlg039.perseus-grc1.xml</t>
  </si>
  <si>
    <t>Plutarch - Crassus (tlg039).xml</t>
  </si>
  <si>
    <t>https://github.com/PerseusDL/canonical-greekLit/tree/master/data/tlg0007/tlg039/tlg0007.tlg039.perseus-grc1.xml</t>
  </si>
  <si>
    <t>Demetrius</t>
  </si>
  <si>
    <t>canonical-greekLit-master/data/tlg0007/tlg057/tlg0007.tlg057.perseus-grc1.xml</t>
  </si>
  <si>
    <t>Plutarch - Demetrius (tlg057).xml</t>
  </si>
  <si>
    <t>https://github.com/PerseusDL/canonical-greekLit/tree/master/data/tlg0007/tlg057/tlg0007.tlg057.perseus-grc1.xml</t>
  </si>
  <si>
    <t>canonical-greekLit-master/data/tlg0007/tlg054/tlg0007.tlg054.perseus-grc1.xml</t>
  </si>
  <si>
    <t>Plutarch - Demosthenes (tlg054).xml</t>
  </si>
  <si>
    <t>https://github.com/PerseusDL/canonical-greekLit/tree/master/data/tlg0007/tlg054/tlg0007.tlg054.perseus-grc1.xml</t>
  </si>
  <si>
    <t>Dion</t>
  </si>
  <si>
    <t>canonical-greekLit-master/data/tlg0007/tlg060/tlg0007.tlg060.perseus-grc1.xml</t>
  </si>
  <si>
    <t>Plutarch - Dion (tlg060).xml</t>
  </si>
  <si>
    <t>https://github.com/PerseusDL/canonical-greekLit/tree/master/data/tlg0007/tlg060/tlg0007.tlg060.perseus-grc1.xml</t>
  </si>
  <si>
    <t>Eumenes</t>
  </si>
  <si>
    <t>canonical-greekLit-master/data/tlg0007/tlg041/tlg0007.tlg041.perseus-grc1.xml</t>
  </si>
  <si>
    <t>Plutarch - Eumenes (tlg041).xml</t>
  </si>
  <si>
    <t>https://github.com/PerseusDL/canonical-greekLit/tree/master/data/tlg0007/tlg041/tlg0007.tlg041.perseus-grc1.xml</t>
  </si>
  <si>
    <t>Fabius Maximus</t>
  </si>
  <si>
    <t>canonical-greekLit-master/data/tlg0007/tlg013/tlg0007.tlg013.perseus-grc2.xml</t>
  </si>
  <si>
    <t>Plutarch - Fabius Maximus (tlg013).xml</t>
  </si>
  <si>
    <t>https://github.com/PerseusDL/canonical-greekLit/tree/master/data/tlg0007/tlg013/tlg0007.tlg013.perseus-grc2.xml</t>
  </si>
  <si>
    <t>Galba</t>
  </si>
  <si>
    <t>canonical-greekLit-master/data/tlg0007/tlg065/tlg0007.tlg065.perseus-grc1.xml</t>
  </si>
  <si>
    <t>Plutarch - Galba (tlg065).xml</t>
  </si>
  <si>
    <t>https://github.com/PerseusDL/canonical-greekLit/tree/master/data/tlg0007/tlg065/tlg0007.tlg065.perseus-grc1.xml</t>
  </si>
  <si>
    <t>Lucullus</t>
  </si>
  <si>
    <t>canonical-greekLit-master/data/tlg0007/tlg036/tlg0007.tlg036.perseus-grc1.xml</t>
  </si>
  <si>
    <t>Plutarch - Lucullus (tlg036).xml</t>
  </si>
  <si>
    <t>https://github.com/PerseusDL/canonical-greekLit/tree/master/data/tlg0007/tlg036/tlg0007.tlg036.perseus-grc1.xml</t>
  </si>
  <si>
    <t>Lycurgus</t>
  </si>
  <si>
    <t>canonical-greekLit-master/data/tlg0007/tlg004/tlg0007.tlg004.perseus-grc2.xml</t>
  </si>
  <si>
    <t>Plutarch - Lycurgus (tlg004).xml</t>
  </si>
  <si>
    <t>https://github.com/PerseusDL/canonical-greekLit/tree/master/data/tlg0007/tlg004/tlg0007.tlg004.perseus-grc2.xml</t>
  </si>
  <si>
    <t>Lysander</t>
  </si>
  <si>
    <t>canonical-greekLit-master/data/tlg0007/tlg032/tlg0007.tlg032.perseus-grc1.xml</t>
  </si>
  <si>
    <t>Plutarch - Lysander (tlg032).xml</t>
  </si>
  <si>
    <t>https://github.com/PerseusDL/canonical-greekLit/tree/master/data/tlg0007/tlg032/tlg0007.tlg032.perseus-grc1.xml</t>
  </si>
  <si>
    <t>Marcellus</t>
  </si>
  <si>
    <t>canonical-greekLit-master/data/tlg0007/tlg022/tlg0007.tlg022.perseus-grc1.xml</t>
  </si>
  <si>
    <t>Plutarch - Marcellus (tlg022).xml</t>
  </si>
  <si>
    <t>https://github.com/PerseusDL/canonical-greekLit/tree/master/data/tlg0007/tlg022/tlg0007.tlg022.perseus-grc1.xml</t>
  </si>
  <si>
    <t>Marcus Cato</t>
  </si>
  <si>
    <t>canonical-greekLit-master/data/tlg0007/tlg025/tlg0007.tlg025.perseus-grc1.xml</t>
  </si>
  <si>
    <t>Plutarch - Marcus Cato (tlg025).xml</t>
  </si>
  <si>
    <t>https://github.com/PerseusDL/canonical-greekLit/tree/master/data/tlg0007/tlg025/tlg0007.tlg025.perseus-grc1.xml</t>
  </si>
  <si>
    <t>Nicias</t>
  </si>
  <si>
    <t>canonical-greekLit-master/data/tlg0007/tlg038/tlg0007.tlg038.perseus-grc1.xml</t>
  </si>
  <si>
    <t>Plutarch - Nicias (tlg038).xml</t>
  </si>
  <si>
    <t>https://github.com/PerseusDL/canonical-greekLit/tree/master/data/tlg0007/tlg038/tlg0007.tlg038.perseus-grc1.xml</t>
  </si>
  <si>
    <t>Numa</t>
  </si>
  <si>
    <t>canonical-greekLit-master/data/tlg0007/tlg005/tlg0007.tlg005.perseus-grc2.xml</t>
  </si>
  <si>
    <t>Plutarch - Numa (tlg005).xml</t>
  </si>
  <si>
    <t>https://github.com/PerseusDL/canonical-greekLit/tree/master/data/tlg0007/tlg005/tlg0007.tlg005.perseus-grc2.xml</t>
  </si>
  <si>
    <t>Otho</t>
  </si>
  <si>
    <t>canonical-greekLit-master/data/tlg0007/tlg066/tlg0007.tlg066.perseus-grc1.xml</t>
  </si>
  <si>
    <t>Plutarch - Otho (tlg066).xml</t>
  </si>
  <si>
    <t>https://github.com/PerseusDL/canonical-greekLit/tree/master/data/tlg0007/tlg066/tlg0007.tlg066.perseus-grc1.xml</t>
  </si>
  <si>
    <t>Parallela minora</t>
  </si>
  <si>
    <t>canonical-greekLit-master/data/tlg0007/tlg085/tlg0007.tlg085.perseus-grc1.xml</t>
  </si>
  <si>
    <t>Plutarch - Parallela minora (tlg085).xml</t>
  </si>
  <si>
    <t>085</t>
  </si>
  <si>
    <t>https://github.com/PerseusDL/canonical-greekLit/tree/master/data/tlg0007/tlg085/tlg0007.tlg085.perseus-grc1.xml</t>
  </si>
  <si>
    <t>Pelopidas</t>
  </si>
  <si>
    <t>canonical-greekLit-master/data/tlg0007/tlg021/tlg0007.tlg021.perseus-grc2.xml</t>
  </si>
  <si>
    <t>Plutarch - Pelopidas (tlg021).xml</t>
  </si>
  <si>
    <t>https://github.com/PerseusDL/canonical-greekLit/tree/master/data/tlg0007/tlg021/tlg0007.tlg021.perseus-grc2.xml</t>
  </si>
  <si>
    <t>Pericles</t>
  </si>
  <si>
    <t>canonical-greekLit-master/data/tlg0007/tlg012/tlg0007.tlg012.perseus-grc2.xml</t>
  </si>
  <si>
    <t>Plutarch - Pericles (tlg012).xml</t>
  </si>
  <si>
    <t>https://github.com/PerseusDL/canonical-greekLit/tree/master/data/tlg0007/tlg012/tlg0007.tlg012.perseus-grc2.xml</t>
  </si>
  <si>
    <t>Philopoemen</t>
  </si>
  <si>
    <t>canonical-greekLit-master/data/tlg0007/tlg027/tlg0007.tlg027.perseus-grc1.xml</t>
  </si>
  <si>
    <t>Plutarch - Philopoemen (tlg027).xml</t>
  </si>
  <si>
    <t>https://github.com/PerseusDL/canonical-greekLit/tree/master/data/tlg0007/tlg027/tlg0007.tlg027.perseus-grc1.xml</t>
  </si>
  <si>
    <t>Phocion</t>
  </si>
  <si>
    <t>canonical-greekLit-master/data/tlg0007/tlg049/tlg0007.tlg049.perseus-grc1.xml</t>
  </si>
  <si>
    <t>Plutarch - Phocion (tlg049).xml</t>
  </si>
  <si>
    <t>https://github.com/PerseusDL/canonical-greekLit/tree/master/data/tlg0007/tlg049/tlg0007.tlg049.perseus-grc1.xml</t>
  </si>
  <si>
    <t>Pompey</t>
  </si>
  <si>
    <t>canonical-greekLit-master/data/tlg0007/tlg045/tlg0007.tlg045.perseus-grc1.xml</t>
  </si>
  <si>
    <t>Plutarch - Pompey (tlg045).xml</t>
  </si>
  <si>
    <t>https://github.com/PerseusDL/canonical-greekLit/tree/master/data/tlg0007/tlg045/tlg0007.tlg045.perseus-grc1.xml</t>
  </si>
  <si>
    <t>Publicola</t>
  </si>
  <si>
    <t>canonical-greekLit-master/data/tlg0007/tlg008/tlg0007.tlg008.perseus-grc2.xml</t>
  </si>
  <si>
    <t>Plutarch - Publicola (tlg008).xml</t>
  </si>
  <si>
    <t>https://github.com/PerseusDL/canonical-greekLit/tree/master/data/tlg0007/tlg008/tlg0007.tlg008.perseus-grc2.xml</t>
  </si>
  <si>
    <t>Pyrrhus</t>
  </si>
  <si>
    <t>canonical-greekLit-master/data/tlg0007/tlg030/tlg0007.tlg030.perseus-grc1.xml</t>
  </si>
  <si>
    <t>Plutarch - Pyrrhus (tlg030).xml</t>
  </si>
  <si>
    <t>https://github.com/PerseusDL/canonical-greekLit/tree/master/data/tlg0007/tlg030/tlg0007.tlg030.perseus-grc1.xml</t>
  </si>
  <si>
    <t>Romulus</t>
  </si>
  <si>
    <t>canonical-greekLit-master/data/tlg0007/tlg002/tlg0007.tlg002.perseus-grc2.xml</t>
  </si>
  <si>
    <t>Plutarch - Romulus (tlg002).xml</t>
  </si>
  <si>
    <t>https://github.com/PerseusDL/canonical-greekLit/tree/master/data/tlg0007/tlg002/tlg0007.tlg002.perseus-grc2.xml</t>
  </si>
  <si>
    <t>Sertorius</t>
  </si>
  <si>
    <t>canonical-greekLit-master/data/tlg0007/tlg042/tlg0007.tlg042.perseus-grc1.xml</t>
  </si>
  <si>
    <t>Plutarch - Sertorius (tlg042).xml</t>
  </si>
  <si>
    <t>https://github.com/PerseusDL/canonical-greekLit/tree/master/data/tlg0007/tlg042/tlg0007.tlg042.perseus-grc1.xml</t>
  </si>
  <si>
    <t>Solon</t>
  </si>
  <si>
    <t>canonical-greekLit-master/data/tlg0007/tlg007/tlg0007.tlg007.perseus-grc2.xml</t>
  </si>
  <si>
    <t>Plutarch - Solon (tlg007).xml</t>
  </si>
  <si>
    <t>https://github.com/PerseusDL/canonical-greekLit/tree/master/data/tlg0007/tlg007/tlg0007.tlg007.perseus-grc2.xml</t>
  </si>
  <si>
    <t>Sulla</t>
  </si>
  <si>
    <t>canonical-greekLit-master/data/tlg0007/tlg033/tlg0007.tlg033.perseus-grc1.xml</t>
  </si>
  <si>
    <t>Plutarch - Sulla (tlg033).xml</t>
  </si>
  <si>
    <t>https://github.com/PerseusDL/canonical-greekLit/tree/master/data/tlg0007/tlg033/tlg0007.tlg033.perseus-grc1.xml</t>
  </si>
  <si>
    <t>Themistocles</t>
  </si>
  <si>
    <t>canonical-greekLit-master/data/tlg0007/tlg010/tlg0007.tlg010.perseus-grc2.xml</t>
  </si>
  <si>
    <t>Plutarch - Themistocles (tlg010).xml</t>
  </si>
  <si>
    <t>https://github.com/PerseusDL/canonical-greekLit/tree/master/data/tlg0007/tlg010/tlg0007.tlg010.perseus-grc2.xml</t>
  </si>
  <si>
    <t>Theseus</t>
  </si>
  <si>
    <t>canonical-greekLit-master/data/tlg0007/tlg001/tlg0007.tlg001.perseus-grc2.xml</t>
  </si>
  <si>
    <t>Plutarch - Theseus (tlg001).xml</t>
  </si>
  <si>
    <t>https://github.com/PerseusDL/canonical-greekLit/tree/master/data/tlg0007/tlg001/tlg0007.tlg001.perseus-grc2.xml</t>
  </si>
  <si>
    <t>Tiberius Gracchus</t>
  </si>
  <si>
    <t>canonical-greekLit-master/data/tlg0007/tlg052a/tlg0007.tlg052a.perseus-grc1.xml</t>
  </si>
  <si>
    <t>Plutarch - Tiberius Gracchus (tlg052a).xml</t>
  </si>
  <si>
    <t>052a</t>
  </si>
  <si>
    <t>https://github.com/PerseusDL/canonical-greekLit/tree/master/data/tlg0007/tlg052a/tlg0007.tlg052a.perseus-grc1.xml</t>
  </si>
  <si>
    <t>Timoleon</t>
  </si>
  <si>
    <t>canonical-greekLit-master/data/tlg0007/tlg018/tlg0007.tlg018.perseus-grc2.xml</t>
  </si>
  <si>
    <t>Plutarch - Timoleon (tlg018).xml</t>
  </si>
  <si>
    <t>https://github.com/PerseusDL/canonical-greekLit/tree/master/data/tlg0007/tlg018/tlg0007.tlg018.perseus-grc2.xml</t>
  </si>
  <si>
    <t>Titus Flamininus</t>
  </si>
  <si>
    <t>canonical-greekLit-master/data/tlg0007/tlg028/tlg0007.tlg028.perseus-grc1.xml</t>
  </si>
  <si>
    <t>Plutarch - Titus Flamininus (tlg028).xml</t>
  </si>
  <si>
    <t>https://github.com/PerseusDL/canonical-greekLit/tree/master/data/tlg0007/tlg028/tlg0007.tlg028.perseus-grc1.xml</t>
  </si>
  <si>
    <t>Vitae decem oratorum</t>
  </si>
  <si>
    <t>canonical-greekLit-master/data/tlg0007/tlg121/tlg0007.tlg121.perseus-grc1.xml</t>
  </si>
  <si>
    <t>Plutarch - Vitae decem oratorum (tlg121).xml</t>
  </si>
  <si>
    <t>121</t>
  </si>
  <si>
    <t>https://github.com/PerseusDL/canonical-greekLit/tree/master/data/tlg0007/tlg121/tlg0007.tlg121.perseus-grc1.xml</t>
  </si>
  <si>
    <t>Flavius Josephus</t>
  </si>
  <si>
    <t>Josephi vita</t>
  </si>
  <si>
    <t>canonical-greekLit-master/data/tlg0526/tlg002/tlg0526.tlg002.perseus-grc1.xml</t>
  </si>
  <si>
    <t>Flavius Josephus - Josephi vita (tlg002).xml</t>
  </si>
  <si>
    <t>0526</t>
  </si>
  <si>
    <t>https://github.com/PerseusDL/canonical-greekLit/tree/master/data/tlg0526/tlg002/tlg0526.tlg002.perseus-grc1.xml</t>
  </si>
  <si>
    <t>Diogenes Laertius</t>
  </si>
  <si>
    <t>Lives of Eminent Philosophers</t>
  </si>
  <si>
    <t>canonical-greekLit-master/data/tlg0004/tlg001/tlg0004.tlg001.perseus-grc1.xml</t>
  </si>
  <si>
    <t>Diogenes Laertius - Lives of Eminent Philosophers (tlg001).xml</t>
  </si>
  <si>
    <t>0004</t>
  </si>
  <si>
    <t>https://github.com/PerseusDL/canonical-greekLit/tree/master/data/tlg0004/tlg001/tlg0004.tlg001.perseus-grc1.xml</t>
  </si>
  <si>
    <t>Vitae Sophistarum</t>
  </si>
  <si>
    <t>canonical-greekLit-master/data/tlg0638/tlg003/tlg0638.tlg003.perseus-grc1.xml</t>
  </si>
  <si>
    <t>Philostratus the Athenian - Vitae Sophistarum (tlg003).xml</t>
  </si>
  <si>
    <t>https://github.com/PerseusDL/canonical-greekLit/tree/master/data/tlg0638/tlg003/tlg0638.tlg003.perseus-grc1.xml</t>
  </si>
  <si>
    <t>Vita Apollonii</t>
  </si>
  <si>
    <t>canonical-greekLit-master/data/tlg0638/tlg001/tlg0638.tlg001.perseus-grc1.xml</t>
  </si>
  <si>
    <t>Philostratus the Athenian - Vita Apollonii (tlg001).xml</t>
  </si>
  <si>
    <t>https://github.com/PerseusDL/canonical-greekLit/tree/master/data/tlg0638/tlg001/tlg0638.tlg001.perseus-grc1.xml</t>
  </si>
  <si>
    <t>Church history</t>
  </si>
  <si>
    <t>Eusebius of Caesarea</t>
  </si>
  <si>
    <t>Historia Ecclesiastica</t>
  </si>
  <si>
    <t>canonical-greekLit-master/data/tlg2018/tlg002/tlg2018.tlg002.perseus-grc1.xml</t>
  </si>
  <si>
    <t>Eusebius of Caesarea - Historia Ecclesiastica (tlg002).xml</t>
  </si>
  <si>
    <t>2018</t>
  </si>
  <si>
    <t>https://github.com/PerseusDL/canonical-greekLit/tree/master/data/tlg2018/tlg002/tlg2018.tlg002.perseus-grc1.xml</t>
  </si>
  <si>
    <t>History</t>
  </si>
  <si>
    <t>Histories</t>
  </si>
  <si>
    <t>canonical-greekLit-master/data/tlg0016/tlg001/tlg0016.tlg001.perseus-grc2.xml</t>
  </si>
  <si>
    <t>Herodotus - Histories (tlg001).xml</t>
  </si>
  <si>
    <t>Ionic</t>
  </si>
  <si>
    <t>0016</t>
  </si>
  <si>
    <t>https://github.com/PerseusDL/canonical-greekLit/tree/master/data/tlg0016/tlg001/tlg0016.tlg001.perseus-grc2.xml</t>
  </si>
  <si>
    <t>Thucydides</t>
  </si>
  <si>
    <t>canonical-greekLit-master/data/tlg0003/tlg001/tlg0003.tlg001.perseus-grc2.xml</t>
  </si>
  <si>
    <t>Thucydides - History (tlg001).xml</t>
  </si>
  <si>
    <t>0003</t>
  </si>
  <si>
    <t>https://github.com/PerseusDL/canonical-greekLit/tree/master/data/tlg0003/tlg001/tlg0003.tlg001.perseus-grc2.xml</t>
  </si>
  <si>
    <t>Anabasis</t>
  </si>
  <si>
    <t>canonical-greekLit-master/data/tlg0032/tlg006/tlg0032.tlg006.perseus-grc2.xml</t>
  </si>
  <si>
    <t>Xenophon - Anabasis (tlg006).xml</t>
  </si>
  <si>
    <t>https://github.com/PerseusDL/canonical-greekLit/tree/master/data/tlg0032/tlg006/tlg0032.tlg006.perseus-grc2.xml</t>
  </si>
  <si>
    <t>Hellenica</t>
  </si>
  <si>
    <t>canonical-greekLit-master/data/tlg0032/tlg001/tlg0032.tlg001.perseus-grc2.xml</t>
  </si>
  <si>
    <t>Xenophon - Hellenica (tlg001).xml</t>
  </si>
  <si>
    <t>https://github.com/PerseusDL/canonical-greekLit/tree/master/data/tlg0032/tlg001/tlg0032.tlg001.perseus-grc2.xml</t>
  </si>
  <si>
    <t>Polybius</t>
  </si>
  <si>
    <t>canonical-greekLit-master/data/tlg0543/tlg001/tlg0543.tlg001.perseus-grc2.xml</t>
  </si>
  <si>
    <t>Polybius - Histories (tlg001).xml</t>
  </si>
  <si>
    <t>0543</t>
  </si>
  <si>
    <t>https://github.com/PerseusDL/canonical-greekLit/tree/master/data/tlg0543/tlg001/tlg0543.tlg001.perseus-grc2.xml</t>
  </si>
  <si>
    <t>Diodorus Siculus</t>
  </si>
  <si>
    <t>Bibliotheca Historica, Books I-V</t>
  </si>
  <si>
    <t>canonical-greekLit-master/data/tlg0060/tlg001/tlg0060.tlg001.perseus-grc1.xml</t>
  </si>
  <si>
    <t>Diodorus Siculus - Bibliotheca Historica, Books I-V (tlg001).xml</t>
  </si>
  <si>
    <t>0060</t>
  </si>
  <si>
    <t>https://github.com/PerseusDL/canonical-greekLit/tree/master/data/tlg0060/tlg001/tlg0060.tlg001.perseus-grc1.xml</t>
  </si>
  <si>
    <t>Bibliotheca Historica, Books XI-XVII</t>
  </si>
  <si>
    <t>canonical-greekLit-master/data/tlg0060/tlg001/tlg0060.tlg001.perseus-grc3.xml</t>
  </si>
  <si>
    <t>Diodorus Siculus - Bibliotheca Historica, Books XI-XVII (tlg001).xml</t>
  </si>
  <si>
    <t>https://github.com/PerseusDL/canonical-greekLit/tree/master/data/tlg0060/tlg001/tlg0060.tlg001.perseus-grc3.xml</t>
  </si>
  <si>
    <t>Bibliotheca Historica, Books XVIII-XX</t>
  </si>
  <si>
    <t>canonical-greekLit-master/data/tlg0060/tlg001/tlg0060.tlg001.perseus-grc2.xml</t>
  </si>
  <si>
    <t>Diodorus Siculus - Bibliotheca Historica, Books XVIII-XX (tlg001).xml</t>
  </si>
  <si>
    <t>https://github.com/PerseusDL/canonical-greekLit/tree/master/data/tlg0060/tlg001/tlg0060.tlg001.perseus-grc2.xml</t>
  </si>
  <si>
    <t>Dionysius of Halicarnassus</t>
  </si>
  <si>
    <t>Antiquitates Romanae, Books I-X</t>
  </si>
  <si>
    <t>canonical-greekLit-master/data/tlg0081/tlg001/tlg0081.tlg001.perseus-grc1.xml</t>
  </si>
  <si>
    <t>Dionysius of Halicarnassus - Antiquitates Romanae, Books I-X (tlg001).xml</t>
  </si>
  <si>
    <t>0081</t>
  </si>
  <si>
    <t>https://github.com/PerseusDL/canonical-greekLit/tree/master/data/tlg0081/tlg001/tlg0081.tlg001.perseus-grc1.xml</t>
  </si>
  <si>
    <t>canonical-greekLit-master/data/tlg0526/tlg004/tlg0526.tlg004.perseus-grc1.xml</t>
  </si>
  <si>
    <t>Flavius Josephus - De bello Judaico libri vii (tlg004).xml</t>
  </si>
  <si>
    <t>https://github.com/PerseusDL/canonical-greekLit/tree/master/data/tlg0526/tlg004/tlg0526.tlg004.perseus-grc1.xml</t>
  </si>
  <si>
    <t>Antiquitates Judaicae</t>
  </si>
  <si>
    <t>canonical-greekLit-master/data/tlg0526/tlg001/tlg0526.tlg001.perseus-grc1.xml</t>
  </si>
  <si>
    <t>Flavius Josephus - Antiquitates Judaicae (tlg001).xml</t>
  </si>
  <si>
    <t>https://github.com/PerseusDL/canonical-greekLit/tree/master/data/tlg0526/tlg001/tlg0526.tlg001.perseus-grc1.xml</t>
  </si>
  <si>
    <t>Contra Apionem</t>
  </si>
  <si>
    <t>canonical-greekLit-master/data/tlg0526/tlg003/tlg0526.tlg003.perseus-grc1.xml</t>
  </si>
  <si>
    <t>Flavius Josephus - Contra Apionem (tlg003).xml</t>
  </si>
  <si>
    <t>https://github.com/PerseusDL/canonical-greekLit/tree/master/data/tlg0526/tlg003/tlg0526.tlg003.perseus-grc1.xml</t>
  </si>
  <si>
    <t>Arrian</t>
  </si>
  <si>
    <t>Acies Contra Alanos</t>
  </si>
  <si>
    <t>canonical-greekLit-master/data/tlg0074/tlg006/tlg0074.tlg006.perseus-grc1.xml</t>
  </si>
  <si>
    <t>Arrian - Acies Contra Alanos (tlg006).xml</t>
  </si>
  <si>
    <t>0074</t>
  </si>
  <si>
    <t>https://github.com/PerseusDL/canonical-greekLit/tree/master/data/tlg0074/tlg006/tlg0074.tlg006.perseus-grc1.xml</t>
  </si>
  <si>
    <t>canonical-greekLit-master/data/tlg0074/tlg001/tlg0074.tlg001.perseus-grc1.xml</t>
  </si>
  <si>
    <t>Arrian - Anabasis (tlg001).xml</t>
  </si>
  <si>
    <t>https://github.com/PerseusDL/canonical-greekLit/tree/master/data/tlg0074/tlg001/tlg0074.tlg001.perseus-grc1.xml</t>
  </si>
  <si>
    <t>Indica</t>
  </si>
  <si>
    <t>canonical-greekLit-master/data/tlg0074/tlg002/tlg0074.tlg002.perseus-grc1.xml</t>
  </si>
  <si>
    <t>Arrian - Indica (tlg002).xml</t>
  </si>
  <si>
    <t>https://github.com/PerseusDL/canonical-greekLit/tree/master/data/tlg0074/tlg002/tlg0074.tlg002.perseus-grc1.xml</t>
  </si>
  <si>
    <t>Appian</t>
  </si>
  <si>
    <t>Gallic History</t>
  </si>
  <si>
    <t>canonical-greekLit-master/data/tlg0551/tlg005/tlg0551.tlg005.perseus-grc2.xml</t>
  </si>
  <si>
    <t>Appian - Gallic History (tlg005).xml</t>
  </si>
  <si>
    <t>0551</t>
  </si>
  <si>
    <t>https://github.com/PerseusDL/canonical-greekLit/tree/master/data/tlg0551/tlg005/tlg0551.tlg005.perseus-grc2.xml</t>
  </si>
  <si>
    <t>Hannibalic War</t>
  </si>
  <si>
    <t>canonical-greekLit-master/data/tlg0551/tlg008/tlg0551.tlg008.perseus-grc2.xml</t>
  </si>
  <si>
    <t>Appian - Hannibalic War (tlg008).xml</t>
  </si>
  <si>
    <t>https://github.com/PerseusDL/canonical-greekLit/tree/master/data/tlg0551/tlg008/tlg0551.tlg008.perseus-grc2.xml</t>
  </si>
  <si>
    <t>Illyrian Wars</t>
  </si>
  <si>
    <t>canonical-greekLit-master/data/tlg0551/tlg012/tlg0551.tlg012.perseus-grc2.xml</t>
  </si>
  <si>
    <t>Appian - Illyrian Wars (tlg012).xml</t>
  </si>
  <si>
    <t>https://github.com/PerseusDL/canonical-greekLit/tree/master/data/tlg0551/tlg012/tlg0551.tlg012.perseus-grc2.xml</t>
  </si>
  <si>
    <t>Italy</t>
  </si>
  <si>
    <t>canonical-greekLit-master/data/tlg0551/tlg003/tlg0551.tlg003.perseus-grc2.xml</t>
  </si>
  <si>
    <t>Appian - Italy (tlg003).xml</t>
  </si>
  <si>
    <t>https://github.com/PerseusDL/canonical-greekLit/tree/master/data/tlg0551/tlg003/tlg0551.tlg003.perseus-grc2.xml</t>
  </si>
  <si>
    <t>Kings</t>
  </si>
  <si>
    <t>canonical-greekLit-master/data/tlg0551/tlg002/tlg0551.tlg002.perseus-grc2.xml</t>
  </si>
  <si>
    <t>Appian - Kings (tlg002).xml</t>
  </si>
  <si>
    <t>https://github.com/PerseusDL/canonical-greekLit/tree/master/data/tlg0551/tlg002/tlg0551.tlg002.perseus-grc2.xml</t>
  </si>
  <si>
    <t>Macedonian Affairs</t>
  </si>
  <si>
    <t>canonical-greekLit-master/data/tlg0551/tlg011/tlg0551.tlg011.perseus-grc2.xml</t>
  </si>
  <si>
    <t>Appian - Macedonian Affairs (tlg011).xml</t>
  </si>
  <si>
    <t>https://github.com/PerseusDL/canonical-greekLit/tree/master/data/tlg0551/tlg011/tlg0551.tlg011.perseus-grc2.xml</t>
  </si>
  <si>
    <t>Mithridatic Wars</t>
  </si>
  <si>
    <t>canonical-greekLit-master/data/tlg0551/tlg014/tlg0551.tlg014.perseus-grc2.xml</t>
  </si>
  <si>
    <t>Appian - Mithridatic Wars (tlg014).xml</t>
  </si>
  <si>
    <t>https://github.com/PerseusDL/canonical-greekLit/tree/master/data/tlg0551/tlg014/tlg0551.tlg014.perseus-grc2.xml</t>
  </si>
  <si>
    <t>Numidian Affairs</t>
  </si>
  <si>
    <t>canonical-greekLit-master/data/tlg0551/tlg010/tlg0551.tlg010.perseus-grc2.xml</t>
  </si>
  <si>
    <t>Appian - Numidian Affairs (tlg010).xml</t>
  </si>
  <si>
    <t>https://github.com/PerseusDL/canonical-greekLit/tree/master/data/tlg0551/tlg010/tlg0551.tlg010.perseus-grc2.xml</t>
  </si>
  <si>
    <t>Punic Wars</t>
  </si>
  <si>
    <t>canonical-greekLit-master/data/tlg0551/tlg009/tlg0551.tlg009.perseus-grc2.xml</t>
  </si>
  <si>
    <t>Appian - Punic Wars (tlg009).xml</t>
  </si>
  <si>
    <t>https://github.com/PerseusDL/canonical-greekLit/tree/master/data/tlg0551/tlg009/tlg0551.tlg009.perseus-grc2.xml</t>
  </si>
  <si>
    <t>Samnite History</t>
  </si>
  <si>
    <t>canonical-greekLit-master/data/tlg0551/tlg004/tlg0551.tlg004.perseus-grc2.xml</t>
  </si>
  <si>
    <t>Appian - Samnite History (tlg004).xml</t>
  </si>
  <si>
    <t>https://github.com/PerseusDL/canonical-greekLit/tree/master/data/tlg0551/tlg004/tlg0551.tlg004.perseus-grc2.xml</t>
  </si>
  <si>
    <t>Sicily and the Other Islands</t>
  </si>
  <si>
    <t>canonical-greekLit-master/data/tlg0551/tlg006/tlg0551.tlg006.perseus-grc2.xml</t>
  </si>
  <si>
    <t>Appian - Sicily and the Other Islands (tlg006).xml</t>
  </si>
  <si>
    <t>https://github.com/PerseusDL/canonical-greekLit/tree/master/data/tlg0551/tlg006/tlg0551.tlg006.perseus-grc2.xml</t>
  </si>
  <si>
    <t>Syrian Wars</t>
  </si>
  <si>
    <t>canonical-greekLit-master/data/tlg0551/tlg013/tlg0551.tlg013.perseus-grc2.xml</t>
  </si>
  <si>
    <t>Appian - Syrian Wars (tlg013).xml</t>
  </si>
  <si>
    <t>https://github.com/PerseusDL/canonical-greekLit/tree/master/data/tlg0551/tlg013/tlg0551.tlg013.perseus-grc2.xml</t>
  </si>
  <si>
    <t>The Civil Wars</t>
  </si>
  <si>
    <t>canonical-greekLit-master/data/tlg0551/tlg017/tlg0551.tlg017.perseus-grc2.xml</t>
  </si>
  <si>
    <t>Appian - The Civil Wars (tlg017).xml</t>
  </si>
  <si>
    <t>https://github.com/PerseusDL/canonical-greekLit/tree/master/data/tlg0551/tlg017/tlg0551.tlg017.perseus-grc2.xml</t>
  </si>
  <si>
    <t>Wars in Spain</t>
  </si>
  <si>
    <t>canonical-greekLit-master/data/tlg0551/tlg007/tlg0551.tlg007.perseus-grc2.xml</t>
  </si>
  <si>
    <t>Appian - Wars in Spain (tlg007).xml</t>
  </si>
  <si>
    <t>https://github.com/PerseusDL/canonical-greekLit/tree/master/data/tlg0551/tlg007/tlg0551.tlg007.perseus-grc2.xml</t>
  </si>
  <si>
    <t>Cassius Dio</t>
  </si>
  <si>
    <t>Historiae Romanae</t>
  </si>
  <si>
    <t>canonical-greekLit-master/data/tlg0385/tlg001/tlg0385.tlg001.perseus-grc1.xml</t>
  </si>
  <si>
    <t>Cassius Dio - Historiae Romanae (tlg001).xml</t>
  </si>
  <si>
    <t>0385</t>
  </si>
  <si>
    <t>https://github.com/PerseusDL/canonical-greekLit/tree/master/data/tlg0385/tlg001/tlg0385.tlg001.perseus-grc1.xml</t>
  </si>
  <si>
    <t>Mythology</t>
  </si>
  <si>
    <t>Pseudo Apollodorus</t>
  </si>
  <si>
    <t>Library</t>
  </si>
  <si>
    <t>canonical-greekLit-master/data/tlg0548/tlg001/tlg0548.tlg001.perseus-grc2.xml</t>
  </si>
  <si>
    <t>Pseudo Apollodorus - Library (tlg001).xml</t>
  </si>
  <si>
    <t>0548</t>
  </si>
  <si>
    <t>https://github.com/PerseusDL/canonical-greekLit/tree/master/data/tlg0548/tlg001/tlg0548.tlg001.perseus-grc2.xml</t>
  </si>
  <si>
    <t>Novel</t>
  </si>
  <si>
    <t>Chariton</t>
  </si>
  <si>
    <t>Chaereas and Callirhoe</t>
  </si>
  <si>
    <t>canonical-greekLit-master/data/tlg0554/tlg001/tlg0554.tlg001.perseus-grc1.xml</t>
  </si>
  <si>
    <t>Chariton - Chaereas and Callirhoe (tlg001).xml</t>
  </si>
  <si>
    <t>0554</t>
  </si>
  <si>
    <t>https://github.com/PerseusDL/canonical-greekLit/tree/master/data/tlg0554/tlg001/tlg0554.tlg001.perseus-grc1.xml</t>
  </si>
  <si>
    <t>Xenophon of Ephesus</t>
  </si>
  <si>
    <t>Ephesiaca</t>
  </si>
  <si>
    <t>canonical-greekLit-master/data/tlg0641/tlg001/tlg0641.tlg001.perseus-grc1.xml</t>
  </si>
  <si>
    <t>Xenophon of Ephesus - Ephesiaca (tlg001).xml</t>
  </si>
  <si>
    <t>0641</t>
  </si>
  <si>
    <t>https://github.com/PerseusDL/canonical-greekLit/tree/master/data/tlg0641/tlg001/tlg0641.tlg001.perseus-grc1.xml</t>
  </si>
  <si>
    <t>Achilles Tatius</t>
  </si>
  <si>
    <t>Leucippe and Clitophon</t>
  </si>
  <si>
    <t>canonical-greekLit-master/data/tlg0532/tlg001/tlg0532.tlg001.perseus-grc1.xml</t>
  </si>
  <si>
    <t>Achilles Tatius - Leucippe and Clitophon (tlg001).xml</t>
  </si>
  <si>
    <t>0532</t>
  </si>
  <si>
    <t>https://github.com/PerseusDL/canonical-greekLit/tree/master/data/tlg0532/tlg001/tlg0532.tlg001.perseus-grc1.xml</t>
  </si>
  <si>
    <t>Longus</t>
  </si>
  <si>
    <t>Daphnis et Chloe</t>
  </si>
  <si>
    <t>canonical-greekLit-master/data/tlg0561/tlg001/tlg0561.tlg001.perseus-grc1.xml</t>
  </si>
  <si>
    <t>Longus - Daphnis et Chloe (tlg001).xml</t>
  </si>
  <si>
    <t>0561</t>
  </si>
  <si>
    <t>https://github.com/PerseusDL/canonical-greekLit/tree/master/data/tlg0561/tlg001/tlg0561.tlg001.perseus-grc1.xml</t>
  </si>
  <si>
    <t>Verae Historiae</t>
  </si>
  <si>
    <t>canonical-greekLit-master/data/tlg0062/tlg012/tlg0062.tlg012.perseus-grc1.xml</t>
  </si>
  <si>
    <t>Lucian - Verae Historiae (tlg012).xml</t>
  </si>
  <si>
    <t>https://github.com/PerseusDL/canonical-greekLit/tree/master/data/tlg0062/tlg012/tlg0062.tlg012.perseus-grc1.xml</t>
  </si>
  <si>
    <t>Oratory</t>
  </si>
  <si>
    <t>Antiphon</t>
  </si>
  <si>
    <t>First Tetralogy</t>
  </si>
  <si>
    <t>canonical-greekLit-master/data/tlg0028/tlg002/tlg0028.tlg002.perseus-grc1.xml</t>
  </si>
  <si>
    <t>Antiphon - First Tetralogy (tlg002).xml</t>
  </si>
  <si>
    <t>0028</t>
  </si>
  <si>
    <t>https://github.com/PerseusDL/canonical-greekLit/tree/master/data/tlg0028/tlg002/tlg0028.tlg002.perseus-grc1.xml</t>
  </si>
  <si>
    <t>Second Tetralogy</t>
  </si>
  <si>
    <t>canonical-greekLit-master/data/tlg0028/tlg003/tlg0028.tlg003.perseus-grc1.xml</t>
  </si>
  <si>
    <t>Antiphon - Second Tetralogy (tlg003).xml</t>
  </si>
  <si>
    <t>https://github.com/PerseusDL/canonical-greekLit/tree/master/data/tlg0028/tlg003/tlg0028.tlg003.perseus-grc1.xml</t>
  </si>
  <si>
    <t>Third Tetralogy</t>
  </si>
  <si>
    <t>canonical-greekLit-master/data/tlg0028/tlg004/tlg0028.tlg004.perseus-grc1.xml</t>
  </si>
  <si>
    <t>Antiphon - Third Tetralogy (tlg004).xml</t>
  </si>
  <si>
    <t>https://github.com/PerseusDL/canonical-greekLit/tree/master/data/tlg0028/tlg004/tlg0028.tlg004.perseus-grc1.xml</t>
  </si>
  <si>
    <t>canonical-greekLit-master/data/tlg0028/tlg005/tlg0028.tlg005.perseus-grc1.xml</t>
  </si>
  <si>
    <t>Antiphon - Περὶ τοῦ Ἡρῷδου φόνου (tlg005).xml</t>
  </si>
  <si>
    <t>https://github.com/PerseusDL/canonical-greekLit/tree/master/data/tlg0028/tlg005/tlg0028.tlg005.perseus-grc1.xml</t>
  </si>
  <si>
    <t>On the Choreutes</t>
  </si>
  <si>
    <t>canonical-greekLit-master/data/tlg0028/tlg006/tlg0028.tlg006.perseus-grc1.xml</t>
  </si>
  <si>
    <t>Antiphon - On the Choreutes (tlg006).xml</t>
  </si>
  <si>
    <t>https://github.com/PerseusDL/canonical-greekLit/tree/master/data/tlg0028/tlg006/tlg0028.tlg006.perseus-grc1.xml</t>
  </si>
  <si>
    <t>Andocides</t>
  </si>
  <si>
    <t>Against Alcibiades</t>
  </si>
  <si>
    <t>canonical-greekLit-master/data/tlg0027/tlg004/tlg0027.tlg004.perseus-grc1.xml</t>
  </si>
  <si>
    <t>Andocides - Against Alcibiades (tlg004).xml</t>
  </si>
  <si>
    <t>0027</t>
  </si>
  <si>
    <t>https://github.com/PerseusDL/canonical-greekLit/tree/master/data/tlg0027/tlg004/tlg0027.tlg004.perseus-grc1.xml</t>
  </si>
  <si>
    <t>On the Mysteries</t>
  </si>
  <si>
    <t>canonical-greekLit-master/data/tlg0027/tlg001/tlg0027.tlg001.perseus-grc1.xml</t>
  </si>
  <si>
    <t>Andocides - On the Mysteries (tlg001).xml</t>
  </si>
  <si>
    <t>https://github.com/PerseusDL/canonical-greekLit/tree/master/data/tlg0027/tlg001/tlg0027.tlg001.perseus-grc1.xml</t>
  </si>
  <si>
    <t>Prosecution Of The Stepmother For Poisoning</t>
  </si>
  <si>
    <t>canonical-greekLit-master/data/tlg0028/tlg001/tlg0028.tlg001.perseus-grc1.xml</t>
  </si>
  <si>
    <t>Antiphon - Prosecution Of The Stepmother For Poisoning (tlg001).xml</t>
  </si>
  <si>
    <t>https://github.com/PerseusDL/canonical-greekLit/tree/master/data/tlg0028/tlg001/tlg0028.tlg001.perseus-grc1.xml</t>
  </si>
  <si>
    <t>On His Return</t>
  </si>
  <si>
    <t>canonical-greekLit-master/data/tlg0027/tlg002/tlg0027.tlg002.perseus-grc1.xml</t>
  </si>
  <si>
    <t>Andocides - On His Return (tlg002).xml</t>
  </si>
  <si>
    <t>https://github.com/PerseusDL/canonical-greekLit/tree/master/data/tlg0027/tlg002/tlg0027.tlg002.perseus-grc1.xml</t>
  </si>
  <si>
    <t>Lysias</t>
  </si>
  <si>
    <t>For Polystratus</t>
  </si>
  <si>
    <t>canonical-greekLit-master/data/tlg0540/tlg020/tlg0540.tlg020.perseus-grc2.xml</t>
  </si>
  <si>
    <t>Lysias - For Polystratus (tlg020).xml</t>
  </si>
  <si>
    <t>0540</t>
  </si>
  <si>
    <t>https://github.com/PerseusDL/canonical-greekLit/tree/master/data/tlg0540/tlg020/tlg0540.tlg020.perseus-grc2.xml</t>
  </si>
  <si>
    <t>Against Euthynus</t>
  </si>
  <si>
    <t>canonical-greekLit-master/data/tlg0010/tlg001/tlg0010.tlg001.perseus-grc2.xml</t>
  </si>
  <si>
    <t>Isocrates - Against Euthynus (tlg001).xml</t>
  </si>
  <si>
    <t>https://github.com/PerseusDL/canonical-greekLit/tree/master/data/tlg0010/tlg001/tlg0010.tlg001.perseus-grc2.xml</t>
  </si>
  <si>
    <t>Against Eratosthenes</t>
  </si>
  <si>
    <t>canonical-greekLit-master/data/tlg0540/tlg012/tlg0540.tlg012.perseus-grc2.xml</t>
  </si>
  <si>
    <t>Lysias - Against Eratosthenes (tlg012).xml</t>
  </si>
  <si>
    <t>https://github.com/PerseusDL/canonical-greekLit/tree/master/data/tlg0540/tlg012/tlg0540.tlg012.perseus-grc2.xml</t>
  </si>
  <si>
    <t>Against The Subversion of the Ancestral Constitution</t>
  </si>
  <si>
    <t>canonical-greekLit-master/data/tlg0540/tlg034/tlg0540.tlg034.perseus-grc2.xml</t>
  </si>
  <si>
    <t>Lysias - Against The Subversion of the Ancestral Constitution (tlg034).xml</t>
  </si>
  <si>
    <t>https://github.com/PerseusDL/canonical-greekLit/tree/master/data/tlg0540/tlg034/tlg0540.tlg034.perseus-grc2.xml</t>
  </si>
  <si>
    <t>Defense Against A Charge Of Taking Bribes</t>
  </si>
  <si>
    <t>canonical-greekLit-master/data/tlg0540/tlg021/tlg0540.tlg021.perseus-grc2.xml</t>
  </si>
  <si>
    <t>Lysias - Defense Against A Charge Of Taking Bribes (tlg021).xml</t>
  </si>
  <si>
    <t>https://github.com/PerseusDL/canonical-greekLit/tree/master/data/tlg0540/tlg021/tlg0540.tlg021.perseus-grc2.xml</t>
  </si>
  <si>
    <t>On The Refusal Of A Pension</t>
  </si>
  <si>
    <t>canonical-greekLit-master/data/tlg0540/tlg024/tlg0540.tlg024.perseus-grc2.xml</t>
  </si>
  <si>
    <t>Lysias - On The Refusal Of A Pension (tlg024).xml</t>
  </si>
  <si>
    <t>https://github.com/PerseusDL/canonical-greekLit/tree/master/data/tlg0540/tlg024/tlg0540.tlg024.perseus-grc2.xml</t>
  </si>
  <si>
    <t>Against Callimachus</t>
  </si>
  <si>
    <t>canonical-greekLit-master/data/tlg0010/tlg002/tlg0010.tlg002.perseus-grc2.xml</t>
  </si>
  <si>
    <t>Isocrates - Against Callimachus (tlg002).xml</t>
  </si>
  <si>
    <t>https://github.com/PerseusDL/canonical-greekLit/tree/master/data/tlg0010/tlg002/tlg0010.tlg002.perseus-grc2.xml</t>
  </si>
  <si>
    <t>Accusation of Calumny</t>
  </si>
  <si>
    <t>canonical-greekLit-master/data/tlg0540/tlg008/tlg0540.tlg008.perseus-grc2.xml</t>
  </si>
  <si>
    <t>Lysias - Accusation of Calumny (tlg008).xml</t>
  </si>
  <si>
    <t>https://github.com/PerseusDL/canonical-greekLit/tree/master/data/tlg0540/tlg008/tlg0540.tlg008.perseus-grc2.xml</t>
  </si>
  <si>
    <t>Against Andocides</t>
  </si>
  <si>
    <t>canonical-greekLit-master/data/tlg0540/tlg006/tlg0540.tlg006.perseus-grc2.xml</t>
  </si>
  <si>
    <t>Lysias - Against Andocides (tlg006).xml</t>
  </si>
  <si>
    <t>https://github.com/PerseusDL/canonical-greekLit/tree/master/data/tlg0540/tlg006/tlg0540.tlg006.perseus-grc2.xml</t>
  </si>
  <si>
    <t>Against Pancleon</t>
  </si>
  <si>
    <t>canonical-greekLit-master/data/tlg0540/tlg023/tlg0540.tlg023.perseus-grc2.xml</t>
  </si>
  <si>
    <t>Lysias - Against Pancleon (tlg023).xml</t>
  </si>
  <si>
    <t>https://github.com/PerseusDL/canonical-greekLit/tree/master/data/tlg0540/tlg023/tlg0540.tlg023.perseus-grc2.xml</t>
  </si>
  <si>
    <t>Defense Against a Charge of Subverting the Democracy</t>
  </si>
  <si>
    <t>canonical-greekLit-master/data/tlg0540/tlg025/tlg0540.tlg025.perseus-grc2.xml</t>
  </si>
  <si>
    <t>Lysias - Defense Against a Charge of Subverting the Democracy (tlg025).xml</t>
  </si>
  <si>
    <t>https://github.com/PerseusDL/canonical-greekLit/tree/master/data/tlg0540/tlg025/tlg0540.tlg025.perseus-grc2.xml</t>
  </si>
  <si>
    <t>For Callias</t>
  </si>
  <si>
    <t>canonical-greekLit-master/data/tlg0540/tlg005/tlg0540.tlg005.perseus-grc2.xml</t>
  </si>
  <si>
    <t>Lysias - For Callias (tlg005).xml</t>
  </si>
  <si>
    <t>https://github.com/PerseusDL/canonical-greekLit/tree/master/data/tlg0540/tlg005/tlg0540.tlg005.perseus-grc2.xml</t>
  </si>
  <si>
    <t>On A Wound By Premeditation</t>
  </si>
  <si>
    <t>canonical-greekLit-master/data/tlg0540/tlg004/tlg0540.tlg004.perseus-grc2.xml</t>
  </si>
  <si>
    <t>Lysias - On A Wound By Premeditation (tlg004).xml</t>
  </si>
  <si>
    <t>https://github.com/PerseusDL/canonical-greekLit/tree/master/data/tlg0540/tlg004/tlg0540.tlg004.perseus-grc2.xml</t>
  </si>
  <si>
    <t>On the Murder of Eratosthenes</t>
  </si>
  <si>
    <t>canonical-greekLit-master/data/tlg0540/tlg001/tlg0540.tlg001.perseus-grc2.xml</t>
  </si>
  <si>
    <t>Lysias - On the Murder of Eratosthenes (tlg001).xml</t>
  </si>
  <si>
    <t>https://github.com/PerseusDL/canonical-greekLit/tree/master/data/tlg0540/tlg001/tlg0540.tlg001.perseus-grc2.xml</t>
  </si>
  <si>
    <t>Against Agoratus</t>
  </si>
  <si>
    <t>canonical-greekLit-master/data/tlg0540/tlg013/tlg0540.tlg013.perseus-grc2.xml</t>
  </si>
  <si>
    <t>Lysias - Against Agoratus (tlg013).xml</t>
  </si>
  <si>
    <t>https://github.com/PerseusDL/canonical-greekLit/tree/master/data/tlg0540/tlg013/tlg0540.tlg013.perseus-grc2.xml</t>
  </si>
  <si>
    <t>Against Diogeiton</t>
  </si>
  <si>
    <t>canonical-greekLit-master/data/tlg0540/tlg032/tlg0540.tlg032.perseus-grc2.xml</t>
  </si>
  <si>
    <t>Lysias - Against Diogeiton (tlg032).xml</t>
  </si>
  <si>
    <t>https://github.com/PerseusDL/canonical-greekLit/tree/master/data/tlg0540/tlg032/tlg0540.tlg032.perseus-grc2.xml</t>
  </si>
  <si>
    <t>Against Nicomachus</t>
  </si>
  <si>
    <t>canonical-greekLit-master/data/tlg0540/tlg030/tlg0540.tlg030.perseus-grc2.xml</t>
  </si>
  <si>
    <t>Lysias - Against Nicomachus (tlg030).xml</t>
  </si>
  <si>
    <t>https://github.com/PerseusDL/canonical-greekLit/tree/master/data/tlg0540/tlg030/tlg0540.tlg030.perseus-grc2.xml</t>
  </si>
  <si>
    <t>Against Philon</t>
  </si>
  <si>
    <t>canonical-greekLit-master/data/tlg0540/tlg031/tlg0540.tlg031.perseus-grc2.xml</t>
  </si>
  <si>
    <t>Lysias - Against Philon (tlg031).xml</t>
  </si>
  <si>
    <t>https://github.com/PerseusDL/canonical-greekLit/tree/master/data/tlg0540/tlg031/tlg0540.tlg031.perseus-grc2.xml</t>
  </si>
  <si>
    <t>Concerning the Team of Horses</t>
  </si>
  <si>
    <t>canonical-greekLit-master/data/tlg0010/tlg004/tlg0010.tlg004.perseus-grc2.xml</t>
  </si>
  <si>
    <t>Isocrates - Concerning the Team of Horses (tlg004).xml</t>
  </si>
  <si>
    <t>https://github.com/PerseusDL/canonical-greekLit/tree/master/data/tlg0010/tlg004/tlg0010.tlg004.perseus-grc2.xml</t>
  </si>
  <si>
    <t>On The Property Of Eraton</t>
  </si>
  <si>
    <t>canonical-greekLit-master/data/tlg0540/tlg017/tlg0540.tlg017.perseus-grc2.xml</t>
  </si>
  <si>
    <t>Lysias - On The Property Of Eraton (tlg017).xml</t>
  </si>
  <si>
    <t>https://github.com/PerseusDL/canonical-greekLit/tree/master/data/tlg0540/tlg017/tlg0540.tlg017.perseus-grc2.xml</t>
  </si>
  <si>
    <t>Defense in the Matter of the Olive Stump</t>
  </si>
  <si>
    <t>canonical-greekLit-master/data/tlg0540/tlg007/tlg0540.tlg007.perseus-grc2.xml</t>
  </si>
  <si>
    <t>Lysias - Defense in the Matter of the Olive Stump (tlg007).xml</t>
  </si>
  <si>
    <t>https://github.com/PerseusDL/canonical-greekLit/tree/master/data/tlg0540/tlg007/tlg0540.tlg007.perseus-grc2.xml</t>
  </si>
  <si>
    <t>On the Confiscation of the Property Of The Brother Of Nicias</t>
  </si>
  <si>
    <t>canonical-greekLit-master/data/tlg0540/tlg018/tlg0540.tlg018.perseus-grc2.xml</t>
  </si>
  <si>
    <t>Lysias - On the Confiscation of the Property Of The Brother Of Nicias (tlg018).xml</t>
  </si>
  <si>
    <t>https://github.com/PerseusDL/canonical-greekLit/tree/master/data/tlg0540/tlg018/tlg0540.tlg018.perseus-grc2.xml</t>
  </si>
  <si>
    <t>Against Alcibiades 1</t>
  </si>
  <si>
    <t>canonical-greekLit-master/data/tlg0540/tlg014/tlg0540.tlg014.perseus-grc2.xml</t>
  </si>
  <si>
    <t>Lysias - Against Alcibiades 1 (tlg014).xml</t>
  </si>
  <si>
    <t>https://github.com/PerseusDL/canonical-greekLit/tree/master/data/tlg0540/tlg014/tlg0540.tlg014.perseus-grc2.xml</t>
  </si>
  <si>
    <t>Against Alcibiades 2</t>
  </si>
  <si>
    <t>canonical-greekLit-master/data/tlg0540/tlg015/tlg0540.tlg015.perseus-grc2.xml</t>
  </si>
  <si>
    <t>Lysias - Against Alcibiades 2 (tlg015).xml</t>
  </si>
  <si>
    <t>https://github.com/PerseusDL/canonical-greekLit/tree/master/data/tlg0540/tlg015/tlg0540.tlg015.perseus-grc2.xml</t>
  </si>
  <si>
    <t>For The Soldier</t>
  </si>
  <si>
    <t>canonical-greekLit-master/data/tlg0540/tlg009/tlg0540.tlg009.perseus-grc2.xml</t>
  </si>
  <si>
    <t>Lysias - For The Soldier (tlg009).xml</t>
  </si>
  <si>
    <t>https://github.com/PerseusDL/canonical-greekLit/tree/master/data/tlg0540/tlg009/tlg0540.tlg009.perseus-grc2.xml</t>
  </si>
  <si>
    <t>Against Lochites</t>
  </si>
  <si>
    <t>canonical-greekLit-master/data/tlg0010/tlg003/tlg0010.tlg003.perseus-grc2.xml</t>
  </si>
  <si>
    <t>Isocrates - Against Lochites (tlg003).xml</t>
  </si>
  <si>
    <t>https://github.com/PerseusDL/canonical-greekLit/tree/master/data/tlg0010/tlg003/tlg0010.tlg003.perseus-grc2.xml</t>
  </si>
  <si>
    <t>canonical-greekLit-master/data/tlg0027/tlg003/tlg0027.tlg003.perseus-grc1.xml</t>
  </si>
  <si>
    <t>Andocides - On the Peace with (tlg003).xml</t>
  </si>
  <si>
    <t>https://github.com/PerseusDL/canonical-greekLit/tree/master/data/tlg0027/tlg003/tlg0027.tlg003.perseus-grc1.xml</t>
  </si>
  <si>
    <t>canonical-greekLit-master/data/tlg0010/tlg005/tlg0010.tlg005.perseus-grc2.xml</t>
  </si>
  <si>
    <t>Isocrates - Τραπεζιτικός (tlg005).xml</t>
  </si>
  <si>
    <t>https://github.com/PerseusDL/canonical-greekLit/tree/master/data/tlg0010/tlg005/tlg0010.tlg005.perseus-grc2.xml</t>
  </si>
  <si>
    <t>Against Simon</t>
  </si>
  <si>
    <t>canonical-greekLit-master/data/tlg0540/tlg003/tlg0540.tlg003.perseus-grc2.xml</t>
  </si>
  <si>
    <t>Lysias - Against Simon (tlg003).xml</t>
  </si>
  <si>
    <t>https://github.com/PerseusDL/canonical-greekLit/tree/master/data/tlg0540/tlg003/tlg0540.tlg003.perseus-grc2.xml</t>
  </si>
  <si>
    <t>Funeral Oration</t>
  </si>
  <si>
    <t>canonical-greekLit-master/data/tlg0540/tlg002/tlg0540.tlg002.perseus-grc2.xml</t>
  </si>
  <si>
    <t>Lysias - Funeral Oration (tlg002).xml</t>
  </si>
  <si>
    <t>https://github.com/PerseusDL/canonical-greekLit/tree/master/data/tlg0540/tlg002/tlg0540.tlg002.perseus-grc2.xml</t>
  </si>
  <si>
    <t>In Defense of Mantitheus</t>
  </si>
  <si>
    <t>canonical-greekLit-master/data/tlg0540/tlg016/tlg0540.tlg016.perseus-grc2.xml</t>
  </si>
  <si>
    <t>Lysias - In Defense of Mantitheus (tlg016).xml</t>
  </si>
  <si>
    <t>https://github.com/PerseusDL/canonical-greekLit/tree/master/data/tlg0540/tlg016/tlg0540.tlg016.perseus-grc2.xml</t>
  </si>
  <si>
    <t>Aegineticus</t>
  </si>
  <si>
    <t>canonical-greekLit-master/data/tlg0010/tlg006/tlg0010.tlg006.perseus-grc2.xml</t>
  </si>
  <si>
    <t>Isocrates - Aegineticus (tlg006).xml</t>
  </si>
  <si>
    <t>https://github.com/PerseusDL/canonical-greekLit/tree/master/data/tlg0010/tlg006/tlg0010.tlg006.perseus-grc2.xml</t>
  </si>
  <si>
    <t>Busiris</t>
  </si>
  <si>
    <t>canonical-greekLit-master/data/tlg0010/tlg010/tlg0010.tlg010.perseus-grc2.xml</t>
  </si>
  <si>
    <t>Isocrates - Busiris (tlg010).xml</t>
  </si>
  <si>
    <t>https://github.com/PerseusDL/canonical-greekLit/tree/master/data/tlg0010/tlg010/tlg0010.tlg010.perseus-grc2.xml</t>
  </si>
  <si>
    <t>Against the Sophists</t>
  </si>
  <si>
    <t>canonical-greekLit-master/data/tlg0010/tlg008/tlg0010.tlg008.perseus-grc2.xml</t>
  </si>
  <si>
    <t>Isocrates - Against the Sophists (tlg008).xml</t>
  </si>
  <si>
    <t>https://github.com/PerseusDL/canonical-greekLit/tree/master/data/tlg0010/tlg008/tlg0010.tlg008.perseus-grc2.xml</t>
  </si>
  <si>
    <t>Against Epicrates and his Fellow-envoys</t>
  </si>
  <si>
    <t>canonical-greekLit-master/data/tlg0540/tlg027/tlg0540.tlg027.perseus-grc2.xml</t>
  </si>
  <si>
    <t>Lysias - Against Epicrates and his Fellow-envoys (tlg027).xml</t>
  </si>
  <si>
    <t>https://github.com/PerseusDL/canonical-greekLit/tree/master/data/tlg0540/tlg027/tlg0540.tlg027.perseus-grc2.xml</t>
  </si>
  <si>
    <t>Isaeus</t>
  </si>
  <si>
    <t>On the Estate of Dicaeogenes</t>
  </si>
  <si>
    <t>canonical-greekLit-master/data/tlg0017/tlg005/tlg0017.tlg005.perseus-grc1.xml</t>
  </si>
  <si>
    <t>Isaeus - On the Estate of Dicaeogenes (tlg005).xml</t>
  </si>
  <si>
    <t>0017</t>
  </si>
  <si>
    <t>https://github.com/PerseusDL/canonical-greekLit/tree/master/data/tlg0017/tlg005/tlg0017.tlg005.perseus-grc1.xml</t>
  </si>
  <si>
    <t>On The Estate Of Pyrrhus</t>
  </si>
  <si>
    <t>canonical-greekLit-master/data/tlg0017/tlg003/tlg0017.tlg003.perseus-grc1.xml</t>
  </si>
  <si>
    <t>Isaeus - On The Estate Of Pyrrhus (tlg003).xml</t>
  </si>
  <si>
    <t>https://github.com/PerseusDL/canonical-greekLit/tree/master/data/tlg0017/tlg003/tlg0017.tlg003.perseus-grc1.xml</t>
  </si>
  <si>
    <t>Against Ergocles</t>
  </si>
  <si>
    <t>canonical-greekLit-master/data/tlg0540/tlg028/tlg0540.tlg028.perseus-grc2.xml</t>
  </si>
  <si>
    <t>Lysias - Against Ergocles (tlg028).xml</t>
  </si>
  <si>
    <t>https://github.com/PerseusDL/canonical-greekLit/tree/master/data/tlg0540/tlg028/tlg0540.tlg028.perseus-grc2.xml</t>
  </si>
  <si>
    <t>Against Philocrates</t>
  </si>
  <si>
    <t>canonical-greekLit-master/data/tlg0540/tlg029/tlg0540.tlg029.perseus-grc2.xml</t>
  </si>
  <si>
    <t>Lysias - Against Philocrates (tlg029).xml</t>
  </si>
  <si>
    <t>https://github.com/PerseusDL/canonical-greekLit/tree/master/data/tlg0540/tlg029/tlg0540.tlg029.perseus-grc2.xml</t>
  </si>
  <si>
    <t>Olympic Oration</t>
  </si>
  <si>
    <t>canonical-greekLit-master/data/tlg0540/tlg033/tlg0540.tlg033.perseus-grc2.xml</t>
  </si>
  <si>
    <t>Lysias - Olympic Oration (tlg033).xml</t>
  </si>
  <si>
    <t>https://github.com/PerseusDL/canonical-greekLit/tree/master/data/tlg0540/tlg033/tlg0540.tlg033.perseus-grc2.xml</t>
  </si>
  <si>
    <t>On the Property of Aristophanes</t>
  </si>
  <si>
    <t>canonical-greekLit-master/data/tlg0540/tlg019/tlg0540.tlg019.perseus-grc2.xml</t>
  </si>
  <si>
    <t>Lysias - On the Property of Aristophanes (tlg019).xml</t>
  </si>
  <si>
    <t>https://github.com/PerseusDL/canonical-greekLit/tree/master/data/tlg0540/tlg019/tlg0540.tlg019.perseus-grc2.xml</t>
  </si>
  <si>
    <t>Against The Corn-Dealers</t>
  </si>
  <si>
    <t>canonical-greekLit-master/data/tlg0540/tlg022/tlg0540.tlg022.perseus-grc2.xml</t>
  </si>
  <si>
    <t>Lysias - Against The Corn-Dealers (tlg022).xml</t>
  </si>
  <si>
    <t>https://github.com/PerseusDL/canonical-greekLit/tree/master/data/tlg0540/tlg022/tlg0540.tlg022.perseus-grc2.xml</t>
  </si>
  <si>
    <t>Against Theomnestus 1</t>
  </si>
  <si>
    <t>canonical-greekLit-master/data/tlg0540/tlg010/tlg0540.tlg010.perseus-grc2.xml</t>
  </si>
  <si>
    <t>Lysias - Against Theomnestus 1 (tlg010).xml</t>
  </si>
  <si>
    <t>https://github.com/PerseusDL/canonical-greekLit/tree/master/data/tlg0540/tlg010/tlg0540.tlg010.perseus-grc2.xml</t>
  </si>
  <si>
    <t>Against Theomnestus 2</t>
  </si>
  <si>
    <t>canonical-greekLit-master/data/tlg0540/tlg011/tlg0540.tlg011.perseus-grc2.xml</t>
  </si>
  <si>
    <t>Lysias - Against Theomnestus 2 (tlg011).xml</t>
  </si>
  <si>
    <t>https://github.com/PerseusDL/canonical-greekLit/tree/master/data/tlg0540/tlg011/tlg0540.tlg011.perseus-grc2.xml</t>
  </si>
  <si>
    <t>On the Scrutiny of Evandros</t>
  </si>
  <si>
    <t>canonical-greekLit-master/data/tlg0540/tlg026/tlg0540.tlg026.perseus-grc2.xml</t>
  </si>
  <si>
    <t>Lysias - On the Scrutiny of Evandros (tlg026).xml</t>
  </si>
  <si>
    <t>https://github.com/PerseusDL/canonical-greekLit/tree/master/data/tlg0540/tlg026/tlg0540.tlg026.perseus-grc2.xml</t>
  </si>
  <si>
    <t>Panegyricus</t>
  </si>
  <si>
    <t>canonical-greekLit-master/data/tlg0010/tlg011/tlg0010.tlg011.perseus-grc2.xml</t>
  </si>
  <si>
    <t>Isocrates - Panegyricus (tlg011).xml</t>
  </si>
  <si>
    <t>https://github.com/PerseusDL/canonical-greekLit/tree/master/data/tlg0010/tlg011/tlg0010.tlg011.perseus-grc2.xml</t>
  </si>
  <si>
    <t>To Demonicus</t>
  </si>
  <si>
    <t>canonical-greekLit-master/data/tlg0010/tlg007/tlg0010.tlg007.perseus-grc2.xml</t>
  </si>
  <si>
    <t>Isocrates - To Demonicus (tlg007).xml</t>
  </si>
  <si>
    <t>https://github.com/PerseusDL/canonical-greekLit/tree/master/data/tlg0010/tlg007/tlg0010.tlg007.perseus-grc2.xml</t>
  </si>
  <si>
    <t>To Nicocles</t>
  </si>
  <si>
    <t>canonical-greekLit-master/data/tlg0010/tlg013/tlg0010.tlg013.perseus-grc2.xml</t>
  </si>
  <si>
    <t>Isocrates - To Nicocles (tlg013).xml</t>
  </si>
  <si>
    <t>https://github.com/PerseusDL/canonical-greekLit/tree/master/data/tlg0010/tlg013/tlg0010.tlg013.perseus-grc2.xml</t>
  </si>
  <si>
    <t>Nicocles or the Cyprians</t>
  </si>
  <si>
    <t>canonical-greekLit-master/data/tlg0010/tlg014/tlg0010.tlg014.perseus-grc2.xml</t>
  </si>
  <si>
    <t>Isocrates - Nicocles or the Cyprians (tlg014).xml</t>
  </si>
  <si>
    <t>https://github.com/PerseusDL/canonical-greekLit/tree/master/data/tlg0010/tlg014/tlg0010.tlg014.perseus-grc2.xml</t>
  </si>
  <si>
    <t>Evagoras</t>
  </si>
  <si>
    <t>canonical-greekLit-master/data/tlg0010/tlg015/tlg0010.tlg015.perseus-grc2.xml</t>
  </si>
  <si>
    <t>Isocrates - Evagoras (tlg015).xml</t>
  </si>
  <si>
    <t>https://github.com/PerseusDL/canonical-greekLit/tree/master/data/tlg0010/tlg015/tlg0010.tlg015.perseus-grc2.xml</t>
  </si>
  <si>
    <t>Helen</t>
  </si>
  <si>
    <t>canonical-greekLit-master/data/tlg0010/tlg009/tlg0010.tlg009.perseus-grc2.xml</t>
  </si>
  <si>
    <t>Isocrates - Helen (tlg009).xml</t>
  </si>
  <si>
    <t>https://github.com/PerseusDL/canonical-greekLit/tree/master/data/tlg0010/tlg009/tlg0010.tlg009.perseus-grc2.xml</t>
  </si>
  <si>
    <t>Plataicus</t>
  </si>
  <si>
    <t>canonical-greekLit-master/data/tlg0010/tlg012/tlg0010.tlg012.perseus-grc2.xml</t>
  </si>
  <si>
    <t>Isocrates - Plataicus (tlg012).xml</t>
  </si>
  <si>
    <t>https://github.com/PerseusDL/canonical-greekLit/tree/master/data/tlg0010/tlg012/tlg0010.tlg012.perseus-grc2.xml</t>
  </si>
  <si>
    <t>Apollodorus Against Callipus</t>
  </si>
  <si>
    <t>canonical-greekLit-master/data/tlg0014/tlg052/tlg0014.tlg052.perseus-grc1.xml</t>
  </si>
  <si>
    <t>Demosthenes - Apollodorus Against Callipus (tlg052).xml</t>
  </si>
  <si>
    <t>https://github.com/PerseusDL/canonical-greekLit/tree/master/data/tlg0014/tlg052/tlg0014.tlg052.perseus-grc1.xml</t>
  </si>
  <si>
    <t>Apollodorus Against Timotheus</t>
  </si>
  <si>
    <t>canonical-greekLit-master/data/tlg0014/tlg049/tlg0014.tlg049.perseus-grc1.xml</t>
  </si>
  <si>
    <t>Demosthenes - Apollodorus Against Timotheus (tlg049).xml</t>
  </si>
  <si>
    <t>https://github.com/PerseusDL/canonical-greekLit/tree/master/data/tlg0014/tlg049/tlg0014.tlg049.perseus-grc1.xml</t>
  </si>
  <si>
    <t>Apollodorus Against Nicostratus</t>
  </si>
  <si>
    <t>canonical-greekLit-master/data/tlg0014/tlg053/tlg0014.tlg053.perseus-grc1.xml</t>
  </si>
  <si>
    <t>Demosthenes - Apollodorus Against Nicostratus (tlg053).xml</t>
  </si>
  <si>
    <t>https://github.com/PerseusDL/canonical-greekLit/tree/master/data/tlg0014/tlg053/tlg0014.tlg053.perseus-grc1.xml</t>
  </si>
  <si>
    <t>Archidamus</t>
  </si>
  <si>
    <t>canonical-greekLit-master/data/tlg0010/tlg016/tlg0010.tlg016.perseus-grc2.xml</t>
  </si>
  <si>
    <t>Isocrates - Archidamus (tlg016).xml</t>
  </si>
  <si>
    <t>https://github.com/PerseusDL/canonical-greekLit/tree/master/data/tlg0010/tlg016/tlg0010.tlg016.perseus-grc2.xml</t>
  </si>
  <si>
    <t>canonical-greekLit-master/data/tlg0017/tlg008/tlg0017.tlg008.perseus-grc1.xml</t>
  </si>
  <si>
    <t>Isaeus - On The Estate of (tlg008).xml</t>
  </si>
  <si>
    <t>https://github.com/PerseusDL/canonical-greekLit/tree/master/data/tlg0017/tlg008/tlg0017.tlg008.perseus-grc1.xml</t>
  </si>
  <si>
    <t>Ciron</t>
  </si>
  <si>
    <t>Against Aphobus 1</t>
  </si>
  <si>
    <t>canonical-greekLit-master/data/tlg0014/tlg027/tlg0014.tlg027.perseus-grc1.xml</t>
  </si>
  <si>
    <t>Demosthenes - Against Aphobus 1 (tlg027).xml</t>
  </si>
  <si>
    <t>https://github.com/PerseusDL/canonical-greekLit/tree/master/data/tlg0014/tlg027/tlg0014.tlg027.perseus-grc1.xml</t>
  </si>
  <si>
    <t>Against Aphobus 2</t>
  </si>
  <si>
    <t>canonical-greekLit-master/data/tlg0014/tlg028/tlg0014.tlg028.perseus-grc1.xml</t>
  </si>
  <si>
    <t>Demosthenes - Against Aphobus 2 (tlg028).xml</t>
  </si>
  <si>
    <t>https://github.com/PerseusDL/canonical-greekLit/tree/master/data/tlg0014/tlg028/tlg0014.tlg028.perseus-grc1.xml</t>
  </si>
  <si>
    <t>Against Aphobus 3</t>
  </si>
  <si>
    <t>canonical-greekLit-master/data/tlg0014/tlg029/tlg0014.tlg029.perseus-grc1.xml</t>
  </si>
  <si>
    <t>Demosthenes - Against Aphobus 3 (tlg029).xml</t>
  </si>
  <si>
    <t>https://github.com/PerseusDL/canonical-greekLit/tree/master/data/tlg0014/tlg029/tlg0014.tlg029.perseus-grc1.xml</t>
  </si>
  <si>
    <t>On the Estate of Philoctemon</t>
  </si>
  <si>
    <t>canonical-greekLit-master/data/tlg0017/tlg006/tlg0017.tlg006.perseus-grc1.xml</t>
  </si>
  <si>
    <t>Isaeus - On the Estate of Philoctemon (tlg006).xml</t>
  </si>
  <si>
    <t>https://github.com/PerseusDL/canonical-greekLit/tree/master/data/tlg0017/tlg006/tlg0017.tlg006.perseus-grc1.xml</t>
  </si>
  <si>
    <t>Against Onetor 1</t>
  </si>
  <si>
    <t>canonical-greekLit-master/data/tlg0014/tlg030/tlg0014.tlg030.perseus-grc1.xml</t>
  </si>
  <si>
    <t>Demosthenes - Against Onetor 1 (tlg030).xml</t>
  </si>
  <si>
    <t>https://github.com/PerseusDL/canonical-greekLit/tree/master/data/tlg0014/tlg030/tlg0014.tlg030.perseus-grc1.xml</t>
  </si>
  <si>
    <t>Against Onetor 2</t>
  </si>
  <si>
    <t>canonical-greekLit-master/data/tlg0014/tlg031/tlg0014.tlg031.perseus-grc1.xml</t>
  </si>
  <si>
    <t>Demosthenes - Against Onetor 2 (tlg031).xml</t>
  </si>
  <si>
    <t>https://github.com/PerseusDL/canonical-greekLit/tree/master/data/tlg0014/tlg031/tlg0014.tlg031.perseus-grc1.xml</t>
  </si>
  <si>
    <t>Apollodorus Against Polycles</t>
  </si>
  <si>
    <t>canonical-greekLit-master/data/tlg0014/tlg050/tlg0014.tlg050.perseus-grc1.xml</t>
  </si>
  <si>
    <t>Demosthenes - Apollodorus Against Polycles (tlg050).xml</t>
  </si>
  <si>
    <t>https://github.com/PerseusDL/canonical-greekLit/tree/master/data/tlg0014/tlg050/tlg0014.tlg050.perseus-grc1.xml</t>
  </si>
  <si>
    <t>On the Estate of Astyphilus</t>
  </si>
  <si>
    <t>canonical-greekLit-master/data/tlg0017/tlg009/tlg0017.tlg009.perseus-grc1.xml</t>
  </si>
  <si>
    <t>Isaeus - On the Estate of Astyphilus (tlg009).xml</t>
  </si>
  <si>
    <t>https://github.com/PerseusDL/canonical-greekLit/tree/master/data/tlg0017/tlg009/tlg0017.tlg009.perseus-grc1.xml</t>
  </si>
  <si>
    <t>On The Trierarchic Crown</t>
  </si>
  <si>
    <t>canonical-greekLit-master/data/tlg0014/tlg051/tlg0014.tlg051.perseus-grc1.xml</t>
  </si>
  <si>
    <t>Demosthenes - On The Trierarchic Crown (tlg051).xml</t>
  </si>
  <si>
    <t>https://github.com/PerseusDL/canonical-greekLit/tree/master/data/tlg0014/tlg051/tlg0014.tlg051.perseus-grc1.xml</t>
  </si>
  <si>
    <t>Areopagiticus</t>
  </si>
  <si>
    <t>canonical-greekLit-master/data/tlg0010/tlg018/tlg0010.tlg018.perseus-grc2.xml</t>
  </si>
  <si>
    <t>Isocrates - Areopagiticus (tlg018).xml</t>
  </si>
  <si>
    <t>https://github.com/PerseusDL/canonical-greekLit/tree/master/data/tlg0010/tlg018/tlg0010.tlg018.perseus-grc2.xml</t>
  </si>
  <si>
    <t>Against Leochares</t>
  </si>
  <si>
    <t>canonical-greekLit-master/data/tlg0014/tlg044/tlg0014.tlg044.perseus-grc1.xml</t>
  </si>
  <si>
    <t>Demosthenes - Against Leochares (tlg044).xml</t>
  </si>
  <si>
    <t>https://github.com/PerseusDL/canonical-greekLit/tree/master/data/tlg0014/tlg044/tlg0014.tlg044.perseus-grc1.xml</t>
  </si>
  <si>
    <t>Against Conon</t>
  </si>
  <si>
    <t>canonical-greekLit-master/data/tlg0014/tlg054/tlg0014.tlg054.perseus-grc1.xml</t>
  </si>
  <si>
    <t>Demosthenes - Against Conon (tlg054).xml</t>
  </si>
  <si>
    <t>https://github.com/PerseusDL/canonical-greekLit/tree/master/data/tlg0014/tlg054/tlg0014.tlg054.perseus-grc1.xml</t>
  </si>
  <si>
    <t>Against Evergus And Mnesibulus</t>
  </si>
  <si>
    <t>canonical-greekLit-master/data/tlg0014/tlg047/tlg0014.tlg047.perseus-grc1.xml</t>
  </si>
  <si>
    <t>Demosthenes - Against Evergus And Mnesibulus (tlg047).xml</t>
  </si>
  <si>
    <t>https://github.com/PerseusDL/canonical-greekLit/tree/master/data/tlg0014/tlg047/tlg0014.tlg047.perseus-grc1.xml</t>
  </si>
  <si>
    <t>Against Leptines</t>
  </si>
  <si>
    <t>canonical-greekLit-master/data/tlg0014/tlg020/tlg0014.tlg020.perseus-grc1.xml</t>
  </si>
  <si>
    <t>Demosthenes - Against Leptines (tlg020).xml</t>
  </si>
  <si>
    <t>https://github.com/PerseusDL/canonical-greekLit/tree/master/data/tlg0014/tlg020/tlg0014.tlg020.perseus-grc1.xml</t>
  </si>
  <si>
    <t>Against Spudias</t>
  </si>
  <si>
    <t>canonical-greekLit-master/data/tlg0014/tlg041/tlg0014.tlg041.perseus-grc1.xml</t>
  </si>
  <si>
    <t>Demosthenes - Against Spudias (tlg041).xml</t>
  </si>
  <si>
    <t>https://github.com/PerseusDL/canonical-greekLit/tree/master/data/tlg0014/tlg041/tlg0014.tlg041.perseus-grc1.xml</t>
  </si>
  <si>
    <t>canonical-greekLit-master/data/tlg0014/tlg013/tlg0014.tlg013.perseus-grc1.xml</t>
  </si>
  <si>
    <t>Demosthenes - On Organization (tlg013).xml</t>
  </si>
  <si>
    <t>https://github.com/PerseusDL/canonical-greekLit/tree/master/data/tlg0014/tlg013/tlg0014.tlg013.perseus-grc1.xml</t>
  </si>
  <si>
    <t>On the Public Fund</t>
  </si>
  <si>
    <t>canonical-greekLit-master/data/tlg0014/tlg022/tlg0014.tlg022.perseus-grc1.xml</t>
  </si>
  <si>
    <t>Demosthenes - κατὰ Ἀνδροτίωνος Παρανόμων (tlg022).xml</t>
  </si>
  <si>
    <t>https://github.com/PerseusDL/canonical-greekLit/tree/master/data/tlg0014/tlg022/tlg0014.tlg022.perseus-grc1.xml</t>
  </si>
  <si>
    <t>On The Estate Of Aristarchus</t>
  </si>
  <si>
    <t>canonical-greekLit-master/data/tlg0017/tlg010/tlg0017.tlg010.perseus-grc1.xml</t>
  </si>
  <si>
    <t>Isaeus - On The Estate Of Aristarchus (tlg010).xml</t>
  </si>
  <si>
    <t>https://github.com/PerseusDL/canonical-greekLit/tree/master/data/tlg0017/tlg010/tlg0017.tlg010.perseus-grc1.xml</t>
  </si>
  <si>
    <t>On The Estate of Cleonymus</t>
  </si>
  <si>
    <t>canonical-greekLit-master/data/tlg0017/tlg001/tlg0017.tlg001.perseus-grc1.xml</t>
  </si>
  <si>
    <t>Isaeus - On The Estate of Cleonymus (tlg001).xml</t>
  </si>
  <si>
    <t>https://github.com/PerseusDL/canonical-greekLit/tree/master/data/tlg0017/tlg001/tlg0017.tlg001.perseus-grc1.xml</t>
  </si>
  <si>
    <t>On the Estate of Hagnias</t>
  </si>
  <si>
    <t>canonical-greekLit-master/data/tlg0017/tlg011/tlg0017.tlg011.perseus-grc1.xml</t>
  </si>
  <si>
    <t>Isaeus - On the Estate of Hagnias (tlg011).xml</t>
  </si>
  <si>
    <t>https://github.com/PerseusDL/canonical-greekLit/tree/master/data/tlg0017/tlg011/tlg0017.tlg011.perseus-grc1.xml</t>
  </si>
  <si>
    <t>On the Peace</t>
  </si>
  <si>
    <t>canonical-greekLit-master/data/tlg0010/tlg017/tlg0010.tlg017.perseus-grc2.xml</t>
  </si>
  <si>
    <t>Isocrates - On the Peace (tlg017).xml</t>
  </si>
  <si>
    <t>https://github.com/PerseusDL/canonical-greekLit/tree/master/data/tlg0010/tlg017/tlg0010.tlg017.perseus-grc2.xml</t>
  </si>
  <si>
    <t>On the Navy-Boards</t>
  </si>
  <si>
    <t>canonical-greekLit-master/data/tlg0014/tlg014/tlg0014.tlg014.perseus-grc1.xml</t>
  </si>
  <si>
    <t>Demosthenes - On the Navy-Boards (tlg014).xml</t>
  </si>
  <si>
    <t>https://github.com/PerseusDL/canonical-greekLit/tree/master/data/tlg0014/tlg014/tlg0014.tlg014.perseus-grc1.xml</t>
  </si>
  <si>
    <t>On The Estate of Apollodorus</t>
  </si>
  <si>
    <t>canonical-greekLit-master/data/tlg0017/tlg007/tlg0017.tlg007.perseus-grc1.xml</t>
  </si>
  <si>
    <t>Isaeus - On The Estate of Apollodorus (tlg007).xml</t>
  </si>
  <si>
    <t>https://github.com/PerseusDL/canonical-greekLit/tree/master/data/tlg0017/tlg007/tlg0017.tlg007.perseus-grc1.xml</t>
  </si>
  <si>
    <t>On the Estate of Menecles</t>
  </si>
  <si>
    <t>canonical-greekLit-master/data/tlg0017/tlg002/tlg0017.tlg002.perseus-grc1.xml</t>
  </si>
  <si>
    <t>Isaeus - On the Estate of Menecles (tlg002).xml</t>
  </si>
  <si>
    <t>https://github.com/PerseusDL/canonical-greekLit/tree/master/data/tlg0017/tlg002/tlg0017.tlg002.perseus-grc1.xml</t>
  </si>
  <si>
    <t>Antidosis</t>
  </si>
  <si>
    <t>canonical-greekLit-master/data/tlg0010/tlg019/tlg0010.tlg019.perseus-grc2.xml</t>
  </si>
  <si>
    <t>Isocrates - Antidosis (tlg019).xml</t>
  </si>
  <si>
    <t>https://github.com/PerseusDL/canonical-greekLit/tree/master/data/tlg0010/tlg019/tlg0010.tlg019.perseus-grc2.xml</t>
  </si>
  <si>
    <t>Against Timocrates</t>
  </si>
  <si>
    <t>canonical-greekLit-master/data/tlg0014/tlg024/tlg0014.tlg024.perseus-grc1.xml</t>
  </si>
  <si>
    <t>Demosthenes - Against Timocrates (tlg024).xml</t>
  </si>
  <si>
    <t>https://github.com/PerseusDL/canonical-greekLit/tree/master/data/tlg0014/tlg024/tlg0014.tlg024.perseus-grc1.xml</t>
  </si>
  <si>
    <t>Against Aristocrates</t>
  </si>
  <si>
    <t>canonical-greekLit-master/data/tlg0014/tlg023/tlg0014.tlg023.perseus-grc1.xml</t>
  </si>
  <si>
    <t>Demosthenes - Against Aristocrates (tlg023).xml</t>
  </si>
  <si>
    <t>https://github.com/PerseusDL/canonical-greekLit/tree/master/data/tlg0014/tlg023/tlg0014.tlg023.perseus-grc1.xml</t>
  </si>
  <si>
    <t>For the Megalopolitans</t>
  </si>
  <si>
    <t>canonical-greekLit-master/data/tlg0014/tlg016/tlg0014.tlg016.perseus-grc1.xml</t>
  </si>
  <si>
    <t>Demosthenes - For the Megalopolitans (tlg016).xml</t>
  </si>
  <si>
    <t>https://github.com/PerseusDL/canonical-greekLit/tree/master/data/tlg0014/tlg016/tlg0014.tlg016.perseus-grc1.xml</t>
  </si>
  <si>
    <t>Against Lacritus</t>
  </si>
  <si>
    <t>canonical-greekLit-master/data/tlg0014/tlg035/tlg0014.tlg035.perseus-grc1.xml</t>
  </si>
  <si>
    <t>Demosthenes - Against Lacritus (tlg035).xml</t>
  </si>
  <si>
    <t>https://github.com/PerseusDL/canonical-greekLit/tree/master/data/tlg0014/tlg035/tlg0014.tlg035.perseus-grc1.xml</t>
  </si>
  <si>
    <t>For the Liberty of the Rhodians</t>
  </si>
  <si>
    <t>canonical-greekLit-master/data/tlg0014/tlg015/tlg0014.tlg015.perseus-grc1.xml</t>
  </si>
  <si>
    <t>Demosthenes - For the Liberty of the Rhodians (tlg015).xml</t>
  </si>
  <si>
    <t>https://github.com/PerseusDL/canonical-greekLit/tree/master/data/tlg0014/tlg015/tlg0014.tlg015.perseus-grc1.xml</t>
  </si>
  <si>
    <t>canonical-greekLit-master/data/tlg0014/tlg004/tlg0014.tlg004.perseus-grc1.xml</t>
  </si>
  <si>
    <t>Demosthenes - Speech 4 (tlg004).xml</t>
  </si>
  <si>
    <t>https://github.com/PerseusDL/canonical-greekLit/tree/master/data/tlg0014/tlg004/tlg0014.tlg004.perseus-grc1.xml</t>
  </si>
  <si>
    <t>First Philippic</t>
  </si>
  <si>
    <t>Against Callicles</t>
  </si>
  <si>
    <t>canonical-greekLit-master/data/tlg0014/tlg055/tlg0014.tlg055.perseus-grc1.xml</t>
  </si>
  <si>
    <t>Demosthenes - Against Callicles (tlg055).xml</t>
  </si>
  <si>
    <t>https://github.com/PerseusDL/canonical-greekLit/tree/master/data/tlg0014/tlg055/tlg0014.tlg055.perseus-grc1.xml</t>
  </si>
  <si>
    <t>For Phormio</t>
  </si>
  <si>
    <t>canonical-greekLit-master/data/tlg0014/tlg036/tlg0014.tlg036.perseus-grc1.xml</t>
  </si>
  <si>
    <t>Demosthenes - For Phormio (tlg036).xml</t>
  </si>
  <si>
    <t>https://github.com/PerseusDL/canonical-greekLit/tree/master/data/tlg0014/tlg036/tlg0014.tlg036.perseus-grc1.xml</t>
  </si>
  <si>
    <t>On the Estate of Nicostratus</t>
  </si>
  <si>
    <t>canonical-greekLit-master/data/tlg0017/tlg004/tlg0017.tlg004.perseus-grc1.xml</t>
  </si>
  <si>
    <t>Isaeus - On the Estate of Nicostratus (tlg004).xml</t>
  </si>
  <si>
    <t>https://github.com/PerseusDL/canonical-greekLit/tree/master/data/tlg0017/tlg004/tlg0017.tlg004.perseus-grc1.xml</t>
  </si>
  <si>
    <t>canonical-greekLit-master/data/tlg0014/tlg039/tlg0014.tlg039.perseus-grc1.xml</t>
  </si>
  <si>
    <t>Demosthenes - Against Boeotus 1. (tlg039).xml</t>
  </si>
  <si>
    <t>https://github.com/PerseusDL/canonical-greekLit/tree/master/data/tlg0014/tlg039/tlg0014.tlg039.perseus-grc1.xml</t>
  </si>
  <si>
    <t>canonical-greekLit-master/data/tlg0014/tlg045/tlg0014.tlg045.perseus-grc1.xml</t>
  </si>
  <si>
    <t>Demosthenes - Apollodorus Against Stephanus 1 (tlg045).xml</t>
  </si>
  <si>
    <t>https://github.com/PerseusDL/canonical-greekLit/tree/master/data/tlg0014/tlg045/tlg0014.tlg045.perseus-grc1.xml</t>
  </si>
  <si>
    <t>canonical-greekLit-master/data/tlg0014/tlg046/tlg0014.tlg046.perseus-grc1.xml</t>
  </si>
  <si>
    <t>Demosthenes - Apollodorus Against Stephanus 2 (tlg046).xml</t>
  </si>
  <si>
    <t>https://github.com/PerseusDL/canonical-greekLit/tree/master/data/tlg0014/tlg046/tlg0014.tlg046.perseus-grc1.xml</t>
  </si>
  <si>
    <t>First Olynthiac</t>
  </si>
  <si>
    <t>canonical-greekLit-master/data/tlg0014/tlg001/tlg0014.tlg001.perseus-grc1.xml</t>
  </si>
  <si>
    <t>Demosthenes - First Olynthiac (tlg001).xml</t>
  </si>
  <si>
    <t>https://github.com/PerseusDL/canonical-greekLit/tree/master/data/tlg0014/tlg001/tlg0014.tlg001.perseus-grc1.xml</t>
  </si>
  <si>
    <t>Second Olynthiac</t>
  </si>
  <si>
    <t>canonical-greekLit-master/data/tlg0014/tlg002/tlg0014.tlg002.perseus-grc1.xml</t>
  </si>
  <si>
    <t>Demosthenes - Second Olynthiac (tlg002).xml</t>
  </si>
  <si>
    <t>https://github.com/PerseusDL/canonical-greekLit/tree/master/data/tlg0014/tlg002/tlg0014.tlg002.perseus-grc1.xml</t>
  </si>
  <si>
    <t>Third Olynthiac</t>
  </si>
  <si>
    <t>canonical-greekLit-master/data/tlg0014/tlg003/tlg0014.tlg003.perseus-grc1.xml</t>
  </si>
  <si>
    <t>Demosthenes - Third Olynthiac (tlg003).xml</t>
  </si>
  <si>
    <t>https://github.com/PerseusDL/canonical-greekLit/tree/master/data/tlg0014/tlg003/tlg0014.tlg003.perseus-grc1.xml</t>
  </si>
  <si>
    <t>Aeschines</t>
  </si>
  <si>
    <t>Against Timarchus</t>
  </si>
  <si>
    <t>canonical-greekLit-master/data/tlg0026/tlg001/tlg0026.tlg001.perseus-grc1.xml</t>
  </si>
  <si>
    <t>Aeschines - Against Timarchus (tlg001).xml</t>
  </si>
  <si>
    <t>0026</t>
  </si>
  <si>
    <t>https://github.com/PerseusDL/canonical-greekLit/tree/master/data/tlg0026/tlg001/tlg0026.tlg001.perseus-grc1.xml</t>
  </si>
  <si>
    <t>canonical-greekLit-master/data/tlg0014/tlg040/tlg0014.tlg040.perseus-grc1.xml</t>
  </si>
  <si>
    <t>Demosthenes - Against Boeotus 2. (tlg040).xml</t>
  </si>
  <si>
    <t>https://github.com/PerseusDL/canonical-greekLit/tree/master/data/tlg0014/tlg040/tlg0014.tlg040.perseus-grc1.xml</t>
  </si>
  <si>
    <t>κατὰ Μειδίου περὶ τοῦ Κονδύλου</t>
  </si>
  <si>
    <t>canonical-greekLit-master/data/tlg0014/tlg021/tlg0014.tlg021.perseus-grc1.xml</t>
  </si>
  <si>
    <t>Demosthenes - κατὰ Μειδίου περὶ τοῦ Κονδύλου (tlg021).xml</t>
  </si>
  <si>
    <t>https://github.com/PerseusDL/canonical-greekLit/tree/master/data/tlg0014/tlg021/tlg0014.tlg021.perseus-grc1.xml</t>
  </si>
  <si>
    <t>Against Nausimachus and Xenopeithes</t>
  </si>
  <si>
    <t>canonical-greekLit-master/data/tlg0014/tlg038/tlg0014.tlg038.perseus-grc1.xml</t>
  </si>
  <si>
    <t>Demosthenes - Against Nausimachus and Xenopeithes (tlg038).xml</t>
  </si>
  <si>
    <t>https://github.com/PerseusDL/canonical-greekLit/tree/master/data/tlg0014/tlg038/tlg0014.tlg038.perseus-grc1.xml</t>
  </si>
  <si>
    <t>Against Pantaenetus</t>
  </si>
  <si>
    <t>canonical-greekLit-master/data/tlg0014/tlg037/tlg0014.tlg037.perseus-grc1.xml</t>
  </si>
  <si>
    <t>Demosthenes - Against Pantaenetus (tlg037).xml</t>
  </si>
  <si>
    <t>https://github.com/PerseusDL/canonical-greekLit/tree/master/data/tlg0014/tlg037/tlg0014.tlg037.perseus-grc1.xml</t>
  </si>
  <si>
    <t>canonical-greekLit-master/data/tlg0014/tlg005/tlg0014.tlg005.perseus-grc1.xml</t>
  </si>
  <si>
    <t>Demosthenes - On the Peace (tlg005).xml</t>
  </si>
  <si>
    <t>https://github.com/PerseusDL/canonical-greekLit/tree/master/data/tlg0014/tlg005/tlg0014.tlg005.perseus-grc1.xml</t>
  </si>
  <si>
    <t>To Philip</t>
  </si>
  <si>
    <t>canonical-greekLit-master/data/tlg0010/tlg020/tlg0010.tlg020.perseus-grc2.xml</t>
  </si>
  <si>
    <t>Isocrates - To Philip (tlg020).xml</t>
  </si>
  <si>
    <t>https://github.com/PerseusDL/canonical-greekLit/tree/master/data/tlg0010/tlg020/tlg0010.tlg020.perseus-grc2.xml</t>
  </si>
  <si>
    <t>Against Eubulides</t>
  </si>
  <si>
    <t>canonical-greekLit-master/data/tlg0014/tlg057/tlg0014.tlg057.perseus-grc1.xml</t>
  </si>
  <si>
    <t>Demosthenes - Against Eubulides (tlg057).xml</t>
  </si>
  <si>
    <t>https://github.com/PerseusDL/canonical-greekLit/tree/master/data/tlg0014/tlg057/tlg0014.tlg057.perseus-grc1.xml</t>
  </si>
  <si>
    <t>Against Zenothemis</t>
  </si>
  <si>
    <t>canonical-greekLit-master/data/tlg0014/tlg032/tlg0014.tlg032.perseus-grc1.xml</t>
  </si>
  <si>
    <t>Demosthenes - Against Zenothemis (tlg032).xml</t>
  </si>
  <si>
    <t>https://github.com/PerseusDL/canonical-greekLit/tree/master/data/tlg0014/tlg032/tlg0014.tlg032.perseus-grc1.xml</t>
  </si>
  <si>
    <t>The Erotic Essay</t>
  </si>
  <si>
    <t>canonical-greekLit-master/data/tlg0014/tlg061/tlg0014.tlg061.perseus-grc1.xml</t>
  </si>
  <si>
    <t>Demosthenes - The Erotic Essay (tlg061).xml</t>
  </si>
  <si>
    <t>https://github.com/PerseusDL/canonical-greekLit/tree/master/data/tlg0014/tlg061/tlg0014.tlg061.perseus-grc1.xml</t>
  </si>
  <si>
    <t>Second Philippic</t>
  </si>
  <si>
    <t>canonical-greekLit-master/data/tlg0014/tlg006/tlg0014.tlg006.perseus-grc1.xml</t>
  </si>
  <si>
    <t>Demosthenes - Second Philippic (tlg006).xml</t>
  </si>
  <si>
    <t>https://github.com/PerseusDL/canonical-greekLit/tree/master/data/tlg0014/tlg006/tlg0014.tlg006.perseus-grc1.xml</t>
  </si>
  <si>
    <t>On Behalf of Euphiletus</t>
  </si>
  <si>
    <t>canonical-greekLit-master/data/tlg0017/tlg012/tlg0017.tlg012.perseus-grc1.xml</t>
  </si>
  <si>
    <t>Isaeus - On Behalf of Euphiletus (tlg012).xml</t>
  </si>
  <si>
    <t>https://github.com/PerseusDL/canonical-greekLit/tree/master/data/tlg0017/tlg012/tlg0017.tlg012.perseus-grc1.xml</t>
  </si>
  <si>
    <t>canonical-greekLit-master/data/tlg0014/tlg059/tlg0014.tlg059.perseus-grc1.xml</t>
  </si>
  <si>
    <t>Demosthenes - Apollodorus Against Neaera (tlg059).xml</t>
  </si>
  <si>
    <t>https://github.com/PerseusDL/canonical-greekLit/tree/master/data/tlg0014/tlg059/tlg0014.tlg059.perseus-grc1.xml</t>
  </si>
  <si>
    <t>On the False Embassy</t>
  </si>
  <si>
    <t>canonical-greekLit-master/data/tlg0014/tlg019/tlg0014.tlg019.perseus-grc1.xml</t>
  </si>
  <si>
    <t>Demosthenes - On the False Embassy (tlg019).xml</t>
  </si>
  <si>
    <t>https://github.com/PerseusDL/canonical-greekLit/tree/master/data/tlg0014/tlg019/tlg0014.tlg019.perseus-grc1.xml</t>
  </si>
  <si>
    <t>On Halonnesus</t>
  </si>
  <si>
    <t>canonical-greekLit-master/data/tlg0014/tlg007/tlg0014.tlg007.perseus-grc1.xml</t>
  </si>
  <si>
    <t>Demosthenes - On Halonnesus (tlg007).xml</t>
  </si>
  <si>
    <t>https://github.com/PerseusDL/canonical-greekLit/tree/master/data/tlg0014/tlg007/tlg0014.tlg007.perseus-grc1.xml</t>
  </si>
  <si>
    <t>Against Apaturius</t>
  </si>
  <si>
    <t>canonical-greekLit-master/data/tlg0014/tlg033/tlg0014.tlg033.perseus-grc1.xml</t>
  </si>
  <si>
    <t>Demosthenes - Against Apaturius (tlg033).xml</t>
  </si>
  <si>
    <t>https://github.com/PerseusDL/canonical-greekLit/tree/master/data/tlg0014/tlg033/tlg0014.tlg033.perseus-grc1.xml</t>
  </si>
  <si>
    <t>Against Theocrines</t>
  </si>
  <si>
    <t>canonical-greekLit-master/data/tlg0014/tlg058/tlg0014.tlg058.perseus-grc1.xml</t>
  </si>
  <si>
    <t>Demosthenes - Against Theocrines (tlg058).xml</t>
  </si>
  <si>
    <t>https://github.com/PerseusDL/canonical-greekLit/tree/master/data/tlg0014/tlg058/tlg0014.tlg058.perseus-grc1.xml</t>
  </si>
  <si>
    <t>Fourth Philippic</t>
  </si>
  <si>
    <t>canonical-greekLit-master/data/tlg0014/tlg010/tlg0014.tlg010.perseus-grc1.xml</t>
  </si>
  <si>
    <t>Demosthenes - Fourth Philippic (tlg010).xml</t>
  </si>
  <si>
    <t>https://github.com/PerseusDL/canonical-greekLit/tree/master/data/tlg0014/tlg010/tlg0014.tlg010.perseus-grc1.xml</t>
  </si>
  <si>
    <t>Third Philippic</t>
  </si>
  <si>
    <t>canonical-greekLit-master/data/tlg0014/tlg009/tlg0014.tlg009.perseus-grc1.xml</t>
  </si>
  <si>
    <t>Demosthenes - Third Philippic (tlg009).xml</t>
  </si>
  <si>
    <t>https://github.com/PerseusDL/canonical-greekLit/tree/master/data/tlg0014/tlg009/tlg0014.tlg009.perseus-grc1.xml</t>
  </si>
  <si>
    <t>canonical-greekLit-master/data/tlg0014/tlg048/tlg0014.tlg048.perseus-grc1.xml</t>
  </si>
  <si>
    <t>Demosthenes - κατὰ Ὀλυμπιοδώρου Βλάβης (tlg048).xml</t>
  </si>
  <si>
    <t>https://github.com/PerseusDL/canonical-greekLit/tree/master/data/tlg0014/tlg048/tlg0014.tlg048.perseus-grc1.xml</t>
  </si>
  <si>
    <t>canonical-greekLit-master/data/tlg0014/tlg008/tlg0014.tlg008.perseus-grc1.xml</t>
  </si>
  <si>
    <t>Demosthenes - περὶ τῶν ἐν Χερρονήσῳ (tlg008).xml</t>
  </si>
  <si>
    <t>https://github.com/PerseusDL/canonical-greekLit/tree/master/data/tlg0014/tlg008/tlg0014.tlg008.perseus-grc1.xml</t>
  </si>
  <si>
    <t>Against Macartatus</t>
  </si>
  <si>
    <t>canonical-greekLit-master/data/tlg0014/tlg043/tlg0014.tlg043.perseus-grc1.xml</t>
  </si>
  <si>
    <t>Demosthenes - Against Macartatus (tlg043).xml</t>
  </si>
  <si>
    <t>https://github.com/PerseusDL/canonical-greekLit/tree/master/data/tlg0014/tlg043/tlg0014.tlg043.perseus-grc1.xml</t>
  </si>
  <si>
    <t>canonical-greekLit-master/data/tlg0010/tlg021/tlg0010.tlg021.perseus-grc2.xml</t>
  </si>
  <si>
    <t>Isocrates - Speeches (tlg021).xml</t>
  </si>
  <si>
    <t>https://github.com/PerseusDL/canonical-greekLit/tree/master/data/tlg0010/tlg021/tlg0010.tlg021.perseus-grc2.xml</t>
  </si>
  <si>
    <t>Panathenaicus</t>
  </si>
  <si>
    <t>Against Aristogeiton 1</t>
  </si>
  <si>
    <t>canonical-greekLit-master/data/tlg0014/tlg025/tlg0014.tlg025.perseus-grc1.xml</t>
  </si>
  <si>
    <t>Demosthenes - Against Aristogeiton 1 (tlg025).xml</t>
  </si>
  <si>
    <t>https://github.com/PerseusDL/canonical-greekLit/tree/master/data/tlg0014/tlg025/tlg0014.tlg025.perseus-grc1.xml</t>
  </si>
  <si>
    <t>Against Aristogeiton 2</t>
  </si>
  <si>
    <t>canonical-greekLit-master/data/tlg0014/tlg026/tlg0014.tlg026.perseus-grc1.xml</t>
  </si>
  <si>
    <t>Demosthenes - Against Aristogeiton 2 (tlg026).xml</t>
  </si>
  <si>
    <t>https://github.com/PerseusDL/canonical-greekLit/tree/master/data/tlg0014/tlg026/tlg0014.tlg026.perseus-grc1.xml</t>
  </si>
  <si>
    <t>The Funeral Speech 51-61</t>
  </si>
  <si>
    <t>canonical-greekLit-master/data/tlg0014/tlg060/tlg0014.tlg060.perseus-grc1.xml</t>
  </si>
  <si>
    <t>Demosthenes - The Funeral Speech 51-61 (tlg060).xml</t>
  </si>
  <si>
    <t>https://github.com/PerseusDL/canonical-greekLit/tree/master/data/tlg0014/tlg060/tlg0014.tlg060.perseus-grc1.xml</t>
  </si>
  <si>
    <t>Hyperides</t>
  </si>
  <si>
    <t>Against Philippides</t>
  </si>
  <si>
    <t>canonical-greekLit-master/data/tlg0030/tlg002/tlg0030.tlg002.perseus-grc1.xml</t>
  </si>
  <si>
    <t>Hyperides - Against Philippides (tlg002).xml</t>
  </si>
  <si>
    <t>0030</t>
  </si>
  <si>
    <t>https://github.com/PerseusDL/canonical-greekLit/tree/master/data/tlg0030/tlg002/tlg0030.tlg002.perseus-grc1.xml</t>
  </si>
  <si>
    <t>The Speech on the Embassy</t>
  </si>
  <si>
    <t>canonical-greekLit-master/data/tlg0026/tlg002/tlg0026.tlg002.perseus-grc1.xml</t>
  </si>
  <si>
    <t>Aeschines - The Speech on the Embassy (tlg002).xml</t>
  </si>
  <si>
    <t>https://github.com/PerseusDL/canonical-greekLit/tree/master/data/tlg0026/tlg002/tlg0026.tlg002.perseus-grc1.xml</t>
  </si>
  <si>
    <t>In Defence of Lycophron</t>
  </si>
  <si>
    <t>canonical-greekLit-master/data/tlg0030/tlg001/tlg0030.tlg001.perseus-grc1.xml</t>
  </si>
  <si>
    <t>Hyperides - In Defence of Lycophron (tlg001).xml</t>
  </si>
  <si>
    <t>https://github.com/PerseusDL/canonical-greekLit/tree/master/data/tlg0030/tlg001/tlg0030.tlg001.perseus-grc1.xml</t>
  </si>
  <si>
    <t>On the Accession of Alexander</t>
  </si>
  <si>
    <t>canonical-greekLit-master/data/tlg0014/tlg017/tlg0014.tlg017.perseus-grc1.xml</t>
  </si>
  <si>
    <t>Demosthenes - On the Accession of Alexander (tlg017).xml</t>
  </si>
  <si>
    <t>https://github.com/PerseusDL/canonical-greekLit/tree/master/data/tlg0014/tlg017/tlg0014.tlg017.perseus-grc1.xml</t>
  </si>
  <si>
    <t>Against Demosthenes</t>
  </si>
  <si>
    <t>canonical-greekLit-master/data/tlg0030/tlg005/tlg0030.tlg005.perseus-grc1.xml</t>
  </si>
  <si>
    <t>Hyperides - Against Demosthenes (tlg005).xml</t>
  </si>
  <si>
    <t>https://github.com/PerseusDL/canonical-greekLit/tree/master/data/tlg0030/tlg005/tlg0030.tlg005.perseus-grc1.xml</t>
  </si>
  <si>
    <t>Against Ctesiphon</t>
  </si>
  <si>
    <t>canonical-greekLit-master/data/tlg0026/tlg003/tlg0026.tlg003.perseus-grc1.xml</t>
  </si>
  <si>
    <t>Aeschines - Against Ctesiphon (tlg003).xml</t>
  </si>
  <si>
    <t>https://github.com/PerseusDL/canonical-greekLit/tree/master/data/tlg0026/tlg003/tlg0026.tlg003.perseus-grc1.xml</t>
  </si>
  <si>
    <t>Against Phaenippus</t>
  </si>
  <si>
    <t>canonical-greekLit-master/data/tlg0014/tlg042/tlg0014.tlg042.perseus-grc1.xml</t>
  </si>
  <si>
    <t>Demosthenes - Against Phaenippus (tlg042).xml</t>
  </si>
  <si>
    <t>https://github.com/PerseusDL/canonical-greekLit/tree/master/data/tlg0014/tlg042/tlg0014.tlg042.perseus-grc1.xml</t>
  </si>
  <si>
    <t>On the Crown</t>
  </si>
  <si>
    <t>canonical-greekLit-master/data/tlg0014/tlg018/tlg0014.tlg018.perseus-grc1.xml</t>
  </si>
  <si>
    <t>Demosthenes - On the Crown (tlg018).xml</t>
  </si>
  <si>
    <t>https://github.com/PerseusDL/canonical-greekLit/tree/master/data/tlg0014/tlg018/tlg0014.tlg018.perseus-grc1.xml</t>
  </si>
  <si>
    <t>In Defence of Euxenippus</t>
  </si>
  <si>
    <t>canonical-greekLit-master/data/tlg0030/tlg004/tlg0030.tlg004.perseus-grc1.xml</t>
  </si>
  <si>
    <t>Hyperides - In Defence of Euxenippus (tlg004).xml</t>
  </si>
  <si>
    <t>https://github.com/PerseusDL/canonical-greekLit/tree/master/data/tlg0030/tlg004/tlg0030.tlg004.perseus-grc1.xml</t>
  </si>
  <si>
    <t>Against Phormio</t>
  </si>
  <si>
    <t>canonical-greekLit-master/data/tlg0014/tlg034/tlg0014.tlg034.perseus-grc1.xml</t>
  </si>
  <si>
    <t>Demosthenes - Against Phormio (tlg034).xml</t>
  </si>
  <si>
    <t>https://github.com/PerseusDL/canonical-greekLit/tree/master/data/tlg0014/tlg034/tlg0014.tlg034.perseus-grc1.xml</t>
  </si>
  <si>
    <t>Against Athenogenes</t>
  </si>
  <si>
    <t>canonical-greekLit-master/data/tlg0030/tlg003/tlg0030.tlg003.perseus-grc1.xml</t>
  </si>
  <si>
    <t>Hyperides - Against Athenogenes (tlg003).xml</t>
  </si>
  <si>
    <t>https://github.com/PerseusDL/canonical-greekLit/tree/master/data/tlg0030/tlg003/tlg0030.tlg003.perseus-grc1.xml</t>
  </si>
  <si>
    <t>Against Dionysodorus</t>
  </si>
  <si>
    <t>canonical-greekLit-master/data/tlg0014/tlg056/tlg0014.tlg056.perseus-grc1.xml</t>
  </si>
  <si>
    <t>Demosthenes - Against Dionysodorus (tlg056).xml</t>
  </si>
  <si>
    <t>https://github.com/PerseusDL/canonical-greekLit/tree/master/data/tlg0014/tlg056/tlg0014.tlg056.perseus-grc1.xml</t>
  </si>
  <si>
    <t>Funeral Speech</t>
  </si>
  <si>
    <t>canonical-greekLit-master/data/tlg0030/tlg006/tlg0030.tlg006.perseus-grc1.xml</t>
  </si>
  <si>
    <t>Hyperides - Funeral Speech (tlg006).xml</t>
  </si>
  <si>
    <t>https://github.com/PerseusDL/canonical-greekLit/tree/master/data/tlg0030/tlg006/tlg0030.tlg006.perseus-grc1.xml</t>
  </si>
  <si>
    <t>Dio Chrysostom</t>
  </si>
  <si>
    <t>Orations</t>
  </si>
  <si>
    <t>canonical-greekLit-master/data/tlg0612/tlg001/tlg0612.tlg001.perseus-grc1.xml</t>
  </si>
  <si>
    <t>Dio Chrysostom - Orations (tlg001).xml</t>
  </si>
  <si>
    <t>0612</t>
  </si>
  <si>
    <t>https://github.com/PerseusDL/canonical-greekLit/tree/master/data/tlg0612/tlg001/tlg0612.tlg001.perseus-grc1.xml</t>
  </si>
  <si>
    <t>Consolatio ad Apollonium</t>
  </si>
  <si>
    <t>canonical-greekLit-master/data/tlg0007/tlg076/tlg0007.tlg076.perseus-grc1.xml</t>
  </si>
  <si>
    <t>Plutarch - Consolatio ad Apollonium (tlg076).xml</t>
  </si>
  <si>
    <t>076</t>
  </si>
  <si>
    <t>https://github.com/PerseusDL/canonical-greekLit/tree/master/data/tlg0007/tlg076/tlg0007.tlg076.perseus-grc1.xml</t>
  </si>
  <si>
    <t>Consolatio ad uxorem</t>
  </si>
  <si>
    <t>canonical-greekLit-master/data/tlg0007/tlg111/tlg0007.tlg111.perseus-grc1.xml</t>
  </si>
  <si>
    <t>Plutarch - Consolatio ad uxorem (tlg111).xml</t>
  </si>
  <si>
    <t>111</t>
  </si>
  <si>
    <t>https://github.com/PerseusDL/canonical-greekLit/tree/master/data/tlg0007/tlg111/tlg0007.tlg111.perseus-grc1.xml</t>
  </si>
  <si>
    <t>Aristides, Aelius</t>
  </si>
  <si>
    <t>canonical-greekLit-master/data/tlg0284/tlg008/tlg0284.tlg008.perseus-grc1.xml</t>
  </si>
  <si>
    <t>Aristides, Aelius - Orationes 08 (tlg008).xml</t>
  </si>
  <si>
    <t>0284</t>
  </si>
  <si>
    <t>https://github.com/PerseusDL/canonical-greekLit/tree/master/data/tlg0284/tlg008/tlg0284.tlg008.perseus-grc1.xml</t>
  </si>
  <si>
    <t>Aristides: Perseus = Dindorf; Column X = Keil</t>
  </si>
  <si>
    <t>canonical-greekLit-master/data/tlg0284/tlg043/tlg0284.tlg043.perseus-grc1.xml</t>
  </si>
  <si>
    <t>Aristides, Aelius - Orationes 43 (tlg043).xml</t>
  </si>
  <si>
    <t>https://github.com/PerseusDL/canonical-greekLit/tree/master/data/tlg0284/tlg043/tlg0284.tlg043.perseus-grc1.xml</t>
  </si>
  <si>
    <t>spurious</t>
  </si>
  <si>
    <t>canonical-greekLit-master/data/tlg0284/tlg004/tlg0284.tlg004.perseus-grc1.xml</t>
  </si>
  <si>
    <t>Aristides, Aelius - Orationes 04 (tlg004).xml</t>
  </si>
  <si>
    <t>https://github.com/PerseusDL/canonical-greekLit/tree/master/data/tlg0284/tlg004/tlg0284.tlg004.perseus-grc1.xml</t>
  </si>
  <si>
    <t>canonical-greekLit-master/data/tlg0284/tlg045/tlg0284.tlg045.perseus-grc1.xml</t>
  </si>
  <si>
    <t>Aristides, Aelius - Orationes 45 (tlg045).xml</t>
  </si>
  <si>
    <t>https://github.com/PerseusDL/canonical-greekLit/tree/master/data/tlg0284/tlg045/tlg0284.tlg045.perseus-grc1.xml</t>
  </si>
  <si>
    <t>canonical-greekLit-master/data/tlg0284/tlg049/tlg0284.tlg049.perseus-grc1.xml</t>
  </si>
  <si>
    <t>Aristides, Aelius - Orationes 49 (tlg049).xml</t>
  </si>
  <si>
    <t>https://github.com/PerseusDL/canonical-greekLit/tree/master/data/tlg0284/tlg049/tlg0284.tlg049.perseus-grc1.xml</t>
  </si>
  <si>
    <t>canonical-greekLit-master/data/tlg0284/tlg007/tlg0284.tlg007.perseus-grc1.xml</t>
  </si>
  <si>
    <t>Aristides, Aelius - Orationes 07 (tlg007).xml</t>
  </si>
  <si>
    <t>https://github.com/PerseusDL/canonical-greekLit/tree/master/data/tlg0284/tlg007/tlg0284.tlg007.perseus-grc1.xml</t>
  </si>
  <si>
    <t>canonical-greekLit-master/data/tlg0284/tlg010/tlg0284.tlg010.perseus-grc1.xml</t>
  </si>
  <si>
    <t>Aristides, Aelius - Orationes 10 (tlg010).xml</t>
  </si>
  <si>
    <t>https://github.com/PerseusDL/canonical-greekLit/tree/master/data/tlg0284/tlg010/tlg0284.tlg010.perseus-grc1.xml</t>
  </si>
  <si>
    <t>canonical-greekLit-master/data/tlg0284/tlg047/tlg0284.tlg047.perseus-grc1.xml</t>
  </si>
  <si>
    <t>Aristides, Aelius - Orationes 47 (tlg047).xml</t>
  </si>
  <si>
    <t>https://github.com/PerseusDL/canonical-greekLit/tree/master/data/tlg0284/tlg047/tlg0284.tlg047.perseus-grc1.xml</t>
  </si>
  <si>
    <t>canonical-greekLit-master/data/tlg0284/tlg048/tlg0284.tlg048.perseus-grc1.xml</t>
  </si>
  <si>
    <t>Aristides, Aelius - Orationes 48 (tlg048).xml</t>
  </si>
  <si>
    <t>https://github.com/PerseusDL/canonical-greekLit/tree/master/data/tlg0284/tlg048/tlg0284.tlg048.perseus-grc1.xml</t>
  </si>
  <si>
    <t>canonical-greekLit-master/data/tlg0284/tlg001/tlg0284.tlg001.perseus-grc1.xml</t>
  </si>
  <si>
    <t>Aristides, Aelius - Orationes 01 (tlg001).xml</t>
  </si>
  <si>
    <t>https://github.com/PerseusDL/canonical-greekLit/tree/master/data/tlg0284/tlg001/tlg0284.tlg001.perseus-grc1.xml</t>
  </si>
  <si>
    <t>canonical-greekLit-master/data/tlg0284/tlg044/tlg0284.tlg044.perseus-grc1.xml</t>
  </si>
  <si>
    <t>Aristides, Aelius - Orationes 44 (tlg044).xml</t>
  </si>
  <si>
    <t>https://github.com/PerseusDL/canonical-greekLit/tree/master/data/tlg0284/tlg044/tlg0284.tlg044.perseus-grc1.xml</t>
  </si>
  <si>
    <t>canonical-greekLit-master/data/tlg0284/tlg012/tlg0284.tlg012.perseus-grc1.xml</t>
  </si>
  <si>
    <t>Aristides, Aelius - Orationes 12 (tlg012).xml</t>
  </si>
  <si>
    <t>https://github.com/PerseusDL/canonical-greekLit/tree/master/data/tlg0284/tlg012/tlg0284.tlg012.perseus-grc1.xml</t>
  </si>
  <si>
    <t>canonical-greekLit-master/data/tlg0284/tlg029/tlg0284.tlg029.perseus-grc1.xml</t>
  </si>
  <si>
    <t>Aristides, Aelius - Orationes 29 (tlg029).xml</t>
  </si>
  <si>
    <t>https://github.com/PerseusDL/canonical-greekLit/tree/master/data/tlg0284/tlg029/tlg0284.tlg029.perseus-grc1.xml</t>
  </si>
  <si>
    <t>canonical-greekLit-master/data/tlg0284/tlg030/tlg0284.tlg030.perseus-grc1.xml</t>
  </si>
  <si>
    <t>Aristides, Aelius - Orationes 30 (tlg030).xml</t>
  </si>
  <si>
    <t>https://github.com/PerseusDL/canonical-greekLit/tree/master/data/tlg0284/tlg030/tlg0284.tlg030.perseus-grc1.xml</t>
  </si>
  <si>
    <t>canonical-greekLit-master/data/tlg0284/tlg031/tlg0284.tlg031.perseus-grc1.xml</t>
  </si>
  <si>
    <t>Aristides, Aelius - Orationes 31 (tlg031).xml</t>
  </si>
  <si>
    <t>https://github.com/PerseusDL/canonical-greekLit/tree/master/data/tlg0284/tlg031/tlg0284.tlg031.perseus-grc1.xml</t>
  </si>
  <si>
    <t>canonical-greekLit-master/data/tlg0284/tlg032/tlg0284.tlg032.perseus-grc1.xml</t>
  </si>
  <si>
    <t>Aristides, Aelius - Orationes 32 (tlg032).xml</t>
  </si>
  <si>
    <t>https://github.com/PerseusDL/canonical-greekLit/tree/master/data/tlg0284/tlg032/tlg0284.tlg032.perseus-grc1.xml</t>
  </si>
  <si>
    <t>canonical-greekLit-master/data/tlg0284/tlg033/tlg0284.tlg033.perseus-grc1.xml</t>
  </si>
  <si>
    <t>Aristides, Aelius - Orationes 33 (tlg033).xml</t>
  </si>
  <si>
    <t>https://github.com/PerseusDL/canonical-greekLit/tree/master/data/tlg0284/tlg033/tlg0284.tlg033.perseus-grc1.xml</t>
  </si>
  <si>
    <t>canonical-greekLit-master/data/tlg0284/tlg034/tlg0284.tlg034.perseus-grc1.xml</t>
  </si>
  <si>
    <t>Aristides, Aelius - Orationes 34 (tlg034).xml</t>
  </si>
  <si>
    <t>https://github.com/PerseusDL/canonical-greekLit/tree/master/data/tlg0284/tlg034/tlg0284.tlg034.perseus-grc1.xml</t>
  </si>
  <si>
    <t>canonical-greekLit-master/data/tlg0284/tlg035/tlg0284.tlg035.perseus-grc1.xml</t>
  </si>
  <si>
    <t>Aristides, Aelius - Orationes 35 (tlg035).xml</t>
  </si>
  <si>
    <t>https://github.com/PerseusDL/canonical-greekLit/tree/master/data/tlg0284/tlg035/tlg0284.tlg035.perseus-grc1.xml</t>
  </si>
  <si>
    <t>canonical-greekLit-master/data/tlg0284/tlg036/tlg0284.tlg036.perseus-grc1.xml</t>
  </si>
  <si>
    <t>Aristides, Aelius - Orationes 36 (tlg036).xml</t>
  </si>
  <si>
    <t>https://github.com/PerseusDL/canonical-greekLit/tree/master/data/tlg0284/tlg036/tlg0284.tlg036.perseus-grc1.xml</t>
  </si>
  <si>
    <t>canonical-greekLit-master/data/tlg0284/tlg037/tlg0284.tlg037.perseus-grc1.xml</t>
  </si>
  <si>
    <t>Aristides, Aelius - Orationes 37 (tlg037).xml</t>
  </si>
  <si>
    <t>https://github.com/PerseusDL/canonical-greekLit/tree/master/data/tlg0284/tlg037/tlg0284.tlg037.perseus-grc1.xml</t>
  </si>
  <si>
    <t>canonical-greekLit-master/data/tlg0284/tlg038/tlg0284.tlg038.perseus-grc1.xml</t>
  </si>
  <si>
    <t>Aristides, Aelius - Orationes 38 (tlg038).xml</t>
  </si>
  <si>
    <t>https://github.com/PerseusDL/canonical-greekLit/tree/master/data/tlg0284/tlg038/tlg0284.tlg038.perseus-grc1.xml</t>
  </si>
  <si>
    <t>canonical-greekLit-master/data/tlg0284/tlg039/tlg0284.tlg039.perseus-grc1.xml</t>
  </si>
  <si>
    <t>Aristides, Aelius - Orationes 39 (tlg039).xml</t>
  </si>
  <si>
    <t>https://github.com/PerseusDL/canonical-greekLit/tree/master/data/tlg0284/tlg039/tlg0284.tlg039.perseus-grc1.xml</t>
  </si>
  <si>
    <t>canonical-greekLit-master/data/tlg0284/tlg052/tlg0284.tlg052.perseus-grc1.xml</t>
  </si>
  <si>
    <t>Aristides, Aelius - Orationes 52 (tlg052).xml</t>
  </si>
  <si>
    <t>https://github.com/PerseusDL/canonical-greekLit/tree/master/data/tlg0284/tlg052/tlg0284.tlg052.perseus-grc1.xml</t>
  </si>
  <si>
    <t>canonical-greekLit-master/data/tlg0284/tlg053/tlg0284.tlg053.perseus-grc1.xml</t>
  </si>
  <si>
    <t>Aristides, Aelius - Orationes 53 (tlg053).xml</t>
  </si>
  <si>
    <t>https://github.com/PerseusDL/canonical-greekLit/tree/master/data/tlg0284/tlg053/tlg0284.tlg053.perseus-grc1.xml</t>
  </si>
  <si>
    <t>canonical-greekLit-master/data/tlg0284/tlg054/tlg0284.tlg054.perseus-grc1.xml</t>
  </si>
  <si>
    <t>Aristides, Aelius - Orationes 54 (tlg054).xml</t>
  </si>
  <si>
    <t>https://github.com/PerseusDL/canonical-greekLit/tree/master/data/tlg0284/tlg054/tlg0284.tlg054.perseus-grc1.xml</t>
  </si>
  <si>
    <t>canonical-greekLit-master/data/tlg0284/tlg002/tlg0284.tlg002.perseus-grc1.xml</t>
  </si>
  <si>
    <t>Aristides, Aelius - Orationes 02 (tlg002).xml</t>
  </si>
  <si>
    <t>https://github.com/PerseusDL/canonical-greekLit/tree/master/data/tlg0284/tlg002/tlg0284.tlg002.perseus-grc1.xml</t>
  </si>
  <si>
    <t>canonical-greekLit-master/data/tlg0284/tlg013/tlg0284.tlg013.perseus-grc1.xml</t>
  </si>
  <si>
    <t>Aristides, Aelius - Orationes 13 (tlg013).xml</t>
  </si>
  <si>
    <t>https://github.com/PerseusDL/canonical-greekLit/tree/master/data/tlg0284/tlg013/tlg0284.tlg013.perseus-grc1.xml</t>
  </si>
  <si>
    <t>canonical-greekLit-master/data/tlg0284/tlg014/tlg0284.tlg014.perseus-grc1.xml</t>
  </si>
  <si>
    <t>Aristides, Aelius - Orationes 14 (tlg014).xml</t>
  </si>
  <si>
    <t>https://github.com/PerseusDL/canonical-greekLit/tree/master/data/tlg0284/tlg014/tlg0284.tlg014.perseus-grc1.xml</t>
  </si>
  <si>
    <t>canonical-greekLit-master/data/tlg0284/tlg017/tlg0284.tlg017.perseus-grc1.xml</t>
  </si>
  <si>
    <t>Aristides, Aelius - Orationes 17 (tlg017).xml</t>
  </si>
  <si>
    <t>https://github.com/PerseusDL/canonical-greekLit/tree/master/data/tlg0284/tlg017/tlg0284.tlg017.perseus-grc1.xml</t>
  </si>
  <si>
    <t>canonical-greekLit-master/data/tlg0284/tlg003/tlg0284.tlg003.perseus-grc1.xml</t>
  </si>
  <si>
    <t>Aristides, Aelius - Orationes 03 (tlg003).xml</t>
  </si>
  <si>
    <t>https://github.com/PerseusDL/canonical-greekLit/tree/master/data/tlg0284/tlg003/tlg0284.tlg003.perseus-grc1.xml</t>
  </si>
  <si>
    <t>canonical-greekLit-master/data/tlg0284/tlg015/tlg0284.tlg015.perseus-grc1.xml</t>
  </si>
  <si>
    <t>Aristides, Aelius - Orationes 15 (tlg015).xml</t>
  </si>
  <si>
    <t>https://github.com/PerseusDL/canonical-greekLit/tree/master/data/tlg0284/tlg015/tlg0284.tlg015.perseus-grc1.xml</t>
  </si>
  <si>
    <t>canonical-greekLit-master/data/tlg0284/tlg011/tlg0284.tlg011.perseus-grc1.xml</t>
  </si>
  <si>
    <t>Aristides, Aelius - Orationes 11 (tlg011).xml</t>
  </si>
  <si>
    <t>https://github.com/PerseusDL/canonical-greekLit/tree/master/data/tlg0284/tlg011/tlg0284.tlg011.perseus-grc1.xml</t>
  </si>
  <si>
    <t>canonical-greekLit-master/data/tlg0284/tlg046/tlg0284.tlg046.perseus-grc1.xml</t>
  </si>
  <si>
    <t>Aristides, Aelius - Orationes 46 (tlg046).xml</t>
  </si>
  <si>
    <t>https://github.com/PerseusDL/canonical-greekLit/tree/master/data/tlg0284/tlg046/tlg0284.tlg046.perseus-grc1.xml</t>
  </si>
  <si>
    <t>canonical-greekLit-master/data/tlg0284/tlg040/tlg0284.tlg040.perseus-grc1.xml</t>
  </si>
  <si>
    <t>Aristides, Aelius - Orationes 40 (tlg040).xml</t>
  </si>
  <si>
    <t>https://github.com/PerseusDL/canonical-greekLit/tree/master/data/tlg0284/tlg040/tlg0284.tlg040.perseus-grc1.xml</t>
  </si>
  <si>
    <t>canonical-greekLit-master/data/tlg0284/tlg005/tlg0284.tlg005.perseus-grc1.xml</t>
  </si>
  <si>
    <t>Aristides, Aelius - Orationes 05 (tlg005).xml</t>
  </si>
  <si>
    <t>https://github.com/PerseusDL/canonical-greekLit/tree/master/data/tlg0284/tlg005/tlg0284.tlg005.perseus-grc1.xml</t>
  </si>
  <si>
    <t>canonical-greekLit-master/data/tlg0284/tlg016/tlg0284.tlg016.perseus-grc1.xml</t>
  </si>
  <si>
    <t>Aristides, Aelius - Orationes 16 (tlg016).xml</t>
  </si>
  <si>
    <t>https://github.com/PerseusDL/canonical-greekLit/tree/master/data/tlg0284/tlg016/tlg0284.tlg016.perseus-grc1.xml</t>
  </si>
  <si>
    <t>canonical-greekLit-master/data/tlg0284/tlg051/tlg0284.tlg051.perseus-grc1.xml</t>
  </si>
  <si>
    <t>Aristides, Aelius - Orationes 51 (tlg051).xml</t>
  </si>
  <si>
    <t>https://github.com/PerseusDL/canonical-greekLit/tree/master/data/tlg0284/tlg051/tlg0284.tlg051.perseus-grc1.xml</t>
  </si>
  <si>
    <t>canonical-greekLit-master/data/tlg0284/tlg018/tlg0284.tlg018.perseus-grc1.xml</t>
  </si>
  <si>
    <t>Aristides, Aelius - Orationes 18 (tlg018).xml</t>
  </si>
  <si>
    <t>https://github.com/PerseusDL/canonical-greekLit/tree/master/data/tlg0284/tlg018/tlg0284.tlg018.perseus-grc1.xml</t>
  </si>
  <si>
    <t>canonical-greekLit-master/data/tlg0284/tlg042/tlg0284.tlg042.perseus-grc1.xml</t>
  </si>
  <si>
    <t>Aristides, Aelius - Orationes 42 (tlg042).xml</t>
  </si>
  <si>
    <t>https://github.com/PerseusDL/canonical-greekLit/tree/master/data/tlg0284/tlg042/tlg0284.tlg042.perseus-grc1.xml</t>
  </si>
  <si>
    <t>canonical-greekLit-master/data/tlg0284/tlg050/tlg0284.tlg050.perseus-grc1.xml</t>
  </si>
  <si>
    <t>Aristides, Aelius - Orationes 50 (tlg050).xml</t>
  </si>
  <si>
    <t>https://github.com/PerseusDL/canonical-greekLit/tree/master/data/tlg0284/tlg050/tlg0284.tlg050.perseus-grc1.xml</t>
  </si>
  <si>
    <t>canonical-greekLit-master/data/tlg0284/tlg019/tlg0284.tlg019.perseus-grc1.xml</t>
  </si>
  <si>
    <t>Aristides, Aelius - Orationes 19 (tlg019).xml</t>
  </si>
  <si>
    <t>https://github.com/PerseusDL/canonical-greekLit/tree/master/data/tlg0284/tlg019/tlg0284.tlg019.perseus-grc1.xml</t>
  </si>
  <si>
    <t>canonical-greekLit-master/data/tlg0284/tlg023/tlg0284.tlg023.perseus-grc1.xml</t>
  </si>
  <si>
    <t>Aristides, Aelius - Orationes 23 (tlg023).xml</t>
  </si>
  <si>
    <t>https://github.com/PerseusDL/canonical-greekLit/tree/master/data/tlg0284/tlg023/tlg0284.tlg023.perseus-grc1.xml</t>
  </si>
  <si>
    <t>canonical-greekLit-master/data/tlg0284/tlg024/tlg0284.tlg024.perseus-grc1.xml</t>
  </si>
  <si>
    <t>Aristides, Aelius - Orationes 24 (tlg024).xml</t>
  </si>
  <si>
    <t>https://github.com/PerseusDL/canonical-greekLit/tree/master/data/tlg0284/tlg024/tlg0284.tlg024.perseus-grc1.xml</t>
  </si>
  <si>
    <t>canonical-greekLit-master/data/tlg0284/tlg025/tlg0284.tlg025.perseus-grc1.xml</t>
  </si>
  <si>
    <t>Aristides, Aelius - Orationes 25 (tlg025).xml</t>
  </si>
  <si>
    <t>https://github.com/PerseusDL/canonical-greekLit/tree/master/data/tlg0284/tlg025/tlg0284.tlg025.perseus-grc1.xml</t>
  </si>
  <si>
    <t>canonical-greekLit-master/data/tlg0284/tlg026/tlg0284.tlg026.perseus-grc1.xml</t>
  </si>
  <si>
    <t>Aristides, Aelius - Orationes 26 (tlg026).xml</t>
  </si>
  <si>
    <t>https://github.com/PerseusDL/canonical-greekLit/tree/master/data/tlg0284/tlg026/tlg0284.tlg026.perseus-grc1.xml</t>
  </si>
  <si>
    <t>canonical-greekLit-master/data/tlg0284/tlg027/tlg0284.tlg027.perseus-grc1.xml</t>
  </si>
  <si>
    <t>Aristides, Aelius - Orationes 27 (tlg027).xml</t>
  </si>
  <si>
    <t>https://github.com/PerseusDL/canonical-greekLit/tree/master/data/tlg0284/tlg027/tlg0284.tlg027.perseus-grc1.xml</t>
  </si>
  <si>
    <t>canonical-greekLit-master/data/tlg0284/tlg028/tlg0284.tlg028.perseus-grc1.xml</t>
  </si>
  <si>
    <t>Aristides, Aelius - Orationes 28 (tlg028).xml</t>
  </si>
  <si>
    <t>https://github.com/PerseusDL/canonical-greekLit/tree/master/data/tlg0284/tlg028/tlg0284.tlg028.perseus-grc1.xml</t>
  </si>
  <si>
    <t>canonical-greekLit-master/data/tlg0284/tlg006/tlg0284.tlg006.perseus-grc1.xml</t>
  </si>
  <si>
    <t>Aristides, Aelius - Orationes 06 (tlg006).xml</t>
  </si>
  <si>
    <t>https://github.com/PerseusDL/canonical-greekLit/tree/master/data/tlg0284/tlg006/tlg0284.tlg006.perseus-grc1.xml</t>
  </si>
  <si>
    <t>canonical-greekLit-master/data/tlg0284/tlg020/tlg0284.tlg020.perseus-grc1.xml</t>
  </si>
  <si>
    <t>Aristides, Aelius - Orationes 20 (tlg020).xml</t>
  </si>
  <si>
    <t>https://github.com/PerseusDL/canonical-greekLit/tree/master/data/tlg0284/tlg020/tlg0284.tlg020.perseus-grc1.xml</t>
  </si>
  <si>
    <t>canonical-greekLit-master/data/tlg0284/tlg021/tlg0284.tlg021.perseus-grc1.xml</t>
  </si>
  <si>
    <t>Aristides, Aelius - Orationes 21 (tlg021).xml</t>
  </si>
  <si>
    <t>https://github.com/PerseusDL/canonical-greekLit/tree/master/data/tlg0284/tlg021/tlg0284.tlg021.perseus-grc1.xml</t>
  </si>
  <si>
    <t>canonical-greekLit-master/data/tlg0284/tlg022/tlg0284.tlg022.perseus-grc1.xml</t>
  </si>
  <si>
    <t>Aristides, Aelius - Orationes 22 (tlg022).xml</t>
  </si>
  <si>
    <t>https://github.com/PerseusDL/canonical-greekLit/tree/master/data/tlg0284/tlg022/tlg0284.tlg022.perseus-grc1.xml</t>
  </si>
  <si>
    <t>canonical-greekLit-master/data/tlg0284/tlg041/tlg0284.tlg041.perseus-grc1.xml</t>
  </si>
  <si>
    <t>Aristides, Aelius - Orationes 41 (tlg041).xml</t>
  </si>
  <si>
    <t>https://github.com/PerseusDL/canonical-greekLit/tree/master/data/tlg0284/tlg041/tlg0284.tlg041.perseus-grc1.xml</t>
  </si>
  <si>
    <t>canonical-greekLit-master/data/tlg0284/tlg055/tlg0284.tlg055.perseus-grc1.xml</t>
  </si>
  <si>
    <t>Aristides, Aelius - Orationes 55 (tlg055).xml</t>
  </si>
  <si>
    <t>https://github.com/PerseusDL/canonical-greekLit/tree/master/data/tlg0284/tlg055/tlg0284.tlg055.perseus-grc1.xml</t>
  </si>
  <si>
    <t>canonical-greekLit-master/data/tlg0284/tlg009/tlg0284.tlg009.perseus-grc1.xml</t>
  </si>
  <si>
    <t>Aristides, Aelius - Orationes 09 (tlg009).xml</t>
  </si>
  <si>
    <t>https://github.com/PerseusDL/canonical-greekLit/tree/master/data/tlg0284/tlg009/tlg0284.tlg009.perseus-grc1.xml</t>
  </si>
  <si>
    <t>Panegyric in Honor of the Emperor Constantinus</t>
  </si>
  <si>
    <t>canonical-greekLit-master/data/tlg2003/tlg001/tlg2003.tlg001.perseus-grc1.xml</t>
  </si>
  <si>
    <t>Julian the Emperor - Panegyric in Honor of the Emperor Constantinus (tlg001).xml</t>
  </si>
  <si>
    <t>https://github.com/PerseusDL/canonical-greekLit/tree/master/data/tlg2003/tlg001/tlg2003.tlg001.perseus-grc1.xml</t>
  </si>
  <si>
    <t>Panegyric on the Empress Eusebia</t>
  </si>
  <si>
    <t>canonical-greekLit-master/data/tlg2003/tlg002/tlg2003.tlg002.perseus-grc1.xml</t>
  </si>
  <si>
    <t>Julian the Emperor - Panegyric on the Empress Eusebia (tlg002).xml</t>
  </si>
  <si>
    <t>https://github.com/PerseusDL/canonical-greekLit/tree/master/data/tlg2003/tlg002/tlg2003.tlg002.perseus-grc1.xml</t>
  </si>
  <si>
    <t>The Heroic Deeds of the Emperor Constantius, or on Kingship</t>
  </si>
  <si>
    <t>canonical-greekLit-master/data/tlg2003/tlg003/tlg2003.tlg003.perseus-grc1.xml</t>
  </si>
  <si>
    <t>Julian the Emperor - The Heroic Deeds of the Emperor Constantius, or on Kingship (tlg003).xml</t>
  </si>
  <si>
    <t>https://github.com/PerseusDL/canonical-greekLit/tree/master/data/tlg2003/tlg003/tlg2003.tlg003.perseus-grc1.xml</t>
  </si>
  <si>
    <t>A Consolation to Himself Upon the Departure of the Excellent Sallust</t>
  </si>
  <si>
    <t>canonical-greekLit-master/data/tlg2003/tlg004/tlg2003.tlg004.perseus-grc1.xml</t>
  </si>
  <si>
    <t>Julian the Emperor - A Consolation to Himself Upon the Departure of the Excellent Sallust (tlg004).xml</t>
  </si>
  <si>
    <t>https://github.com/PerseusDL/canonical-greekLit/tree/master/data/tlg2003/tlg004/tlg2003.tlg004.perseus-grc1.xml</t>
  </si>
  <si>
    <t>The Caesars</t>
  </si>
  <si>
    <t>canonical-greekLit-master/data/tlg2003/tlg010/tlg2003.tlg010.perseus-grc1.xml</t>
  </si>
  <si>
    <t>Julian the Emperor - The Caesars (tlg010).xml</t>
  </si>
  <si>
    <t>https://github.com/PerseusDL/canonical-greekLit/tree/master/data/tlg2003/tlg010/tlg2003.tlg010.perseus-grc1.xml</t>
  </si>
  <si>
    <t>To the Cynic Heracleios</t>
  </si>
  <si>
    <t>canonical-greekLit-master/data/tlg2003/tlg007/tlg2003.tlg007.perseus-grc1.xml</t>
  </si>
  <si>
    <t>Julian the Emperor - To the Cynic Heracleios (tlg007).xml</t>
  </si>
  <si>
    <t>https://github.com/PerseusDL/canonical-greekLit/tree/master/data/tlg2003/tlg007/tlg2003.tlg007.perseus-grc1.xml</t>
  </si>
  <si>
    <t>To the Uneducated Cynics</t>
  </si>
  <si>
    <t>canonical-greekLit-master/data/tlg2003/tlg009/tlg2003.tlg009.perseus-grc1.xml</t>
  </si>
  <si>
    <t>Julian the Emperor - To the Uneducated Cynics (tlg009).xml</t>
  </si>
  <si>
    <t>https://github.com/PerseusDL/canonical-greekLit/tree/master/data/tlg2003/tlg009/tlg2003.tlg009.perseus-grc1.xml</t>
  </si>
  <si>
    <t>Philosophy</t>
  </si>
  <si>
    <t>Plato</t>
  </si>
  <si>
    <t>Apology</t>
  </si>
  <si>
    <t>canonical-greekLit-master/data/tlg0059/tlg002/tlg0059.tlg002.perseus-grc2.xml</t>
  </si>
  <si>
    <t>Plato - Apology (tlg002).xml</t>
  </si>
  <si>
    <t>0059</t>
  </si>
  <si>
    <t>https://github.com/PerseusDL/canonical-greekLit/tree/master/data/tlg0059/tlg002/tlg0059.tlg002.perseus-grc2.xml</t>
  </si>
  <si>
    <t>Charmides</t>
  </si>
  <si>
    <t>canonical-greekLit-master/data/tlg0059/tlg018/tlg0059.tlg018.perseus-grc2.xml</t>
  </si>
  <si>
    <t>Plato - Charmides (tlg018).xml</t>
  </si>
  <si>
    <t>https://github.com/PerseusDL/canonical-greekLit/tree/master/data/tlg0059/tlg018/tlg0059.tlg018.perseus-grc2.xml</t>
  </si>
  <si>
    <t>Crito</t>
  </si>
  <si>
    <t>canonical-greekLit-master/data/tlg0059/tlg003/tlg0059.tlg003.perseus-grc2.xml</t>
  </si>
  <si>
    <t>Plato - Crito (tlg003).xml</t>
  </si>
  <si>
    <t>https://github.com/PerseusDL/canonical-greekLit/tree/master/data/tlg0059/tlg003/tlg0059.tlg003.perseus-grc2.xml</t>
  </si>
  <si>
    <t>Euthyphro</t>
  </si>
  <si>
    <t>canonical-greekLit-master/data/tlg0059/tlg001/tlg0059.tlg001.perseus-grc1.xml</t>
  </si>
  <si>
    <t>Plato - Euthyphro (tlg001).xml</t>
  </si>
  <si>
    <t>https://github.com/PerseusDL/canonical-greekLit/tree/master/data/tlg0059/tlg001/tlg0059.tlg001.perseus-grc1.xml</t>
  </si>
  <si>
    <t>Gorgias</t>
  </si>
  <si>
    <t>canonical-greekLit-master/data/tlg0059/tlg023/tlg0059.tlg023.perseus-grc2.xml</t>
  </si>
  <si>
    <t>Plato - Gorgias (tlg023).xml</t>
  </si>
  <si>
    <t>https://github.com/PerseusDL/canonical-greekLit/tree/master/data/tlg0059/tlg023/tlg0059.tlg023.perseus-grc2.xml</t>
  </si>
  <si>
    <t>Hippias Major</t>
  </si>
  <si>
    <t>canonical-greekLit-master/data/tlg0059/tlg025/tlg0059.tlg025.perseus-grc2.xml</t>
  </si>
  <si>
    <t>Plato - Hippias Major (tlg025).xml</t>
  </si>
  <si>
    <t>https://github.com/PerseusDL/canonical-greekLit/tree/master/data/tlg0059/tlg025/tlg0059.tlg025.perseus-grc2.xml</t>
  </si>
  <si>
    <t>Hippias Minor</t>
  </si>
  <si>
    <t>canonical-greekLit-master/data/tlg0059/tlg026/tlg0059.tlg026.perseus-grc2.xml</t>
  </si>
  <si>
    <t>Plato - Hippias Minor (tlg026).xml</t>
  </si>
  <si>
    <t>https://github.com/PerseusDL/canonical-greekLit/tree/master/data/tlg0059/tlg026/tlg0059.tlg026.perseus-grc2.xml</t>
  </si>
  <si>
    <t>Ion</t>
  </si>
  <si>
    <t>canonical-greekLit-master/data/tlg0059/tlg027/tlg0059.tlg027.perseus-grc2.xml</t>
  </si>
  <si>
    <t>Plato - Ion (tlg027).xml</t>
  </si>
  <si>
    <t>https://github.com/PerseusDL/canonical-greekLit/tree/master/data/tlg0059/tlg027/tlg0059.tlg027.perseus-grc2.xml</t>
  </si>
  <si>
    <t>Laches</t>
  </si>
  <si>
    <t>canonical-greekLit-master/data/tlg0059/tlg019/tlg0059.tlg019.perseus-grc2.xml</t>
  </si>
  <si>
    <t>Plato - Laches (tlg019).xml</t>
  </si>
  <si>
    <t>https://github.com/PerseusDL/canonical-greekLit/tree/master/data/tlg0059/tlg019/tlg0059.tlg019.perseus-grc2.xml</t>
  </si>
  <si>
    <t>Lovers</t>
  </si>
  <si>
    <t>canonical-greekLit-master/data/tlg0059/tlg016/tlg0059.tlg016.perseus-grc2.xml</t>
  </si>
  <si>
    <t>Plato - Lovers (tlg016).xml</t>
  </si>
  <si>
    <t>https://github.com/PerseusDL/canonical-greekLit/tree/master/data/tlg0059/tlg016/tlg0059.tlg016.perseus-grc2.xml</t>
  </si>
  <si>
    <t>Lysis</t>
  </si>
  <si>
    <t>canonical-greekLit-master/data/tlg0059/tlg020/tlg0059.tlg020.perseus-grc2.xml</t>
  </si>
  <si>
    <t>Plato - Lysis (tlg020).xml</t>
  </si>
  <si>
    <t>https://github.com/PerseusDL/canonical-greekLit/tree/master/data/tlg0059/tlg020/tlg0059.tlg020.perseus-grc2.xml</t>
  </si>
  <si>
    <t>Protagoras</t>
  </si>
  <si>
    <t>canonical-greekLit-master/data/tlg0059/tlg022/tlg0059.tlg022.perseus-grc2.xml</t>
  </si>
  <si>
    <t>Plato - Protagoras (tlg022).xml</t>
  </si>
  <si>
    <t>https://github.com/PerseusDL/canonical-greekLit/tree/master/data/tlg0059/tlg022/tlg0059.tlg022.perseus-grc2.xml</t>
  </si>
  <si>
    <t>Alcibiades 1</t>
  </si>
  <si>
    <t>canonical-greekLit-master/data/tlg0059/tlg013/tlg0059.tlg013.perseus-grc2.xml</t>
  </si>
  <si>
    <t>Plato - Alcibiades 1 (tlg013).xml</t>
  </si>
  <si>
    <t>https://github.com/PerseusDL/canonical-greekLit/tree/master/data/tlg0059/tlg013/tlg0059.tlg013.perseus-grc2.xml</t>
  </si>
  <si>
    <t>Cratylus</t>
  </si>
  <si>
    <t>canonical-greekLit-master/data/tlg0059/tlg005/tlg0059.tlg005.perseus-grc2.xml</t>
  </si>
  <si>
    <t>Plato - Cratylus (tlg005).xml</t>
  </si>
  <si>
    <t>https://github.com/PerseusDL/canonical-greekLit/tree/master/data/tlg0059/tlg005/tlg0059.tlg005.perseus-grc2.xml</t>
  </si>
  <si>
    <t>Euthydemus</t>
  </si>
  <si>
    <t>canonical-greekLit-master/data/tlg0059/tlg021/tlg0059.tlg021.perseus-grc2.xml</t>
  </si>
  <si>
    <t>Plato - Euthydemus (tlg021).xml</t>
  </si>
  <si>
    <t>https://github.com/PerseusDL/canonical-greekLit/tree/master/data/tlg0059/tlg021/tlg0059.tlg021.perseus-grc2.xml</t>
  </si>
  <si>
    <t>Menexenus</t>
  </si>
  <si>
    <t>canonical-greekLit-master/data/tlg0059/tlg028/tlg0059.tlg028.perseus-grc2.xml</t>
  </si>
  <si>
    <t>Plato - Menexenus (tlg028).xml</t>
  </si>
  <si>
    <t>https://github.com/PerseusDL/canonical-greekLit/tree/master/data/tlg0059/tlg028/tlg0059.tlg028.perseus-grc2.xml</t>
  </si>
  <si>
    <t>Meno</t>
  </si>
  <si>
    <t>canonical-greekLit-master/data/tlg0059/tlg024/tlg0059.tlg024.perseus-grc2.xml</t>
  </si>
  <si>
    <t>Plato - Meno (tlg024).xml</t>
  </si>
  <si>
    <t>https://github.com/PerseusDL/canonical-greekLit/tree/master/data/tlg0059/tlg024/tlg0059.tlg024.perseus-grc2.xml</t>
  </si>
  <si>
    <t>Parmenides</t>
  </si>
  <si>
    <t>canonical-greekLit-master/data/tlg0059/tlg009/tlg0059.tlg009.perseus-grc2.xml</t>
  </si>
  <si>
    <t>Plato - Parmenides (tlg009).xml</t>
  </si>
  <si>
    <t>https://github.com/PerseusDL/canonical-greekLit/tree/master/data/tlg0059/tlg009/tlg0059.tlg009.perseus-grc2.xml</t>
  </si>
  <si>
    <t>Phaedo</t>
  </si>
  <si>
    <t>canonical-greekLit-master/data/tlg0059/tlg004/tlg0059.tlg004.perseus-grc2.xml</t>
  </si>
  <si>
    <t>Plato - Phaedo (tlg004).xml</t>
  </si>
  <si>
    <t>https://github.com/PerseusDL/canonical-greekLit/tree/master/data/tlg0059/tlg004/tlg0059.tlg004.perseus-grc2.xml</t>
  </si>
  <si>
    <t>Phaedrus</t>
  </si>
  <si>
    <t>canonical-greekLit-master/data/tlg0059/tlg012/tlg0059.tlg012.perseus-grc2.xml</t>
  </si>
  <si>
    <t>Plato - Phaedrus (tlg012).xml</t>
  </si>
  <si>
    <t>https://github.com/PerseusDL/canonical-greekLit/tree/master/data/tlg0059/tlg012/tlg0059.tlg012.perseus-grc2.xml</t>
  </si>
  <si>
    <t>Republic</t>
  </si>
  <si>
    <t>canonical-greekLit-master/data/tlg0059/tlg030/tlg0059.tlg030.perseus-grc2.xml</t>
  </si>
  <si>
    <t>Plato - Republic (tlg030).xml</t>
  </si>
  <si>
    <t>https://github.com/PerseusDL/canonical-greekLit/tree/master/data/tlg0059/tlg030/tlg0059.tlg030.perseus-grc2.xml</t>
  </si>
  <si>
    <t>canonical-greekLit-master/data/tlg0059/tlg011/tlg0059.tlg011.perseus-grc2.xml</t>
  </si>
  <si>
    <t>Plato - Symposium (tlg011).xml</t>
  </si>
  <si>
    <t>https://github.com/PerseusDL/canonical-greekLit/tree/master/data/tlg0059/tlg011/tlg0059.tlg011.perseus-grc2.xml</t>
  </si>
  <si>
    <t>Theaetetus</t>
  </si>
  <si>
    <t>canonical-greekLit-master/data/tlg0059/tlg006/tlg0059.tlg006.perseus-grc2.xml</t>
  </si>
  <si>
    <t>Plato - Theaetetus (tlg006).xml</t>
  </si>
  <si>
    <t>https://github.com/PerseusDL/canonical-greekLit/tree/master/data/tlg0059/tlg006/tlg0059.tlg006.perseus-grc2.xml</t>
  </si>
  <si>
    <t>canonical-greekLit-master/data/tlg0032/tlg005/tlg0032.tlg005.perseus-grc2.xml</t>
  </si>
  <si>
    <t>Xenophon - Apology (tlg005).xml</t>
  </si>
  <si>
    <t>https://github.com/PerseusDL/canonical-greekLit/tree/master/data/tlg0032/tlg005/tlg0032.tlg005.perseus-grc2.xml</t>
  </si>
  <si>
    <t>Memorabilia</t>
  </si>
  <si>
    <t>canonical-greekLit-master/data/tlg0032/tlg002/tlg0032.tlg002.perseus-grc2.xml</t>
  </si>
  <si>
    <t>Xenophon - Memorabilia (tlg002).xml</t>
  </si>
  <si>
    <t>https://github.com/PerseusDL/canonical-greekLit/tree/master/data/tlg0032/tlg002/tlg0032.tlg002.perseus-grc2.xml</t>
  </si>
  <si>
    <t>Sophist</t>
  </si>
  <si>
    <t>canonical-greekLit-master/data/tlg0059/tlg007/tlg0059.tlg007.perseus-grc2.xml</t>
  </si>
  <si>
    <t>Plato - Sophist (tlg007).xml</t>
  </si>
  <si>
    <t>https://github.com/PerseusDL/canonical-greekLit/tree/master/data/tlg0059/tlg007/tlg0059.tlg007.perseus-grc2.xml</t>
  </si>
  <si>
    <t>Statesman</t>
  </si>
  <si>
    <t>canonical-greekLit-master/data/tlg0059/tlg008/tlg0059.tlg008.perseus-grc2.xml</t>
  </si>
  <si>
    <t>Plato - Statesman (tlg008).xml</t>
  </si>
  <si>
    <t>https://github.com/PerseusDL/canonical-greekLit/tree/master/data/tlg0059/tlg008/tlg0059.tlg008.perseus-grc2.xml</t>
  </si>
  <si>
    <t>Economics</t>
  </si>
  <si>
    <t>canonical-greekLit-master/data/tlg0032/tlg003/tlg0032.tlg003.perseus-grc2.xml</t>
  </si>
  <si>
    <t>Xenophon - Economics (tlg003).xml</t>
  </si>
  <si>
    <t>https://github.com/PerseusDL/canonical-greekLit/tree/master/data/tlg0032/tlg003/tlg0032.tlg003.perseus-grc2.xml</t>
  </si>
  <si>
    <t>Hiero</t>
  </si>
  <si>
    <t>canonical-greekLit-master/data/tlg0032/tlg008/tlg0032.tlg008.perseus-grc2.xml</t>
  </si>
  <si>
    <t>Xenophon - Hiero (tlg008).xml</t>
  </si>
  <si>
    <t>https://github.com/PerseusDL/canonical-greekLit/tree/master/data/tlg0032/tlg008/tlg0032.tlg008.perseus-grc2.xml</t>
  </si>
  <si>
    <t>canonical-greekLit-master/data/tlg0032/tlg004/tlg0032.tlg004.perseus-grc2.xml</t>
  </si>
  <si>
    <t>Xenophon - Symposium (tlg004).xml</t>
  </si>
  <si>
    <t>https://github.com/PerseusDL/canonical-greekLit/tree/master/data/tlg0032/tlg004/tlg0032.tlg004.perseus-grc2.xml</t>
  </si>
  <si>
    <t>Cleitophon</t>
  </si>
  <si>
    <t>canonical-greekLit-master/data/tlg0059/tlg029/tlg0059.tlg029.perseus-grc2.xml</t>
  </si>
  <si>
    <t>Plato - Cleitophon (tlg029).xml</t>
  </si>
  <si>
    <t>https://github.com/PerseusDL/canonical-greekLit/tree/master/data/tlg0059/tlg029/tlg0059.tlg029.perseus-grc2.xml</t>
  </si>
  <si>
    <t>Critias</t>
  </si>
  <si>
    <t>canonical-greekLit-master/data/tlg0059/tlg032/tlg0059.tlg032.perseus-grc2.xml</t>
  </si>
  <si>
    <t>Plato - Critias (tlg032).xml</t>
  </si>
  <si>
    <t>https://github.com/PerseusDL/canonical-greekLit/tree/master/data/tlg0059/tlg032/tlg0059.tlg032.perseus-grc2.xml</t>
  </si>
  <si>
    <t>Epistles</t>
  </si>
  <si>
    <t>canonical-greekLit-master/data/tlg0059/tlg036/tlg0059.tlg036.perseus-grc2.xml</t>
  </si>
  <si>
    <t>Plato - Epistles (tlg036).xml</t>
  </si>
  <si>
    <t>https://github.com/PerseusDL/canonical-greekLit/tree/master/data/tlg0059/tlg036/tlg0059.tlg036.perseus-grc2.xml</t>
  </si>
  <si>
    <t>Laws</t>
  </si>
  <si>
    <t>canonical-greekLit-master/data/tlg0059/tlg034/tlg0059.tlg034.perseus-grc2.xml</t>
  </si>
  <si>
    <t>Plato - Laws (tlg034).xml</t>
  </si>
  <si>
    <t>https://github.com/PerseusDL/canonical-greekLit/tree/master/data/tlg0059/tlg034/tlg0059.tlg034.perseus-grc2.xml</t>
  </si>
  <si>
    <t>Philebus</t>
  </si>
  <si>
    <t>canonical-greekLit-master/data/tlg0059/tlg010/tlg0059.tlg010.perseus-grc2.xml</t>
  </si>
  <si>
    <t>Plato - Philebus (tlg010).xml</t>
  </si>
  <si>
    <t>https://github.com/PerseusDL/canonical-greekLit/tree/master/data/tlg0059/tlg010/tlg0059.tlg010.perseus-grc2.xml</t>
  </si>
  <si>
    <t>Timaeus</t>
  </si>
  <si>
    <t>canonical-greekLit-master/data/tlg0059/tlg031/tlg0059.tlg031.perseus-grc2.xml</t>
  </si>
  <si>
    <t>Plato - Timaeus (tlg031).xml</t>
  </si>
  <si>
    <t>https://github.com/PerseusDL/canonical-greekLit/tree/master/data/tlg0059/tlg031/tlg0059.tlg031.perseus-grc2.xml</t>
  </si>
  <si>
    <t>Epinomis</t>
  </si>
  <si>
    <t>canonical-greekLit-master/data/tlg0059/tlg035/tlg0059.tlg035.perseus-grc2.xml</t>
  </si>
  <si>
    <t>Plato - Epinomis (tlg035).xml</t>
  </si>
  <si>
    <t>https://github.com/PerseusDL/canonical-greekLit/tree/master/data/tlg0059/tlg035/tlg0059.tlg035.perseus-grc2.xml</t>
  </si>
  <si>
    <t>Hipparchus</t>
  </si>
  <si>
    <t>canonical-greekLit-master/data/tlg0059/tlg015/tlg0059.tlg015.perseus-grc2.xml</t>
  </si>
  <si>
    <t>Plato - Hipparchus (tlg015).xml</t>
  </si>
  <si>
    <t>https://github.com/PerseusDL/canonical-greekLit/tree/master/data/tlg0059/tlg015/tlg0059.tlg015.perseus-grc2.xml</t>
  </si>
  <si>
    <t>Minos</t>
  </si>
  <si>
    <t>canonical-greekLit-master/data/tlg0059/tlg033/tlg0059.tlg033.perseus-grc2.xml</t>
  </si>
  <si>
    <t>Plato - Minos (tlg033).xml</t>
  </si>
  <si>
    <t>https://github.com/PerseusDL/canonical-greekLit/tree/master/data/tlg0059/tlg033/tlg0059.tlg033.perseus-grc2.xml</t>
  </si>
  <si>
    <t>Theages</t>
  </si>
  <si>
    <t>canonical-greekLit-master/data/tlg0059/tlg017/tlg0059.tlg017.perseus-grc2.xml</t>
  </si>
  <si>
    <t>Plato - Theages (tlg017).xml</t>
  </si>
  <si>
    <t>https://github.com/PerseusDL/canonical-greekLit/tree/master/data/tlg0059/tlg017/tlg0059.tlg017.perseus-grc2.xml</t>
  </si>
  <si>
    <t>Aristotle</t>
  </si>
  <si>
    <t>Categories</t>
  </si>
  <si>
    <t>converted/Aristotle - Categories.xml</t>
  </si>
  <si>
    <t>Aristotle - Categories (006).xml</t>
  </si>
  <si>
    <t>0086</t>
  </si>
  <si>
    <t>http://www.hs-augsburg.de/~harsch/graeca/Chronologia/S_ante04/Aristoteles/ari_kate.html</t>
  </si>
  <si>
    <t>De Interpretatione</t>
  </si>
  <si>
    <t>converted/Aristotle - De Interpretatione.xml</t>
  </si>
  <si>
    <t>Aristotle - De Interpretatione (017).xml</t>
  </si>
  <si>
    <t>http://www.hs-augsburg.de/~harsch/graeca/Chronologia/S_ante04/Aristoteles/ari_in00.html</t>
  </si>
  <si>
    <t>Oeconomica II</t>
  </si>
  <si>
    <t>converted/Aristotle - Oeconomica II.xml</t>
  </si>
  <si>
    <t>Aristotle - Oeconomica II (029).xml</t>
  </si>
  <si>
    <t>http://www.hs-augsburg.de/~harsch/graeca/Chronologia/S_ante04/Aristoteles/ari_oik0.html</t>
  </si>
  <si>
    <t>canonical-greekLit-master/data/tlg0086/tlg029/tlg0086.tlg029.perseus-grc1.xml</t>
  </si>
  <si>
    <t>Aristotle - Economics (tlg029).xml</t>
  </si>
  <si>
    <t>https://github.com/PerseusDL/canonical-greekLit/tree/master/data/tlg0086/tlg029/tlg0086.tlg029.perseus-grc1.xml</t>
  </si>
  <si>
    <t>Eudemian Ethics</t>
  </si>
  <si>
    <t>canonical-greekLit-master/data/tlg0086/tlg009/tlg0086.tlg009.perseus-grc1.xml</t>
  </si>
  <si>
    <t>Aristotle - Eudemian Ethics (tlg009).xml</t>
  </si>
  <si>
    <t>https://github.com/PerseusDL/canonical-greekLit/tree/master/data/tlg0086/tlg009/tlg0086.tlg009.perseus-grc1.xml</t>
  </si>
  <si>
    <t>Metaphysics</t>
  </si>
  <si>
    <t>canonical-greekLit-master/data/tlg0086/tlg025/tlg0086.tlg025.perseus-grc1.xml</t>
  </si>
  <si>
    <t>Aristotle - Metaphysics (tlg025).xml</t>
  </si>
  <si>
    <t>https://github.com/PerseusDL/canonical-greekLit/tree/master/data/tlg0086/tlg025/tlg0086.tlg025.perseus-grc1.xml</t>
  </si>
  <si>
    <t>Nicomachean Ethics</t>
  </si>
  <si>
    <t>canonical-greekLit-master/data/tlg0086/tlg010/tlg0086.tlg010.perseus-grc1.xml</t>
  </si>
  <si>
    <t>Aristotle - Nicomachean Ethics (tlg010).xml</t>
  </si>
  <si>
    <t>https://github.com/PerseusDL/canonical-greekLit/tree/master/data/tlg0086/tlg010/tlg0086.tlg010.perseus-grc1.xml</t>
  </si>
  <si>
    <t>Politics</t>
  </si>
  <si>
    <t>canonical-greekLit-master/data/tlg0086/tlg035/tlg0086.tlg035.perseus-grc1.xml</t>
  </si>
  <si>
    <t>Aristotle - Politics (tlg035).xml</t>
  </si>
  <si>
    <t>https://github.com/PerseusDL/canonical-greekLit/tree/master/data/tlg0086/tlg035/tlg0086.tlg035.perseus-grc1.xml</t>
  </si>
  <si>
    <t>Virtues and Vices</t>
  </si>
  <si>
    <t>canonical-greekLit-master/data/tlg0086/tlg045/tlg0086.tlg045.perseus-grc1.xml</t>
  </si>
  <si>
    <t>Aristotle - Virtues and Vices (tlg045).xml</t>
  </si>
  <si>
    <t>https://github.com/PerseusDL/canonical-greekLit/tree/master/data/tlg0086/tlg045/tlg0086.tlg045.perseus-grc1.xml</t>
  </si>
  <si>
    <t>Alcibiades 2</t>
  </si>
  <si>
    <t>canonical-greekLit-master/data/tlg0059/tlg014/tlg0059.tlg014.perseus-grc2.xml</t>
  </si>
  <si>
    <t>Plato - Alcibiades 2 (tlg014).xml</t>
  </si>
  <si>
    <t>https://github.com/PerseusDL/canonical-greekLit/tree/master/data/tlg0059/tlg014/tlg0059.tlg014.perseus-grc2.xml</t>
  </si>
  <si>
    <t>Theophrastus</t>
  </si>
  <si>
    <t>Characters</t>
  </si>
  <si>
    <t>canonical-greekLit-master/data/tlg0093/tlg009/tlg0093.tlg009.perseus-grc1.xml</t>
  </si>
  <si>
    <t>Theophrastus - Characters (tlg009).xml</t>
  </si>
  <si>
    <t>0093</t>
  </si>
  <si>
    <t>https://github.com/PerseusDL/canonical-greekLit/tree/master/data/tlg0093/tlg009/tlg0093.tlg009.perseus-grc1.xml</t>
  </si>
  <si>
    <t>Epictetus</t>
  </si>
  <si>
    <t>Discourses</t>
  </si>
  <si>
    <t>canonical-greekLit-master/data/tlg0557/tlg001/tlg0557.tlg001.perseus-grc1.xml</t>
  </si>
  <si>
    <t>Epictetus - Discourses (tlg001).xml</t>
  </si>
  <si>
    <t>0557</t>
  </si>
  <si>
    <t>https://github.com/PerseusDL/canonical-greekLit/tree/master/data/tlg0557/tlg001/tlg0557.tlg001.perseus-grc1.xml</t>
  </si>
  <si>
    <t>Enchiridion</t>
  </si>
  <si>
    <t>canonical-greekLit-master/data/tlg0557/tlg002/tlg0557.tlg002.perseus-grc1.xml</t>
  </si>
  <si>
    <t>Epictetus - Enchiridion (tlg002).xml</t>
  </si>
  <si>
    <t>https://github.com/PerseusDL/canonical-greekLit/tree/master/data/tlg0557/tlg002/tlg0557.tlg002.perseus-grc1.xml</t>
  </si>
  <si>
    <t>Fragments</t>
  </si>
  <si>
    <t>canonical-greekLit-master/data/tlg0557/tlg003/tlg0557.tlg003.perseus-grc1.xml</t>
  </si>
  <si>
    <t>Epictetus - Fragments (tlg003).xml</t>
  </si>
  <si>
    <t>https://github.com/PerseusDL/canonical-greekLit/tree/master/data/tlg0557/tlg003/tlg0557.tlg003.perseus-grc1.xml</t>
  </si>
  <si>
    <t>Marcus Aurelius</t>
  </si>
  <si>
    <t>Ad se ipsum</t>
  </si>
  <si>
    <t>canonical-greekLit-master/data/tlg0562/tlg001/tlg0562.tlg001.perseus-grc1.xml</t>
  </si>
  <si>
    <t>Marcus Aurelius - Ad se ipsum (tlg001).xml</t>
  </si>
  <si>
    <t>0562</t>
  </si>
  <si>
    <t>https://github.com/PerseusDL/canonical-greekLit/tree/master/data/tlg0562/tlg001/tlg0562.tlg001.perseus-grc1.xml</t>
  </si>
  <si>
    <t>Plotinus</t>
  </si>
  <si>
    <t>Enneads</t>
  </si>
  <si>
    <t>converted/Plotinus - Enneads.xml</t>
  </si>
  <si>
    <t>Plotinus - Enneads (001).xml</t>
  </si>
  <si>
    <t>2000</t>
  </si>
  <si>
    <t>http://www.hs-augsburg.de/~harsch/graeca/Chronologia/S_post03/Plotinos/plo_intr.html</t>
  </si>
  <si>
    <t>Poetry</t>
  </si>
  <si>
    <t>Bucolic</t>
  </si>
  <si>
    <t>Theocritus</t>
  </si>
  <si>
    <t>Idylls</t>
  </si>
  <si>
    <t>canonical-greekLit-master/data/tlg0005/tlg001/tlg0005.tlg001.perseus-grc1.xml</t>
  </si>
  <si>
    <t>Theocritus - Idylls (tlg001).xml</t>
  </si>
  <si>
    <t>Doric</t>
  </si>
  <si>
    <t>0005</t>
  </si>
  <si>
    <t>https://github.com/PerseusDL/canonical-greekLit/tree/master/data/tlg0005/tlg001/tlg0005.tlg001.perseus-grc1.xml</t>
  </si>
  <si>
    <t>Moschus</t>
  </si>
  <si>
    <t>Epitaphius Bios</t>
  </si>
  <si>
    <t>canonical-greekLit-master/data/tlg0035/tlg003/tlg0035.tlg003.perseus-grc1.xml</t>
  </si>
  <si>
    <t>Moschus - Epitaphius Bios (tlg003).xml</t>
  </si>
  <si>
    <t>0035</t>
  </si>
  <si>
    <t>https://github.com/PerseusDL/canonical-greekLit/tree/master/data/tlg0035/tlg003/tlg0035.tlg003.perseus-grc1.xml</t>
  </si>
  <si>
    <t>Eros Drapeta</t>
  </si>
  <si>
    <t>canonical-greekLit-master/data/tlg0035/tlg001/tlg0035.tlg001.perseus-grc1.xml</t>
  </si>
  <si>
    <t>Moschus - Eros Drapeta (tlg001).xml</t>
  </si>
  <si>
    <t>https://github.com/PerseusDL/canonical-greekLit/tree/master/data/tlg0035/tlg001/tlg0035.tlg001.perseus-grc1.xml</t>
  </si>
  <si>
    <t>Europa</t>
  </si>
  <si>
    <t>canonical-greekLit-master/data/tlg0035/tlg002/tlg0035.tlg002.perseus-grc1.xml</t>
  </si>
  <si>
    <t>Moschus - Europa (tlg002).xml</t>
  </si>
  <si>
    <t>epic</t>
  </si>
  <si>
    <t>https://github.com/PerseusDL/canonical-greekLit/tree/master/data/tlg0035/tlg002/tlg0035.tlg002.perseus-grc1.xml</t>
  </si>
  <si>
    <t>Megara</t>
  </si>
  <si>
    <t>canonical-greekLit-master/data/tlg0035/tlg004/tlg0035.tlg004.perseus-grc1.xml</t>
  </si>
  <si>
    <t>Moschus - Megara (tlg004).xml</t>
  </si>
  <si>
    <t>https://github.com/PerseusDL/canonical-greekLit/tree/master/data/tlg0035/tlg004/tlg0035.tlg004.perseus-grc1.xml</t>
  </si>
  <si>
    <t>Bion of Phlossa</t>
  </si>
  <si>
    <t>Epitaphius Adonis</t>
  </si>
  <si>
    <t>canonical-greekLit-master/data/tlg0036/tlg001/tlg0036.tlg001.perseus-grc1.xml</t>
  </si>
  <si>
    <t>Bion of Phlossa - Epitaphius Adonis (tlg001).xml</t>
  </si>
  <si>
    <t>0036</t>
  </si>
  <si>
    <t>https://github.com/PerseusDL/canonical-greekLit/tree/master/data/tlg0036/tlg001/tlg0036.tlg001.perseus-grc1.xml</t>
  </si>
  <si>
    <t>Epithalamium Achillis et Deidameiae</t>
  </si>
  <si>
    <t>canonical-greekLit-master/data/tlg0036/tlg002/tlg0036.tlg002.perseus-grc1.xml</t>
  </si>
  <si>
    <t>Bion of Phlossa - Epithalamium Achillis et Deidameiae (tlg002).xml</t>
  </si>
  <si>
    <t>https://github.com/PerseusDL/canonical-greekLit/tree/master/data/tlg0036/tlg002/tlg0036.tlg002.perseus-grc1.xml</t>
  </si>
  <si>
    <t>Choral</t>
  </si>
  <si>
    <t>Pindar</t>
  </si>
  <si>
    <t>Pythians</t>
  </si>
  <si>
    <t>canonical-greekLit-master/data/tlg0033/tlg002/tlg0033.tlg002.perseus-grc2.xml</t>
  </si>
  <si>
    <t>Pindar - Pythians (tlg002).xml</t>
  </si>
  <si>
    <t>0033</t>
  </si>
  <si>
    <t>https://github.com/PerseusDL/canonical-greekLit/tree/master/data/tlg0033/tlg002/tlg0033.tlg002.perseus-grc2.xml</t>
  </si>
  <si>
    <t>Olympians</t>
  </si>
  <si>
    <t>canonical-greekLit-master/data/tlg0033/tlg001/tlg0033.tlg001.perseus-grc2.xml</t>
  </si>
  <si>
    <t>Pindar - Olympians (tlg001).xml</t>
  </si>
  <si>
    <t>https://github.com/PerseusDL/canonical-greekLit/tree/master/data/tlg0033/tlg001/tlg0033.tlg001.perseus-grc2.xml</t>
  </si>
  <si>
    <t>Nemeans</t>
  </si>
  <si>
    <t>canonical-greekLit-master/data/tlg0033/tlg003/tlg0033.tlg003.perseus-grc2.xml</t>
  </si>
  <si>
    <t>Pindar - Nemeans (tlg003).xml</t>
  </si>
  <si>
    <t>https://github.com/PerseusDL/canonical-greekLit/tree/master/data/tlg0033/tlg003/tlg0033.tlg003.perseus-grc2.xml</t>
  </si>
  <si>
    <t>Isthmians</t>
  </si>
  <si>
    <t>canonical-greekLit-master/data/tlg0033/tlg004/tlg0033.tlg004.perseus-grc2.xml</t>
  </si>
  <si>
    <t>Pindar - Isthmians (tlg004).xml</t>
  </si>
  <si>
    <t>https://github.com/PerseusDL/canonical-greekLit/tree/master/data/tlg0033/tlg004/tlg0033.tlg004.perseus-grc2.xml</t>
  </si>
  <si>
    <t>Epic</t>
  </si>
  <si>
    <t>Homer</t>
  </si>
  <si>
    <t>Iliad</t>
  </si>
  <si>
    <t>canonical-greekLit-master/data/tlg0012/tlg001/tlg0012.tlg001.perseus-grc2.xml</t>
  </si>
  <si>
    <t>Homer - Iliad (tlg001).xml</t>
  </si>
  <si>
    <t>0012</t>
  </si>
  <si>
    <t>https://github.com/PerseusDL/canonical-greekLit/tree/master/data/tlg0012/tlg001/tlg0012.tlg001.perseus-grc2.xml</t>
  </si>
  <si>
    <t>TODO: parser, write tlg author and id</t>
  </si>
  <si>
    <t>Odyssey</t>
  </si>
  <si>
    <t>canonical-greekLit-master/data/tlg0012/tlg002/tlg0012.tlg002.perseus-grc2.xml</t>
  </si>
  <si>
    <t>Homer - Odyssey (tlg002).xml</t>
  </si>
  <si>
    <t>https://github.com/PerseusDL/canonical-greekLit/tree/master/data/tlg0012/tlg002/tlg0012.tlg002.perseus-grc2.xml</t>
  </si>
  <si>
    <t>parser etc: read column names and create dictionary</t>
  </si>
  <si>
    <t>Shield of Heracles</t>
  </si>
  <si>
    <t>canonical-greekLit-master/data/tlg0020/tlg003/tlg0020.tlg003.perseus-grc2.xml</t>
  </si>
  <si>
    <t>Hesiod - Shield of Heracles (tlg003).xml</t>
  </si>
  <si>
    <t>0020</t>
  </si>
  <si>
    <t>https://github.com/PerseusDL/canonical-greekLit/tree/master/data/tlg0020/tlg003/tlg0020.tlg003.perseus-grc2.xml</t>
  </si>
  <si>
    <t>create file with customizable field to search; parameters = with ids and location, lemma id or form</t>
  </si>
  <si>
    <t>Theogony</t>
  </si>
  <si>
    <t>canonical-greekLit-master/data/tlg0020/tlg001/tlg0020.tlg001.perseus-grc2.xml</t>
  </si>
  <si>
    <t>Hesiod - Theogony (tlg001).xml</t>
  </si>
  <si>
    <t>https://github.com/PerseusDL/canonical-greekLit/tree/master/data/tlg0020/tlg001/tlg0020.tlg001.perseus-grc2.xml</t>
  </si>
  <si>
    <t>stopwords: ids instead of forms?</t>
  </si>
  <si>
    <t>Works and Days</t>
  </si>
  <si>
    <t>canonical-greekLit-master/data/tlg0020/tlg002/tlg0020.tlg002.perseus-grc2.xml</t>
  </si>
  <si>
    <t>Hesiod - Works and Days (tlg002).xml</t>
  </si>
  <si>
    <t>https://github.com/PerseusDL/canonical-greekLit/tree/master/data/tlg0020/tlg002/tlg0020.tlg002.perseus-grc2.xml</t>
  </si>
  <si>
    <t>Lycophron</t>
  </si>
  <si>
    <t>Alexandra</t>
  </si>
  <si>
    <t>canonical-greekLit-master/data/tlg0341/tlg002/tlg0341.tlg002.perseus-grc1.xml</t>
  </si>
  <si>
    <t>Lycophron - Alexandra (tlg002).xml</t>
  </si>
  <si>
    <t>0341</t>
  </si>
  <si>
    <t>https://github.com/PerseusDL/canonical-greekLit/tree/master/data/tlg0341/tlg002/tlg0341.tlg002.perseus-grc1.xml</t>
  </si>
  <si>
    <t>Apollonius Rhodius</t>
  </si>
  <si>
    <t>Argonautica</t>
  </si>
  <si>
    <t>canonical-greekLit-master/data/tlg0001/tlg001/tlg0001.tlg001.perseus-grc2.xml</t>
  </si>
  <si>
    <t>Apollonius Rhodius - Argonautica (tlg001).xml</t>
  </si>
  <si>
    <t>0001</t>
  </si>
  <si>
    <t>https://github.com/PerseusDL/canonical-greekLit/tree/master/data/tlg0001/tlg001/tlg0001.tlg001.perseus-grc2.xml</t>
  </si>
  <si>
    <t>Triphiodorus</t>
  </si>
  <si>
    <t>The Taking of Ilios</t>
  </si>
  <si>
    <t>canonical-greekLit-master/data/tlg0647/tlg001/tlg0647.tlg001.perseus-grc1.xml</t>
  </si>
  <si>
    <t>Triphiodorus - The Taking of Ilios (tlg001).xml</t>
  </si>
  <si>
    <t>0647</t>
  </si>
  <si>
    <t>https://github.com/PerseusDL/canonical-greekLit/tree/master/data/tlg0647/tlg001/tlg0647.tlg001.perseus-grc1.xml</t>
  </si>
  <si>
    <t>Nonnus</t>
  </si>
  <si>
    <t>Dionysiaca</t>
  </si>
  <si>
    <t>canonical-greekLit-master/data/tlg2045/tlg001/tlg2045.tlg001.perseus-grc1.xml</t>
  </si>
  <si>
    <t>Nonnus - Dionysiaca (tlg001).xml</t>
  </si>
  <si>
    <t>2045</t>
  </si>
  <si>
    <t>https://github.com/PerseusDL/canonical-greekLit/tree/master/data/tlg2045/tlg001/tlg2045.tlg001.perseus-grc1.xml</t>
  </si>
  <si>
    <t>Epigrams</t>
  </si>
  <si>
    <t>Callimachus</t>
  </si>
  <si>
    <t>canonical-greekLit-master/data/tlg0533/tlg003/tlg0533.tlg003.perseus-grc1.xml</t>
  </si>
  <si>
    <t>Callimachus - Epigrams (tlg003).xml</t>
  </si>
  <si>
    <t>0533</t>
  </si>
  <si>
    <t>https://github.com/PerseusDL/canonical-greekLit/tree/master/data/tlg0533/tlg003/tlg0533.tlg003.perseus-grc1.xml</t>
  </si>
  <si>
    <t>Epigrams, Fragmenta</t>
  </si>
  <si>
    <t>canonical-greekLit-master/data/tlg0533/tlg004/tlg0533.tlg004.perseus-grc1.xml</t>
  </si>
  <si>
    <t>Callimachus - Epigrams, Fragmenta (tlg004).xml</t>
  </si>
  <si>
    <t>https://github.com/PerseusDL/canonical-greekLit/tree/master/data/tlg0533/tlg004/tlg0533.tlg004.perseus-grc1.xml</t>
  </si>
  <si>
    <t>canonical-greekLit-master/data/tlg0005/tlg002/tlg0005.tlg002.perseus-grc1.xml</t>
  </si>
  <si>
    <t>Theocritus - Epigrams (tlg002).xml</t>
  </si>
  <si>
    <t>https://github.com/PerseusDL/canonical-greekLit/tree/master/data/tlg0005/tlg002/tlg0005.tlg002.perseus-grc1.xml</t>
  </si>
  <si>
    <t>Erotic</t>
  </si>
  <si>
    <t>Parthenius of Nicaea</t>
  </si>
  <si>
    <t>Narrationes Amatoriae</t>
  </si>
  <si>
    <t>canonical-greekLit-master/data/tlg0655/tlg001/tlg0655.tlg001.perseus-grc1.xml</t>
  </si>
  <si>
    <t>Parthenius of Nicaea - Narrationes Amatoriae (tlg001).xml</t>
  </si>
  <si>
    <t>0655</t>
  </si>
  <si>
    <t>https://github.com/PerseusDL/canonical-greekLit/tree/master/data/tlg0655/tlg001/tlg0655.tlg001.perseus-grc1.xml</t>
  </si>
  <si>
    <t>Religion</t>
  </si>
  <si>
    <t>Hymns</t>
  </si>
  <si>
    <t>Hymn 01 To Dionysus</t>
  </si>
  <si>
    <t>canonical-greekLit-master/data/tlg0013/tlg001/tlg0013.tlg001.perseus-grc2.xml</t>
  </si>
  <si>
    <t>Hymns - Hymn 01 To Dionysus (tlg001).xml</t>
  </si>
  <si>
    <t>0013</t>
  </si>
  <si>
    <t>https://github.com/PerseusDL/canonical-greekLit/tree/master/data/tlg0013/tlg001/tlg0013.tlg001.perseus-grc2.xml</t>
  </si>
  <si>
    <t>Hymn 02 To Demeter</t>
  </si>
  <si>
    <t>canonical-greekLit-master/data/tlg0013/tlg002/tlg0013.tlg002.perseus-grc2.xml</t>
  </si>
  <si>
    <t>Hymns - Hymn 02 To Demeter (tlg002).xml</t>
  </si>
  <si>
    <t>https://github.com/PerseusDL/canonical-greekLit/tree/master/data/tlg0013/tlg002/tlg0013.tlg002.perseus-grc2.xml</t>
  </si>
  <si>
    <t>Hymn 03 To Apollo</t>
  </si>
  <si>
    <t>canonical-greekLit-master/data/tlg0013/tlg003/tlg0013.tlg003.perseus-grc2.xml</t>
  </si>
  <si>
    <t>Hymns - Hymn 03 To Apollo (tlg003).xml</t>
  </si>
  <si>
    <t>https://github.com/PerseusDL/canonical-greekLit/tree/master/data/tlg0013/tlg003/tlg0013.tlg003.perseus-grc2.xml</t>
  </si>
  <si>
    <t>Hymn 04 To Hermes</t>
  </si>
  <si>
    <t>canonical-greekLit-master/data/tlg0013/tlg004/tlg0013.tlg004.perseus-grc2.xml</t>
  </si>
  <si>
    <t>Hymns - Hymn 04 To Hermes (tlg004).xml</t>
  </si>
  <si>
    <t>https://github.com/PerseusDL/canonical-greekLit/tree/master/data/tlg0013/tlg004/tlg0013.tlg004.perseus-grc2.xml</t>
  </si>
  <si>
    <t>Hymn 05 To Aphrodite</t>
  </si>
  <si>
    <t>canonical-greekLit-master/data/tlg0013/tlg005/tlg0013.tlg005.perseus-grc2.xml</t>
  </si>
  <si>
    <t>Hymns - Hymn 05 To Aphrodite (tlg005).xml</t>
  </si>
  <si>
    <t>https://github.com/PerseusDL/canonical-greekLit/tree/master/data/tlg0013/tlg005/tlg0013.tlg005.perseus-grc2.xml</t>
  </si>
  <si>
    <t>Hymn 06 To Aphrodite</t>
  </si>
  <si>
    <t>canonical-greekLit-master/data/tlg0013/tlg006/tlg0013.tlg006.perseus-grc2.xml</t>
  </si>
  <si>
    <t>Hymns - Hymn 06 To Aphrodite (tlg006).xml</t>
  </si>
  <si>
    <t>https://github.com/PerseusDL/canonical-greekLit/tree/master/data/tlg0013/tlg006/tlg0013.tlg006.perseus-grc2.xml</t>
  </si>
  <si>
    <t>Hymn 07 To Dionysus</t>
  </si>
  <si>
    <t>canonical-greekLit-master/data/tlg0013/tlg007/tlg0013.tlg007.perseus-grc2.xml</t>
  </si>
  <si>
    <t>Hymns - Hymn 07 To Dionysus (tlg007).xml</t>
  </si>
  <si>
    <t>https://github.com/PerseusDL/canonical-greekLit/tree/master/data/tlg0013/tlg007/tlg0013.tlg007.perseus-grc2.xml</t>
  </si>
  <si>
    <t>Hymn 08 To Ares</t>
  </si>
  <si>
    <t>canonical-greekLit-master/data/tlg0013/tlg008/tlg0013.tlg008.perseus-grc2.xml</t>
  </si>
  <si>
    <t>Hymns - Hymn 08 To Ares (tlg008).xml</t>
  </si>
  <si>
    <t>https://github.com/PerseusDL/canonical-greekLit/tree/master/data/tlg0013/tlg008/tlg0013.tlg008.perseus-grc2.xml</t>
  </si>
  <si>
    <t>Hymn 09 To Artemis</t>
  </si>
  <si>
    <t>canonical-greekLit-master/data/tlg0013/tlg009/tlg0013.tlg009.perseus-grc2.xml</t>
  </si>
  <si>
    <t>Hymns - Hymn 09 To Artemis (tlg009).xml</t>
  </si>
  <si>
    <t>https://github.com/PerseusDL/canonical-greekLit/tree/master/data/tlg0013/tlg009/tlg0013.tlg009.perseus-grc2.xml</t>
  </si>
  <si>
    <t>Hymn 10 To Aphrodite</t>
  </si>
  <si>
    <t>canonical-greekLit-master/data/tlg0013/tlg010/tlg0013.tlg010.perseus-grc2.xml</t>
  </si>
  <si>
    <t>Hymns - Hymn 10 To Aphrodite (tlg010).xml</t>
  </si>
  <si>
    <t>https://github.com/PerseusDL/canonical-greekLit/tree/master/data/tlg0013/tlg010/tlg0013.tlg010.perseus-grc2.xml</t>
  </si>
  <si>
    <t>Hymn 11 To Athena</t>
  </si>
  <si>
    <t>canonical-greekLit-master/data/tlg0013/tlg011/tlg0013.tlg011.perseus-grc2.xml</t>
  </si>
  <si>
    <t>Hymns - Hymn 11 To Athena (tlg011).xml</t>
  </si>
  <si>
    <t>https://github.com/PerseusDL/canonical-greekLit/tree/master/data/tlg0013/tlg011/tlg0013.tlg011.perseus-grc2.xml</t>
  </si>
  <si>
    <t>Hymn 12 To Hera</t>
  </si>
  <si>
    <t>canonical-greekLit-master/data/tlg0013/tlg012/tlg0013.tlg012.perseus-grc2.xml</t>
  </si>
  <si>
    <t>Hymns - Hymn 12 To Hera (tlg012).xml</t>
  </si>
  <si>
    <t>https://github.com/PerseusDL/canonical-greekLit/tree/master/data/tlg0013/tlg012/tlg0013.tlg012.perseus-grc2.xml</t>
  </si>
  <si>
    <t>Hymn 13 To Demeter</t>
  </si>
  <si>
    <t>canonical-greekLit-master/data/tlg0013/tlg013/tlg0013.tlg013.perseus-grc2.xml</t>
  </si>
  <si>
    <t>Hymns - Hymn 13 To Demeter (tlg013).xml</t>
  </si>
  <si>
    <t>https://github.com/PerseusDL/canonical-greekLit/tree/master/data/tlg0013/tlg013/tlg0013.tlg013.perseus-grc2.xml</t>
  </si>
  <si>
    <t>Hymn 14 to the Mother of the Gods</t>
  </si>
  <si>
    <t>canonical-greekLit-master/data/tlg0013/tlg014/tlg0013.tlg014.perseus-grc2.xml</t>
  </si>
  <si>
    <t>Hymns - Hymn 14 to the Mother of the Gods (tlg014).xml</t>
  </si>
  <si>
    <t>https://github.com/PerseusDL/canonical-greekLit/tree/master/data/tlg0013/tlg014/tlg0013.tlg014.perseus-grc2.xml</t>
  </si>
  <si>
    <t>Hymn 15 To Heracles the Lion-Hearted</t>
  </si>
  <si>
    <t>canonical-greekLit-master/data/tlg0013/tlg015/tlg0013.tlg015.perseus-grc2.xml</t>
  </si>
  <si>
    <t>Hymns - Hymn 15 To Heracles the Lion-Hearted (tlg015).xml</t>
  </si>
  <si>
    <t>https://github.com/PerseusDL/canonical-greekLit/tree/master/data/tlg0013/tlg015/tlg0013.tlg015.perseus-grc2.xml</t>
  </si>
  <si>
    <t>Hymn 16 To Asclepius</t>
  </si>
  <si>
    <t>canonical-greekLit-master/data/tlg0013/tlg016/tlg0013.tlg016.perseus-grc2.xml</t>
  </si>
  <si>
    <t>Hymns - Hymn 16 To Asclepius (tlg016).xml</t>
  </si>
  <si>
    <t>https://github.com/PerseusDL/canonical-greekLit/tree/master/data/tlg0013/tlg016/tlg0013.tlg016.perseus-grc2.xml</t>
  </si>
  <si>
    <t>Hymn 17 To the Dioscuri</t>
  </si>
  <si>
    <t>canonical-greekLit-master/data/tlg0013/tlg017/tlg0013.tlg017.perseus-grc2.xml</t>
  </si>
  <si>
    <t>Hymns - Hymn 17 To the Dioscuri (tlg017).xml</t>
  </si>
  <si>
    <t>https://github.com/PerseusDL/canonical-greekLit/tree/master/data/tlg0013/tlg017/tlg0013.tlg017.perseus-grc2.xml</t>
  </si>
  <si>
    <t>Hymn 18 To Hermes</t>
  </si>
  <si>
    <t>canonical-greekLit-master/data/tlg0013/tlg018/tlg0013.tlg018.perseus-grc2.xml</t>
  </si>
  <si>
    <t>Hymns - Hymn 18 To Hermes (tlg018).xml</t>
  </si>
  <si>
    <t>https://github.com/PerseusDL/canonical-greekLit/tree/master/data/tlg0013/tlg018/tlg0013.tlg018.perseus-grc2.xml</t>
  </si>
  <si>
    <t>Hymn 19 to Pan</t>
  </si>
  <si>
    <t>canonical-greekLit-master/data/tlg0013/tlg019/tlg0013.tlg019.perseus-grc2.xml</t>
  </si>
  <si>
    <t>Hymns - Hymn 19 to Pan (tlg019).xml</t>
  </si>
  <si>
    <t>https://github.com/PerseusDL/canonical-greekLit/tree/master/data/tlg0013/tlg019/tlg0013.tlg019.perseus-grc2.xml</t>
  </si>
  <si>
    <t>Hymn 20 To Hephaestus</t>
  </si>
  <si>
    <t>canonical-greekLit-master/data/tlg0013/tlg020/tlg0013.tlg020.perseus-grc2.xml</t>
  </si>
  <si>
    <t>Hymns - Hymn 20 To Hephaestus (tlg020).xml</t>
  </si>
  <si>
    <t>https://github.com/PerseusDL/canonical-greekLit/tree/master/data/tlg0013/tlg020/tlg0013.tlg020.perseus-grc2.xml</t>
  </si>
  <si>
    <t>Hymn 21 To Apollo</t>
  </si>
  <si>
    <t>canonical-greekLit-master/data/tlg0013/tlg021/tlg0013.tlg021.perseus-grc2.xml</t>
  </si>
  <si>
    <t>Hymns - Hymn 21 To Apollo (tlg021).xml</t>
  </si>
  <si>
    <t>https://github.com/PerseusDL/canonical-greekLit/tree/master/data/tlg0013/tlg021/tlg0013.tlg021.perseus-grc2.xml</t>
  </si>
  <si>
    <t>Hymn 22 To Poseidon</t>
  </si>
  <si>
    <t>canonical-greekLit-master/data/tlg0013/tlg022/tlg0013.tlg022.perseus-grc2.xml</t>
  </si>
  <si>
    <t>Hymns - Hymn 22 To Poseidon (tlg022).xml</t>
  </si>
  <si>
    <t>https://github.com/PerseusDL/canonical-greekLit/tree/master/data/tlg0013/tlg022/tlg0013.tlg022.perseus-grc2.xml</t>
  </si>
  <si>
    <t>Hymn 23 to Zeus</t>
  </si>
  <si>
    <t>canonical-greekLit-master/data/tlg0013/tlg023/tlg0013.tlg023.perseus-grc2.xml</t>
  </si>
  <si>
    <t>Hymns - Hymn 23 to Zeus (tlg023).xml</t>
  </si>
  <si>
    <t>https://github.com/PerseusDL/canonical-greekLit/tree/master/data/tlg0013/tlg023/tlg0013.tlg023.perseus-grc2.xml</t>
  </si>
  <si>
    <t>Hymn 24 To Hestia</t>
  </si>
  <si>
    <t>canonical-greekLit-master/data/tlg0013/tlg024/tlg0013.tlg024.perseus-grc2.xml</t>
  </si>
  <si>
    <t>Hymns - Hymn 24 To Hestia (tlg024).xml</t>
  </si>
  <si>
    <t>https://github.com/PerseusDL/canonical-greekLit/tree/master/data/tlg0013/tlg024/tlg0013.tlg024.perseus-grc2.xml</t>
  </si>
  <si>
    <t>Hymn 25 To the Muses and Apollo</t>
  </si>
  <si>
    <t>canonical-greekLit-master/data/tlg0013/tlg025/tlg0013.tlg025.perseus-grc2.xml</t>
  </si>
  <si>
    <t>Hymns - Hymn 25 To the Muses and Apollo (tlg025).xml</t>
  </si>
  <si>
    <t>https://github.com/PerseusDL/canonical-greekLit/tree/master/data/tlg0013/tlg025/tlg0013.tlg025.perseus-grc2.xml</t>
  </si>
  <si>
    <t>Hymn 26 To Dionysus</t>
  </si>
  <si>
    <t>canonical-greekLit-master/data/tlg0013/tlg026/tlg0013.tlg026.perseus-grc2.xml</t>
  </si>
  <si>
    <t>Hymns - Hymn 26 To Dionysus (tlg026).xml</t>
  </si>
  <si>
    <t>https://github.com/PerseusDL/canonical-greekLit/tree/master/data/tlg0013/tlg026/tlg0013.tlg026.perseus-grc2.xml</t>
  </si>
  <si>
    <t>Hymn 27 To Artemis</t>
  </si>
  <si>
    <t>canonical-greekLit-master/data/tlg0013/tlg027/tlg0013.tlg027.perseus-grc2.xml</t>
  </si>
  <si>
    <t>Hymns - Hymn 27 To Artemis (tlg027).xml</t>
  </si>
  <si>
    <t>https://github.com/PerseusDL/canonical-greekLit/tree/master/data/tlg0013/tlg027/tlg0013.tlg027.perseus-grc2.xml</t>
  </si>
  <si>
    <t>Hymn 28 To Athena</t>
  </si>
  <si>
    <t>canonical-greekLit-master/data/tlg0013/tlg028/tlg0013.tlg028.perseus-grc2.xml</t>
  </si>
  <si>
    <t>Hymns - Hymn 28 To Athena (tlg028).xml</t>
  </si>
  <si>
    <t>https://github.com/PerseusDL/canonical-greekLit/tree/master/data/tlg0013/tlg028/tlg0013.tlg028.perseus-grc2.xml</t>
  </si>
  <si>
    <t>Hymn 29 To Hestia</t>
  </si>
  <si>
    <t>canonical-greekLit-master/data/tlg0013/tlg029/tlg0013.tlg029.perseus-grc2.xml</t>
  </si>
  <si>
    <t>Hymns - Hymn 29 To Hestia (tlg029).xml</t>
  </si>
  <si>
    <t>https://github.com/PerseusDL/canonical-greekLit/tree/master/data/tlg0013/tlg029/tlg0013.tlg029.perseus-grc2.xml</t>
  </si>
  <si>
    <t>Hymn 30 To Earth</t>
  </si>
  <si>
    <t>canonical-greekLit-master/data/tlg0013/tlg030/tlg0013.tlg030.perseus-grc2.xml</t>
  </si>
  <si>
    <t>Hymns - Hymn 30 To Earth (tlg030).xml</t>
  </si>
  <si>
    <t>https://github.com/PerseusDL/canonical-greekLit/tree/master/data/tlg0013/tlg030/tlg0013.tlg030.perseus-grc2.xml</t>
  </si>
  <si>
    <t>Hymn 31 To Helios</t>
  </si>
  <si>
    <t>canonical-greekLit-master/data/tlg0013/tlg031/tlg0013.tlg031.perseus-grc2.xml</t>
  </si>
  <si>
    <t>Hymns - Hymn 31 To Helios (tlg031).xml</t>
  </si>
  <si>
    <t>https://github.com/PerseusDL/canonical-greekLit/tree/master/data/tlg0013/tlg031/tlg0013.tlg031.perseus-grc2.xml</t>
  </si>
  <si>
    <t>Hymn 32 To Selene</t>
  </si>
  <si>
    <t>canonical-greekLit-master/data/tlg0013/tlg032/tlg0013.tlg032.perseus-grc2.xml</t>
  </si>
  <si>
    <t>Hymns - Hymn 32 To Selene (tlg032).xml</t>
  </si>
  <si>
    <t>https://github.com/PerseusDL/canonical-greekLit/tree/master/data/tlg0013/tlg032/tlg0013.tlg032.perseus-grc2.xml</t>
  </si>
  <si>
    <t>Hymn 33 To the Dioscuri</t>
  </si>
  <si>
    <t>canonical-greekLit-master/data/tlg0013/tlg033/tlg0013.tlg033.perseus-grc2.xml</t>
  </si>
  <si>
    <t>Hymns - Hymn 33 To the Dioscuri (tlg033).xml</t>
  </si>
  <si>
    <t>https://github.com/PerseusDL/canonical-greekLit/tree/master/data/tlg0013/tlg033/tlg0013.tlg033.perseus-grc2.xml</t>
  </si>
  <si>
    <t>Hymn to Apollo</t>
  </si>
  <si>
    <t>canonical-greekLit-master/data/tlg0533/tlg016/tlg0533.tlg016.perseus-grc2.xml</t>
  </si>
  <si>
    <t>Callimachus - Hymn to Apollo (tlg016).xml</t>
  </si>
  <si>
    <t>https://github.com/PerseusDL/canonical-greekLit/tree/master/data/tlg0533/tlg016/tlg0533.tlg016.perseus-grc2.xml</t>
  </si>
  <si>
    <t>Hymn to Artemis</t>
  </si>
  <si>
    <t>canonical-greekLit-master/data/tlg0533/tlg017/tlg0533.tlg017.perseus-grc2.xml</t>
  </si>
  <si>
    <t>Callimachus - Hymn to Artemis (tlg017).xml</t>
  </si>
  <si>
    <t>https://github.com/PerseusDL/canonical-greekLit/tree/master/data/tlg0533/tlg017/tlg0533.tlg017.perseus-grc2.xml</t>
  </si>
  <si>
    <t>Hymn to Athena</t>
  </si>
  <si>
    <t>canonical-greekLit-master/data/tlg0533/tlg019/tlg0533.tlg019.perseus-grc2.xml</t>
  </si>
  <si>
    <t>Callimachus - Hymn to Athena (tlg019).xml</t>
  </si>
  <si>
    <t>https://github.com/PerseusDL/canonical-greekLit/tree/master/data/tlg0533/tlg019/tlg0533.tlg019.perseus-grc2.xml</t>
  </si>
  <si>
    <t>Hymn to Delos</t>
  </si>
  <si>
    <t>canonical-greekLit-master/data/tlg0533/tlg018/tlg0533.tlg018.perseus-grc2.xml</t>
  </si>
  <si>
    <t>Callimachus - Hymn to Delos (tlg018).xml</t>
  </si>
  <si>
    <t>https://github.com/PerseusDL/canonical-greekLit/tree/master/data/tlg0533/tlg018/tlg0533.tlg018.perseus-grc2.xml</t>
  </si>
  <si>
    <t>Hymn to Demeter</t>
  </si>
  <si>
    <t>canonical-greekLit-master/data/tlg0533/tlg020/tlg0533.tlg020.perseus-grc2.xml</t>
  </si>
  <si>
    <t>Callimachus - Hymn to Demeter (tlg020).xml</t>
  </si>
  <si>
    <t>https://github.com/PerseusDL/canonical-greekLit/tree/master/data/tlg0533/tlg020/tlg0533.tlg020.perseus-grc2.xml</t>
  </si>
  <si>
    <t>Hymn to Zeus</t>
  </si>
  <si>
    <t>canonical-greekLit-master/data/tlg0533/tlg015/tlg0533.tlg015.perseus-grc2.xml</t>
  </si>
  <si>
    <t>Callimachus - Hymn to Zeus (tlg015).xml</t>
  </si>
  <si>
    <t>https://github.com/PerseusDL/canonical-greekLit/tree/master/data/tlg0533/tlg015/tlg0533.tlg015.perseus-grc2.xml</t>
  </si>
  <si>
    <t>Hymn to King Helios Dedicated to Sallus</t>
  </si>
  <si>
    <t>canonical-greekLit-master/data/tlg2003/tlg011/tlg2003.tlg011.perseus-grc1.xml</t>
  </si>
  <si>
    <t>Julian the Emperor - Hymn to King Helios Dedicated to Sallus (tlg011).xml</t>
  </si>
  <si>
    <t>https://github.com/PerseusDL/canonical-greekLit/tree/master/data/tlg2003/tlg011/tlg2003.tlg011.perseus-grc1.xml</t>
  </si>
  <si>
    <t>Hymn to the Mother of the Gods</t>
  </si>
  <si>
    <t>canonical-greekLit-master/data/tlg2003/tlg008/tlg2003.tlg008.perseus-grc1.xml</t>
  </si>
  <si>
    <t>Julian the Emperor - Hymn to the Mother of the Gods (tlg008).xml</t>
  </si>
  <si>
    <t>https://github.com/PerseusDL/canonical-greekLit/tree/master/data/tlg2003/tlg008/tlg2003.tlg008.perseus-grc1.xml</t>
  </si>
  <si>
    <t>Septuaginta</t>
  </si>
  <si>
    <t>Deuteronomium</t>
  </si>
  <si>
    <t>converted/Septuaginta - Deuteronomium.xml</t>
  </si>
  <si>
    <t>Septuaginta - Deuteronomium (005).xml</t>
  </si>
  <si>
    <t>Biblical</t>
  </si>
  <si>
    <t>0527</t>
  </si>
  <si>
    <t>http://www.hs-augsburg.de/~harsch/graeca/Chronologia/S_ante03/VT/vte_pd05.html</t>
  </si>
  <si>
    <t>Exodus</t>
  </si>
  <si>
    <t>converted/Septuaginta - Exodus.xml</t>
  </si>
  <si>
    <t>Septuaginta - Exodus (002).xml</t>
  </si>
  <si>
    <t>http://www.hs-augsburg.de/~harsch/graeca/Chronologia/S_ante03/VT/vte_pd02.html</t>
  </si>
  <si>
    <t>Genesis</t>
  </si>
  <si>
    <t>converted/Septuaginta - Genesis.xml</t>
  </si>
  <si>
    <t>Septuaginta - Genesis (001).xml</t>
  </si>
  <si>
    <t>http://www.hs-augsburg.de/~harsch/graeca/Chronologia/S_ante03/VT/vte_pd01.html</t>
  </si>
  <si>
    <t>Leviticus</t>
  </si>
  <si>
    <t>converted/Septuaginta - Leviticus.xml</t>
  </si>
  <si>
    <t>Septuaginta - Leviticus (003).xml</t>
  </si>
  <si>
    <t>http://www.hs-augsburg.de/~harsch/graeca/Chronologia/S_ante03/VT/vte_pd03.html</t>
  </si>
  <si>
    <t>Numeri</t>
  </si>
  <si>
    <t>converted/Septuaginta - Numeri.xml</t>
  </si>
  <si>
    <t>Septuaginta - Numeri (004).xml</t>
  </si>
  <si>
    <t>http://www.hs-augsburg.de/~harsch/graeca/Chronologia/S_ante03/VT/vte_pd04.html</t>
  </si>
  <si>
    <t>Abdias</t>
  </si>
  <si>
    <t>converted/Septuaginta - Abdias.xml</t>
  </si>
  <si>
    <t>Septuaginta - Abdias (040).xml</t>
  </si>
  <si>
    <t>http://www.hs-augsburg.de/~harsch/graeca/Chronologia/S_ante03/VT/vte_pd37.html</t>
  </si>
  <si>
    <t>Aggaeus</t>
  </si>
  <si>
    <t>converted/Septuaginta - Aggaeus.xml</t>
  </si>
  <si>
    <t>Septuaginta - Aggaeus (045).xml</t>
  </si>
  <si>
    <t>http://www.hs-augsburg.de/~harsch/graeca/Chronologia/S_ante03/VT/vte_pd42.html</t>
  </si>
  <si>
    <t>Amos</t>
  </si>
  <si>
    <t>converted/Septuaginta - Amos.xml</t>
  </si>
  <si>
    <t>Septuaginta - Amos (037).xml</t>
  </si>
  <si>
    <t>http://www.hs-augsburg.de/~harsch/graeca/Chronologia/S_ante03/VT/vte_pd34.html</t>
  </si>
  <si>
    <t>Baruch</t>
  </si>
  <si>
    <t>converted/Septuaginta - Baruch.xml</t>
  </si>
  <si>
    <t>Septuaginta - Baruch (050).xml</t>
  </si>
  <si>
    <t>http://www.hs-augsburg.de/~harsch/graeca/Chronologia/S_ante03/VT/vte_pd47.html</t>
  </si>
  <si>
    <t>Bel et Draco (LXX)</t>
  </si>
  <si>
    <t>converted/Septuaginta - Bel et Draco (LXX).xml</t>
  </si>
  <si>
    <t>Septuaginta - Bel et Draco (LXX) (058).xml</t>
  </si>
  <si>
    <t>http://www.hs-augsburg.de/~harsch/graeca/Chronologia/S_ante03/VT/vte_pd53.html</t>
  </si>
  <si>
    <t>Canticum</t>
  </si>
  <si>
    <t>converted/Septuaginta - Canticum.xml</t>
  </si>
  <si>
    <t>Septuaginta - Canticum (031).xml</t>
  </si>
  <si>
    <t>http://www.hs-augsburg.de/~harsch/graeca/Chronologia/S_ante03/VT/vte_pd28.html</t>
  </si>
  <si>
    <t>Daniel (LXX)</t>
  </si>
  <si>
    <t>converted/Septuaginta - Daniel (LXX).xml</t>
  </si>
  <si>
    <t>Septuaginta - Daniel (LXX) (056).xml</t>
  </si>
  <si>
    <t>http://www.hs-augsburg.de/~harsch/graeca/Chronologia/S_ante03/VT/vte_pd52.html</t>
  </si>
  <si>
    <t>Ecclesiastes</t>
  </si>
  <si>
    <t>converted/Septuaginta - Ecclesiastes.xml</t>
  </si>
  <si>
    <t>Septuaginta - Ecclesiastes (030).xml</t>
  </si>
  <si>
    <t>http://www.hs-augsburg.de/~harsch/graeca/Chronologia/S_ante03/VT/vte_pd27.html</t>
  </si>
  <si>
    <t>Epistula Jeremiae</t>
  </si>
  <si>
    <t>converted/Septuaginta - Epistula Jeremiae.xml</t>
  </si>
  <si>
    <t>Septuaginta - Epistula Jeremiae (052).xml</t>
  </si>
  <si>
    <t>http://www.hs-augsburg.de/~harsch/graeca/Chronologia/S_ante03/VT/vte_pd49.html</t>
  </si>
  <si>
    <t>Esdras I</t>
  </si>
  <si>
    <t>converted/Septuaginta - Esdras I.xml</t>
  </si>
  <si>
    <t>Septuaginta - Esdras I (017).xml</t>
  </si>
  <si>
    <t>http://www.hs-augsburg.de/~harsch/graeca/Chronologia/S_ante03/VT/vte_pd15.html</t>
  </si>
  <si>
    <t>Esdras II</t>
  </si>
  <si>
    <t>converted/Septuaginta - Esdras II.xml</t>
  </si>
  <si>
    <t>Septuaginta - Esdras II (018).xml</t>
  </si>
  <si>
    <t>http://www.hs-augsburg.de/~harsch/graeca/Chronologia/S_ante03/VT/vte_pd16.html</t>
  </si>
  <si>
    <t>Esther</t>
  </si>
  <si>
    <t>converted/Septuaginta - Esther.xml</t>
  </si>
  <si>
    <t>Septuaginta - Esther (019).xml</t>
  </si>
  <si>
    <t>http://www.hs-augsburg.de/~harsch/graeca/Chronologia/S_ante03/VT/vte_pd17.html</t>
  </si>
  <si>
    <t>Ezechiel</t>
  </si>
  <si>
    <t>converted/Septuaginta - Ezechiel.xml</t>
  </si>
  <si>
    <t>Septuaginta - Ezechiel (053).xml</t>
  </si>
  <si>
    <t>http://www.hs-augsburg.de/~harsch/graeca/Chronologia/S_ante03/VT/vte_pd50.html</t>
  </si>
  <si>
    <t>Habacuc</t>
  </si>
  <si>
    <t>converted/Septuaginta - Habacuc.xml</t>
  </si>
  <si>
    <t>Septuaginta - Habacuc (043).xml</t>
  </si>
  <si>
    <t>http://www.hs-augsburg.de/~harsch/graeca/Chronologia/S_ante03/VT/vte_pd40.html</t>
  </si>
  <si>
    <t>Isaias</t>
  </si>
  <si>
    <t>converted/Septuaginta - Isaias.xml</t>
  </si>
  <si>
    <t>Septuaginta - Isaias (048).xml</t>
  </si>
  <si>
    <t>http://www.hs-augsburg.de/~harsch/graeca/Chronologia/S_ante03/VT/vte_pd45.html</t>
  </si>
  <si>
    <t>Jeremias</t>
  </si>
  <si>
    <t>converted/Septuaginta - Jeremias.xml</t>
  </si>
  <si>
    <t>Septuaginta - Jeremias (049).xml</t>
  </si>
  <si>
    <t>http://www.hs-augsburg.de/~harsch/graeca/Chronologia/S_ante03/VT/vte_pd46.html</t>
  </si>
  <si>
    <t>Job</t>
  </si>
  <si>
    <t>converted/Septuaginta - Job.xml</t>
  </si>
  <si>
    <t>Septuaginta - Job (032).xml</t>
  </si>
  <si>
    <t>http://www.hs-augsburg.de/~harsch/graeca/Chronologia/S_ante03/VT/vte_pd29.html</t>
  </si>
  <si>
    <t>Joel</t>
  </si>
  <si>
    <t>converted/Septuaginta - Joel.xml</t>
  </si>
  <si>
    <t>Septuaginta - Joel (039).xml</t>
  </si>
  <si>
    <t>http://www.hs-augsburg.de/~harsch/graeca/Chronologia/S_ante03/VT/vte_pd36.html</t>
  </si>
  <si>
    <t>Jonas</t>
  </si>
  <si>
    <t>converted/Septuaginta - Jonas.xml</t>
  </si>
  <si>
    <t>Septuaginta - Jonas (041).xml</t>
  </si>
  <si>
    <t>http://www.hs-augsburg.de/~harsch/graeca/Chronologia/S_ante03/VT/vte_pd38.html</t>
  </si>
  <si>
    <t>Josue (cod. Vat.)</t>
  </si>
  <si>
    <t>converted/Septuaginta - Josue.xml</t>
  </si>
  <si>
    <t>Septuaginta - Josue (007).xml</t>
  </si>
  <si>
    <t>http://www.hs-augsburg.de/~harsch/graeca/Chronologia/S_ante03/VT/vte_pd06.html</t>
  </si>
  <si>
    <t>Judices (cod. Al.)</t>
  </si>
  <si>
    <t>converted/Septuaginta - Judices (cod. Al.).xml</t>
  </si>
  <si>
    <t>Septuaginta - Judices (cod. Al.) (008).xml</t>
  </si>
  <si>
    <t>http://www.hs-augsburg.de/~harsch/graeca/Chronologia/S_ante03/VT/vte_pd07.html</t>
  </si>
  <si>
    <t>Judith</t>
  </si>
  <si>
    <t>converted/Septuaginta - Judith.xml</t>
  </si>
  <si>
    <t>Septuaginta - Judith (020).xml</t>
  </si>
  <si>
    <t>http://www.hs-augsburg.de/~harsch/graeca/Chronologia/S_ante03/VT/vte_pd18.html</t>
  </si>
  <si>
    <t>Lamentationes</t>
  </si>
  <si>
    <t>converted/Septuaginta - Lamentationes.xml</t>
  </si>
  <si>
    <t>Septuaginta - Lamentationes (051).xml</t>
  </si>
  <si>
    <t>http://www.hs-augsburg.de/~harsch/graeca/Chronologia/S_ante03/VT/vte_pd48.html</t>
  </si>
  <si>
    <t>Machabaeorum I</t>
  </si>
  <si>
    <t>converted/Septuaginta - Machabaeorum I.xml</t>
  </si>
  <si>
    <t>Septuaginta - Machabaeorum I (023).xml</t>
  </si>
  <si>
    <t>http://www.hs-augsburg.de/~harsch/graeca/Chronologia/S_ante03/VT/vte_pd20.html</t>
  </si>
  <si>
    <t>Machabaeorum II</t>
  </si>
  <si>
    <t>converted/Septuaginta - Machabaeorum II.xml</t>
  </si>
  <si>
    <t>Septuaginta - Machabaeorum II (024).xml</t>
  </si>
  <si>
    <t>http://www.hs-augsburg.de/~harsch/graeca/Chronologia/S_ante03/VT/vte_pd21.html</t>
  </si>
  <si>
    <t>Machabaeorum IV</t>
  </si>
  <si>
    <t>converted/Septuaginta - Machabaeorum IV.xml</t>
  </si>
  <si>
    <t>Septuaginta - Machabaeorum IV (026).xml</t>
  </si>
  <si>
    <t>http://www.hs-augsburg.de/~harsch/graeca/Chronologia/S_ante03/VT/vte_pd22.html</t>
  </si>
  <si>
    <t>Machabaeourum III</t>
  </si>
  <si>
    <t>converted/Septuaginta - Machabaeourum III.xml</t>
  </si>
  <si>
    <t>Septuaginta - Machabaeourum III (025).xml</t>
  </si>
  <si>
    <t>http://www.hs-augsburg.de/~harsch/graeca/Chronologia/S_ante03/VT/vte_pd23.html</t>
  </si>
  <si>
    <t>Malachias</t>
  </si>
  <si>
    <t>converted/Septuaginta - Malachias.xml</t>
  </si>
  <si>
    <t>Septuaginta - Malachias (047).xml</t>
  </si>
  <si>
    <t>http://www.hs-augsburg.de/~harsch/graeca/Chronologia/S_ante03/VT/vte_pd44.html</t>
  </si>
  <si>
    <t>Michaeas</t>
  </si>
  <si>
    <t>converted/Septuaginta - Michaeas.xml</t>
  </si>
  <si>
    <t>Septuaginta - Michaeas (038).xml</t>
  </si>
  <si>
    <t>http://www.hs-augsburg.de/~harsch/graeca/Chronologia/S_ante03/VT/vte_pd35.html</t>
  </si>
  <si>
    <t>Nahum</t>
  </si>
  <si>
    <t>converted/Septuaginta - Nahum.xml</t>
  </si>
  <si>
    <t>Septuaginta - Nahum (042).xml</t>
  </si>
  <si>
    <t>http://www.hs-augsburg.de/~harsch/graeca/Chronologia/S_ante03/VT/vte_pd39.html</t>
  </si>
  <si>
    <t>Odae</t>
  </si>
  <si>
    <t>converted/Septuaginta - Odae.xml</t>
  </si>
  <si>
    <t>Septuaginta - Odae (028).xml</t>
  </si>
  <si>
    <t>http://www.hs-augsburg.de/~harsch/graeca/Chronologia/S_ante03/VT/vte_pd25.html</t>
  </si>
  <si>
    <t>Osee</t>
  </si>
  <si>
    <t>converted/Septuaginta - Osee.xml</t>
  </si>
  <si>
    <t>Septuaginta - Osee (036).xml</t>
  </si>
  <si>
    <t>http://www.hs-augsburg.de/~harsch/graeca/Chronologia/S_ante03/VT/vte_pd33.html</t>
  </si>
  <si>
    <t>Paralipomenon I</t>
  </si>
  <si>
    <t>converted/Septuaginta - Paralipomenon I.xml</t>
  </si>
  <si>
    <t>Septuaginta - Paralipomenon I (015).xml</t>
  </si>
  <si>
    <t>http://www.hs-augsburg.de/~harsch/graeca/Chronologia/S_ante03/VT/vte_pd13.html</t>
  </si>
  <si>
    <t>Paralipomenon II</t>
  </si>
  <si>
    <t>converted/Septuaginta - Paralipomenon II.xml</t>
  </si>
  <si>
    <t>Septuaginta - Paralipomenon II (016).xml</t>
  </si>
  <si>
    <t>http://www.hs-augsburg.de/~harsch/graeca/Chronologia/S_ante03/VT/vte_pd14.html</t>
  </si>
  <si>
    <t>Proverbia</t>
  </si>
  <si>
    <t>converted/Septuaginta - Proverbia.xml</t>
  </si>
  <si>
    <t>Septuaginta - Proverbia (029).xml</t>
  </si>
  <si>
    <t>http://www.hs-augsburg.de/~harsch/graeca/Chronologia/S_ante03/VT/vte_pd26.html</t>
  </si>
  <si>
    <t>Regnorum I</t>
  </si>
  <si>
    <t>converted/Septuaginta - Regnorum I.xml</t>
  </si>
  <si>
    <t>Septuaginta - Regnorum I (011).xml</t>
  </si>
  <si>
    <t>http://www.hs-augsburg.de/~harsch/graeca/Chronologia/S_ante03/VT/vte_pd09.html</t>
  </si>
  <si>
    <t>Regnorum II</t>
  </si>
  <si>
    <t>converted/Septuaginta - Regnorum II.xml</t>
  </si>
  <si>
    <t>Septuaginta - Regnorum II (012).xml</t>
  </si>
  <si>
    <t>http://www.hs-augsburg.de/~harsch/graeca/Chronologia/S_ante03/VT/vte_pd10.html</t>
  </si>
  <si>
    <t>Regnorum III</t>
  </si>
  <si>
    <t>converted/Septuaginta - Regnorum III.xml</t>
  </si>
  <si>
    <t>Septuaginta - Regnorum III (013).xml</t>
  </si>
  <si>
    <t>http://www.hs-augsburg.de/~harsch/graeca/Chronologia/S_ante03/VT/vte_pd11.html</t>
  </si>
  <si>
    <t>Regnorum IV</t>
  </si>
  <si>
    <t>converted/Septuaginta - Regnorum IV.xml</t>
  </si>
  <si>
    <t>Septuaginta - Regnorum IV (014).xml</t>
  </si>
  <si>
    <t>http://www.hs-augsburg.de/~harsch/graeca/Chronologia/S_ante03/VT/vte_pd12.html</t>
  </si>
  <si>
    <t>Ruth</t>
  </si>
  <si>
    <t>converted/Septuaginta - Ruth.xml</t>
  </si>
  <si>
    <t>Septuaginta - Ruth (010).xml</t>
  </si>
  <si>
    <t>http://www.hs-augsburg.de/~harsch/graeca/Chronologia/S_ante03/VT/vte_pd08.html</t>
  </si>
  <si>
    <t>Sapientia Salomonis</t>
  </si>
  <si>
    <t>converted/Septuaginta - Sapientia Salomonis.xml</t>
  </si>
  <si>
    <t>Septuaginta - Sapientia Salomonis (033).xml</t>
  </si>
  <si>
    <t>http://www.hs-augsburg.de/~harsch/graeca/Chronologia/S_ante03/VT/vte_pd30.html</t>
  </si>
  <si>
    <t>Siracides</t>
  </si>
  <si>
    <t>converted/Septuaginta - Siracides.xml</t>
  </si>
  <si>
    <t>Septuaginta - Siracides (034).xml</t>
  </si>
  <si>
    <t>http://www.hs-augsburg.de/~harsch/graeca/Chronologia/S_ante03/VT/vte_pd31.html</t>
  </si>
  <si>
    <t>Sophonias</t>
  </si>
  <si>
    <t>converted/Septuaginta - Sophonias.xml</t>
  </si>
  <si>
    <t>Septuaginta - Sophonias (044).xml</t>
  </si>
  <si>
    <t>http://www.hs-augsburg.de/~harsch/graeca/Chronologia/S_ante03/VT/vte_pd41.html</t>
  </si>
  <si>
    <t>Susanna (LXX)</t>
  </si>
  <si>
    <t>converted/Septuaginta - Susanna (LXX).xml</t>
  </si>
  <si>
    <t>Septuaginta - Susanna (LXX) (054).xml</t>
  </si>
  <si>
    <t>http://www.hs-augsburg.de/~harsch/graeca/Chronologia/S_ante03/VT/vte_pd51.html</t>
  </si>
  <si>
    <t>Tobias (cod. Vat. et Alex.)</t>
  </si>
  <si>
    <t>converted/Septuaginta - Tobias (cod. Vat. et Alex.).xml</t>
  </si>
  <si>
    <t>Septuaginta - Tobias (cod. Vat. et Alex.) (021).xml</t>
  </si>
  <si>
    <t>http://www.hs-augsburg.de/~harsch/graeca/Chronologia/S_ante03/VT/vte_pd19.html</t>
  </si>
  <si>
    <t>Zacharias</t>
  </si>
  <si>
    <t>converted/Septuaginta - Zacharias.xml</t>
  </si>
  <si>
    <t>Septuaginta - Zacharias (046).xml</t>
  </si>
  <si>
    <t>http://www.hs-augsburg.de/~harsch/graeca/Chronologia/S_ante03/VT/vte_pd43.html</t>
  </si>
  <si>
    <t>New Testament</t>
  </si>
  <si>
    <t>Mark</t>
  </si>
  <si>
    <t>canonical-greekLit-master/data/tlg0031/tlg002/tlg0031.tlg002.perseus-grc2.xml</t>
  </si>
  <si>
    <t>New Testament - Mark (tlg002).xml</t>
  </si>
  <si>
    <t>0031</t>
  </si>
  <si>
    <t>https://github.com/PerseusDL/canonical-greekLit/tree/master/data/tlg0031/tlg002/tlg0031.tlg002.perseus-grc2.xml</t>
  </si>
  <si>
    <t>Luke</t>
  </si>
  <si>
    <t>canonical-greekLit-master/data/tlg0031/tlg003/tlg0031.tlg003.perseus-grc2.xml</t>
  </si>
  <si>
    <t>New Testament - Luke (tlg003).xml</t>
  </si>
  <si>
    <t>https://github.com/PerseusDL/canonical-greekLit/tree/master/data/tlg0031/tlg003/tlg0031.tlg003.perseus-grc2.xml</t>
  </si>
  <si>
    <t>Matthew</t>
  </si>
  <si>
    <t>canonical-greekLit-master/data/tlg0031/tlg001/tlg0031.tlg001.perseus-grc2.xml</t>
  </si>
  <si>
    <t>New Testament - Matthew (tlg001).xml</t>
  </si>
  <si>
    <t>https://github.com/PerseusDL/canonical-greekLit/tree/master/data/tlg0031/tlg001/tlg0031.tlg001.perseus-grc2.xml</t>
  </si>
  <si>
    <t>John</t>
  </si>
  <si>
    <t>canonical-greekLit-master/data/tlg0031/tlg004/tlg0031.tlg004.perseus-grc2.xml</t>
  </si>
  <si>
    <t>New Testament - John (tlg004).xml</t>
  </si>
  <si>
    <t>https://github.com/PerseusDL/canonical-greekLit/tree/master/data/tlg0031/tlg004/tlg0031.tlg004.perseus-grc2.xml</t>
  </si>
  <si>
    <t>Acts</t>
  </si>
  <si>
    <t>canonical-greekLit-master/data/tlg0031/tlg005/tlg0031.tlg005.perseus-grc2.xml</t>
  </si>
  <si>
    <t>New Testament - Acts (tlg005).xml</t>
  </si>
  <si>
    <t>https://github.com/PerseusDL/canonical-greekLit/tree/master/data/tlg0031/tlg005/tlg0031.tlg005.perseus-grc2.xml</t>
  </si>
  <si>
    <t>Revelation</t>
  </si>
  <si>
    <t>canonical-greekLit-master/data/tlg0031/tlg027/tlg0031.tlg027.perseus-grc2.xml</t>
  </si>
  <si>
    <t>New Testament - Revelation (tlg027).xml</t>
  </si>
  <si>
    <t>https://github.com/PerseusDL/canonical-greekLit/tree/master/data/tlg0031/tlg027/tlg0031.tlg027.perseus-grc2.xml</t>
  </si>
  <si>
    <t>Protreptics</t>
  </si>
  <si>
    <t>Clement of Alexandria</t>
  </si>
  <si>
    <t>Exhortation to Endurance, or to the Newly Baptized</t>
  </si>
  <si>
    <t>canonical-greekLit-master/data/tlg0555/tlg008/tlg0555.tlg008.perseus-grc1.xml</t>
  </si>
  <si>
    <t>Clement of Alexandria - Exhortation to Endurance, or to the Newly Baptized (tlg008).xml</t>
  </si>
  <si>
    <t>0555</t>
  </si>
  <si>
    <t>https://github.com/PerseusDL/canonical-greekLit/tree/master/data/tlg0555/tlg008/tlg0555.tlg008.perseus-grc1.xml</t>
  </si>
  <si>
    <t>Protrepticus</t>
  </si>
  <si>
    <t>canonical-greekLit-master/data/tlg0555/tlg001/tlg0555.tlg001.perseus-grc1.xml</t>
  </si>
  <si>
    <t>Clement of Alexandria - Protrepticus (tlg001).xml</t>
  </si>
  <si>
    <t>https://github.com/PerseusDL/canonical-greekLit/tree/master/data/tlg0555/tlg001/tlg0555.tlg001.perseus-grc1.xml</t>
  </si>
  <si>
    <t>Psalms</t>
  </si>
  <si>
    <t>Psalmi</t>
  </si>
  <si>
    <t>converted/Septuaginta - Psalmi.xml</t>
  </si>
  <si>
    <t>Septuaginta - Psalmi (027).xml</t>
  </si>
  <si>
    <t>http://www.hs-augsburg.de/~harsch/graeca/Chronologia/S_ante03/VT/vte_pd24.html</t>
  </si>
  <si>
    <t>Psalmi Salomonis</t>
  </si>
  <si>
    <t>converted/Septuaginta - Psalmi Salomonis.xml</t>
  </si>
  <si>
    <t>Septuaginta - Psalmi Salomonis (035).xml</t>
  </si>
  <si>
    <t>http://www.hs-augsburg.de/~harsch/graeca/Chronologia/S_ante03/VT/vte_pd32.html</t>
  </si>
  <si>
    <t>Theology</t>
  </si>
  <si>
    <t>1 Thessalonians</t>
  </si>
  <si>
    <t>canonical-greekLit-master/data/tlg0031/tlg013/tlg0031.tlg013.perseus-grc2.xml</t>
  </si>
  <si>
    <t>New Testament - 1 Thessalonians (tlg013).xml</t>
  </si>
  <si>
    <t>https://github.com/PerseusDL/canonical-greekLit/tree/master/data/tlg0031/tlg013/tlg0031.tlg013.perseus-grc2.xml</t>
  </si>
  <si>
    <t>2 Thessalonians</t>
  </si>
  <si>
    <t>canonical-greekLit-master/data/tlg0031/tlg014/tlg0031.tlg014.perseus-grc2.xml</t>
  </si>
  <si>
    <t>New Testament - 2 Thessalonians (tlg014).xml</t>
  </si>
  <si>
    <t>https://github.com/PerseusDL/canonical-greekLit/tree/master/data/tlg0031/tlg014/tlg0031.tlg014.perseus-grc2.xml</t>
  </si>
  <si>
    <t>Philemon</t>
  </si>
  <si>
    <t>canonical-greekLit-master/data/tlg0031/tlg018/tlg0031.tlg018.perseus-grc2.xml</t>
  </si>
  <si>
    <t>New Testament - Philemon (tlg018).xml</t>
  </si>
  <si>
    <t>https://github.com/PerseusDL/canonical-greekLit/tree/master/data/tlg0031/tlg018/tlg0031.tlg018.perseus-grc2.xml</t>
  </si>
  <si>
    <t>Philippians</t>
  </si>
  <si>
    <t>canonical-greekLit-master/data/tlg0031/tlg011/tlg0031.tlg011.perseus-grc2.xml</t>
  </si>
  <si>
    <t>New Testament - Philippians (tlg011).xml</t>
  </si>
  <si>
    <t>https://github.com/PerseusDL/canonical-greekLit/tree/master/data/tlg0031/tlg011/tlg0031.tlg011.perseus-grc2.xml</t>
  </si>
  <si>
    <t>Galatians</t>
  </si>
  <si>
    <t>canonical-greekLit-master/data/tlg0031/tlg009/tlg0031.tlg009.perseus-grc2.xml</t>
  </si>
  <si>
    <t>New Testament - Galatians (tlg009).xml</t>
  </si>
  <si>
    <t>https://github.com/PerseusDL/canonical-greekLit/tree/master/data/tlg0031/tlg009/tlg0031.tlg009.perseus-grc2.xml</t>
  </si>
  <si>
    <t>1 Corinthians</t>
  </si>
  <si>
    <t>canonical-greekLit-master/data/tlg0031/tlg007/tlg0031.tlg007.perseus-grc2.xml</t>
  </si>
  <si>
    <t>New Testament - 1 Corinthians (tlg007).xml</t>
  </si>
  <si>
    <t>https://github.com/PerseusDL/canonical-greekLit/tree/master/data/tlg0031/tlg007/tlg0031.tlg007.perseus-grc2.xml</t>
  </si>
  <si>
    <t>2 Corinthians</t>
  </si>
  <si>
    <t>canonical-greekLit-master/data/tlg0031/tlg008/tlg0031.tlg008.perseus-grc2.xml</t>
  </si>
  <si>
    <t>New Testament - 2 Corinthians (tlg008).xml</t>
  </si>
  <si>
    <t>https://github.com/PerseusDL/canonical-greekLit/tree/master/data/tlg0031/tlg008/tlg0031.tlg008.perseus-grc2.xml</t>
  </si>
  <si>
    <t>Romans</t>
  </si>
  <si>
    <t>canonical-greekLit-master/data/tlg0031/tlg006/tlg0031.tlg006.perseus-grc2.xml</t>
  </si>
  <si>
    <t>New Testament - Romans (tlg006).xml</t>
  </si>
  <si>
    <t>https://github.com/PerseusDL/canonical-greekLit/tree/master/data/tlg0031/tlg006/tlg0031.tlg006.perseus-grc2.xml</t>
  </si>
  <si>
    <t>Colossians</t>
  </si>
  <si>
    <t>canonical-greekLit-master/data/tlg0031/tlg012/tlg0031.tlg012.perseus-grc2.xml</t>
  </si>
  <si>
    <t>New Testament - Colossians (tlg012).xml</t>
  </si>
  <si>
    <t>https://github.com/PerseusDL/canonical-greekLit/tree/master/data/tlg0031/tlg012/tlg0031.tlg012.perseus-grc2.xml</t>
  </si>
  <si>
    <t>James</t>
  </si>
  <si>
    <t>canonical-greekLit-master/data/tlg0031/tlg020/tlg0031.tlg020.perseus-grc2.xml</t>
  </si>
  <si>
    <t>New Testament - James (tlg020).xml</t>
  </si>
  <si>
    <t>https://github.com/PerseusDL/canonical-greekLit/tree/master/data/tlg0031/tlg020/tlg0031.tlg020.perseus-grc2.xml</t>
  </si>
  <si>
    <t>1 Peter</t>
  </si>
  <si>
    <t>canonical-greekLit-master/data/tlg0031/tlg021/tlg0031.tlg021.perseus-grc2.xml</t>
  </si>
  <si>
    <t>New Testament - 1 Peter (tlg021).xml</t>
  </si>
  <si>
    <t>https://github.com/PerseusDL/canonical-greekLit/tree/master/data/tlg0031/tlg021/tlg0031.tlg021.perseus-grc2.xml</t>
  </si>
  <si>
    <t>Ephesians</t>
  </si>
  <si>
    <t>canonical-greekLit-master/data/tlg0031/tlg010/tlg0031.tlg010.perseus-grc2.xml</t>
  </si>
  <si>
    <t>New Testament - Ephesians (tlg010).xml</t>
  </si>
  <si>
    <t>https://github.com/PerseusDL/canonical-greekLit/tree/master/data/tlg0031/tlg010/tlg0031.tlg010.perseus-grc2.xml</t>
  </si>
  <si>
    <t>Hebrews</t>
  </si>
  <si>
    <t>canonical-greekLit-master/data/tlg0031/tlg019/tlg0031.tlg019.perseus-grc2.xml</t>
  </si>
  <si>
    <t>New Testament - Hebrews (tlg019).xml</t>
  </si>
  <si>
    <t>https://github.com/PerseusDL/canonical-greekLit/tree/master/data/tlg0031/tlg019/tlg0031.tlg019.perseus-grc2.xml</t>
  </si>
  <si>
    <t>1 John</t>
  </si>
  <si>
    <t>canonical-greekLit-master/data/tlg0031/tlg023/tlg0031.tlg023.perseus-grc2.xml</t>
  </si>
  <si>
    <t>New Testament - 1 John (tlg023).xml</t>
  </si>
  <si>
    <t>https://github.com/PerseusDL/canonical-greekLit/tree/master/data/tlg0031/tlg023/tlg0031.tlg023.perseus-grc2.xml</t>
  </si>
  <si>
    <t>2 John</t>
  </si>
  <si>
    <t>canonical-greekLit-master/data/tlg0031/tlg024/tlg0031.tlg024.perseus-grc2.xml</t>
  </si>
  <si>
    <t>New Testament - 2 John (tlg024).xml</t>
  </si>
  <si>
    <t>https://github.com/PerseusDL/canonical-greekLit/tree/master/data/tlg0031/tlg024/tlg0031.tlg024.perseus-grc2.xml</t>
  </si>
  <si>
    <t>3 John</t>
  </si>
  <si>
    <t>canonical-greekLit-master/data/tlg0031/tlg025/tlg0031.tlg025.perseus-grc2.xml</t>
  </si>
  <si>
    <t>New Testament - 3 John (tlg025).xml</t>
  </si>
  <si>
    <t>https://github.com/PerseusDL/canonical-greekLit/tree/master/data/tlg0031/tlg025/tlg0031.tlg025.perseus-grc2.xml</t>
  </si>
  <si>
    <t>1 Timothy</t>
  </si>
  <si>
    <t>canonical-greekLit-master/data/tlg0031/tlg015/tlg0031.tlg015.perseus-grc2.xml</t>
  </si>
  <si>
    <t>New Testament - 1 Timothy (tlg015).xml</t>
  </si>
  <si>
    <t>https://github.com/PerseusDL/canonical-greekLit/tree/master/data/tlg0031/tlg015/tlg0031.tlg015.perseus-grc2.xml</t>
  </si>
  <si>
    <t>2 Timothy</t>
  </si>
  <si>
    <t>canonical-greekLit-master/data/tlg0031/tlg016/tlg0031.tlg016.perseus-grc2.xml</t>
  </si>
  <si>
    <t>New Testament - 2 Timothy (tlg016).xml</t>
  </si>
  <si>
    <t>https://github.com/PerseusDL/canonical-greekLit/tree/master/data/tlg0031/tlg016/tlg0031.tlg016.perseus-grc2.xml</t>
  </si>
  <si>
    <t>Jude</t>
  </si>
  <si>
    <t>canonical-greekLit-master/data/tlg0031/tlg026/tlg0031.tlg026.perseus-grc2.xml</t>
  </si>
  <si>
    <t>New Testament - Jude (tlg026).xml</t>
  </si>
  <si>
    <t>https://github.com/PerseusDL/canonical-greekLit/tree/master/data/tlg0031/tlg026/tlg0031.tlg026.perseus-grc2.xml</t>
  </si>
  <si>
    <t>Titus</t>
  </si>
  <si>
    <t>canonical-greekLit-master/data/tlg0031/tlg017/tlg0031.tlg017.perseus-grc2.xml</t>
  </si>
  <si>
    <t>New Testament - Titus (tlg017).xml</t>
  </si>
  <si>
    <t>https://github.com/PerseusDL/canonical-greekLit/tree/master/data/tlg0031/tlg017/tlg0031.tlg017.perseus-grc2.xml</t>
  </si>
  <si>
    <t>2 Peter</t>
  </si>
  <si>
    <t>canonical-greekLit-master/data/tlg0031/tlg022/tlg0031.tlg022.perseus-grc2.xml</t>
  </si>
  <si>
    <t>New Testament - 2 Peter (tlg022).xml</t>
  </si>
  <si>
    <t>https://github.com/PerseusDL/canonical-greekLit/tree/master/data/tlg0031/tlg022/tlg0031.tlg022.perseus-grc2.xml</t>
  </si>
  <si>
    <t>Quis Dis Salvetur</t>
  </si>
  <si>
    <t>canonical-greekLit-master/data/tlg0555/tlg006/tlg0555.tlg006.perseus-grc1.xml</t>
  </si>
  <si>
    <t>Clement of Alexandria - Quis Dis Salvetur (tlg006).xml</t>
  </si>
  <si>
    <t>https://github.com/PerseusDL/canonical-greekLit/tree/master/data/tlg0555/tlg006/tlg0555.tlg006.perseus-grc1.xml</t>
  </si>
  <si>
    <t>Technical</t>
  </si>
  <si>
    <t>Art History</t>
  </si>
  <si>
    <t>Philostratus of Lemnos</t>
  </si>
  <si>
    <t>canonical-greekLit-master/data/tlg1600/tlg001/tlg1600.tlg001.perseus-grc2.xml</t>
  </si>
  <si>
    <t>Philostratus of Lemnos - Imagines (tlg001).xml</t>
  </si>
  <si>
    <t>1600</t>
  </si>
  <si>
    <t>https://github.com/PerseusDL/canonical-greekLit/tree/master/data/tlg1600/tlg001/tlg1600.tlg001.perseus-grc2.xml</t>
  </si>
  <si>
    <t>Philostratus the Younger</t>
  </si>
  <si>
    <t>canonical-greekLit-master/data/tlg0652/tlg001/tlg0652.tlg001.perseus-grc1.xml</t>
  </si>
  <si>
    <t>Philostratus the Younger - Imagines (tlg001).xml</t>
  </si>
  <si>
    <t>0652</t>
  </si>
  <si>
    <t>https://github.com/PerseusDL/canonical-greekLit/tree/master/data/tlg0652/tlg001/tlg0652.tlg001.perseus-grc1.xml</t>
  </si>
  <si>
    <t>Callistratus</t>
  </si>
  <si>
    <t>Statuarum Descriptiones</t>
  </si>
  <si>
    <t>canonical-greekLit-master/data/tlg4091/tlg001/tlg4091.tlg001.perseus-grc1.xml</t>
  </si>
  <si>
    <t>Callistratus - Statuarum Descriptiones (tlg001).xml</t>
  </si>
  <si>
    <t>4091</t>
  </si>
  <si>
    <t>https://github.com/PerseusDL/canonical-greekLit/tree/master/data/tlg4091/tlg001/tlg4091.tlg001.perseus-grc1.xml</t>
  </si>
  <si>
    <t>https://books.google.co.uk/books?id=GWIKa48GMf8C&amp;pg=PA141&amp;lpg=PA141&amp;dq=St.+Altekamp,+Zu+den+Statuenbeschreibungen+des&amp;source=bl&amp;ots=3YQ2itBPu-&amp;sig=8RbAXUuNHj8XxixdPRGpJYmDJfo&amp;hl=en&amp;sa=X&amp;ved=0ahUKEwiFna7gse7YAhWHOxQKHQOfCO4Q6AEIODAF#v=onepage&amp;q=St.%20Altekamp%2C%20Zu%20den%20Statuenbeschreibungen%20des&amp;f=false</t>
  </si>
  <si>
    <t>Geography</t>
  </si>
  <si>
    <t>Strabo</t>
  </si>
  <si>
    <t>canonical-greekLit-master/data/tlg0099/tlg001/tlg0099.tlg001.perseus-grc1.xml</t>
  </si>
  <si>
    <t>Strabo - Geography (tlg001).xml</t>
  </si>
  <si>
    <t>0099</t>
  </si>
  <si>
    <t>https://github.com/PerseusDL/canonical-greekLit/tree/master/data/tlg0099/tlg001/tlg0099.tlg001.perseus-grc1.xml</t>
  </si>
  <si>
    <t>Periplus Ponti Euxini</t>
  </si>
  <si>
    <t>canonical-greekLit-master/data/tlg0074/tlg004/tlg0074.tlg004.perseus-grc1.xml</t>
  </si>
  <si>
    <t>Arrian - Periplus Ponti Euxini (tlg004).xml</t>
  </si>
  <si>
    <t>https://github.com/PerseusDL/canonical-greekLit/tree/master/data/tlg0074/tlg004/tlg0074.tlg004.perseus-grc1.xml</t>
  </si>
  <si>
    <t>Pausanias</t>
  </si>
  <si>
    <t>Description of Greece</t>
  </si>
  <si>
    <t>canonical-greekLit-master/data/tlg0525/tlg001/tlg0525.tlg001.perseus-grc2.xml</t>
  </si>
  <si>
    <t>Pausanias - Description of Greece (tlg001).xml</t>
  </si>
  <si>
    <t>0525</t>
  </si>
  <si>
    <t>https://github.com/PerseusDL/canonical-greekLit/tree/master/data/tlg0525/tlg001/tlg0525.tlg001.perseus-grc2.xml</t>
  </si>
  <si>
    <t>Agathemerus</t>
  </si>
  <si>
    <t>Geographiae Informatio</t>
  </si>
  <si>
    <t>canonical-greekLit-master/data/tlg0090/tlg001/tlg0090.tlg001.opp-grc1.xml</t>
  </si>
  <si>
    <t>Agathemerus - Geographiae Informatio (tlg001).xml</t>
  </si>
  <si>
    <t>0090</t>
  </si>
  <si>
    <t>https://github.com/PerseusDL/canonical-greekLit/tree/master/data/tlg0090/tlg001/tlg0090.tlg001.opp-grc1.xml</t>
  </si>
  <si>
    <t>Horsemanship</t>
  </si>
  <si>
    <t>On the Art of Horsemanship</t>
  </si>
  <si>
    <t>canonical-greekLit-master/data/tlg0032/tlg013/tlg0032.tlg013.perseus-grc2.xml</t>
  </si>
  <si>
    <t>Xenophon - On the Art of Horsemanship (tlg013).xml</t>
  </si>
  <si>
    <t>https://github.com/PerseusDL/canonical-greekLit/tree/master/data/tlg0032/tlg013/tlg0032.tlg013.perseus-grc2.xml</t>
  </si>
  <si>
    <t>Hunting</t>
  </si>
  <si>
    <t>On Hunting</t>
  </si>
  <si>
    <t>canonical-greekLit-master/data/tlg0032/tlg014/tlg0032.tlg014.perseus-grc2.xml</t>
  </si>
  <si>
    <t>Xenophon - On Hunting (tlg014).xml</t>
  </si>
  <si>
    <t>https://github.com/PerseusDL/canonical-greekLit/tree/master/data/tlg0032/tlg014/tlg0032.tlg014.perseus-grc2.xml</t>
  </si>
  <si>
    <t>Cynegeticus</t>
  </si>
  <si>
    <t>canonical-greekLit-master/data/tlg0074/tlg003/tlg0074.tlg003.perseus-grc1.xml</t>
  </si>
  <si>
    <t>Arrian - Cynegeticus (tlg003).xml</t>
  </si>
  <si>
    <t>https://github.com/PerseusDL/canonical-greekLit/tree/master/data/tlg0074/tlg003/tlg0074.tlg003.perseus-grc1.xml</t>
  </si>
  <si>
    <t>Mathematics</t>
  </si>
  <si>
    <t>Euclides</t>
  </si>
  <si>
    <t>Elements</t>
  </si>
  <si>
    <t>canonical-greekLit-master/data/tlg1799/tlg001/tlg1799.tlg001.perseus-grc2.xml</t>
  </si>
  <si>
    <t>Euclides - Elements (tlg001).xml</t>
  </si>
  <si>
    <t>1799</t>
  </si>
  <si>
    <t>https://github.com/PerseusDL/canonical-greekLit/tree/master/data/tlg1799/tlg001/tlg1799.tlg001.perseus-grc2.xml</t>
  </si>
  <si>
    <t>Claudius Ptolemy</t>
  </si>
  <si>
    <t>Tetrabiblos</t>
  </si>
  <si>
    <t>canonical-greekLit-master/data/tlg0363/tlg007/tlg0363.tlg007.perseus-grc1.xml</t>
  </si>
  <si>
    <t>Claudius Ptolemy - Tetrabiblos (tlg007).xml</t>
  </si>
  <si>
    <t>0363</t>
  </si>
  <si>
    <t>https://github.com/PerseusDL/canonical-greekLit/tree/master/data/tlg0363/tlg007/tlg0363.tlg007.perseus-grc1.xml</t>
  </si>
  <si>
    <t>Medicine</t>
  </si>
  <si>
    <t>Hippocrates</t>
  </si>
  <si>
    <t>canonical-greekLit-master/data/tlg0627/tlg005/tlg0627.tlg005.perseus-grc1.xml</t>
  </si>
  <si>
    <t>Hippocrates - Acut. sp. (tlg005).xml</t>
  </si>
  <si>
    <t>0627</t>
  </si>
  <si>
    <t>https://github.com/PerseusDL/canonical-greekLit/tree/master/data/tlg0627/tlg005/tlg0627.tlg005.perseus-grc1.xml</t>
  </si>
  <si>
    <t>Aphorisms</t>
  </si>
  <si>
    <t>canonical-greekLit-master/data/tlg0627/tlg012/tlg0627.tlg012.perseus-grc1.xml</t>
  </si>
  <si>
    <t>Hippocrates - Aphorisms (tlg012).xml</t>
  </si>
  <si>
    <t>https://github.com/PerseusDL/canonical-greekLit/tree/master/data/tlg0627/tlg012/tlg0627.tlg012.perseus-grc1.xml</t>
  </si>
  <si>
    <t>De aere aquis et locis</t>
  </si>
  <si>
    <t>canonical-greekLit-master/data/tlg0627/tlg002/tlg0627.tlg002.perseus-grc1.xml</t>
  </si>
  <si>
    <t>Hippocrates - De aere aquis et locis (tlg002).xml</t>
  </si>
  <si>
    <t>https://github.com/PerseusDL/canonical-greekLit/tree/master/data/tlg0627/tlg002/tlg0627.tlg002.perseus-grc1.xml</t>
  </si>
  <si>
    <t>De officina medici</t>
  </si>
  <si>
    <t>canonical-greekLit-master/data/tlg0627/tlg008/tlg0627.tlg008.perseus-grc1.xml</t>
  </si>
  <si>
    <t>Hippocrates - De officina medici (tlg008).xml</t>
  </si>
  <si>
    <t>https://github.com/PerseusDL/canonical-greekLit/tree/master/data/tlg0627/tlg008/tlg0627.tlg008.perseus-grc1.xml</t>
  </si>
  <si>
    <t>Mochlicus or Instruments of Reduction</t>
  </si>
  <si>
    <t>canonical-greekLit-master/data/tlg0627/tlg011/tlg0627.tlg011.perseus-grc1.xml</t>
  </si>
  <si>
    <t>Hippocrates - Mochlicus or Instruments of Reduction (tlg011).xml</t>
  </si>
  <si>
    <t>https://github.com/PerseusDL/canonical-greekLit/tree/master/data/tlg0627/tlg011/tlg0627.tlg011.perseus-grc1.xml</t>
  </si>
  <si>
    <t>Of the Epidemics</t>
  </si>
  <si>
    <t>canonical-greekLit-master/data/tlg0627/tlg006/tlg0627.tlg006.perseus-grc1.xml</t>
  </si>
  <si>
    <t>Hippocrates - Of the Epidemics (tlg006).xml</t>
  </si>
  <si>
    <t>https://github.com/PerseusDL/canonical-greekLit/tree/master/data/tlg0627/tlg006/tlg0627.tlg006.perseus-grc1.xml</t>
  </si>
  <si>
    <t>On Ancient Medicine</t>
  </si>
  <si>
    <t>canonical-greekLit-master/data/tlg0627/tlg001/tlg0627.tlg001.perseus-grc1.xml</t>
  </si>
  <si>
    <t>Hippocrates - On Ancient Medicine (tlg001).xml</t>
  </si>
  <si>
    <t>https://github.com/PerseusDL/canonical-greekLit/tree/master/data/tlg0627/tlg001/tlg0627.tlg001.perseus-grc1.xml</t>
  </si>
  <si>
    <t>On Fistulae</t>
  </si>
  <si>
    <t>canonical-greekLit-master/data/tlg0627/tlg030/tlg0627.tlg030.perseus-grc1.xml</t>
  </si>
  <si>
    <t>Hippocrates - On Fistulae (tlg030).xml</t>
  </si>
  <si>
    <t>https://github.com/PerseusDL/canonical-greekLit/tree/master/data/tlg0627/tlg030/tlg0627.tlg030.perseus-grc1.xml</t>
  </si>
  <si>
    <t>On Fractures</t>
  </si>
  <si>
    <t>canonical-greekLit-master/data/tlg0627/tlg009/tlg0627.tlg009.perseus-grc1.xml</t>
  </si>
  <si>
    <t>Hippocrates - On Fractures (tlg009).xml</t>
  </si>
  <si>
    <t>https://github.com/PerseusDL/canonical-greekLit/tree/master/data/tlg0627/tlg009/tlg0627.tlg009.perseus-grc1.xml</t>
  </si>
  <si>
    <t>On Hemorrhoids</t>
  </si>
  <si>
    <t>canonical-greekLit-master/data/tlg0627/tlg029/tlg0627.tlg029.perseus-grc1.xml</t>
  </si>
  <si>
    <t>Hippocrates - On Hemorrhoids (tlg029).xml</t>
  </si>
  <si>
    <t>https://github.com/PerseusDL/canonical-greekLit/tree/master/data/tlg0627/tlg029/tlg0627.tlg029.perseus-grc1.xml</t>
  </si>
  <si>
    <t>On Injuries of the Head</t>
  </si>
  <si>
    <t>canonical-greekLit-master/data/tlg0627/tlg007/tlg0627.tlg007.perseus-grc1.xml</t>
  </si>
  <si>
    <t>Hippocrates - On Injuries of the Head (tlg007).xml</t>
  </si>
  <si>
    <t>https://github.com/PerseusDL/canonical-greekLit/tree/master/data/tlg0627/tlg007/tlg0627.tlg007.perseus-grc1.xml</t>
  </si>
  <si>
    <t>On Regimen in Acute Diseases</t>
  </si>
  <si>
    <t>canonical-greekLit-master/data/tlg0627/tlg004/tlg0627.tlg004.perseus-grc1.xml</t>
  </si>
  <si>
    <t>Hippocrates - On Regimen in Acute Diseases (tlg004).xml</t>
  </si>
  <si>
    <t>https://github.com/PerseusDL/canonical-greekLit/tree/master/data/tlg0627/tlg004/tlg0627.tlg004.perseus-grc1.xml</t>
  </si>
  <si>
    <t>On the Articulations</t>
  </si>
  <si>
    <t>canonical-greekLit-master/data/tlg0627/tlg010/tlg0627.tlg010.perseus-grc1.xml</t>
  </si>
  <si>
    <t>Hippocrates - On the Articulations (tlg010).xml</t>
  </si>
  <si>
    <t>https://github.com/PerseusDL/canonical-greekLit/tree/master/data/tlg0627/tlg010/tlg0627.tlg010.perseus-grc1.xml</t>
  </si>
  <si>
    <t>On the Sacred Disease</t>
  </si>
  <si>
    <t>canonical-greekLit-master/data/tlg0627/tlg027/tlg0627.tlg027.perseus-grc1.xml</t>
  </si>
  <si>
    <t>Hippocrates - On the Sacred Disease (tlg027).xml</t>
  </si>
  <si>
    <t>https://github.com/PerseusDL/canonical-greekLit/tree/master/data/tlg0627/tlg027/tlg0627.tlg027.perseus-grc1.xml</t>
  </si>
  <si>
    <t>On Ulcers</t>
  </si>
  <si>
    <t>canonical-greekLit-master/data/tlg0627/tlg028/tlg0627.tlg028.perseus-grc1.xml</t>
  </si>
  <si>
    <t>Hippocrates - On Ulcers (tlg028).xml</t>
  </si>
  <si>
    <t>https://github.com/PerseusDL/canonical-greekLit/tree/master/data/tlg0627/tlg028/tlg0627.tlg028.perseus-grc1.xml</t>
  </si>
  <si>
    <t>Precepts</t>
  </si>
  <si>
    <t>canonical-greekLit-master/data/tlg0627/tlg051/tlg0627.tlg051.perseus-grc1.xml</t>
  </si>
  <si>
    <t>Hippocrates - Precepts (tlg051).xml</t>
  </si>
  <si>
    <t>https://github.com/PerseusDL/canonical-greekLit/tree/master/data/tlg0627/tlg051/tlg0627.tlg051.perseus-grc1.xml</t>
  </si>
  <si>
    <t>The Book of Prognostics</t>
  </si>
  <si>
    <t>canonical-greekLit-master/data/tlg0627/tlg003/tlg0627.tlg003.perseus-grc1.xml</t>
  </si>
  <si>
    <t>Hippocrates - The Book of Prognostics (tlg003).xml</t>
  </si>
  <si>
    <t>https://github.com/PerseusDL/canonical-greekLit/tree/master/data/tlg0627/tlg003/tlg0627.tlg003.perseus-grc1.xml</t>
  </si>
  <si>
    <t>The Oath</t>
  </si>
  <si>
    <t>canonical-greekLit-master/data/tlg0627/tlg013/tlg0627.tlg013.perseus-grc1.xml</t>
  </si>
  <si>
    <t>Hippocrates - The Oath (tlg013).xml</t>
  </si>
  <si>
    <t>https://github.com/PerseusDL/canonical-greekLit/tree/master/data/tlg0627/tlg013/tlg0627.tlg013.perseus-grc1.xml</t>
  </si>
  <si>
    <t>De alimento</t>
  </si>
  <si>
    <t>canonical-greekLit-master/data/tlg0627/tlg046/tlg0627.tlg046.perseus-grc1.xml</t>
  </si>
  <si>
    <t>Hippocrates - De alimento (tlg046).xml</t>
  </si>
  <si>
    <t>https://github.com/PerseusDL/canonical-greekLit/tree/master/data/tlg0627/tlg046/tlg0627.tlg046.perseus-grc1.xml</t>
  </si>
  <si>
    <t>Galen</t>
  </si>
  <si>
    <t>On the Natural Faculties</t>
  </si>
  <si>
    <t>canonical-greekLit-master/data/tlg0057/tlg010/tlg0057.tlg010.perseus-grc1.xml</t>
  </si>
  <si>
    <t>Galen - On the Natural Faculties (tlg010).xml</t>
  </si>
  <si>
    <t>0057</t>
  </si>
  <si>
    <t>https://github.com/PerseusDL/canonical-greekLit/tree/master/data/tlg0057/tlg010/tlg0057.tlg010.perseus-grc1.xml</t>
  </si>
  <si>
    <t>Military</t>
  </si>
  <si>
    <t>On the Cavalry Commander</t>
  </si>
  <si>
    <t>canonical-greekLit-master/data/tlg0032/tlg012/tlg0032.tlg012.perseus-grc2.xml</t>
  </si>
  <si>
    <t>Xenophon - On the Cavalry Commander (tlg012).xml</t>
  </si>
  <si>
    <t>https://github.com/PerseusDL/canonical-greekLit/tree/master/data/tlg0032/tlg012/tlg0032.tlg012.perseus-grc2.xml</t>
  </si>
  <si>
    <t>Aeneas Tacticus</t>
  </si>
  <si>
    <t>Poliorcetica</t>
  </si>
  <si>
    <t>canonical-greekLit-master/data/tlg0058/tlg001/tlg0058.tlg001.perseus-grc1.xml</t>
  </si>
  <si>
    <t>Aeneas Tacticus - Poliorcetica (tlg001).xml</t>
  </si>
  <si>
    <t>0058</t>
  </si>
  <si>
    <t>https://github.com/PerseusDL/canonical-greekLit/tree/master/data/tlg0058/tlg001/tlg0058.tlg001.perseus-grc1.xml</t>
  </si>
  <si>
    <t>Asclepiodotus</t>
  </si>
  <si>
    <t>Tactica</t>
  </si>
  <si>
    <t>canonical-greekLit-master/data/tlg0556/tlg001/tlg0556.tlg001.perseus-grc1.xml</t>
  </si>
  <si>
    <t>Asclepiodotus - Tactica (tlg001).xml</t>
  </si>
  <si>
    <t>0556</t>
  </si>
  <si>
    <t>https://github.com/PerseusDL/canonical-greekLit/tree/master/data/tlg0556/tlg001/tlg0556.tlg001.perseus-grc1.xml</t>
  </si>
  <si>
    <t>canonical-greekLit-master/data/tlg0074/tlg005/tlg0074.tlg005.perseus-grc1.xml</t>
  </si>
  <si>
    <t>Arrian - Tactica (tlg005).xml</t>
  </si>
  <si>
    <t>https://github.com/PerseusDL/canonical-greekLit/tree/master/data/tlg0074/tlg005/tlg0074.tlg005.perseus-grc1.xml</t>
  </si>
  <si>
    <t>Natural History</t>
  </si>
  <si>
    <t>De Natura Animalium</t>
  </si>
  <si>
    <t>canonical-greekLit-master/data/tlg0545/tlg001/tlg0545.tlg001.perseus-grc1.xml</t>
  </si>
  <si>
    <t>Aelian - De Natura Animalium (tlg001).xml</t>
  </si>
  <si>
    <t>https://github.com/PerseusDL/canonical-greekLit/tree/master/data/tlg0545/tlg001/tlg0545.tlg001.perseus-grc1.xml</t>
  </si>
  <si>
    <t>Constitution of the Lacedaemonians</t>
  </si>
  <si>
    <t>canonical-greekLit-master/data/tlg0032/tlg010/tlg0032.tlg010.perseus-grc2.xml</t>
  </si>
  <si>
    <t>Xenophon - Constitution of the Lacedaemonians (tlg010).xml</t>
  </si>
  <si>
    <t>https://github.com/PerseusDL/canonical-greekLit/tree/master/data/tlg0032/tlg010/tlg0032.tlg010.perseus-grc2.xml</t>
  </si>
  <si>
    <t>Athenian Constitution</t>
  </si>
  <si>
    <t>canonical-greekLit-master/data/tlg0086/tlg003/tlg0086.tlg003.perseus-grc1.xml</t>
  </si>
  <si>
    <t>Aristotle - Athenian Constitution (tlg003).xml</t>
  </si>
  <si>
    <t>https://github.com/PerseusDL/canonical-greekLit/tree/master/data/tlg0086/tlg003/tlg0086.tlg003.perseus-grc1.xml</t>
  </si>
  <si>
    <t>Rhetoric, poetics, criticism</t>
  </si>
  <si>
    <t>Ars Poetica</t>
  </si>
  <si>
    <t>canonical-greekLit-master/data/tlg0086/tlg034/tlg0086.tlg034.digicorpus-grc1.xml</t>
  </si>
  <si>
    <t>Aristotle - Ars Poetica (tlg034).xml</t>
  </si>
  <si>
    <t>https://github.com/PerseusDL/canonical-greekLit/tree/master/data/tlg0086/tlg034/tlg0086.tlg034.digicorpus-grc1.xml</t>
  </si>
  <si>
    <t>Rhetoric</t>
  </si>
  <si>
    <t>canonical-greekLit-master/data/tlg0086/tlg038/tlg0086.tlg038.perseus-grc1.xml</t>
  </si>
  <si>
    <t>Aristotle - Rhetoric (tlg038).xml</t>
  </si>
  <si>
    <t>https://github.com/PerseusDL/canonical-greekLit/tree/master/data/tlg0086/tlg038/tlg0086.tlg038.perseus-grc1.xml</t>
  </si>
  <si>
    <t>De Elocutione</t>
  </si>
  <si>
    <t>canonical-greekLit-master/data/tlg0613/tlg001/tlg0613.tlg001.perseus-grc1.xml</t>
  </si>
  <si>
    <t>Demetrius - De Elocutione (tlg001).xml</t>
  </si>
  <si>
    <t>0613</t>
  </si>
  <si>
    <t>https://github.com/PerseusDL/canonical-greekLit/tree/master/data/tlg0613/tlg001/tlg0613.tlg001.perseus-grc1.xml</t>
  </si>
  <si>
    <t>Ad Ammaeum</t>
  </si>
  <si>
    <t>canonical-greekLit-master/data/tlg0081/tlg008/tlg0081.tlg008.perseus-grc1.xml</t>
  </si>
  <si>
    <t>Dionysius of Halicarnassus - Ad Ammaeum (tlg008).xml</t>
  </si>
  <si>
    <t>https://github.com/PerseusDL/canonical-greekLit/tree/master/data/tlg0081/tlg008/tlg0081.tlg008.perseus-grc1.xml</t>
  </si>
  <si>
    <t>De antiquis oratoribus</t>
  </si>
  <si>
    <t>canonical-greekLit-master/data/tlg0081/tlg002/tlg0081.tlg002.perseus-grc1.xml</t>
  </si>
  <si>
    <t>Dionysius of Halicarnassus - De antiquis oratoribus (tlg002).xml</t>
  </si>
  <si>
    <t>https://github.com/PerseusDL/canonical-greekLit/tree/master/data/tlg0081/tlg002/tlg0081.tlg002.perseus-grc1.xml</t>
  </si>
  <si>
    <t>De Compositione Verborum</t>
  </si>
  <si>
    <t>canonical-greekLit-master/data/tlg0081/tlg012/tlg0081.tlg012.perseus-grc1.xml</t>
  </si>
  <si>
    <t>Dionysius of Halicarnassus - De Compositione Verborum (tlg012).xml</t>
  </si>
  <si>
    <t>https://github.com/PerseusDL/canonical-greekLit/tree/master/data/tlg0081/tlg012/tlg0081.tlg012.perseus-grc1.xml</t>
  </si>
  <si>
    <t>De Demosthene</t>
  </si>
  <si>
    <t>canonical-greekLit-master/data/tlg0081/tlg006/tlg0081.tlg006.perseus-grc1.xml</t>
  </si>
  <si>
    <t>Dionysius of Halicarnassus - De Demosthene (tlg006).xml</t>
  </si>
  <si>
    <t>https://github.com/PerseusDL/canonical-greekLit/tree/master/data/tlg0081/tlg006/tlg0081.tlg006.perseus-grc1.xml</t>
  </si>
  <si>
    <t>De Dinarcho</t>
  </si>
  <si>
    <t>canonical-greekLit-master/data/tlg0081/tlg009/tlg0081.tlg009.perseus-grc1.xml</t>
  </si>
  <si>
    <t>Dionysius of Halicarnassus - De Dinarcho (tlg009).xml</t>
  </si>
  <si>
    <t>https://github.com/PerseusDL/canonical-greekLit/tree/master/data/tlg0081/tlg009/tlg0081.tlg009.perseus-grc1.xml</t>
  </si>
  <si>
    <t>De Isaeo</t>
  </si>
  <si>
    <t>canonical-greekLit-master/data/tlg0081/tlg005/tlg0081.tlg005.perseus-grc1.xml</t>
  </si>
  <si>
    <t>Dionysius of Halicarnassus - De Isaeo (tlg005).xml</t>
  </si>
  <si>
    <t>https://github.com/PerseusDL/canonical-greekLit/tree/master/data/tlg0081/tlg005/tlg0081.tlg005.perseus-grc1.xml</t>
  </si>
  <si>
    <t>De Isocrate</t>
  </si>
  <si>
    <t>canonical-greekLit-master/data/tlg0081/tlg004/tlg0081.tlg004.perseus-grc1.xml</t>
  </si>
  <si>
    <t>Dionysius of Halicarnassus - De Isocrate (tlg004).xml</t>
  </si>
  <si>
    <t>https://github.com/PerseusDL/canonical-greekLit/tree/master/data/tlg0081/tlg004/tlg0081.tlg004.perseus-grc1.xml</t>
  </si>
  <si>
    <t>De Lysia</t>
  </si>
  <si>
    <t>canonical-greekLit-master/data/tlg0081/tlg003/tlg0081.tlg003.perseus-grc1.xml</t>
  </si>
  <si>
    <t>Dionysius of Halicarnassus - De Lysia (tlg003).xml</t>
  </si>
  <si>
    <t>https://github.com/PerseusDL/canonical-greekLit/tree/master/data/tlg0081/tlg003/tlg0081.tlg003.perseus-grc1.xml</t>
  </si>
  <si>
    <t>De Thucydide</t>
  </si>
  <si>
    <t>canonical-greekLit-master/data/tlg0081/tlg010/tlg0081.tlg010.perseus-grc1.xml</t>
  </si>
  <si>
    <t>Dionysius of Halicarnassus - De Thucydide (tlg010).xml</t>
  </si>
  <si>
    <t>https://github.com/PerseusDL/canonical-greekLit/tree/master/data/tlg0081/tlg010/tlg0081.tlg010.perseus-grc1.xml</t>
  </si>
  <si>
    <t>De Thucydidis idiomatibus (epistula ad Ammaeum)</t>
  </si>
  <si>
    <t>canonical-greekLit-master/data/tlg0081/tlg011/tlg0081.tlg011.perseus-grc1.xml</t>
  </si>
  <si>
    <t>Dionysius of Halicarnassus - De Thucydidis idiomatibus (epistula ad Ammaeum) (tlg011).xml</t>
  </si>
  <si>
    <t>https://github.com/PerseusDL/canonical-greekLit/tree/master/data/tlg0081/tlg011/tlg0081.tlg011.perseus-grc1.xml</t>
  </si>
  <si>
    <t>Epistula ad Pompeium Geminum</t>
  </si>
  <si>
    <t>canonical-greekLit-master/data/tlg0081/tlg015/tlg0081.tlg015.perseus-grc1.xml</t>
  </si>
  <si>
    <t>Dionysius of Halicarnassus - Epistula ad Pompeium Geminum (tlg015).xml</t>
  </si>
  <si>
    <t>https://github.com/PerseusDL/canonical-greekLit/tree/master/data/tlg0081/tlg015/tlg0081.tlg015.perseus-grc1.xml</t>
  </si>
  <si>
    <t>Libri secundi de antiquis oratoribus reliquiae</t>
  </si>
  <si>
    <t>canonical-greekLit-master/data/tlg0081/tlg007/tlg0081.tlg007.perseus-grc1.xml</t>
  </si>
  <si>
    <t>Dionysius of Halicarnassus - Libri secundi de antiquis oratoribus reliquiae (tlg007).xml</t>
  </si>
  <si>
    <t>https://github.com/PerseusDL/canonical-greekLit/tree/master/data/tlg0081/tlg007/tlg0081.tlg007.perseus-grc1.xml</t>
  </si>
  <si>
    <t>Longinus</t>
  </si>
  <si>
    <t>De Sublimitate</t>
  </si>
  <si>
    <t>canonical-greekLit-master/data/tlg0560/tlg001/tlg0560.tlg001.perseus-grc1.xml</t>
  </si>
  <si>
    <t>Longinus - De Sublimitate (tlg001).xml</t>
  </si>
  <si>
    <t>0560</t>
  </si>
  <si>
    <t>https://github.com/PerseusDL/canonical-greekLit/tree/master/data/tlg0560/tlg001/tlg0560.tlg001.perseus-grc1.xml</t>
  </si>
  <si>
    <t>Pseudo-Aristides</t>
  </si>
  <si>
    <t>Ars Rhetorica</t>
  </si>
  <si>
    <t>canonical-greekLit-master/data/tlg0284/tlg056/tlg0284.tlg056.perseus-grc1.xml</t>
  </si>
  <si>
    <t>Pseudo-Aristides - Ars Rhetorica (tlg056).xml</t>
  </si>
  <si>
    <t>https://github.com/PerseusDL/canonical-greekLit/tree/master/data/tlg0284/tlg056/tlg0284.tlg056.perseus-grc1.xml</t>
  </si>
  <si>
    <t>Science</t>
  </si>
  <si>
    <t>Analytica priora et posteriora</t>
  </si>
  <si>
    <t>converted/Aristotle - Anaytica priora et posteriora.xml</t>
  </si>
  <si>
    <t>Aristotle - Analytica priora et posteriora (001).xml</t>
  </si>
  <si>
    <t>http://www.hs-augsburg.de/~harsch/graeca/Chronologia/S_ante04/Aristoteles/ari_a100.html http://www.hs-augsburg.de/~harsch/graeca/Chronologia/S_ante04/Aristoteles/ari_a200.html</t>
  </si>
  <si>
    <t>De Mundo</t>
  </si>
  <si>
    <t>converted/Aristotle - De Mundo.xml</t>
  </si>
  <si>
    <t>Aristotle - De Mundo (028).xml</t>
  </si>
  <si>
    <t>http://www.hs-augsburg.de/~harsch/graeca/Chronologia/S_post01/DeMundo/mun_intr.html</t>
  </si>
  <si>
    <t>De divinatione per somnum</t>
  </si>
  <si>
    <t>converted/Aristotle - De divinatione per somnum.xml</t>
  </si>
  <si>
    <t>Aristotle - De divinatione per somnum (008).xml</t>
  </si>
  <si>
    <t>Mikros Apoplous</t>
  </si>
  <si>
    <t>https://www.mikrosapoplous.gr/zpd/mfu10.zip</t>
  </si>
  <si>
    <t>De Insomniis</t>
  </si>
  <si>
    <t>converted/Aristotle - De Insomniis.xml</t>
  </si>
  <si>
    <t>Aristotle - De Insomniis (016).xml</t>
  </si>
  <si>
    <t>De juventute et senectute, De vita et morte</t>
  </si>
  <si>
    <t>converted/Aristotle - De juventute et senectute, De vita et morte.xml</t>
  </si>
  <si>
    <t>Aristotle - De juventute et senectute, De vita et morte (018).xml</t>
  </si>
  <si>
    <t>De longitudine et brevitate vitae</t>
  </si>
  <si>
    <t>converted/Aristotle - De longitudine et brevitate vitae.xml</t>
  </si>
  <si>
    <t>Aristotle - De longitudine et brevitate vitae (020).xml</t>
  </si>
  <si>
    <t>De memoria et reminiscentia</t>
  </si>
  <si>
    <t>converted/Aristotle - De memoria et reminiscentia.xml</t>
  </si>
  <si>
    <t>Aristotle - De memoria et reminiscentia (024).xml</t>
  </si>
  <si>
    <t>De Respiratione</t>
  </si>
  <si>
    <t>converted/Aristotle - De Respiratione.xml</t>
  </si>
  <si>
    <t>Aristotle - De Respiratione (037).xml</t>
  </si>
  <si>
    <t>De Sensu et Sensibilibus</t>
  </si>
  <si>
    <t>converted/Aristotle - De Sensu.xml</t>
  </si>
  <si>
    <t>Aristotle - De Sensu et Sensibilibus (041).xml</t>
  </si>
  <si>
    <t>De somno et vigilia</t>
  </si>
  <si>
    <t>converted/Aristotle - De somno et vigilia.xml</t>
  </si>
  <si>
    <t>Aristotle - De somno et vigilia (042).xml</t>
  </si>
  <si>
    <t>Onasander</t>
  </si>
  <si>
    <t>Strategicus</t>
  </si>
  <si>
    <t>canonical-greekLit-master/data/tlg0648/tlg001/tlg0648.tlg001.perseus-grc1.xml</t>
  </si>
  <si>
    <t>Onasander - Strategicus (tlg001).xml</t>
  </si>
  <si>
    <t>0648</t>
  </si>
  <si>
    <t>https://github.com/PerseusDL/canonical-greekLit/tree/master/data/tlg0648/tlg001/tlg0648.tlg001.perseus-grc1.xml</t>
  </si>
  <si>
    <t>Tragedy</t>
  </si>
  <si>
    <t>Aeschylus</t>
  </si>
  <si>
    <t>Persians</t>
  </si>
  <si>
    <t>canonical-greekLit-master/data/tlg0085/tlg002/tlg0085.tlg002.perseus-grc2.xml</t>
  </si>
  <si>
    <t>Aeschylus - Persians (tlg002).xml</t>
  </si>
  <si>
    <t>0085</t>
  </si>
  <si>
    <t>https://github.com/PerseusDL/canonical-greekLit/tree/master/data/tlg0085/tlg002/tlg0085.tlg002.perseus-grc2.xml</t>
  </si>
  <si>
    <t>Seven Against Thebes</t>
  </si>
  <si>
    <t>canonical-greekLit-master/data/tlg0085/tlg004/tlg0085.tlg004.perseus-grc2.xml</t>
  </si>
  <si>
    <t>Aeschylus - Seven Against Thebes (tlg004).xml</t>
  </si>
  <si>
    <t>https://github.com/PerseusDL/canonical-greekLit/tree/master/data/tlg0085/tlg004/tlg0085.tlg004.perseus-grc2.xml</t>
  </si>
  <si>
    <t>Suppliant Maidens</t>
  </si>
  <si>
    <t>canonical-greekLit-master/data/tlg0085/tlg001/tlg0085.tlg001.perseus-grc2.xml</t>
  </si>
  <si>
    <t>Aeschylus - Suppliant Maidens (tlg001).xml</t>
  </si>
  <si>
    <t>https://github.com/PerseusDL/canonical-greekLit/tree/master/data/tlg0085/tlg001/tlg0085.tlg001.perseus-grc2.xml</t>
  </si>
  <si>
    <t>Agamemnon</t>
  </si>
  <si>
    <t>canonical-greekLit-master/data/tlg0085/tlg005/tlg0085.tlg005.perseus-grc2.xml</t>
  </si>
  <si>
    <t>Aeschylus - Agamemnon (tlg005).xml</t>
  </si>
  <si>
    <t>https://github.com/PerseusDL/canonical-greekLit/tree/master/data/tlg0085/tlg005/tlg0085.tlg005.perseus-grc2.xml</t>
  </si>
  <si>
    <t>Eumenides</t>
  </si>
  <si>
    <t>canonical-greekLit-master/data/tlg0085/tlg007/tlg0085.tlg007.perseus-grc2.xml</t>
  </si>
  <si>
    <t>Aeschylus - Eumenides (tlg007).xml</t>
  </si>
  <si>
    <t>https://github.com/PerseusDL/canonical-greekLit/tree/master/data/tlg0085/tlg007/tlg0085.tlg007.perseus-grc2.xml</t>
  </si>
  <si>
    <t>Libation Bearers</t>
  </si>
  <si>
    <t>canonical-greekLit-master/data/tlg0085/tlg006/tlg0085.tlg006.perseus-grc2.xml</t>
  </si>
  <si>
    <t>Aeschylus - Libation Bearers (tlg006).xml</t>
  </si>
  <si>
    <t>https://github.com/PerseusDL/canonical-greekLit/tree/master/data/tlg0085/tlg006/tlg0085.tlg006.perseus-grc2.xml</t>
  </si>
  <si>
    <t>Prometheus Bound</t>
  </si>
  <si>
    <t>canonical-greekLit-master/data/tlg0085/tlg003/tlg0085.tlg003.perseus-grc2.xml</t>
  </si>
  <si>
    <t>Aeschylus - Prometheus Bound (tlg003).xml</t>
  </si>
  <si>
    <t>https://github.com/PerseusDL/canonical-greekLit/tree/master/data/tlg0085/tlg003/tlg0085.tlg003.perseus-grc2.xml</t>
  </si>
  <si>
    <t>Sophocles</t>
  </si>
  <si>
    <t>Trachiniae</t>
  </si>
  <si>
    <t>canonical-greekLit-master/data/tlg0011/tlg001/tlg0011.tlg001.perseus-grc2.xml</t>
  </si>
  <si>
    <t>Sophocles - Trachiniae (tlg001).xml</t>
  </si>
  <si>
    <t>0011</t>
  </si>
  <si>
    <t>https://github.com/PerseusDL/canonical-greekLit/tree/master/data/tlg0011/tlg001/tlg0011.tlg001.perseus-grc2.xml</t>
  </si>
  <si>
    <t>Euripides</t>
  </si>
  <si>
    <t>Rhesus</t>
  </si>
  <si>
    <t>canonical-greekLit-master/data/tlg0006/tlg019/tlg0006.tlg019.perseus-grc1.xml</t>
  </si>
  <si>
    <t>Euripides - Rhesus (tlg019).xml</t>
  </si>
  <si>
    <t>0006</t>
  </si>
  <si>
    <t>https://github.com/PerseusDL/canonical-greekLit/tree/master/data/tlg0006/tlg019/tlg0006.tlg019.perseus-grc1.xml</t>
  </si>
  <si>
    <t>Ichneutae</t>
  </si>
  <si>
    <t>canonical-greekLit-master/data/tlg0011/tlg008/tlg0011.tlg008.perseus-grc2.xml</t>
  </si>
  <si>
    <t>Sophocles - Ichneutae (tlg008).xml</t>
  </si>
  <si>
    <t>https://github.com/PerseusDL/canonical-greekLit/tree/master/data/tlg0011/tlg008/tlg0011.tlg008.perseus-grc2.xml</t>
  </si>
  <si>
    <t>Ajax</t>
  </si>
  <si>
    <t>canonical-greekLit-master/data/tlg0011/tlg003/tlg0011.tlg003.perseus-grc2.xml</t>
  </si>
  <si>
    <t>Sophocles - Ajax (tlg003).xml</t>
  </si>
  <si>
    <t>https://github.com/PerseusDL/canonical-greekLit/tree/master/data/tlg0011/tlg003/tlg0011.tlg003.perseus-grc2.xml</t>
  </si>
  <si>
    <t>Antigone</t>
  </si>
  <si>
    <t>canonical-greekLit-master/data/tlg0011/tlg002/tlg0011.tlg002.perseus-grc2.xml</t>
  </si>
  <si>
    <t>Sophocles - Antigone (tlg002).xml</t>
  </si>
  <si>
    <t>https://github.com/PerseusDL/canonical-greekLit/tree/master/data/tlg0011/tlg002/tlg0011.tlg002.perseus-grc2.xml</t>
  </si>
  <si>
    <t>Oedipus Tyrannus</t>
  </si>
  <si>
    <t>canonical-greekLit-master/data/tlg0011/tlg004/tlg0011.tlg004.perseus-grc2.xml</t>
  </si>
  <si>
    <t>Sophocles - Oedipus Tyrannus (tlg004).xml</t>
  </si>
  <si>
    <t>https://github.com/PerseusDL/canonical-greekLit/tree/master/data/tlg0011/tlg004/tlg0011.tlg004.perseus-grc2.xml</t>
  </si>
  <si>
    <t>Hecuba</t>
  </si>
  <si>
    <t>canonical-greekLit-master/data/tlg0006/tlg007/tlg0006.tlg007.perseus-grc1.xml</t>
  </si>
  <si>
    <t>Euripides - Hecuba (tlg007).xml</t>
  </si>
  <si>
    <t>https://github.com/PerseusDL/canonical-greekLit/tree/master/data/tlg0006/tlg007/tlg0006.tlg007.perseus-grc1.xml</t>
  </si>
  <si>
    <t>Suppliants</t>
  </si>
  <si>
    <t>canonical-greekLit-master/data/tlg0006/tlg008/tlg0006.tlg008.perseus-grc1.xml</t>
  </si>
  <si>
    <t>Euripides - Suppliants (tlg008).xml</t>
  </si>
  <si>
    <t>https://github.com/PerseusDL/canonical-greekLit/tree/master/data/tlg0006/tlg008/tlg0006.tlg008.perseus-grc1.xml</t>
  </si>
  <si>
    <t>Heracles</t>
  </si>
  <si>
    <t>canonical-greekLit-master/data/tlg0006/tlg009/tlg0006.tlg009.perseus-grc2.xml</t>
  </si>
  <si>
    <t>Euripides - Heracles (tlg009).xml</t>
  </si>
  <si>
    <t>https://github.com/PerseusDL/canonical-greekLit/tree/master/data/tlg0006/tlg009/tlg0006.tlg009.perseus-grc2.xml</t>
  </si>
  <si>
    <t>Electra</t>
  </si>
  <si>
    <t>canonical-greekLit-master/data/tlg0006/tlg012/tlg0006.tlg012.perseus-grc1.xml</t>
  </si>
  <si>
    <t>Euripides - Electra (tlg012).xml</t>
  </si>
  <si>
    <t>https://github.com/PerseusDL/canonical-greekLit/tree/master/data/tlg0006/tlg012/tlg0006.tlg012.perseus-grc1.xml</t>
  </si>
  <si>
    <t>Trojan Women</t>
  </si>
  <si>
    <t>canonical-greekLit-master/data/tlg0006/tlg011/tlg0006.tlg011.perseus-grc1.xml</t>
  </si>
  <si>
    <t>Euripides - Trojan Women (tlg011).xml</t>
  </si>
  <si>
    <t>https://github.com/PerseusDL/canonical-greekLit/tree/master/data/tlg0006/tlg011/tlg0006.tlg011.perseus-grc1.xml</t>
  </si>
  <si>
    <t>canonical-greekLit-master/data/tlg0006/tlg014/tlg0006.tlg014.perseus-grc1.xml</t>
  </si>
  <si>
    <t>Euripides - Helen (tlg014).xml</t>
  </si>
  <si>
    <t>https://github.com/PerseusDL/canonical-greekLit/tree/master/data/tlg0006/tlg014/tlg0006.tlg014.perseus-grc1.xml</t>
  </si>
  <si>
    <t>Iphigenia in Tauris</t>
  </si>
  <si>
    <t>canonical-greekLit-master/data/tlg0006/tlg013/tlg0006.tlg013.perseus-grc1.xml</t>
  </si>
  <si>
    <t>Euripides - Iphigenia in Tauris (tlg013).xml</t>
  </si>
  <si>
    <t>https://github.com/PerseusDL/canonical-greekLit/tree/master/data/tlg0006/tlg013/tlg0006.tlg013.perseus-grc1.xml</t>
  </si>
  <si>
    <t>canonical-greekLit-master/data/tlg0006/tlg010/tlg0006.tlg010.perseus-grc1.xml</t>
  </si>
  <si>
    <t>Euripides - Ion (tlg010).xml</t>
  </si>
  <si>
    <t>https://github.com/PerseusDL/canonical-greekLit/tree/master/data/tlg0006/tlg010/tlg0006.tlg010.perseus-grc1.xml</t>
  </si>
  <si>
    <t>Phoenissae</t>
  </si>
  <si>
    <t>canonical-greekLit-master/data/tlg0006/tlg015/tlg0006.tlg015.perseus-grc1.xml</t>
  </si>
  <si>
    <t>Euripides - Phoenissae (tlg015).xml</t>
  </si>
  <si>
    <t>https://github.com/PerseusDL/canonical-greekLit/tree/master/data/tlg0006/tlg015/tlg0006.tlg015.perseus-grc1.xml</t>
  </si>
  <si>
    <t>Philoctetes</t>
  </si>
  <si>
    <t>canonical-greekLit-master/data/tlg0011/tlg006/tlg0011.tlg006.perseus-grc2.xml</t>
  </si>
  <si>
    <t>Sophocles - Philoctetes (tlg006).xml</t>
  </si>
  <si>
    <t>https://github.com/PerseusDL/canonical-greekLit/tree/master/data/tlg0011/tlg006/tlg0011.tlg006.perseus-grc2.xml</t>
  </si>
  <si>
    <t>Iphigenia in Aulis</t>
  </si>
  <si>
    <t>canonical-greekLit-master/data/tlg0006/tlg018/tlg0006.tlg018.perseus-grc1.xml</t>
  </si>
  <si>
    <t>Euripides - Iphigenia in Aulis (tlg018).xml</t>
  </si>
  <si>
    <t>https://github.com/PerseusDL/canonical-greekLit/tree/master/data/tlg0006/tlg018/tlg0006.tlg018.perseus-grc1.xml</t>
  </si>
  <si>
    <t>Orestes</t>
  </si>
  <si>
    <t>canonical-greekLit-master/data/tlg0006/tlg016/tlg0006.tlg016.perseus-grc1.xml</t>
  </si>
  <si>
    <t>Euripides - Orestes (tlg016).xml</t>
  </si>
  <si>
    <t>https://github.com/PerseusDL/canonical-greekLit/tree/master/data/tlg0006/tlg016/tlg0006.tlg016.perseus-grc1.xml</t>
  </si>
  <si>
    <t>Bacchae</t>
  </si>
  <si>
    <t>canonical-greekLit-master/data/tlg0006/tlg017/tlg0006.tlg017.perseus-grc2.xml</t>
  </si>
  <si>
    <t>Euripides - Bacchae (tlg017).xml</t>
  </si>
  <si>
    <t>https://github.com/PerseusDL/canonical-greekLit/tree/master/data/tlg0006/tlg017/tlg0006.tlg017.perseus-grc2.xml</t>
  </si>
  <si>
    <t>canonical-greekLit-master/data/tlg0011/tlg005/tlg0011.tlg005.perseus-grc2.xml</t>
  </si>
  <si>
    <t>Sophocles - Electra (tlg005).xml</t>
  </si>
  <si>
    <t>https://github.com/PerseusDL/canonical-greekLit/tree/master/data/tlg0011/tlg005/tlg0011.tlg005.perseus-grc2.xml</t>
  </si>
  <si>
    <t>Oedipus at Colonus</t>
  </si>
  <si>
    <t>canonical-greekLit-master/data/tlg0011/tlg007/tlg0011.tlg007.perseus-grc2.xml</t>
  </si>
  <si>
    <t>Sophocles - Oedipus at Colonus (tlg007).xml</t>
  </si>
  <si>
    <t>https://github.com/PerseusDL/canonical-greekLit/tree/master/data/tlg0011/tlg007/tlg0011.tlg007.perseus-grc2.xml</t>
  </si>
  <si>
    <t>Didactic</t>
  </si>
  <si>
    <t>Oppian</t>
  </si>
  <si>
    <t>Halieutica</t>
  </si>
  <si>
    <t>canonical-greekLit-master/data/tlg0023/tlg001/tlg0023.tlg001.perseus-grc1.xml</t>
  </si>
  <si>
    <t>Oppian - Halieutica (tlg001).xml</t>
  </si>
  <si>
    <t>0023</t>
  </si>
  <si>
    <t>https://github.com/PerseusDL/canonical-greekLit/tree/master/data/tlg0023/tlg001/tlg0023.tlg001.perseus-grc1.xml</t>
  </si>
  <si>
    <t>Oppian of Apamaea</t>
  </si>
  <si>
    <t>Cynegetica</t>
  </si>
  <si>
    <t>canonical-greekLit-master/data/tlg0024/tlg001/tlg0024.tlg001.perseus-grc1.xml</t>
  </si>
  <si>
    <t>Oppian of Apamaea - Cynegetica (tlg001).xml</t>
  </si>
  <si>
    <t>0024</t>
  </si>
  <si>
    <t>https://github.com/PerseusDL/canonical-greekLit/tree/master/data/tlg0024/tlg001/tlg0024.tlg001.perseus-grc1.xml</t>
  </si>
  <si>
    <t>Phaenomena</t>
  </si>
  <si>
    <t>canonical-greekLit-master/data/tlg0653/tlg001/tlg0653.tlg001.perseus-grc1.xml</t>
  </si>
  <si>
    <t>Aratus - Phaenomena (tlg001).xml</t>
  </si>
  <si>
    <t>0653</t>
  </si>
  <si>
    <t>https://github.com/PerseusDL/canonical-greekLit/tree/master/data/tlg0653/tlg001/tlg0653.tlg001.perseus-grc1.xml</t>
  </si>
  <si>
    <t>Dinarchus</t>
  </si>
  <si>
    <t>canonical-greekLit-master/data/tlg0029/tlg004/tlg0029.tlg004.perseus-grc1.xml</t>
  </si>
  <si>
    <t>Dinarchus - Against Demosthenes (tlg004).xml</t>
  </si>
  <si>
    <t>0029</t>
  </si>
  <si>
    <t>https://github.com/PerseusDL/canonical-greekLit/tree/master/data/tlg0029/tlg004/tlg0029.tlg004.perseus-grc1.xml</t>
  </si>
  <si>
    <t>Against Aristogiton</t>
  </si>
  <si>
    <t>canonical-greekLit-master/data/tlg0029/tlg005/tlg0029.tlg005.perseus-grc1.xml</t>
  </si>
  <si>
    <t>Dinarchus - Against Aristogiton (tlg005).xml</t>
  </si>
  <si>
    <t>https://github.com/PerseusDL/canonical-greekLit/tree/master/data/tlg0029/tlg005/tlg0029.tlg005.perseus-grc1.xml</t>
  </si>
  <si>
    <t>Against Philocles</t>
  </si>
  <si>
    <t>canonical-greekLit-master/data/tlg0029/tlg006/tlg0029.tlg006.perseus-grc1.xml</t>
  </si>
  <si>
    <t>Dinarchus - Against Philocles (tlg006).xml</t>
  </si>
  <si>
    <t>https://github.com/PerseusDL/canonical-greekLit/tree/master/data/tlg0029/tlg006/tlg0029.tlg006.perseus-grc1.xml</t>
  </si>
  <si>
    <t>Against Leocrates</t>
  </si>
  <si>
    <t>canonical-greekLit-master/data/tlg0034/tlg001/tlg0034.tlg001.perseus-grc1.xml</t>
  </si>
  <si>
    <t>Lycurgus - Against Leocrates (tlg001).xml</t>
  </si>
  <si>
    <t>0034</t>
  </si>
  <si>
    <t>https://github.com/PerseusDL/canonical-greekLit/tree/master/data/tlg0034/tlg001/tlg0034.tlg001.perseus-grc1.xml</t>
  </si>
  <si>
    <t>Demades</t>
  </si>
  <si>
    <t>On the Twelve Years</t>
  </si>
  <si>
    <t>canonical-greekLit-master/data/tlg0535/tlg001/tlg0535.tlg001.perseus-grc1.xml</t>
  </si>
  <si>
    <t>Demades - On the Twelve Years (tlg001).xml</t>
  </si>
  <si>
    <t>0535</t>
  </si>
  <si>
    <t>https://github.com/PerseusDL/canonical-greekLit/tree/master/data/tlg0535/tlg001/tlg0535.tlg001.perseus-grc1.xml</t>
  </si>
  <si>
    <t>Quintus Smyrnaeus</t>
  </si>
  <si>
    <t>Fall of Troy</t>
  </si>
  <si>
    <t>canonical-greekLit-master/data/tlg2046/tlg001/tlg2046.tlg001.perseus-grc1.xml</t>
  </si>
  <si>
    <t>Quintus Smyrnaeus - Fall of Troy (tlg001).xml</t>
  </si>
  <si>
    <t>2046</t>
  </si>
  <si>
    <t>https://github.com/PerseusDL/canonical-greekLit/tree/master/data/tlg2046/tlg001/tlg2046.tlg001.perseus-grc1.xml</t>
  </si>
  <si>
    <t>Aretaeus</t>
  </si>
  <si>
    <t>De causis et signis acutorum morborum</t>
  </si>
  <si>
    <t>canonical-greekLit-master/data/tlg0719/tlg001/tlg0719.tlg001.perseus-grc1.xml</t>
  </si>
  <si>
    <t>Aretaeus - De causis et signis acutorum morborum (tlg001).xml</t>
  </si>
  <si>
    <t>Koine</t>
  </si>
  <si>
    <t>0719</t>
  </si>
  <si>
    <t>https://github.com/PerseusDL/canonical-greekLit/tree/master/data/tlg0719/tlg001/tlg0719.tlg001.perseus-grc1.xml</t>
  </si>
  <si>
    <t>De causis et signis diuturnorum morborum</t>
  </si>
  <si>
    <t>canonical-greekLit-master/data/tlg0719/tlg002/tlg0719.tlg002.perseus-grc1.xml</t>
  </si>
  <si>
    <t>Aretaeus - De causis et signis diuturnorum morborum (tlg002).xml</t>
  </si>
  <si>
    <t>https://github.com/PerseusDL/canonical-greekLit/tree/master/data/tlg0719/tlg002/tlg0719.tlg002.perseus-grc1.xml</t>
  </si>
  <si>
    <t>De curatione acutorum morborum</t>
  </si>
  <si>
    <t>canonical-greekLit-master/data/tlg0719/tlg003/tlg0719.tlg003.perseus-grc1.xml</t>
  </si>
  <si>
    <t>Aretaeus - De curatione acutorum morborum (tlg003).xml</t>
  </si>
  <si>
    <t>https://github.com/PerseusDL/canonical-greekLit/tree/master/data/tlg0719/tlg003/tlg0719.tlg003.perseus-grc1.xml</t>
  </si>
  <si>
    <t>De curatione diuturnorum morborum</t>
  </si>
  <si>
    <t>canonical-greekLit-master/data/tlg0719/tlg004/tlg0719.tlg004.perseus-grc1.xml</t>
  </si>
  <si>
    <t>Aretaeus - De curatione diuturnorum morborum (tlg004).xml</t>
  </si>
  <si>
    <t>https://github.com/PerseusDL/canonical-greekLit/tree/master/data/tlg0719/tlg004/tlg0719.tlg004.perseus-grc1.xml</t>
  </si>
  <si>
    <t>Barnabas</t>
  </si>
  <si>
    <t>Barnabae Epistula</t>
  </si>
  <si>
    <t>canonical-greekLit-master/data/tlg1216/tlg001/tlg1216.tlg001.perseus-grc1.xml</t>
  </si>
  <si>
    <t>Barnabas - Barnabae Epistula (tlg001).xml</t>
  </si>
  <si>
    <t>1216</t>
  </si>
  <si>
    <t>https://github.com/PerseusDL/canonical-greekLit/tree/master/data/tlg1216/tlg001/tlg1216.tlg001.perseus-grc1.xml</t>
  </si>
  <si>
    <t>Homily</t>
  </si>
  <si>
    <t>Basilius</t>
  </si>
  <si>
    <t>De legendis gentilium libris</t>
  </si>
  <si>
    <t>canonical-greekLit-master/data/tlg2040/tlg002/tlg2040.tlg002.perseus-grc1.xml</t>
  </si>
  <si>
    <t>Basilius - De legendis gentilium libris (tlg002).xml</t>
  </si>
  <si>
    <t>2040</t>
  </si>
  <si>
    <t>https://github.com/PerseusDL/canonical-greekLit/tree/master/data/tlg2040/tlg002/tlg2040.tlg002.perseus-grc1.xml</t>
  </si>
  <si>
    <t>canonical-greekLit-master/data/tlg2040/tlg004/tlg2040.tlg004.perseus-grc1.xml</t>
  </si>
  <si>
    <t>Basilius - Epistulae (tlg004).xml</t>
  </si>
  <si>
    <t>https://github.com/PerseusDL/canonical-greekLit/tree/master/data/tlg2040/tlg004/tlg2040.tlg004.perseus-grc1.xml</t>
  </si>
  <si>
    <t>Grammar</t>
  </si>
  <si>
    <t>Harpocration</t>
  </si>
  <si>
    <t>Lexicon in decem oratores Atticos</t>
  </si>
  <si>
    <t>canonical-greekLit-master/data/tlg1389/tlg001/tlg1389.tlg001.perseus-grc2.xml</t>
  </si>
  <si>
    <t>Harpocration - Lexicon in decem oratores Atticos (tlg001).xml</t>
  </si>
  <si>
    <t>1389</t>
  </si>
  <si>
    <t>https://github.com/PerseusDL/canonical-greekLit/tree/master/data/tlg1389/tlg001/tlg1389.tlg001.perseus-grc2.xml</t>
  </si>
  <si>
    <t>Totals</t>
  </si>
  <si>
    <t>multiple-lemma entry types</t>
  </si>
  <si>
    <t>Percentages</t>
  </si>
  <si>
    <t>token/type ratio</t>
  </si>
  <si>
    <t>Unknown personal names</t>
  </si>
  <si>
    <t>Single letters</t>
  </si>
  <si>
    <t>Multiple lemmata</t>
  </si>
  <si>
    <t>Multiple lemmata (after disambiguation)</t>
  </si>
  <si>
    <t>Sum of Word count</t>
  </si>
  <si>
    <t>Row Labels</t>
  </si>
  <si>
    <t>Column Labels</t>
  </si>
  <si>
    <t>Publish filename</t>
  </si>
  <si>
    <t>On the Murder of Herodes</t>
  </si>
  <si>
    <t>De diaeta in morbis acutis</t>
  </si>
  <si>
    <t>Trapeziticus</t>
  </si>
  <si>
    <t>Letter 1</t>
  </si>
  <si>
    <t>On The Estate of Ciron</t>
  </si>
  <si>
    <t>Letter 6</t>
  </si>
  <si>
    <t>Letter 9</t>
  </si>
  <si>
    <t>Letter 8</t>
  </si>
  <si>
    <t>Letter 7</t>
  </si>
  <si>
    <t>Letter 2</t>
  </si>
  <si>
    <t>Letter 5</t>
  </si>
  <si>
    <t>Letter 4</t>
  </si>
  <si>
    <t>Letter 3</t>
  </si>
  <si>
    <t>Against Boeotus 1</t>
  </si>
  <si>
    <t>Against Stephanus 1</t>
  </si>
  <si>
    <t>Demosthenes (Apollodorus)</t>
  </si>
  <si>
    <t>Against Stephanus 2</t>
  </si>
  <si>
    <t>Demosthenes (Apollodorus )</t>
  </si>
  <si>
    <t>Against Androtion</t>
  </si>
  <si>
    <t>Against Boeotus 2</t>
  </si>
  <si>
    <t>Against Neaera</t>
  </si>
  <si>
    <t>Against Olympiodorus</t>
  </si>
  <si>
    <t>On the Chersonese</t>
  </si>
  <si>
    <t>De bello Judaico</t>
  </si>
  <si>
    <t>Orationes 8 Dindorf 45 Keil</t>
  </si>
  <si>
    <t>Orationes 4 Dindorf 41 Keil</t>
  </si>
  <si>
    <t>Orationes 45 Dindorf 2 Keil</t>
  </si>
  <si>
    <t>Orationes 49 Dindorf 28 Keil</t>
  </si>
  <si>
    <t>Orationes 7 Dindorf 38 Keil</t>
  </si>
  <si>
    <t>Orationes 10 Dindorf 30 Keil</t>
  </si>
  <si>
    <t>Orationes 47 Dindorf 4 Keil</t>
  </si>
  <si>
    <t>Orationes 48 Dindorf 36 Keil</t>
  </si>
  <si>
    <t>Orationes 1 Dindorf 43 Keil</t>
  </si>
  <si>
    <t>Orationes 44 Dindorf 24 Keil</t>
  </si>
  <si>
    <t>Orationes 12 Dindorf 32 Keil</t>
  </si>
  <si>
    <t>Orationes 29 Dindorf 5 Keil</t>
  </si>
  <si>
    <t>Orationes 30 Dindorf 6 Keil</t>
  </si>
  <si>
    <t>Orationes 31 Dindorf 7 Keil</t>
  </si>
  <si>
    <t>Orationes 32 Dindorf 8 Keil</t>
  </si>
  <si>
    <t>Orationes 33 Dindorf 11 Keil</t>
  </si>
  <si>
    <t>Orationes 34 Dindorf 12 Keil</t>
  </si>
  <si>
    <t>Orationes 35 Dindorf 13 Keil</t>
  </si>
  <si>
    <t>Orationes 36 Dindorf 14 Keil</t>
  </si>
  <si>
    <t>Orationes 37 Dindorf 15 Keil</t>
  </si>
  <si>
    <t>Orationes 38 Dindorf 9 Keil</t>
  </si>
  <si>
    <t>Orationes 39 Dindorf 10 Keil</t>
  </si>
  <si>
    <t>Orationes 52 Dindorf 16 Keil</t>
  </si>
  <si>
    <t>Orationes 2 Dindorf 37 Keil</t>
  </si>
  <si>
    <t>Orationes 13 Dindorf 1 Keil</t>
  </si>
  <si>
    <t>Orationes 14 Dindorf 26 Keil</t>
  </si>
  <si>
    <t>Orationes 17 Dindorf 44 Keil</t>
  </si>
  <si>
    <t>Orationes 3 Dindorf 46 Keil</t>
  </si>
  <si>
    <t>Orationes 15 Dindorf 17 Keil</t>
  </si>
  <si>
    <t>Orationes 11 Dindorf 31 Keil</t>
  </si>
  <si>
    <t>Orationes 46 Dindorf 3 Keil</t>
  </si>
  <si>
    <t>Orationes 40 Dindorf 29 Keil</t>
  </si>
  <si>
    <t>Orationes 5 Dindorf 40 Keil</t>
  </si>
  <si>
    <t>Orationes 16 Dindorf 27 Keil</t>
  </si>
  <si>
    <t>Orationes 51 Dindorf 33 Keil</t>
  </si>
  <si>
    <t>Orationes 18 Dindorf 39 Keil</t>
  </si>
  <si>
    <t>Orationes 42 Dindorf 23 Keil</t>
  </si>
  <si>
    <t>Orationes 50 Dindorf 34 Keil</t>
  </si>
  <si>
    <t>Orationes 19 Dindorf 22 Keil</t>
  </si>
  <si>
    <t>Orationes 23 Dindorf 47 Keil</t>
  </si>
  <si>
    <t>Orationes 24 Dindorf 48 Keil</t>
  </si>
  <si>
    <t>Orationes 25 Dindorf 49 Keil</t>
  </si>
  <si>
    <t>Orationes 26 Dindorf 50 Keil</t>
  </si>
  <si>
    <t>Orationes 27 Dindorf 51 Keil</t>
  </si>
  <si>
    <t>Orationes 28 Dindorf 52 Keil</t>
  </si>
  <si>
    <t>Orationes 6 Dindorf 42 Keil</t>
  </si>
  <si>
    <t>Orationes 20 Dindorf 18 Keil</t>
  </si>
  <si>
    <t>Orationes 21 Dindorf 20 Keil</t>
  </si>
  <si>
    <t>Orationes 22 Dindorf 21 Keil</t>
  </si>
  <si>
    <t>Orationes 41 Dindorf 19 Keil</t>
  </si>
  <si>
    <t>Orationes 55 Dindorf 53 Keil</t>
  </si>
  <si>
    <t>Orationes 43 Dindorf 25 Keil (sp.)</t>
  </si>
  <si>
    <t>Orationes 9 Dindorf 35 Keil (sp.)</t>
  </si>
  <si>
    <t>Orationes 53 Dindorf 53 Keil (sp.)</t>
  </si>
  <si>
    <t>Orationes 54 Dindorf 54 Keil (sp.)</t>
  </si>
  <si>
    <t>Genre groups</t>
  </si>
  <si>
    <t>Medicine/Biology</t>
  </si>
  <si>
    <t>Nature/Animals</t>
  </si>
  <si>
    <t>Social science</t>
  </si>
  <si>
    <t>Language/Art</t>
  </si>
  <si>
    <t>Total</t>
  </si>
  <si>
    <t>8BC</t>
  </si>
  <si>
    <t>7BC</t>
  </si>
  <si>
    <t>5BC</t>
  </si>
  <si>
    <t>4BC</t>
  </si>
  <si>
    <t>3BC</t>
  </si>
  <si>
    <t>2BC</t>
  </si>
  <si>
    <t>1BC</t>
  </si>
  <si>
    <t>1AD</t>
  </si>
  <si>
    <t>2AD</t>
  </si>
  <si>
    <t>3AD</t>
  </si>
  <si>
    <t>4AD</t>
  </si>
  <si>
    <t>5AD</t>
  </si>
  <si>
    <t>Aesthetics</t>
  </si>
  <si>
    <t>Fool: Period</t>
  </si>
  <si>
    <t>Fool: Author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</si>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</sst>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&quot;AD&quot;;\-#&quot;BC&quot;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-0.249977111117893"/>
        <bgColor theme="9" tint="-0.249977111117893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9" tint="-0.249977111117893"/>
      </top>
      <bottom style="thin">
        <color theme="9" tint="0.59999389629810485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4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3" fontId="0" fillId="0" borderId="0" xfId="0" applyNumberFormat="1"/>
    <xf numFmtId="0" fontId="6" fillId="0" borderId="0" xfId="0" applyFont="1"/>
    <xf numFmtId="10" fontId="5" fillId="0" borderId="0" xfId="0" applyNumberFormat="1" applyFont="1"/>
    <xf numFmtId="0" fontId="5" fillId="0" borderId="0" xfId="0" applyFont="1" applyAlignment="1">
      <alignment vertical="top" wrapText="1"/>
    </xf>
    <xf numFmtId="3" fontId="5" fillId="0" borderId="0" xfId="0" applyNumberFormat="1" applyFont="1"/>
    <xf numFmtId="0" fontId="0" fillId="2" borderId="0" xfId="0" applyFill="1"/>
    <xf numFmtId="164" fontId="3" fillId="0" borderId="0" xfId="0" applyNumberFormat="1" applyFont="1"/>
    <xf numFmtId="0" fontId="0" fillId="3" borderId="0" xfId="0" applyFill="1"/>
    <xf numFmtId="10" fontId="0" fillId="3" borderId="0" xfId="0" applyNumberFormat="1" applyFill="1"/>
    <xf numFmtId="0" fontId="5" fillId="0" borderId="0" xfId="0" applyFont="1"/>
    <xf numFmtId="10" fontId="0" fillId="0" borderId="0" xfId="0" applyNumberFormat="1"/>
    <xf numFmtId="0" fontId="1" fillId="0" borderId="0" xfId="0" applyFont="1"/>
    <xf numFmtId="0" fontId="7" fillId="2" borderId="1" xfId="0" applyFont="1" applyFill="1" applyBorder="1"/>
    <xf numFmtId="0" fontId="8" fillId="2" borderId="1" xfId="0" applyFont="1" applyFill="1" applyBorder="1"/>
    <xf numFmtId="0" fontId="8" fillId="2" borderId="0" xfId="0" applyFont="1" applyFill="1"/>
    <xf numFmtId="49" fontId="0" fillId="0" borderId="0" xfId="0" quotePrefix="1" applyNumberFormat="1"/>
    <xf numFmtId="49" fontId="0" fillId="0" borderId="0" xfId="0" applyNumberFormat="1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9" fillId="4" borderId="2" xfId="0" applyNumberFormat="1" applyFont="1" applyFill="1" applyBorder="1"/>
    <xf numFmtId="0" fontId="7" fillId="2" borderId="1" xfId="0" applyFont="1" applyFill="1" applyBorder="1" applyAlignment="1"/>
    <xf numFmtId="0" fontId="3" fillId="0" borderId="0" xfId="0" applyFont="1" applyAlignment="1"/>
    <xf numFmtId="0" fontId="0" fillId="0" borderId="0" xfId="0" applyAlignment="1"/>
    <xf numFmtId="0" fontId="8" fillId="2" borderId="1" xfId="0" applyNumberFormat="1" applyFont="1" applyFill="1" applyBorder="1" applyAlignment="1">
      <alignment horizontal="fill"/>
    </xf>
    <xf numFmtId="0" fontId="0" fillId="0" borderId="0" xfId="0" applyNumberFormat="1" applyAlignment="1">
      <alignment horizontal="fill"/>
    </xf>
    <xf numFmtId="0" fontId="0" fillId="0" borderId="0" xfId="0" applyNumberFormat="1"/>
    <xf numFmtId="0" fontId="8" fillId="2" borderId="1" xfId="0" applyNumberFormat="1" applyFont="1" applyFill="1" applyBorder="1"/>
    <xf numFmtId="0" fontId="5" fillId="0" borderId="0" xfId="0" applyFont="1" applyAlignment="1">
      <alignment horizontal="center" vertical="top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">
    <dxf>
      <numFmt numFmtId="3" formatCode="#,##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ssandro Vatri" refreshedDate="43235.614126273147" createdVersion="6" refreshedVersion="6" minRefreshableVersion="3" recordCount="820" xr:uid="{C3846C95-752F-AE44-BC6D-CC176879C1CE}">
  <cacheSource type="worksheet">
    <worksheetSource ref="A1:Z821" sheet="Metadata"/>
  </cacheSource>
  <cacheFields count="26">
    <cacheField name="Genre" numFmtId="0">
      <sharedItems count="10">
        <s v="Poetry"/>
        <s v="Religion"/>
        <s v="Tragedy"/>
        <s v="Narrative"/>
        <s v="Oratory"/>
        <s v="Comedy"/>
        <s v="Technical"/>
        <s v="Philosophy"/>
        <s v="Letters"/>
        <s v="Essays"/>
      </sharedItems>
    </cacheField>
    <cacheField name="Subgenre" numFmtId="0">
      <sharedItems/>
    </cacheField>
    <cacheField name="Genre groups" numFmtId="0">
      <sharedItems/>
    </cacheField>
    <cacheField name="Century" numFmtId="164">
      <sharedItems containsSemiMixedTypes="0" containsString="0" containsNumber="1" containsInteger="1" minValue="-8" maxValue="5" count="12">
        <n v="-8"/>
        <n v="-7"/>
        <n v="-5"/>
        <n v="-4"/>
        <n v="-3"/>
        <n v="-2"/>
        <n v="-1"/>
        <n v="1"/>
        <n v="2"/>
        <n v="3"/>
        <n v="4"/>
        <n v="5"/>
      </sharedItems>
    </cacheField>
    <cacheField name="Author" numFmtId="0">
      <sharedItems/>
    </cacheField>
    <cacheField name="Work" numFmtId="0">
      <sharedItems/>
    </cacheField>
    <cacheField name="Source file" numFmtId="0">
      <sharedItems/>
    </cacheField>
    <cacheField name="Tokenized file" numFmtId="0">
      <sharedItems/>
    </cacheField>
    <cacheField name="Word count" numFmtId="0">
      <sharedItems containsSemiMixedTypes="0" containsString="0" containsNumber="1" containsInteger="1" minValue="20" maxValue="311307"/>
    </cacheField>
    <cacheField name="Unknown words" numFmtId="0">
      <sharedItems containsSemiMixedTypes="0" containsString="0" containsNumber="1" containsInteger="1" minValue="0" maxValue="6003"/>
    </cacheField>
    <cacheField name="Unknown proper names" numFmtId="0">
      <sharedItems containsSemiMixedTypes="0" containsString="0" containsNumber="1" containsInteger="1" minValue="0" maxValue="8222"/>
    </cacheField>
    <cacheField name="Unknown single letters" numFmtId="0">
      <sharedItems containsSemiMixedTypes="0" containsString="0" containsNumber="1" containsInteger="1" minValue="0" maxValue="97"/>
    </cacheField>
    <cacheField name="Source" numFmtId="0">
      <sharedItems/>
    </cacheField>
    <cacheField name="% unknown words" numFmtId="10">
      <sharedItems containsSemiMixedTypes="0" containsString="0" containsNumber="1" minValue="0" maxValue="8.9368258859784278E-2"/>
    </cacheField>
    <cacheField name="% unknown personal names" numFmtId="10">
      <sharedItems containsSemiMixedTypes="0" containsString="0" containsNumber="1" minValue="0" maxValue="0.17910998953652982"/>
    </cacheField>
    <cacheField name="% unknown single letters" numFmtId="10">
      <sharedItems containsSemiMixedTypes="0" containsString="0" containsNumber="1" minValue="0" maxValue="2.855685874553799E-2"/>
    </cacheField>
    <cacheField name="Words with multiple lemmata" numFmtId="0">
      <sharedItems containsSemiMixedTypes="0" containsString="0" containsNumber="1" containsInteger="1" minValue="2" maxValue="54928"/>
    </cacheField>
    <cacheField name="% words with multiple lemmata" numFmtId="10">
      <sharedItems containsSemiMixedTypes="0" containsString="0" containsNumber="1" minValue="7.1428571428571425E-2" maxValue="0.2923272035510463"/>
    </cacheField>
    <cacheField name="Date" numFmtId="0">
      <sharedItems containsSemiMixedTypes="0" containsString="0" containsNumber="1" containsInteger="1" minValue="-700" maxValue="400"/>
    </cacheField>
    <cacheField name="Dialect" numFmtId="0">
      <sharedItems/>
    </cacheField>
    <cacheField name="TLG Author" numFmtId="49">
      <sharedItems/>
    </cacheField>
    <cacheField name="TLG ID" numFmtId="49">
      <sharedItems/>
    </cacheField>
    <cacheField name="Disambiguable words" numFmtId="0">
      <sharedItems containsSemiMixedTypes="0" containsString="0" containsNumber="1" minValue="1.25" maxValue="29835.949999997389"/>
    </cacheField>
    <cacheField name="% Ambiguous words after disambiguation" numFmtId="10">
      <sharedItems containsSemiMixedTypes="0" containsString="0" containsNumber="1" minValue="0" maxValue="0.20987654320987656"/>
    </cacheField>
    <cacheField name="Source URL" numFmtId="0">
      <sharedItems/>
    </cacheField>
    <cacheField name="Publish filename" numFmtId="1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0">
  <r>
    <x v="0"/>
    <s v="Epic"/>
    <s v="Poetry"/>
    <x v="0"/>
    <s v="Homer"/>
    <s v="Iliad"/>
    <s v="canonical-greekLit-master/data/tlg0012/tlg001/tlg0012.tlg001.perseus-grc2.xml"/>
    <s v="Homer - Iliad (tlg001).xml"/>
    <n v="111861"/>
    <n v="35"/>
    <n v="321"/>
    <n v="0"/>
    <s v="Perseus"/>
    <n v="3.1288831675025254E-4"/>
    <n v="2.8696328479094592E-3"/>
    <n v="0"/>
    <n v="23581"/>
    <n v="0.21080626849393444"/>
    <n v="-700"/>
    <s v="epic"/>
    <s v="0012"/>
    <s v="001"/>
    <n v="12831.498809524261"/>
    <n v="9.6096952382651146E-2"/>
    <s v="https://github.com/PerseusDL/canonical-greekLit/tree/master/data/tlg0012/tlg001/tlg0012.tlg001.perseus-grc2.xml"/>
    <s v="Homer (0012) - Iliad (001)"/>
  </r>
  <r>
    <x v="0"/>
    <s v="Epic"/>
    <s v="Poetry"/>
    <x v="0"/>
    <s v="Homer"/>
    <s v="Odyssey"/>
    <s v="canonical-greekLit-master/data/tlg0012/tlg002/tlg0012.tlg002.perseus-grc2.xml"/>
    <s v="Homer - Odyssey (tlg002).xml"/>
    <n v="87189"/>
    <n v="116"/>
    <n v="102"/>
    <n v="0"/>
    <s v="Perseus"/>
    <n v="1.3304430604778126E-3"/>
    <n v="1.1698723462822145E-3"/>
    <n v="0"/>
    <n v="18263"/>
    <n v="0.20946449666815767"/>
    <n v="-700"/>
    <s v="epic"/>
    <s v="0012"/>
    <s v="002"/>
    <n v="10011.403968253981"/>
    <n v="9.4640333433644377E-2"/>
    <s v="https://github.com/PerseusDL/canonical-greekLit/tree/master/data/tlg0012/tlg002/tlg0012.tlg002.perseus-grc2.xml"/>
    <s v="Homer (0012) - Odyssey (002)"/>
  </r>
  <r>
    <x v="0"/>
    <s v="Epic"/>
    <s v="Poetry"/>
    <x v="1"/>
    <s v="Hesiod"/>
    <s v="Shield of Heracles"/>
    <s v="canonical-greekLit-master/data/tlg0020/tlg003/tlg0020.tlg003.perseus-grc2.xml"/>
    <s v="Hesiod - Shield of Heracles (tlg003).xml"/>
    <n v="3268"/>
    <n v="17"/>
    <n v="16"/>
    <n v="0"/>
    <s v="Perseus"/>
    <n v="5.2019583843329253E-3"/>
    <n v="4.8959608323133411E-3"/>
    <n v="0"/>
    <n v="665"/>
    <n v="0.20348837209302326"/>
    <n v="-700"/>
    <s v="epic"/>
    <s v="0020"/>
    <s v="003"/>
    <n v="372.19166666666649"/>
    <n v="8.9598633210934364E-2"/>
    <s v="https://github.com/PerseusDL/canonical-greekLit/tree/master/data/tlg0020/tlg003/tlg0020.tlg003.perseus-grc2.xml"/>
    <s v="Hesiod (0020) - Shield of Heracles (003)"/>
  </r>
  <r>
    <x v="0"/>
    <s v="Epic"/>
    <s v="Poetry"/>
    <x v="1"/>
    <s v="Hesiod"/>
    <s v="Theogony"/>
    <s v="canonical-greekLit-master/data/tlg0020/tlg001/tlg0020.tlg001.perseus-grc2.xml"/>
    <s v="Hesiod - Theogony (tlg001).xml"/>
    <n v="6963"/>
    <n v="16"/>
    <n v="60"/>
    <n v="0"/>
    <s v="Perseus"/>
    <n v="2.297860117765331E-3"/>
    <n v="8.6169754416199913E-3"/>
    <n v="0"/>
    <n v="1313"/>
    <n v="0.18856814591411747"/>
    <n v="-700"/>
    <s v="epic"/>
    <s v="0020"/>
    <s v="001"/>
    <n v="753.0214285714294"/>
    <n v="8.0422026630557322E-2"/>
    <s v="https://github.com/PerseusDL/canonical-greekLit/tree/master/data/tlg0020/tlg001/tlg0020.tlg001.perseus-grc2.xml"/>
    <s v="Hesiod (0020) - Theogony (001)"/>
  </r>
  <r>
    <x v="0"/>
    <s v="Epic"/>
    <s v="Poetry"/>
    <x v="1"/>
    <s v="Hesiod"/>
    <s v="Works and Days"/>
    <s v="canonical-greekLit-master/data/tlg0020/tlg002/tlg0020.tlg002.perseus-grc2.xml"/>
    <s v="Hesiod - Works and Days (tlg002).xml"/>
    <n v="5794"/>
    <n v="21"/>
    <n v="8"/>
    <n v="1"/>
    <s v="Perseus"/>
    <n v="3.624439074905074E-3"/>
    <n v="1.380738695201933E-3"/>
    <n v="1.7259233690024162E-4"/>
    <n v="1163"/>
    <n v="0.20072488781498102"/>
    <n v="-700"/>
    <s v="epic"/>
    <s v="0020"/>
    <s v="002"/>
    <n v="633.74285714285679"/>
    <n v="9.134572710685937E-2"/>
    <s v="https://github.com/PerseusDL/canonical-greekLit/tree/master/data/tlg0020/tlg002/tlg0020.tlg002.perseus-grc2.xml"/>
    <s v="Hesiod (0020) - Works and Days (002)"/>
  </r>
  <r>
    <x v="1"/>
    <s v="Hymns"/>
    <s v="Religion"/>
    <x v="1"/>
    <s v="Hymns"/>
    <s v="Hymn 01 To Dionysus"/>
    <s v="canonical-greekLit-master/data/tlg0013/tlg001/tlg0013.tlg001.perseus-grc2.xml"/>
    <s v="Hymns - Hymn 01 To Dionysus (tlg001).xml"/>
    <n v="144"/>
    <n v="4"/>
    <n v="1"/>
    <n v="0"/>
    <s v="Perseus"/>
    <n v="2.7777777777777776E-2"/>
    <n v="6.9444444444444441E-3"/>
    <n v="0"/>
    <n v="42"/>
    <n v="0.29166666666666669"/>
    <n v="-650"/>
    <s v="epic"/>
    <s v="0013"/>
    <s v="001"/>
    <n v="19.983333333333331"/>
    <n v="0.15289351851851854"/>
    <s v="https://github.com/PerseusDL/canonical-greekLit/tree/master/data/tlg0013/tlg001/tlg0013.tlg001.perseus-grc2.xml"/>
    <s v="Hymns (0013) - Hymn 01 To Dionysus (001)"/>
  </r>
  <r>
    <x v="1"/>
    <s v="Hymns"/>
    <s v="Religion"/>
    <x v="1"/>
    <s v="Hymns"/>
    <s v="Hymn 02 To Demeter"/>
    <s v="canonical-greekLit-master/data/tlg0013/tlg002/tlg0013.tlg002.perseus-grc2.xml"/>
    <s v="Hymns - Hymn 02 To Demeter (tlg002).xml"/>
    <n v="3270"/>
    <n v="21"/>
    <n v="23"/>
    <n v="5"/>
    <s v="Perseus"/>
    <n v="6.4220183486238536E-3"/>
    <n v="7.033639143730887E-3"/>
    <n v="1.5290519877675841E-3"/>
    <n v="627"/>
    <n v="0.19174311926605506"/>
    <n v="-650"/>
    <s v="epic"/>
    <s v="0013"/>
    <s v="002"/>
    <n v="361.66904761904749"/>
    <n v="8.1140964030872328E-2"/>
    <s v="https://github.com/PerseusDL/canonical-greekLit/tree/master/data/tlg0013/tlg002/tlg0013.tlg002.perseus-grc2.xml"/>
    <s v="Hymns (0013) - Hymn 02 To Demeter (002)"/>
  </r>
  <r>
    <x v="1"/>
    <s v="Hymns"/>
    <s v="Religion"/>
    <x v="1"/>
    <s v="Hymns"/>
    <s v="Hymn 03 To Apollo"/>
    <s v="canonical-greekLit-master/data/tlg0013/tlg003/tlg0013.tlg003.perseus-grc2.xml"/>
    <s v="Hymns - Hymn 03 To Apollo (tlg003).xml"/>
    <n v="3774"/>
    <n v="18"/>
    <n v="25"/>
    <n v="0"/>
    <s v="Perseus"/>
    <n v="4.7694753577106515E-3"/>
    <n v="6.6242713301536832E-3"/>
    <n v="0"/>
    <n v="823"/>
    <n v="0.21807101218865924"/>
    <n v="-650"/>
    <s v="epic"/>
    <s v="0013"/>
    <s v="003"/>
    <n v="458.65714285714211"/>
    <n v="9.6540237716708499E-2"/>
    <s v="https://github.com/PerseusDL/canonical-greekLit/tree/master/data/tlg0013/tlg003/tlg0013.tlg003.perseus-grc2.xml"/>
    <s v="Hymns (0013) - Hymn 03 To Apollo (003)"/>
  </r>
  <r>
    <x v="1"/>
    <s v="Hymns"/>
    <s v="Religion"/>
    <x v="1"/>
    <s v="Hymns"/>
    <s v="Hymn 04 To Hermes"/>
    <s v="canonical-greekLit-master/data/tlg0013/tlg004/tlg0013.tlg004.perseus-grc2.xml"/>
    <s v="Hymns - Hymn 04 To Hermes (tlg004).xml"/>
    <n v="3978"/>
    <n v="22"/>
    <n v="9"/>
    <n v="0"/>
    <s v="Perseus"/>
    <n v="5.5304172951231778E-3"/>
    <n v="2.2624434389140274E-3"/>
    <n v="0"/>
    <n v="733"/>
    <n v="0.18426344896933133"/>
    <n v="-650"/>
    <s v="epic"/>
    <s v="0013"/>
    <s v="004"/>
    <n v="416.6166666666665"/>
    <n v="7.9533266297972222E-2"/>
    <s v="https://github.com/PerseusDL/canonical-greekLit/tree/master/data/tlg0013/tlg004/tlg0013.tlg004.perseus-grc2.xml"/>
    <s v="Hymns (0013) - Hymn 04 To Hermes (004)"/>
  </r>
  <r>
    <x v="1"/>
    <s v="Hymns"/>
    <s v="Religion"/>
    <x v="1"/>
    <s v="Hymns"/>
    <s v="Hymn 05 To Aphrodite"/>
    <s v="canonical-greekLit-master/data/tlg0013/tlg005/tlg0013.tlg005.perseus-grc2.xml"/>
    <s v="Hymns - Hymn 05 To Aphrodite (tlg005).xml"/>
    <n v="2047"/>
    <n v="3"/>
    <n v="1"/>
    <n v="0"/>
    <s v="Perseus"/>
    <n v="1.4655593551538837E-3"/>
    <n v="4.8851978505129456E-4"/>
    <n v="0"/>
    <n v="427"/>
    <n v="0.20859794821690278"/>
    <n v="-650"/>
    <s v="epic"/>
    <s v="0013"/>
    <s v="005"/>
    <n v="236.9000000000002"/>
    <n v="9.2867611138250997E-2"/>
    <s v="https://github.com/PerseusDL/canonical-greekLit/tree/master/data/tlg0013/tlg005/tlg0013.tlg005.perseus-grc2.xml"/>
    <s v="Hymns (0013) - Hymn 05 To Aphrodite (005)"/>
  </r>
  <r>
    <x v="1"/>
    <s v="Hymns"/>
    <s v="Religion"/>
    <x v="1"/>
    <s v="Hymns"/>
    <s v="Hymn 06 To Aphrodite"/>
    <s v="canonical-greekLit-master/data/tlg0013/tlg006/tlg0013.tlg006.perseus-grc2.xml"/>
    <s v="Hymns - Hymn 06 To Aphrodite (tlg006).xml"/>
    <n v="131"/>
    <n v="1"/>
    <n v="0"/>
    <n v="0"/>
    <s v="Perseus"/>
    <n v="7.6335877862595417E-3"/>
    <n v="0"/>
    <n v="0"/>
    <n v="20"/>
    <n v="0.15267175572519084"/>
    <n v="-650"/>
    <s v="epic"/>
    <s v="0013"/>
    <s v="006"/>
    <n v="8.9166666666666661"/>
    <n v="8.4605597964376597E-2"/>
    <s v="https://github.com/PerseusDL/canonical-greekLit/tree/master/data/tlg0013/tlg006/tlg0013.tlg006.perseus-grc2.xml"/>
    <s v="Hymns (0013) - Hymn 06 To Aphrodite (006)"/>
  </r>
  <r>
    <x v="1"/>
    <s v="Hymns"/>
    <s v="Religion"/>
    <x v="1"/>
    <s v="Hymns"/>
    <s v="Hymn 07 To Dionysus"/>
    <s v="canonical-greekLit-master/data/tlg0013/tlg007/tlg0013.tlg007.perseus-grc2.xml"/>
    <s v="Hymns - Hymn 07 To Dionysus (tlg007).xml"/>
    <n v="425"/>
    <n v="2"/>
    <n v="0"/>
    <n v="0"/>
    <s v="Perseus"/>
    <n v="4.7058823529411761E-3"/>
    <n v="0"/>
    <n v="0"/>
    <n v="101"/>
    <n v="0.23764705882352941"/>
    <n v="-650"/>
    <s v="epic"/>
    <s v="0013"/>
    <s v="007"/>
    <n v="55.742857142857162"/>
    <n v="0.10648739495798315"/>
    <s v="https://github.com/PerseusDL/canonical-greekLit/tree/master/data/tlg0013/tlg007/tlg0013.tlg007.perseus-grc2.xml"/>
    <s v="Hymns (0013) - Hymn 07 To Dionysus (007)"/>
  </r>
  <r>
    <x v="1"/>
    <s v="Hymns"/>
    <s v="Religion"/>
    <x v="1"/>
    <s v="Hymns"/>
    <s v="Hymn 08 To Ares"/>
    <s v="canonical-greekLit-master/data/tlg0013/tlg008/tlg0013.tlg008.perseus-grc2.xml"/>
    <s v="Hymns - Hymn 08 To Ares (tlg008).xml"/>
    <n v="100"/>
    <n v="2"/>
    <n v="0"/>
    <n v="0"/>
    <s v="Perseus"/>
    <n v="0.02"/>
    <n v="0"/>
    <n v="0"/>
    <n v="15"/>
    <n v="0.15"/>
    <n v="-650"/>
    <s v="epic"/>
    <s v="0013"/>
    <s v="008"/>
    <n v="8.3333333333333321"/>
    <n v="6.666666666666668E-2"/>
    <s v="https://github.com/PerseusDL/canonical-greekLit/tree/master/data/tlg0013/tlg008/tlg0013.tlg008.perseus-grc2.xml"/>
    <s v="Hymns (0013) - Hymn 08 To Ares (008)"/>
  </r>
  <r>
    <x v="1"/>
    <s v="Hymns"/>
    <s v="Religion"/>
    <x v="1"/>
    <s v="Hymns"/>
    <s v="Hymn 09 To Artemis"/>
    <s v="canonical-greekLit-master/data/tlg0013/tlg009/tlg0013.tlg009.perseus-grc2.xml"/>
    <s v="Hymns - Hymn 09 To Artemis (tlg009).xml"/>
    <n v="57"/>
    <n v="0"/>
    <n v="0"/>
    <n v="0"/>
    <s v="Perseus"/>
    <n v="0"/>
    <n v="0"/>
    <n v="0"/>
    <n v="8"/>
    <n v="0.14035087719298245"/>
    <n v="-650"/>
    <s v="epic"/>
    <s v="0013"/>
    <s v="009"/>
    <n v="4.333333333333333"/>
    <n v="6.4327485380116969E-2"/>
    <s v="https://github.com/PerseusDL/canonical-greekLit/tree/master/data/tlg0013/tlg009/tlg0013.tlg009.perseus-grc2.xml"/>
    <s v="Hymns (0013) - Hymn 09 To Artemis (009)"/>
  </r>
  <r>
    <x v="1"/>
    <s v="Hymns"/>
    <s v="Religion"/>
    <x v="1"/>
    <s v="Hymns"/>
    <s v="Hymn 10 To Aphrodite"/>
    <s v="canonical-greekLit-master/data/tlg0013/tlg010/tlg0013.tlg010.perseus-grc2.xml"/>
    <s v="Hymns - Hymn 10 To Aphrodite (tlg010).xml"/>
    <n v="39"/>
    <n v="0"/>
    <n v="0"/>
    <n v="0"/>
    <s v="Perseus"/>
    <n v="0"/>
    <n v="0"/>
    <n v="0"/>
    <n v="4"/>
    <n v="0.10256410256410256"/>
    <n v="-650"/>
    <s v="epic"/>
    <s v="0013"/>
    <s v="010"/>
    <n v="2"/>
    <n v="5.128205128205128E-2"/>
    <s v="https://github.com/PerseusDL/canonical-greekLit/tree/master/data/tlg0013/tlg010/tlg0013.tlg010.perseus-grc2.xml"/>
    <s v="Hymns (0013) - Hymn 10 To Aphrodite (010)"/>
  </r>
  <r>
    <x v="1"/>
    <s v="Hymns"/>
    <s v="Religion"/>
    <x v="1"/>
    <s v="Hymns"/>
    <s v="Hymn 11 To Athena"/>
    <s v="canonical-greekLit-master/data/tlg0013/tlg011/tlg0013.tlg011.perseus-grc2.xml"/>
    <s v="Hymns - Hymn 11 To Athena (tlg011).xml"/>
    <n v="35"/>
    <n v="0"/>
    <n v="0"/>
    <n v="0"/>
    <s v="Perseus"/>
    <n v="0"/>
    <n v="0"/>
    <n v="0"/>
    <n v="8"/>
    <n v="0.22857142857142856"/>
    <n v="-650"/>
    <s v="epic"/>
    <s v="0013"/>
    <s v="011"/>
    <n v="3"/>
    <n v="0.14285714285714285"/>
    <s v="https://github.com/PerseusDL/canonical-greekLit/tree/master/data/tlg0013/tlg011/tlg0013.tlg011.perseus-grc2.xml"/>
    <s v="Hymns (0013) - Hymn 11 To Athena (011)"/>
  </r>
  <r>
    <x v="1"/>
    <s v="Hymns"/>
    <s v="Religion"/>
    <x v="1"/>
    <s v="Hymns"/>
    <s v="Hymn 12 To Hera"/>
    <s v="canonical-greekLit-master/data/tlg0013/tlg012/tlg0013.tlg012.perseus-grc2.xml"/>
    <s v="Hymns - Hymn 12 To Hera (tlg012).xml"/>
    <n v="28"/>
    <n v="0"/>
    <n v="2"/>
    <n v="0"/>
    <s v="Perseus"/>
    <n v="0"/>
    <n v="7.1428571428571425E-2"/>
    <n v="0"/>
    <n v="2"/>
    <n v="7.1428571428571425E-2"/>
    <n v="-650"/>
    <s v="epic"/>
    <s v="0013"/>
    <s v="012"/>
    <n v="2"/>
    <n v="0"/>
    <s v="https://github.com/PerseusDL/canonical-greekLit/tree/master/data/tlg0013/tlg012/tlg0013.tlg012.perseus-grc2.xml"/>
    <s v="Hymns (0013) - Hymn 12 To Hera (012)"/>
  </r>
  <r>
    <x v="1"/>
    <s v="Hymns"/>
    <s v="Religion"/>
    <x v="1"/>
    <s v="Hymns"/>
    <s v="Hymn 13 To Demeter"/>
    <s v="canonical-greekLit-master/data/tlg0013/tlg013/tlg0013.tlg013.perseus-grc2.xml"/>
    <s v="Hymns - Hymn 13 To Demeter (tlg013).xml"/>
    <n v="20"/>
    <n v="0"/>
    <n v="1"/>
    <n v="0"/>
    <s v="Perseus"/>
    <n v="0"/>
    <n v="0.05"/>
    <n v="0"/>
    <n v="2"/>
    <n v="0.1"/>
    <n v="-650"/>
    <s v="epic"/>
    <s v="0013"/>
    <s v="013"/>
    <n v="1.333333333333333"/>
    <n v="3.3333333333333347E-2"/>
    <s v="https://github.com/PerseusDL/canonical-greekLit/tree/master/data/tlg0013/tlg013/tlg0013.tlg013.perseus-grc2.xml"/>
    <s v="Hymns (0013) - Hymn 13 To Demeter (013)"/>
  </r>
  <r>
    <x v="1"/>
    <s v="Hymns"/>
    <s v="Religion"/>
    <x v="1"/>
    <s v="Hymns"/>
    <s v="Hymn 14 to the Mother of the Gods"/>
    <s v="canonical-greekLit-master/data/tlg0013/tlg014/tlg0013.tlg014.perseus-grc2.xml"/>
    <s v="Hymns - Hymn 14 to the Mother of the Gods (tlg014).xml"/>
    <n v="46"/>
    <n v="0"/>
    <n v="0"/>
    <n v="0"/>
    <s v="Perseus"/>
    <n v="0"/>
    <n v="0"/>
    <n v="0"/>
    <n v="13"/>
    <n v="0.28260869565217389"/>
    <n v="-650"/>
    <s v="epic"/>
    <s v="0013"/>
    <s v="014"/>
    <n v="8.5833333333333339"/>
    <n v="9.6014492753623171E-2"/>
    <s v="https://github.com/PerseusDL/canonical-greekLit/tree/master/data/tlg0013/tlg014/tlg0013.tlg014.perseus-grc2.xml"/>
    <s v="Hymns (0013) - Hymn 14 to the Mother of the Gods (014)"/>
  </r>
  <r>
    <x v="1"/>
    <s v="Hymns"/>
    <s v="Religion"/>
    <x v="1"/>
    <s v="Hymns"/>
    <s v="Hymn 15 To Heracles the Lion-Hearted"/>
    <s v="canonical-greekLit-master/data/tlg0013/tlg015/tlg0013.tlg015.perseus-grc2.xml"/>
    <s v="Hymns - Hymn 15 To Heracles the Lion-Hearted (tlg015).xml"/>
    <n v="61"/>
    <n v="0"/>
    <n v="0"/>
    <n v="0"/>
    <s v="Perseus"/>
    <n v="0"/>
    <n v="0"/>
    <n v="0"/>
    <n v="7"/>
    <n v="0.11475409836065574"/>
    <n v="-650"/>
    <s v="epic"/>
    <s v="0013"/>
    <s v="015"/>
    <n v="2.25"/>
    <n v="7.7868852459016397E-2"/>
    <s v="https://github.com/PerseusDL/canonical-greekLit/tree/master/data/tlg0013/tlg015/tlg0013.tlg015.perseus-grc2.xml"/>
    <s v="Hymns (0013) - Hymn 15 To Heracles the Lion-Hearted (015)"/>
  </r>
  <r>
    <x v="1"/>
    <s v="Hymns"/>
    <s v="Religion"/>
    <x v="1"/>
    <s v="Hymns"/>
    <s v="Hymn 16 To Asclepius"/>
    <s v="canonical-greekLit-master/data/tlg0013/tlg016/tlg0013.tlg016.perseus-grc2.xml"/>
    <s v="Hymns - Hymn 16 To Asclepius (tlg016).xml"/>
    <n v="33"/>
    <n v="0"/>
    <n v="1"/>
    <n v="0"/>
    <s v="Perseus"/>
    <n v="0"/>
    <n v="3.0303030303030304E-2"/>
    <n v="0"/>
    <n v="8"/>
    <n v="0.24242424242424243"/>
    <n v="-650"/>
    <s v="epic"/>
    <s v="0013"/>
    <s v="016"/>
    <n v="3.5"/>
    <n v="0.13636363636363635"/>
    <s v="https://github.com/PerseusDL/canonical-greekLit/tree/master/data/tlg0013/tlg016/tlg0013.tlg016.perseus-grc2.xml"/>
    <s v="Hymns (0013) - Hymn 16 To Asclepius (016)"/>
  </r>
  <r>
    <x v="1"/>
    <s v="Hymns"/>
    <s v="Religion"/>
    <x v="1"/>
    <s v="Hymns"/>
    <s v="Hymn 17 To the Dioscuri"/>
    <s v="canonical-greekLit-master/data/tlg0013/tlg017/tlg0013.tlg017.perseus-grc2.xml"/>
    <s v="Hymns - Hymn 17 To the Dioscuri (tlg017).xml"/>
    <n v="27"/>
    <n v="0"/>
    <n v="1"/>
    <n v="0"/>
    <s v="Perseus"/>
    <n v="0"/>
    <n v="3.7037037037037035E-2"/>
    <n v="0"/>
    <n v="7"/>
    <n v="0.25925925925925924"/>
    <n v="-650"/>
    <s v="epic"/>
    <s v="0013"/>
    <s v="017"/>
    <n v="1.333333333333333"/>
    <n v="0.20987654320987656"/>
    <s v="https://github.com/PerseusDL/canonical-greekLit/tree/master/data/tlg0013/tlg017/tlg0013.tlg017.perseus-grc2.xml"/>
    <s v="Hymns (0013) - Hymn 17 To the Dioscuri (017)"/>
  </r>
  <r>
    <x v="1"/>
    <s v="Hymns"/>
    <s v="Religion"/>
    <x v="1"/>
    <s v="Hymns"/>
    <s v="Hymn 18 To Hermes"/>
    <s v="canonical-greekLit-master/data/tlg0013/tlg018/tlg0013.tlg018.perseus-grc2.xml"/>
    <s v="Hymns - Hymn 18 To Hermes (tlg018).xml"/>
    <n v="69"/>
    <n v="0"/>
    <n v="1"/>
    <n v="0"/>
    <s v="Perseus"/>
    <n v="0"/>
    <n v="1.4492753623188406E-2"/>
    <n v="0"/>
    <n v="12"/>
    <n v="0.17391304347826086"/>
    <n v="-650"/>
    <s v="epic"/>
    <s v="0013"/>
    <s v="018"/>
    <n v="5.25"/>
    <n v="9.7826086956521743E-2"/>
    <s v="https://github.com/PerseusDL/canonical-greekLit/tree/master/data/tlg0013/tlg018/tlg0013.tlg018.perseus-grc2.xml"/>
    <s v="Hymns (0013) - Hymn 18 To Hermes (018)"/>
  </r>
  <r>
    <x v="1"/>
    <s v="Hymns"/>
    <s v="Religion"/>
    <x v="1"/>
    <s v="Hymns"/>
    <s v="Hymn 19 to Pan"/>
    <s v="canonical-greekLit-master/data/tlg0013/tlg019/tlg0013.tlg019.perseus-grc2.xml"/>
    <s v="Hymns - Hymn 19 to Pan (tlg019).xml"/>
    <n v="336"/>
    <n v="1"/>
    <n v="0"/>
    <n v="0"/>
    <s v="Perseus"/>
    <n v="2.976190476190476E-3"/>
    <n v="0"/>
    <n v="0"/>
    <n v="63"/>
    <n v="0.1875"/>
    <n v="-650"/>
    <s v="epic"/>
    <s v="0013"/>
    <s v="019"/>
    <n v="28.416666666666661"/>
    <n v="0.10292658730158732"/>
    <s v="https://github.com/PerseusDL/canonical-greekLit/tree/master/data/tlg0013/tlg019/tlg0013.tlg019.perseus-grc2.xml"/>
    <s v="Hymns (0013) - Hymn 19 to Pan (019)"/>
  </r>
  <r>
    <x v="1"/>
    <s v="Hymns"/>
    <s v="Religion"/>
    <x v="1"/>
    <s v="Hymns"/>
    <s v="Hymn 20 To Hephaestus"/>
    <s v="canonical-greekLit-master/data/tlg0013/tlg020/tlg0013.tlg020.perseus-grc2.xml"/>
    <s v="Hymns - Hymn 20 To Hephaestus (tlg020).xml"/>
    <n v="51"/>
    <n v="0"/>
    <n v="0"/>
    <n v="0"/>
    <s v="Perseus"/>
    <n v="0"/>
    <n v="0"/>
    <n v="0"/>
    <n v="9"/>
    <n v="0.17647058823529413"/>
    <n v="-650"/>
    <s v="epic"/>
    <s v="0013"/>
    <s v="020"/>
    <n v="2.333333333333333"/>
    <n v="0.13071895424836602"/>
    <s v="https://github.com/PerseusDL/canonical-greekLit/tree/master/data/tlg0013/tlg020/tlg0013.tlg020.perseus-grc2.xml"/>
    <s v="Hymns (0013) - Hymn 20 To Hephaestus (020)"/>
  </r>
  <r>
    <x v="1"/>
    <s v="Hymns"/>
    <s v="Religion"/>
    <x v="1"/>
    <s v="Hymns"/>
    <s v="Hymn 21 To Apollo"/>
    <s v="canonical-greekLit-master/data/tlg0013/tlg021/tlg0013.tlg021.perseus-grc2.xml"/>
    <s v="Hymns - Hymn 21 To Apollo (tlg021).xml"/>
    <n v="38"/>
    <n v="0"/>
    <n v="0"/>
    <n v="0"/>
    <s v="Perseus"/>
    <n v="0"/>
    <n v="0"/>
    <n v="0"/>
    <n v="9"/>
    <n v="0.23684210526315788"/>
    <n v="-650"/>
    <s v="epic"/>
    <s v="0013"/>
    <s v="021"/>
    <n v="6"/>
    <n v="7.8947368421052627E-2"/>
    <s v="https://github.com/PerseusDL/canonical-greekLit/tree/master/data/tlg0013/tlg021/tlg0013.tlg021.perseus-grc2.xml"/>
    <s v="Hymns (0013) - Hymn 21 To Apollo (021)"/>
  </r>
  <r>
    <x v="1"/>
    <s v="Hymns"/>
    <s v="Religion"/>
    <x v="1"/>
    <s v="Hymns"/>
    <s v="Hymn 22 To Poseidon"/>
    <s v="canonical-greekLit-master/data/tlg0013/tlg022/tlg0013.tlg022.perseus-grc2.xml"/>
    <s v="Hymns - Hymn 22 To Poseidon (tlg022).xml"/>
    <n v="42"/>
    <n v="0"/>
    <n v="1"/>
    <n v="0"/>
    <s v="Perseus"/>
    <n v="0"/>
    <n v="2.3809523809523808E-2"/>
    <n v="0"/>
    <n v="6"/>
    <n v="0.14285714285714285"/>
    <n v="-650"/>
    <s v="epic"/>
    <s v="0013"/>
    <s v="022"/>
    <n v="2.583333333333333"/>
    <n v="8.1349206349206352E-2"/>
    <s v="https://github.com/PerseusDL/canonical-greekLit/tree/master/data/tlg0013/tlg022/tlg0013.tlg022.perseus-grc2.xml"/>
    <s v="Hymns (0013) - Hymn 22 To Poseidon (022)"/>
  </r>
  <r>
    <x v="1"/>
    <s v="Hymns"/>
    <s v="Religion"/>
    <x v="1"/>
    <s v="Hymns"/>
    <s v="Hymn 23 to Zeus"/>
    <s v="canonical-greekLit-master/data/tlg0013/tlg023/tlg0013.tlg023.perseus-grc2.xml"/>
    <s v="Hymns - Hymn 23 to Zeus (tlg023).xml"/>
    <n v="22"/>
    <n v="0"/>
    <n v="0"/>
    <n v="0"/>
    <s v="Perseus"/>
    <n v="0"/>
    <n v="0"/>
    <n v="0"/>
    <n v="5"/>
    <n v="0.22727272727272727"/>
    <n v="-650"/>
    <s v="epic"/>
    <s v="0013"/>
    <s v="023"/>
    <n v="1.25"/>
    <n v="0.17045454545454544"/>
    <s v="https://github.com/PerseusDL/canonical-greekLit/tree/master/data/tlg0013/tlg023/tlg0013.tlg023.perseus-grc2.xml"/>
    <s v="Hymns (0013) - Hymn 23 to Zeus (023)"/>
  </r>
  <r>
    <x v="1"/>
    <s v="Hymns"/>
    <s v="Religion"/>
    <x v="1"/>
    <s v="Hymns"/>
    <s v="Hymn 24 To Hestia"/>
    <s v="canonical-greekLit-master/data/tlg0013/tlg024/tlg0013.tlg024.perseus-grc2.xml"/>
    <s v="Hymns - Hymn 24 To Hestia (tlg024).xml"/>
    <n v="33"/>
    <n v="0"/>
    <n v="0"/>
    <n v="0"/>
    <s v="Perseus"/>
    <n v="0"/>
    <n v="0"/>
    <n v="0"/>
    <n v="9"/>
    <n v="0.27272727272727271"/>
    <n v="-650"/>
    <s v="epic"/>
    <s v="0013"/>
    <s v="024"/>
    <n v="5.5"/>
    <n v="0.10606060606060606"/>
    <s v="https://github.com/PerseusDL/canonical-greekLit/tree/master/data/tlg0013/tlg024/tlg0013.tlg024.perseus-grc2.xml"/>
    <s v="Hymns (0013) - Hymn 24 To Hestia (024)"/>
  </r>
  <r>
    <x v="1"/>
    <s v="Hymns"/>
    <s v="Religion"/>
    <x v="1"/>
    <s v="Hymns"/>
    <s v="Hymn 25 To the Muses and Apollo"/>
    <s v="canonical-greekLit-master/data/tlg0013/tlg025/tlg0013.tlg025.perseus-grc2.xml"/>
    <s v="Hymns - Hymn 25 To the Muses and Apollo (tlg025).xml"/>
    <n v="51"/>
    <n v="0"/>
    <n v="0"/>
    <n v="0"/>
    <s v="Perseus"/>
    <n v="0"/>
    <n v="0"/>
    <n v="0"/>
    <n v="7"/>
    <n v="0.13725490196078433"/>
    <n v="-650"/>
    <s v="epic"/>
    <s v="0013"/>
    <s v="025"/>
    <n v="4.3333333333333339"/>
    <n v="5.2287581699346393E-2"/>
    <s v="https://github.com/PerseusDL/canonical-greekLit/tree/master/data/tlg0013/tlg025/tlg0013.tlg025.perseus-grc2.xml"/>
    <s v="Hymns (0013) - Hymn 25 To the Muses and Apollo (025)"/>
  </r>
  <r>
    <x v="1"/>
    <s v="Hymns"/>
    <s v="Religion"/>
    <x v="1"/>
    <s v="Hymns"/>
    <s v="Hymn 26 To Dionysus"/>
    <s v="canonical-greekLit-master/data/tlg0013/tlg026/tlg0013.tlg026.perseus-grc2.xml"/>
    <s v="Hymns - Hymn 26 To Dionysus (tlg026).xml"/>
    <n v="89"/>
    <n v="0"/>
    <n v="0"/>
    <n v="0"/>
    <s v="Perseus"/>
    <n v="0"/>
    <n v="0"/>
    <n v="0"/>
    <n v="19"/>
    <n v="0.21348314606741572"/>
    <n v="-650"/>
    <s v="epic"/>
    <s v="0013"/>
    <s v="026"/>
    <n v="10.66666666666667"/>
    <n v="9.3632958801498092E-2"/>
    <s v="https://github.com/PerseusDL/canonical-greekLit/tree/master/data/tlg0013/tlg026/tlg0013.tlg026.perseus-grc2.xml"/>
    <s v="Hymns (0013) - Hymn 26 To Dionysus (026)"/>
  </r>
  <r>
    <x v="1"/>
    <s v="Hymns"/>
    <s v="Religion"/>
    <x v="1"/>
    <s v="Hymns"/>
    <s v="Hymn 27 To Artemis"/>
    <s v="canonical-greekLit-master/data/tlg0013/tlg027/tlg0013.tlg027.perseus-grc2.xml"/>
    <s v="Hymns - Hymn 27 To Artemis (tlg027).xml"/>
    <n v="132"/>
    <n v="0"/>
    <n v="0"/>
    <n v="0"/>
    <s v="Perseus"/>
    <n v="0"/>
    <n v="0"/>
    <n v="0"/>
    <n v="18"/>
    <n v="0.13636363636363635"/>
    <n v="-650"/>
    <s v="epic"/>
    <s v="0013"/>
    <s v="027"/>
    <n v="8.6666666666666661"/>
    <n v="7.0707070707070718E-2"/>
    <s v="https://github.com/PerseusDL/canonical-greekLit/tree/master/data/tlg0013/tlg027/tlg0013.tlg027.perseus-grc2.xml"/>
    <s v="Hymns (0013) - Hymn 27 To Artemis (027)"/>
  </r>
  <r>
    <x v="1"/>
    <s v="Hymns"/>
    <s v="Religion"/>
    <x v="1"/>
    <s v="Hymns"/>
    <s v="Hymn 28 To Athena"/>
    <s v="canonical-greekLit-master/data/tlg0013/tlg028/tlg0013.tlg028.perseus-grc2.xml"/>
    <s v="Hymns - Hymn 28 To Athena (tlg028).xml"/>
    <n v="111"/>
    <n v="0"/>
    <n v="0"/>
    <n v="0"/>
    <s v="Perseus"/>
    <n v="0"/>
    <n v="0"/>
    <n v="0"/>
    <n v="15"/>
    <n v="0.13513513513513514"/>
    <n v="-650"/>
    <s v="epic"/>
    <s v="0013"/>
    <s v="028"/>
    <n v="11.33333333333333"/>
    <n v="3.3033033033033059E-2"/>
    <s v="https://github.com/PerseusDL/canonical-greekLit/tree/master/data/tlg0013/tlg028/tlg0013.tlg028.perseus-grc2.xml"/>
    <s v="Hymns (0013) - Hymn 28 To Athena (028)"/>
  </r>
  <r>
    <x v="1"/>
    <s v="Hymns"/>
    <s v="Religion"/>
    <x v="1"/>
    <s v="Hymns"/>
    <s v="Hymn 29 To Hestia"/>
    <s v="canonical-greekLit-master/data/tlg0013/tlg029/tlg0013.tlg029.perseus-grc2.xml"/>
    <s v="Hymns - Hymn 29 To Hestia (tlg029).xml"/>
    <n v="96"/>
    <n v="0"/>
    <n v="0"/>
    <n v="0"/>
    <s v="Perseus"/>
    <n v="0"/>
    <n v="0"/>
    <n v="0"/>
    <n v="20"/>
    <n v="0.20833333333333334"/>
    <n v="-650"/>
    <s v="epic"/>
    <s v="0013"/>
    <s v="029"/>
    <n v="13.18333333333333"/>
    <n v="7.1006944444444484E-2"/>
    <s v="https://github.com/PerseusDL/canonical-greekLit/tree/master/data/tlg0013/tlg029/tlg0013.tlg029.perseus-grc2.xml"/>
    <s v="Hymns (0013) - Hymn 29 To Hestia (029)"/>
  </r>
  <r>
    <x v="1"/>
    <s v="Hymns"/>
    <s v="Religion"/>
    <x v="1"/>
    <s v="Hymns"/>
    <s v="Hymn 30 To Earth"/>
    <s v="canonical-greekLit-master/data/tlg0013/tlg030/tlg0013.tlg030.perseus-grc2.xml"/>
    <s v="Hymns - Hymn 30 To Earth (tlg030).xml"/>
    <n v="133"/>
    <n v="0"/>
    <n v="0"/>
    <n v="0"/>
    <s v="Perseus"/>
    <n v="0"/>
    <n v="0"/>
    <n v="0"/>
    <n v="23"/>
    <n v="0.17293233082706766"/>
    <n v="-650"/>
    <s v="epic"/>
    <s v="0013"/>
    <s v="030"/>
    <n v="16.083333333333339"/>
    <n v="5.2005012531328276E-2"/>
    <s v="https://github.com/PerseusDL/canonical-greekLit/tree/master/data/tlg0013/tlg030/tlg0013.tlg030.perseus-grc2.xml"/>
    <s v="Hymns (0013) - Hymn 30 To Earth (030)"/>
  </r>
  <r>
    <x v="1"/>
    <s v="Hymns"/>
    <s v="Religion"/>
    <x v="1"/>
    <s v="Hymns"/>
    <s v="Hymn 31 To Helios"/>
    <s v="canonical-greekLit-master/data/tlg0013/tlg031/tlg0013.tlg031.perseus-grc2.xml"/>
    <s v="Hymns - Hymn 31 To Helios (tlg031).xml"/>
    <n v="131"/>
    <n v="0"/>
    <n v="2"/>
    <n v="0"/>
    <s v="Perseus"/>
    <n v="0"/>
    <n v="1.5267175572519083E-2"/>
    <n v="0"/>
    <n v="23"/>
    <n v="0.17557251908396945"/>
    <n v="-650"/>
    <s v="epic"/>
    <s v="0013"/>
    <s v="031"/>
    <n v="18.833333333333339"/>
    <n v="3.1806615776081383E-2"/>
    <s v="https://github.com/PerseusDL/canonical-greekLit/tree/master/data/tlg0013/tlg031/tlg0013.tlg031.perseus-grc2.xml"/>
    <s v="Hymns (0013) - Hymn 31 To Helios (031)"/>
  </r>
  <r>
    <x v="1"/>
    <s v="Hymns"/>
    <s v="Religion"/>
    <x v="1"/>
    <s v="Hymns"/>
    <s v="Hymn 32 To Selene"/>
    <s v="canonical-greekLit-master/data/tlg0013/tlg032/tlg0013.tlg032.perseus-grc2.xml"/>
    <s v="Hymns - Hymn 32 To Selene (tlg032).xml"/>
    <n v="123"/>
    <n v="2"/>
    <n v="1"/>
    <n v="0"/>
    <s v="Perseus"/>
    <n v="1.6260162601626018E-2"/>
    <n v="8.130081300813009E-3"/>
    <n v="0"/>
    <n v="22"/>
    <n v="0.17886178861788618"/>
    <n v="-650"/>
    <s v="epic"/>
    <s v="0013"/>
    <s v="032"/>
    <n v="14.83333333333333"/>
    <n v="5.8265582655826584E-2"/>
    <s v="https://github.com/PerseusDL/canonical-greekLit/tree/master/data/tlg0013/tlg032/tlg0013.tlg032.perseus-grc2.xml"/>
    <s v="Hymns (0013) - Hymn 32 To Selene (032)"/>
  </r>
  <r>
    <x v="1"/>
    <s v="Hymns"/>
    <s v="Religion"/>
    <x v="1"/>
    <s v="Hymns"/>
    <s v="Hymn 33 To the Dioscuri"/>
    <s v="canonical-greekLit-master/data/tlg0013/tlg033/tlg0013.tlg033.perseus-grc2.xml"/>
    <s v="Hymns - Hymn 33 To the Dioscuri (tlg033).xml"/>
    <n v="116"/>
    <n v="1"/>
    <n v="0"/>
    <n v="0"/>
    <s v="Perseus"/>
    <n v="8.6206896551724137E-3"/>
    <n v="0"/>
    <n v="0"/>
    <n v="22"/>
    <n v="0.18965517241379309"/>
    <n v="-650"/>
    <s v="epic"/>
    <s v="0013"/>
    <s v="033"/>
    <n v="10.47619047619048"/>
    <n v="9.9343185550082064E-2"/>
    <s v="https://github.com/PerseusDL/canonical-greekLit/tree/master/data/tlg0013/tlg033/tlg0013.tlg033.perseus-grc2.xml"/>
    <s v="Hymns (0013) - Hymn 33 To the Dioscuri (033)"/>
  </r>
  <r>
    <x v="0"/>
    <s v="Choral"/>
    <s v="Poetry"/>
    <x v="2"/>
    <s v="Pindar"/>
    <s v="Pythians"/>
    <s v="canonical-greekLit-master/data/tlg0033/tlg002/tlg0033.tlg002.perseus-grc2.xml"/>
    <s v="Pindar - Pythians (tlg002).xml"/>
    <n v="7418"/>
    <n v="35"/>
    <n v="85"/>
    <n v="2"/>
    <s v="Perseus"/>
    <n v="4.7182528983553519E-3"/>
    <n v="1.145861418172014E-2"/>
    <n v="2.6961445133459155E-4"/>
    <n v="1529"/>
    <n v="0.20612024804529522"/>
    <n v="-498"/>
    <s v="Doric"/>
    <s v="0033"/>
    <s v="002"/>
    <n v="799.81190476190636"/>
    <n v="9.829982410866725E-2"/>
    <s v="https://github.com/PerseusDL/canonical-greekLit/tree/master/data/tlg0033/tlg002/tlg0033.tlg002.perseus-grc2.xml"/>
    <s v="Pindar (0033) - Pythians (002)"/>
  </r>
  <r>
    <x v="0"/>
    <s v="Choral"/>
    <s v="Poetry"/>
    <x v="2"/>
    <s v="Pindar"/>
    <s v="Olympians"/>
    <s v="canonical-greekLit-master/data/tlg0033/tlg001/tlg0033.tlg001.perseus-grc2.xml"/>
    <s v="Pindar - Olympians (tlg001).xml"/>
    <n v="5874"/>
    <n v="15"/>
    <n v="79"/>
    <n v="0"/>
    <s v="Perseus"/>
    <n v="2.5536261491317671E-3"/>
    <n v="1.344909771876064E-2"/>
    <n v="0"/>
    <n v="1270"/>
    <n v="0.21620701395982295"/>
    <n v="-488"/>
    <s v="Doric"/>
    <s v="0033"/>
    <s v="001"/>
    <n v="653.23571428571438"/>
    <n v="0.10499902719003841"/>
    <s v="https://github.com/PerseusDL/canonical-greekLit/tree/master/data/tlg0033/tlg001/tlg0033.tlg001.perseus-grc2.xml"/>
    <s v="Pindar (0033) - Olympians (001)"/>
  </r>
  <r>
    <x v="0"/>
    <s v="Choral"/>
    <s v="Poetry"/>
    <x v="2"/>
    <s v="Pindar"/>
    <s v="Nemeans"/>
    <s v="canonical-greekLit-master/data/tlg0033/tlg003/tlg0033.tlg003.perseus-grc2.xml"/>
    <s v="Pindar - Nemeans (tlg003).xml"/>
    <n v="4935"/>
    <n v="26"/>
    <n v="64"/>
    <n v="4"/>
    <s v="Perseus"/>
    <n v="5.2684903748733535E-3"/>
    <n v="1.2968591691995946E-2"/>
    <n v="8.1053698074974665E-4"/>
    <n v="988"/>
    <n v="0.20020263424518744"/>
    <n v="-485"/>
    <s v="Doric"/>
    <s v="0033"/>
    <s v="003"/>
    <n v="502.26190476190402"/>
    <n v="9.8427172287354814E-2"/>
    <s v="https://github.com/PerseusDL/canonical-greekLit/tree/master/data/tlg0033/tlg003/tlg0033.tlg003.perseus-grc2.xml"/>
    <s v="Pindar (0033) - Nemeans (003)"/>
  </r>
  <r>
    <x v="0"/>
    <s v="Choral"/>
    <s v="Poetry"/>
    <x v="2"/>
    <s v="Pindar"/>
    <s v="Isthmians"/>
    <s v="canonical-greekLit-master/data/tlg0033/tlg004/tlg0033.tlg004.perseus-grc2.xml"/>
    <s v="Pindar - Isthmians (tlg004).xml"/>
    <n v="2893"/>
    <n v="13"/>
    <n v="32"/>
    <n v="3"/>
    <s v="Perseus"/>
    <n v="4.4936052540615282E-3"/>
    <n v="1.1061182163843761E-2"/>
    <n v="1.0369858278603526E-3"/>
    <n v="606"/>
    <n v="0.20947113722779123"/>
    <n v="-480"/>
    <s v="Doric"/>
    <s v="0033"/>
    <s v="004"/>
    <n v="331.95"/>
    <n v="9.4728655375043214E-2"/>
    <s v="https://github.com/PerseusDL/canonical-greekLit/tree/master/data/tlg0033/tlg004/tlg0033.tlg004.perseus-grc2.xml"/>
    <s v="Pindar (0033) - Isthmians (004)"/>
  </r>
  <r>
    <x v="2"/>
    <s v="Tragedy"/>
    <s v="Poetry"/>
    <x v="2"/>
    <s v="Aeschylus"/>
    <s v="Persians"/>
    <s v="canonical-greekLit-master/data/tlg0085/tlg002/tlg0085.tlg002.perseus-grc2.xml"/>
    <s v="Aeschylus - Persians (tlg002).xml"/>
    <n v="5166"/>
    <n v="22"/>
    <n v="53"/>
    <n v="0"/>
    <s v="Perseus"/>
    <n v="4.2586140147115757E-3"/>
    <n v="1.0259388308168796E-2"/>
    <n v="0"/>
    <n v="1191"/>
    <n v="0.2305458768873403"/>
    <n v="-472"/>
    <s v="mixed"/>
    <s v="0085"/>
    <s v="002"/>
    <n v="648.29285714285811"/>
    <n v="0.10505364747525008"/>
    <s v="https://github.com/PerseusDL/canonical-greekLit/tree/master/data/tlg0085/tlg002/tlg0085.tlg002.perseus-grc2.xml"/>
    <s v="Aeschylus (0085) - Persians (002)"/>
  </r>
  <r>
    <x v="2"/>
    <s v="Tragedy"/>
    <s v="Poetry"/>
    <x v="2"/>
    <s v="Aeschylus"/>
    <s v="Seven Against Thebes"/>
    <s v="canonical-greekLit-master/data/tlg0085/tlg004/tlg0085.tlg004.perseus-grc2.xml"/>
    <s v="Aeschylus - Seven Against Thebes (tlg004).xml"/>
    <n v="5067"/>
    <n v="24"/>
    <n v="9"/>
    <n v="0"/>
    <s v="Perseus"/>
    <n v="4.7365304914150381E-3"/>
    <n v="1.7761989342806395E-3"/>
    <n v="0"/>
    <n v="1173"/>
    <n v="0.23149792776791001"/>
    <n v="-467"/>
    <s v="mixed"/>
    <s v="0085"/>
    <s v="004"/>
    <n v="665.77142857142974"/>
    <n v="0.10010431644534641"/>
    <s v="https://github.com/PerseusDL/canonical-greekLit/tree/master/data/tlg0085/tlg004/tlg0085.tlg004.perseus-grc2.xml"/>
    <s v="Aeschylus (0085) - Seven Against Thebes (004)"/>
  </r>
  <r>
    <x v="2"/>
    <s v="Tragedy"/>
    <s v="Poetry"/>
    <x v="2"/>
    <s v="Aeschylus"/>
    <s v="Suppliant Maidens"/>
    <s v="canonical-greekLit-master/data/tlg0085/tlg001/tlg0085.tlg001.perseus-grc2.xml"/>
    <s v="Aeschylus - Suppliant Maidens (tlg001).xml"/>
    <n v="4865"/>
    <n v="39"/>
    <n v="4"/>
    <n v="0"/>
    <s v="Perseus"/>
    <n v="8.0164439876670088E-3"/>
    <n v="8.2219938335046251E-4"/>
    <n v="0"/>
    <n v="1094"/>
    <n v="0.22487153134635149"/>
    <n v="-463"/>
    <s v="mixed"/>
    <s v="0085"/>
    <s v="001"/>
    <n v="594.53333333333319"/>
    <n v="0.10266529633436111"/>
    <s v="https://github.com/PerseusDL/canonical-greekLit/tree/master/data/tlg0085/tlg001/tlg0085.tlg001.perseus-grc2.xml"/>
    <s v="Aeschylus (0085) - Suppliant Maidens (001)"/>
  </r>
  <r>
    <x v="2"/>
    <s v="Tragedy"/>
    <s v="Poetry"/>
    <x v="2"/>
    <s v="Aeschylus"/>
    <s v="Agamemnon"/>
    <s v="canonical-greekLit-master/data/tlg0085/tlg005/tlg0085.tlg005.perseus-grc2.xml"/>
    <s v="Aeschylus - Agamemnon (tlg005).xml"/>
    <n v="8143"/>
    <n v="28"/>
    <n v="4"/>
    <n v="0"/>
    <s v="Perseus"/>
    <n v="3.4385361660321748E-3"/>
    <n v="4.9121945229031066E-4"/>
    <n v="0"/>
    <n v="1801"/>
    <n v="0.22117155839371239"/>
    <n v="-458"/>
    <s v="mixed"/>
    <s v="0085"/>
    <s v="005"/>
    <n v="967.434632034635"/>
    <n v="0.10236588087502947"/>
    <s v="https://github.com/PerseusDL/canonical-greekLit/tree/master/data/tlg0085/tlg005/tlg0085.tlg005.perseus-grc2.xml"/>
    <s v="Aeschylus (0085) - Agamemnon (005)"/>
  </r>
  <r>
    <x v="2"/>
    <s v="Tragedy"/>
    <s v="Poetry"/>
    <x v="2"/>
    <s v="Aeschylus"/>
    <s v="Eumenides"/>
    <s v="canonical-greekLit-master/data/tlg0085/tlg007/tlg0085.tlg007.perseus-grc2.xml"/>
    <s v="Aeschylus - Eumenides (tlg007).xml"/>
    <n v="5268"/>
    <n v="25"/>
    <n v="1"/>
    <n v="0"/>
    <s v="Perseus"/>
    <n v="4.7456340167046319E-3"/>
    <n v="1.8982536066818528E-4"/>
    <n v="0"/>
    <n v="1154"/>
    <n v="0.21905846621108579"/>
    <n v="-458"/>
    <s v="mixed"/>
    <s v="0085"/>
    <s v="007"/>
    <n v="652.71190476190441"/>
    <n v="9.5157193477239096E-2"/>
    <s v="https://github.com/PerseusDL/canonical-greekLit/tree/master/data/tlg0085/tlg007/tlg0085.tlg007.perseus-grc2.xml"/>
    <s v="Aeschylus (0085) - Eumenides (007)"/>
  </r>
  <r>
    <x v="2"/>
    <s v="Tragedy"/>
    <s v="Poetry"/>
    <x v="2"/>
    <s v="Aeschylus"/>
    <s v="Libation Bearers"/>
    <s v="canonical-greekLit-master/data/tlg0085/tlg006/tlg0085.tlg006.perseus-grc2.xml"/>
    <s v="Aeschylus - Libation Bearers (tlg006).xml"/>
    <n v="5417"/>
    <n v="39"/>
    <n v="2"/>
    <n v="0"/>
    <s v="Perseus"/>
    <n v="7.1995569503415175E-3"/>
    <n v="3.6920804873546244E-4"/>
    <n v="0"/>
    <n v="1294"/>
    <n v="0.2388776075318442"/>
    <n v="-458"/>
    <s v="mixed"/>
    <s v="0085"/>
    <s v="006"/>
    <n v="719.59415584415638"/>
    <n v="0.10603763045151257"/>
    <s v="https://github.com/PerseusDL/canonical-greekLit/tree/master/data/tlg0085/tlg006/tlg0085.tlg006.perseus-grc2.xml"/>
    <s v="Aeschylus (0085) - Libation Bearers (006)"/>
  </r>
  <r>
    <x v="2"/>
    <s v="Tragedy"/>
    <s v="Poetry"/>
    <x v="2"/>
    <s v="Aeschylus"/>
    <s v="Prometheus Bound"/>
    <s v="canonical-greekLit-master/data/tlg0085/tlg003/tlg0085.tlg003.perseus-grc2.xml"/>
    <s v="Aeschylus - Prometheus Bound (tlg003).xml"/>
    <n v="5894"/>
    <n v="8"/>
    <n v="6"/>
    <n v="0"/>
    <s v="Perseus"/>
    <n v="1.3573125212080082E-3"/>
    <n v="1.0179843909060061E-3"/>
    <n v="0"/>
    <n v="1303"/>
    <n v="0.22107227689175432"/>
    <n v="-457"/>
    <s v="mixed"/>
    <s v="0085"/>
    <s v="003"/>
    <n v="729.15476190476249"/>
    <n v="9.7360915862782074E-2"/>
    <s v="https://github.com/PerseusDL/canonical-greekLit/tree/master/data/tlg0085/tlg003/tlg0085.tlg003.perseus-grc2.xml"/>
    <s v="Aeschylus (0085) - Prometheus Bound (003)"/>
  </r>
  <r>
    <x v="2"/>
    <s v="Tragedy"/>
    <s v="Poetry"/>
    <x v="2"/>
    <s v="Sophocles"/>
    <s v="Trachiniae"/>
    <s v="canonical-greekLit-master/data/tlg0011/tlg001/tlg0011.tlg001.perseus-grc2.xml"/>
    <s v="Sophocles - Trachiniae (tlg001).xml"/>
    <n v="7290"/>
    <n v="18"/>
    <n v="5"/>
    <n v="0"/>
    <s v="Perseus"/>
    <n v="2.4691358024691358E-3"/>
    <n v="6.8587105624142656E-4"/>
    <n v="0"/>
    <n v="1745"/>
    <n v="0.23936899862825789"/>
    <n v="-450"/>
    <s v="mixed"/>
    <s v="0011"/>
    <s v="001"/>
    <n v="913.92380952381188"/>
    <n v="0.11400222091580084"/>
    <s v="https://github.com/PerseusDL/canonical-greekLit/tree/master/data/tlg0011/tlg001/tlg0011.tlg001.perseus-grc2.xml"/>
    <s v="Sophocles (0011) - Trachiniae (001)"/>
  </r>
  <r>
    <x v="2"/>
    <s v="Tragedy"/>
    <s v="Poetry"/>
    <x v="2"/>
    <s v="Euripides"/>
    <s v="Rhesus"/>
    <s v="canonical-greekLit-master/data/tlg0006/tlg019/tlg0006.tlg019.perseus-grc1.xml"/>
    <s v="Euripides - Rhesus (tlg019).xml"/>
    <n v="5418"/>
    <n v="24"/>
    <n v="19"/>
    <n v="0"/>
    <s v="Perseus"/>
    <n v="4.4296788482834993E-3"/>
    <n v="3.5068290882244372E-3"/>
    <n v="0"/>
    <n v="1361"/>
    <n v="0.25119970468807679"/>
    <n v="-445"/>
    <s v="mixed"/>
    <s v="0006"/>
    <s v="019"/>
    <n v="702.99285714285782"/>
    <n v="0.12144834678057256"/>
    <s v="https://github.com/PerseusDL/canonical-greekLit/tree/master/data/tlg0006/tlg019/tlg0006.tlg019.perseus-grc1.xml"/>
    <s v="Euripides (0006) - Rhesus (019)"/>
  </r>
  <r>
    <x v="2"/>
    <s v="Tragedy"/>
    <s v="Poetry"/>
    <x v="2"/>
    <s v="Sophocles"/>
    <s v="Ichneutae"/>
    <s v="canonical-greekLit-master/data/tlg0011/tlg008/tlg0011.tlg008.perseus-grc2.xml"/>
    <s v="Sophocles - Ichneutae (tlg008).xml"/>
    <n v="1947"/>
    <n v="174"/>
    <n v="1"/>
    <n v="53"/>
    <s v="Perseus"/>
    <n v="8.9368258859784278E-2"/>
    <n v="5.1361068310220854E-4"/>
    <n v="2.7221366204417053E-2"/>
    <n v="469"/>
    <n v="0.2408834103749358"/>
    <n v="-445"/>
    <s v="mixed"/>
    <s v="0011"/>
    <s v="008"/>
    <n v="243.31428571428589"/>
    <n v="0.11591459388069549"/>
    <s v="https://github.com/PerseusDL/canonical-greekLit/tree/master/data/tlg0011/tlg008/tlg0011.tlg008.perseus-grc2.xml"/>
    <s v="Sophocles (0011) - Ichneutae (008)"/>
  </r>
  <r>
    <x v="2"/>
    <s v="Tragedy"/>
    <s v="Poetry"/>
    <x v="2"/>
    <s v="Sophocles"/>
    <s v="Ajax"/>
    <s v="canonical-greekLit-master/data/tlg0011/tlg003/tlg0011.tlg003.perseus-grc2.xml"/>
    <s v="Sophocles - Ajax (tlg003).xml"/>
    <n v="7887"/>
    <n v="15"/>
    <n v="9"/>
    <n v="0"/>
    <s v="Perseus"/>
    <n v="1.9018638265500189E-3"/>
    <n v="1.1411182959300114E-3"/>
    <n v="0"/>
    <n v="1984"/>
    <n v="0.25155318879168254"/>
    <n v="-442"/>
    <s v="mixed"/>
    <s v="0011"/>
    <s v="003"/>
    <n v="1062.171428571432"/>
    <n v="0.11687949428535159"/>
    <s v="https://github.com/PerseusDL/canonical-greekLit/tree/master/data/tlg0011/tlg003/tlg0011.tlg003.perseus-grc2.xml"/>
    <s v="Sophocles (0011) - Ajax (003)"/>
  </r>
  <r>
    <x v="2"/>
    <s v="Tragedy"/>
    <s v="Poetry"/>
    <x v="2"/>
    <s v="Sophocles"/>
    <s v="Antigone"/>
    <s v="canonical-greekLit-master/data/tlg0011/tlg002/tlg0011.tlg002.perseus-grc2.xml"/>
    <s v="Sophocles - Antigone (tlg002).xml"/>
    <n v="7359"/>
    <n v="21"/>
    <n v="5"/>
    <n v="0"/>
    <s v="Perseus"/>
    <n v="2.8536485935589076E-3"/>
    <n v="6.7944014132354945E-4"/>
    <n v="0"/>
    <n v="1789"/>
    <n v="0.24310368256556597"/>
    <n v="-442"/>
    <s v="mixed"/>
    <s v="0011"/>
    <s v="002"/>
    <n v="946.35714285714664"/>
    <n v="0.11450507638848395"/>
    <s v="https://github.com/PerseusDL/canonical-greekLit/tree/master/data/tlg0011/tlg002/tlg0011.tlg002.perseus-grc2.xml"/>
    <s v="Sophocles (0011) - Antigone (002)"/>
  </r>
  <r>
    <x v="3"/>
    <s v="History"/>
    <s v="Narrative"/>
    <x v="2"/>
    <s v="Herodotus"/>
    <s v="Histories"/>
    <s v="canonical-greekLit-master/data/tlg0016/tlg001/tlg0016.tlg001.perseus-grc2.xml"/>
    <s v="Herodotus - Histories (tlg001).xml"/>
    <n v="184721"/>
    <n v="410"/>
    <n v="779"/>
    <n v="0"/>
    <s v="Perseus"/>
    <n v="2.2195635580145191E-3"/>
    <n v="4.2171707602275867E-3"/>
    <n v="0"/>
    <n v="35702"/>
    <n v="0.19327526377618137"/>
    <n v="-430"/>
    <s v="Ionic"/>
    <s v="0016"/>
    <s v="001"/>
    <n v="18128.564285714681"/>
    <n v="9.5135018293996454E-2"/>
    <s v="https://github.com/PerseusDL/canonical-greekLit/tree/master/data/tlg0016/tlg001/tlg0016.tlg001.perseus-grc2.xml"/>
    <s v="Herodotus (0016) - Histories (001)"/>
  </r>
  <r>
    <x v="2"/>
    <s v="Tragedy"/>
    <s v="Poetry"/>
    <x v="2"/>
    <s v="Sophocles"/>
    <s v="Oedipus Tyrannus"/>
    <s v="canonical-greekLit-master/data/tlg0011/tlg004/tlg0011.tlg004.perseus-grc2.xml"/>
    <s v="Sophocles - Oedipus Tyrannus (tlg004).xml"/>
    <n v="9280"/>
    <n v="23"/>
    <n v="5"/>
    <n v="0"/>
    <s v="Perseus"/>
    <n v="2.4784482758620691E-3"/>
    <n v="5.3879310344827585E-4"/>
    <n v="0"/>
    <n v="2459"/>
    <n v="0.26497844827586209"/>
    <n v="-429"/>
    <s v="mixed"/>
    <s v="0011"/>
    <s v="004"/>
    <n v="1338.9142857142831"/>
    <n v="0.12069889162561605"/>
    <s v="https://github.com/PerseusDL/canonical-greekLit/tree/master/data/tlg0011/tlg004/tlg0011.tlg004.perseus-grc2.xml"/>
    <s v="Sophocles (0011) - Oedipus Tyrannus (004)"/>
  </r>
  <r>
    <x v="4"/>
    <s v="Oratory"/>
    <s v="Oratory"/>
    <x v="2"/>
    <s v="Antiphon"/>
    <s v="First Tetralogy"/>
    <s v="canonical-greekLit-master/data/tlg0028/tlg002/tlg0028.tlg002.perseus-grc1.xml"/>
    <s v="Antiphon - First Tetralogy (tlg002).xml"/>
    <n v="2504"/>
    <n v="7"/>
    <n v="2"/>
    <n v="0"/>
    <s v="Perseus"/>
    <n v="2.7955271565495207E-3"/>
    <n v="7.9872204472843447E-4"/>
    <n v="0"/>
    <n v="463"/>
    <n v="0.18490415335463259"/>
    <n v="-425"/>
    <s v="Attic"/>
    <s v="0028"/>
    <s v="002"/>
    <n v="258.92619047619058"/>
    <n v="8.1499125209189061E-2"/>
    <s v="https://github.com/PerseusDL/canonical-greekLit/tree/master/data/tlg0028/tlg002/tlg0028.tlg002.perseus-grc1.xml"/>
    <s v="Antiphon (0028) - First Tetralogy (002)"/>
  </r>
  <r>
    <x v="4"/>
    <s v="Oratory"/>
    <s v="Oratory"/>
    <x v="2"/>
    <s v="Antiphon"/>
    <s v="On the Murder of Herodes"/>
    <s v="canonical-greekLit-master/data/tlg0028/tlg005/tlg0028.tlg005.perseus-grc1.xml"/>
    <s v="Antiphon - Περὶ τοῦ Ἡρῷδου φόνου (tlg005).xml"/>
    <n v="6357"/>
    <n v="22"/>
    <n v="6"/>
    <n v="0"/>
    <s v="Perseus"/>
    <n v="3.4607519270095956E-3"/>
    <n v="9.4384143463898068E-4"/>
    <n v="0"/>
    <n v="1384"/>
    <n v="0.2177127575900582"/>
    <n v="-425"/>
    <s v="Attic"/>
    <s v="0028"/>
    <s v="005"/>
    <n v="785.27619047619146"/>
    <n v="9.4183389888911201E-2"/>
    <s v="https://github.com/PerseusDL/canonical-greekLit/tree/master/data/tlg0028/tlg005/tlg0028.tlg005.perseus-grc1.xml"/>
    <s v="Antiphon (0028) - On the Murder of Herodes (005)"/>
  </r>
  <r>
    <x v="4"/>
    <s v="Oratory"/>
    <s v="Oratory"/>
    <x v="2"/>
    <s v="Antiphon"/>
    <s v="Second Tetralogy"/>
    <s v="canonical-greekLit-master/data/tlg0028/tlg003/tlg0028.tlg003.perseus-grc1.xml"/>
    <s v="Antiphon - Second Tetralogy (tlg003).xml"/>
    <n v="2148"/>
    <n v="13"/>
    <n v="0"/>
    <n v="0"/>
    <s v="Perseus"/>
    <n v="6.0521415270018619E-3"/>
    <n v="0"/>
    <n v="0"/>
    <n v="403"/>
    <n v="0.18761638733705774"/>
    <n v="-425"/>
    <s v="Attic"/>
    <s v="0028"/>
    <s v="003"/>
    <n v="213.15000000000029"/>
    <n v="8.8384543761638595E-2"/>
    <s v="https://github.com/PerseusDL/canonical-greekLit/tree/master/data/tlg0028/tlg003/tlg0028.tlg003.perseus-grc1.xml"/>
    <s v="Antiphon (0028) - Second Tetralogy (003)"/>
  </r>
  <r>
    <x v="4"/>
    <s v="Oratory"/>
    <s v="Oratory"/>
    <x v="2"/>
    <s v="Antiphon"/>
    <s v="Third Tetralogy"/>
    <s v="canonical-greekLit-master/data/tlg0028/tlg004/tlg0028.tlg004.perseus-grc1.xml"/>
    <s v="Antiphon - Third Tetralogy (tlg004).xml"/>
    <n v="1924"/>
    <n v="11"/>
    <n v="0"/>
    <n v="0"/>
    <s v="Perseus"/>
    <n v="5.7172557172557176E-3"/>
    <n v="0"/>
    <n v="0"/>
    <n v="344"/>
    <n v="0.1787941787941788"/>
    <n v="-425"/>
    <s v="Attic"/>
    <s v="0028"/>
    <s v="004"/>
    <n v="213.23333333333349"/>
    <n v="6.7966042966042889E-2"/>
    <s v="https://github.com/PerseusDL/canonical-greekLit/tree/master/data/tlg0028/tlg004/tlg0028.tlg004.perseus-grc1.xml"/>
    <s v="Antiphon (0028) - Third Tetralogy (004)"/>
  </r>
  <r>
    <x v="5"/>
    <s v="Comedy"/>
    <s v="Comedy"/>
    <x v="2"/>
    <s v="Aristophanes"/>
    <s v="Acharnians"/>
    <s v="canonical-greekLit-master/data/tlg0019/tlg001/tlg0019.tlg001.perseus-grc1.xml"/>
    <s v="Aristophanes - Acharnians (tlg001).xml"/>
    <n v="7212"/>
    <n v="95"/>
    <n v="14"/>
    <n v="0"/>
    <s v="Perseus"/>
    <n v="1.3172490293954521E-2"/>
    <n v="1.9412090959511925E-3"/>
    <n v="0"/>
    <n v="1664"/>
    <n v="0.23072656683305601"/>
    <n v="-425"/>
    <s v="mixed"/>
    <s v="0019"/>
    <s v="001"/>
    <n v="905.80000000000223"/>
    <n v="0.10513033832501356"/>
    <s v="https://github.com/PerseusDL/canonical-greekLit/tree/master/data/tlg0019/tlg001/tlg0019.tlg001.perseus-grc1.xml"/>
    <s v="Aristophanes (0019) - Acharnians (001)"/>
  </r>
  <r>
    <x v="5"/>
    <s v="Comedy"/>
    <s v="Comedy"/>
    <x v="2"/>
    <s v="Aristophanes"/>
    <s v="Knights"/>
    <s v="canonical-greekLit-master/data/tlg0019/tlg002/tlg0019.tlg002.perseus-grc1.xml"/>
    <s v="Aristophanes - Knights (tlg002).xml"/>
    <n v="8924"/>
    <n v="34"/>
    <n v="7"/>
    <n v="0"/>
    <s v="Perseus"/>
    <n v="3.8099506947557151E-3"/>
    <n v="7.8440161362617656E-4"/>
    <n v="0"/>
    <n v="2021"/>
    <n v="0.22646795159121469"/>
    <n v="-424"/>
    <s v="mixed"/>
    <s v="0019"/>
    <s v="002"/>
    <n v="1096.365584415586"/>
    <n v="0.10361210394267302"/>
    <s v="https://github.com/PerseusDL/canonical-greekLit/tree/master/data/tlg0019/tlg002/tlg0019.tlg002.perseus-grc1.xml"/>
    <s v="Aristophanes (0019) - Knights (002)"/>
  </r>
  <r>
    <x v="5"/>
    <s v="Comedy"/>
    <s v="Comedy"/>
    <x v="2"/>
    <s v="Aristophanes"/>
    <s v="Clouds"/>
    <s v="canonical-greekLit-master/data/tlg0019/tlg003/tlg0019.tlg003.perseus-grc1.xml"/>
    <s v="Aristophanes - Clouds (tlg003).xml"/>
    <n v="9660"/>
    <n v="33"/>
    <n v="7"/>
    <n v="0"/>
    <s v="Perseus"/>
    <n v="3.4161490683229812E-3"/>
    <n v="7.246376811594203E-4"/>
    <n v="0"/>
    <n v="2296"/>
    <n v="0.23768115942028986"/>
    <n v="-423"/>
    <s v="mixed"/>
    <s v="0019"/>
    <s v="003"/>
    <n v="1209.576190476193"/>
    <n v="0.11246623286995931"/>
    <s v="https://github.com/PerseusDL/canonical-greekLit/tree/master/data/tlg0019/tlg003/tlg0019.tlg003.perseus-grc1.xml"/>
    <s v="Aristophanes (0019) - Clouds (003)"/>
  </r>
  <r>
    <x v="2"/>
    <s v="Tragedy"/>
    <s v="Poetry"/>
    <x v="2"/>
    <s v="Euripides"/>
    <s v="Hecuba"/>
    <s v="canonical-greekLit-master/data/tlg0006/tlg007/tlg0006.tlg007.perseus-grc1.xml"/>
    <s v="Euripides - Hecuba (tlg007).xml"/>
    <n v="7206"/>
    <n v="29"/>
    <n v="15"/>
    <n v="0"/>
    <s v="Perseus"/>
    <n v="4.0244240910352483E-3"/>
    <n v="2.0815986677768525E-3"/>
    <n v="0"/>
    <n v="1851"/>
    <n v="0.25686927560366363"/>
    <n v="-423"/>
    <s v="mixed"/>
    <s v="0006"/>
    <s v="007"/>
    <n v="1045.4404761904791"/>
    <n v="0.1117901087717903"/>
    <s v="https://github.com/PerseusDL/canonical-greekLit/tree/master/data/tlg0006/tlg007/tlg0006.tlg007.perseus-grc1.xml"/>
    <s v="Euripides (0006) - Hecuba (007)"/>
  </r>
  <r>
    <x v="2"/>
    <s v="Tragedy"/>
    <s v="Poetry"/>
    <x v="2"/>
    <s v="Euripides"/>
    <s v="Suppliants"/>
    <s v="canonical-greekLit-master/data/tlg0006/tlg008/tlg0006.tlg008.perseus-grc1.xml"/>
    <s v="Euripides - Suppliants (tlg008).xml"/>
    <n v="7077"/>
    <n v="36"/>
    <n v="5"/>
    <n v="0"/>
    <s v="Perseus"/>
    <n v="5.0869012293344642E-3"/>
    <n v="7.0651405962978667E-4"/>
    <n v="0"/>
    <n v="1698"/>
    <n v="0.23993217465027555"/>
    <n v="-423"/>
    <s v="mixed"/>
    <s v="0006"/>
    <s v="008"/>
    <n v="940.47748917749254"/>
    <n v="0.10704006087643174"/>
    <s v="https://github.com/PerseusDL/canonical-greekLit/tree/master/data/tlg0006/tlg008/tlg0006.tlg008.perseus-grc1.xml"/>
    <s v="Euripides (0006) - Suppliants (008)"/>
  </r>
  <r>
    <x v="5"/>
    <s v="Comedy"/>
    <s v="Comedy"/>
    <x v="2"/>
    <s v="Aristophanes"/>
    <s v="Wasps"/>
    <s v="canonical-greekLit-master/data/tlg0019/tlg004/tlg0019.tlg004.perseus-grc1.xml"/>
    <s v="Aristophanes - Wasps (tlg004).xml"/>
    <n v="9828"/>
    <n v="83"/>
    <n v="17"/>
    <n v="0"/>
    <s v="Perseus"/>
    <n v="8.4452584452584453E-3"/>
    <n v="1.7297517297517298E-3"/>
    <n v="0"/>
    <n v="2244"/>
    <n v="0.22832722832722832"/>
    <n v="-422"/>
    <s v="mixed"/>
    <s v="0019"/>
    <s v="004"/>
    <n v="1179.0941558441571"/>
    <n v="0.10835427799713501"/>
    <s v="https://github.com/PerseusDL/canonical-greekLit/tree/master/data/tlg0019/tlg004/tlg0019.tlg004.perseus-grc1.xml"/>
    <s v="Aristophanes (0019) - Wasps (004)"/>
  </r>
  <r>
    <x v="5"/>
    <s v="Comedy"/>
    <s v="Comedy"/>
    <x v="2"/>
    <s v="Aristophanes"/>
    <s v="Peace"/>
    <s v="canonical-greekLit-master/data/tlg0019/tlg005/tlg0019.tlg005.perseus-grc1.xml"/>
    <s v="Aristophanes - Peace (tlg005).xml"/>
    <n v="8042"/>
    <n v="66"/>
    <n v="9"/>
    <n v="0"/>
    <s v="Perseus"/>
    <n v="8.2069137030589406E-3"/>
    <n v="1.1191245958716736E-3"/>
    <n v="0"/>
    <n v="1902"/>
    <n v="0.23650833126088039"/>
    <n v="-421"/>
    <s v="mixed"/>
    <s v="0019"/>
    <s v="005"/>
    <n v="1046.1761904761941"/>
    <n v="0.10641927499674285"/>
    <s v="https://github.com/PerseusDL/canonical-greekLit/tree/master/data/tlg0019/tlg005/tlg0019.tlg005.perseus-grc1.xml"/>
    <s v="Aristophanes (0019) - Peace (005)"/>
  </r>
  <r>
    <x v="6"/>
    <s v="Medicine"/>
    <s v="Medicine/Biology"/>
    <x v="2"/>
    <s v="Hippocrates"/>
    <s v="Aphorisms"/>
    <s v="canonical-greekLit-master/data/tlg0627/tlg012/tlg0627.tlg012.perseus-grc1.xml"/>
    <s v="Hippocrates - Aphorisms (tlg012).xml"/>
    <n v="7081"/>
    <n v="150"/>
    <n v="113"/>
    <n v="2"/>
    <s v="Perseus"/>
    <n v="2.1183448665442733E-2"/>
    <n v="1.5958197994633525E-2"/>
    <n v="2.8244598220590313E-4"/>
    <n v="1615"/>
    <n v="0.22807513063126678"/>
    <n v="-420"/>
    <s v="Ionic"/>
    <s v="0627"/>
    <s v="012"/>
    <n v="1036.969047619049"/>
    <n v="8.1631260045325657E-2"/>
    <s v="https://github.com/PerseusDL/canonical-greekLit/tree/master/data/tlg0627/tlg012/tlg0627.tlg012.perseus-grc1.xml"/>
    <s v="Hippocrates (0627) - Aphorisms (012)"/>
  </r>
  <r>
    <x v="6"/>
    <s v="Medicine"/>
    <s v="Medicine/Biology"/>
    <x v="2"/>
    <s v="Hippocrates"/>
    <s v="De aere aquis et locis"/>
    <s v="canonical-greekLit-master/data/tlg0627/tlg002/tlg0627.tlg002.perseus-grc1.xml"/>
    <s v="Hippocrates - De aere aquis et locis (tlg002).xml"/>
    <n v="7490"/>
    <n v="74"/>
    <n v="9"/>
    <n v="0"/>
    <s v="Perseus"/>
    <n v="9.879839786381843E-3"/>
    <n v="1.2016021361815755E-3"/>
    <n v="0"/>
    <n v="1361"/>
    <n v="0.18170894526034714"/>
    <n v="-420"/>
    <s v="Ionic"/>
    <s v="0627"/>
    <s v="002"/>
    <n v="826.2654761904779"/>
    <n v="7.1393127344395471E-2"/>
    <s v="https://github.com/PerseusDL/canonical-greekLit/tree/master/data/tlg0627/tlg002/tlg0627.tlg002.perseus-grc1.xml"/>
    <s v="Hippocrates (0627) - De aere aquis et locis (002)"/>
  </r>
  <r>
    <x v="6"/>
    <s v="Medicine"/>
    <s v="Medicine/Biology"/>
    <x v="2"/>
    <s v="Hippocrates"/>
    <s v="De diaeta in morbis acutis"/>
    <s v="canonical-greekLit-master/data/tlg0627/tlg005/tlg0627.tlg005.perseus-grc1.xml"/>
    <s v="Hippocrates - Acut. sp. (tlg005).xml"/>
    <n v="5220"/>
    <n v="148"/>
    <n v="71"/>
    <n v="2"/>
    <s v="Perseus"/>
    <n v="2.8352490421455937E-2"/>
    <n v="1.3601532567049808E-2"/>
    <n v="3.8314176245210729E-4"/>
    <n v="1152"/>
    <n v="0.22068965517241379"/>
    <n v="-420"/>
    <s v="Ionic"/>
    <s v="0627"/>
    <s v="005"/>
    <n v="720.15238095238192"/>
    <n v="8.2729428936325303E-2"/>
    <s v="https://github.com/PerseusDL/canonical-greekLit/tree/master/data/tlg0627/tlg005/tlg0627.tlg005.perseus-grc1.xml"/>
    <s v="Hippocrates (0627) - De diaeta in morbis acutis (005)"/>
  </r>
  <r>
    <x v="6"/>
    <s v="Medicine"/>
    <s v="Medicine/Biology"/>
    <x v="2"/>
    <s v="Hippocrates"/>
    <s v="De officina medici"/>
    <s v="canonical-greekLit-master/data/tlg0627/tlg008/tlg0627.tlg008.perseus-grc1.xml"/>
    <s v="Hippocrates - De officina medici (tlg008).xml"/>
    <n v="2144"/>
    <n v="41"/>
    <n v="18"/>
    <n v="0"/>
    <s v="Perseus"/>
    <n v="1.9123134328358209E-2"/>
    <n v="8.3955223880597014E-3"/>
    <n v="0"/>
    <n v="501"/>
    <n v="0.23367537313432835"/>
    <n v="-420"/>
    <s v="Ionic"/>
    <s v="0627"/>
    <s v="008"/>
    <n v="325.41666666666657"/>
    <n v="8.1895211442786109E-2"/>
    <s v="https://github.com/PerseusDL/canonical-greekLit/tree/master/data/tlg0627/tlg008/tlg0627.tlg008.perseus-grc1.xml"/>
    <s v="Hippocrates (0627) - De officina medici (008)"/>
  </r>
  <r>
    <x v="6"/>
    <s v="Medicine"/>
    <s v="Medicine/Biology"/>
    <x v="2"/>
    <s v="Hippocrates"/>
    <s v="Mochlicus or Instruments of Reduction"/>
    <s v="canonical-greekLit-master/data/tlg0627/tlg011/tlg0627.tlg011.perseus-grc1.xml"/>
    <s v="Hippocrates - Mochlicus or Instruments of Reduction (tlg011).xml"/>
    <n v="4772"/>
    <n v="114"/>
    <n v="36"/>
    <n v="1"/>
    <s v="Perseus"/>
    <n v="2.3889354568315171E-2"/>
    <n v="7.5440067057837385E-3"/>
    <n v="2.0955574182732607E-4"/>
    <n v="1115"/>
    <n v="0.23365465213746855"/>
    <n v="-420"/>
    <s v="Ionic"/>
    <s v="0627"/>
    <s v="011"/>
    <n v="751.90238095238158"/>
    <n v="7.6089190915259522E-2"/>
    <s v="https://github.com/PerseusDL/canonical-greekLit/tree/master/data/tlg0627/tlg011/tlg0627.tlg011.perseus-grc1.xml"/>
    <s v="Hippocrates (0627) - Mochlicus or Instruments of Reduction (011)"/>
  </r>
  <r>
    <x v="6"/>
    <s v="Medicine"/>
    <s v="Medicine/Biology"/>
    <x v="2"/>
    <s v="Hippocrates"/>
    <s v="Of the Epidemics"/>
    <s v="canonical-greekLit-master/data/tlg0627/tlg006/tlg0627.tlg006.perseus-grc1.xml"/>
    <s v="Hippocrates - Of the Epidemics (tlg006).xml"/>
    <n v="10878"/>
    <n v="161"/>
    <n v="58"/>
    <n v="0"/>
    <s v="Perseus"/>
    <n v="1.4800514800514801E-2"/>
    <n v="5.3318624747196175E-3"/>
    <n v="0"/>
    <n v="1966"/>
    <n v="0.18073175216032358"/>
    <n v="-420"/>
    <s v="Ionic"/>
    <s v="0627"/>
    <s v="006"/>
    <n v="1132.6357142857159"/>
    <n v="7.6610064875370851E-2"/>
    <s v="https://github.com/PerseusDL/canonical-greekLit/tree/master/data/tlg0627/tlg006/tlg0627.tlg006.perseus-grc1.xml"/>
    <s v="Hippocrates (0627) - Of the Epidemics (006)"/>
  </r>
  <r>
    <x v="6"/>
    <s v="Medicine"/>
    <s v="Medicine/Biology"/>
    <x v="2"/>
    <s v="Hippocrates"/>
    <s v="On Ancient Medicine"/>
    <s v="canonical-greekLit-master/data/tlg0627/tlg001/tlg0627.tlg001.perseus-grc1.xml"/>
    <s v="Hippocrates - On Ancient Medicine (tlg001).xml"/>
    <n v="5525"/>
    <n v="70"/>
    <n v="0"/>
    <n v="0"/>
    <s v="Perseus"/>
    <n v="1.2669683257918552E-2"/>
    <n v="0"/>
    <n v="0"/>
    <n v="1069"/>
    <n v="0.1934841628959276"/>
    <n v="-420"/>
    <s v="Ionic"/>
    <s v="0627"/>
    <s v="001"/>
    <n v="632.32619047619062"/>
    <n v="7.9035983624218889E-2"/>
    <s v="https://github.com/PerseusDL/canonical-greekLit/tree/master/data/tlg0627/tlg001/tlg0627.tlg001.perseus-grc1.xml"/>
    <s v="Hippocrates (0627) - On Ancient Medicine (001)"/>
  </r>
  <r>
    <x v="6"/>
    <s v="Medicine"/>
    <s v="Medicine/Biology"/>
    <x v="2"/>
    <s v="Hippocrates"/>
    <s v="On Fistulae"/>
    <s v="canonical-greekLit-master/data/tlg0627/tlg030/tlg0627.tlg030.perseus-grc1.xml"/>
    <s v="Hippocrates - On Fistulae (tlg030).xml"/>
    <n v="1547"/>
    <n v="50"/>
    <n v="23"/>
    <n v="1"/>
    <s v="Perseus"/>
    <n v="3.2320620555914677E-2"/>
    <n v="1.4867485455720749E-2"/>
    <n v="6.4641241111829345E-4"/>
    <n v="341"/>
    <n v="0.22042663219133807"/>
    <n v="-420"/>
    <s v="Ionic"/>
    <s v="0627"/>
    <s v="030"/>
    <n v="188.30952380952391"/>
    <n v="9.8701018869086027E-2"/>
    <s v="https://github.com/PerseusDL/canonical-greekLit/tree/master/data/tlg0627/tlg030/tlg0627.tlg030.perseus-grc1.xml"/>
    <s v="Hippocrates (0627) - On Fistulae (030)"/>
  </r>
  <r>
    <x v="6"/>
    <s v="Medicine"/>
    <s v="Medicine/Biology"/>
    <x v="2"/>
    <s v="Hippocrates"/>
    <s v="On Fractures"/>
    <s v="canonical-greekLit-master/data/tlg0627/tlg009/tlg0627.tlg009.perseus-grc1.xml"/>
    <s v="Hippocrates - On Fractures (tlg009).xml"/>
    <n v="11243"/>
    <n v="270"/>
    <n v="56"/>
    <n v="2"/>
    <s v="Perseus"/>
    <n v="2.4014942630970381E-2"/>
    <n v="4.9808769901271898E-3"/>
    <n v="1.7788846393311395E-4"/>
    <n v="2365"/>
    <n v="0.21035310860090722"/>
    <n v="-420"/>
    <s v="Ionic"/>
    <s v="0627"/>
    <s v="009"/>
    <n v="1413.9666666666631"/>
    <n v="8.4588929407928212E-2"/>
    <s v="https://github.com/PerseusDL/canonical-greekLit/tree/master/data/tlg0627/tlg009/tlg0627.tlg009.perseus-grc1.xml"/>
    <s v="Hippocrates (0627) - On Fractures (009)"/>
  </r>
  <r>
    <x v="6"/>
    <s v="Medicine"/>
    <s v="Medicine/Biology"/>
    <x v="2"/>
    <s v="Hippocrates"/>
    <s v="On Hemorrhoids"/>
    <s v="canonical-greekLit-master/data/tlg0627/tlg029/tlg0627.tlg029.perseus-grc1.xml"/>
    <s v="Hippocrates - On Hemorrhoids (tlg029).xml"/>
    <n v="897"/>
    <n v="16"/>
    <n v="18"/>
    <n v="0"/>
    <s v="Perseus"/>
    <n v="1.7837235228539576E-2"/>
    <n v="2.0066889632107024E-2"/>
    <n v="0"/>
    <n v="197"/>
    <n v="0.21962095875139354"/>
    <n v="-420"/>
    <s v="Ionic"/>
    <s v="0627"/>
    <s v="029"/>
    <n v="109.0190476190476"/>
    <n v="9.8083558953124192E-2"/>
    <s v="https://github.com/PerseusDL/canonical-greekLit/tree/master/data/tlg0627/tlg029/tlg0627.tlg029.perseus-grc1.xml"/>
    <s v="Hippocrates (0627) - On Hemorrhoids (029)"/>
  </r>
  <r>
    <x v="6"/>
    <s v="Medicine"/>
    <s v="Medicine/Biology"/>
    <x v="2"/>
    <s v="Hippocrates"/>
    <s v="On Injuries of the Head"/>
    <s v="canonical-greekLit-master/data/tlg0627/tlg007/tlg0627.tlg007.perseus-grc1.xml"/>
    <s v="Hippocrates - On Injuries of the Head (tlg007).xml"/>
    <n v="4988"/>
    <n v="113"/>
    <n v="107"/>
    <n v="0"/>
    <s v="Perseus"/>
    <n v="2.2654370489174017E-2"/>
    <n v="2.1451483560545308E-2"/>
    <n v="0"/>
    <n v="1008"/>
    <n v="0.20208500400962309"/>
    <n v="-420"/>
    <s v="Ionic"/>
    <s v="0627"/>
    <s v="007"/>
    <n v="555.4999999999992"/>
    <n v="9.071772253408196E-2"/>
    <s v="https://github.com/PerseusDL/canonical-greekLit/tree/master/data/tlg0627/tlg007/tlg0627.tlg007.perseus-grc1.xml"/>
    <s v="Hippocrates (0627) - On Injuries of the Head (007)"/>
  </r>
  <r>
    <x v="6"/>
    <s v="Medicine"/>
    <s v="Medicine/Biology"/>
    <x v="2"/>
    <s v="Hippocrates"/>
    <s v="On Regimen in Acute Diseases"/>
    <s v="canonical-greekLit-master/data/tlg0627/tlg004/tlg0627.tlg004.perseus-grc1.xml"/>
    <s v="Hippocrates - On Regimen in Acute Diseases (tlg004).xml"/>
    <n v="6131"/>
    <n v="180"/>
    <n v="78"/>
    <n v="3"/>
    <s v="Perseus"/>
    <n v="2.9358995269939649E-2"/>
    <n v="1.2722231283640516E-2"/>
    <n v="4.8931658783232747E-4"/>
    <n v="1361"/>
    <n v="0.22198662534659924"/>
    <n v="-420"/>
    <s v="Ionic"/>
    <s v="0627"/>
    <s v="004"/>
    <n v="844.10952380952642"/>
    <n v="8.4307694697516491E-2"/>
    <s v="https://github.com/PerseusDL/canonical-greekLit/tree/master/data/tlg0627/tlg004/tlg0627.tlg004.perseus-grc1.xml"/>
    <s v="Hippocrates (0627) - On Regimen in Acute Diseases (004)"/>
  </r>
  <r>
    <x v="6"/>
    <s v="Medicine"/>
    <s v="Medicine/Biology"/>
    <x v="2"/>
    <s v="Hippocrates"/>
    <s v="On the Articulations"/>
    <s v="canonical-greekLit-master/data/tlg0627/tlg010/tlg0627.tlg010.perseus-grc1.xml"/>
    <s v="Hippocrates - On the Articulations (tlg010).xml"/>
    <n v="21313"/>
    <n v="367"/>
    <n v="146"/>
    <n v="2"/>
    <s v="Perseus"/>
    <n v="1.7219537371557264E-2"/>
    <n v="6.8502791723361331E-3"/>
    <n v="9.3839440716933333E-5"/>
    <n v="4427"/>
    <n v="0.20771360202693193"/>
    <n v="-420"/>
    <s v="Ionic"/>
    <s v="0627"/>
    <s v="010"/>
    <n v="2713.052380952387"/>
    <n v="8.0417942994773756E-2"/>
    <s v="https://github.com/PerseusDL/canonical-greekLit/tree/master/data/tlg0627/tlg010/tlg0627.tlg010.perseus-grc1.xml"/>
    <s v="Hippocrates (0627) - On the Articulations (010)"/>
  </r>
  <r>
    <x v="6"/>
    <s v="Medicine"/>
    <s v="Medicine/Biology"/>
    <x v="2"/>
    <s v="Hippocrates"/>
    <s v="On the Sacred Disease"/>
    <s v="canonical-greekLit-master/data/tlg0627/tlg027/tlg0627.tlg027.perseus-grc1.xml"/>
    <s v="Hippocrates - On the Sacred Disease (tlg027).xml"/>
    <n v="4721"/>
    <n v="96"/>
    <n v="34"/>
    <n v="2"/>
    <s v="Perseus"/>
    <n v="2.0334674857021819E-2"/>
    <n v="7.2018640118618939E-3"/>
    <n v="4.2363905952128787E-4"/>
    <n v="849"/>
    <n v="0.17983478076678669"/>
    <n v="-420"/>
    <s v="Ionic"/>
    <s v="0627"/>
    <s v="027"/>
    <n v="500.67619047618967"/>
    <n v="7.3781785537769609E-2"/>
    <s v="https://github.com/PerseusDL/canonical-greekLit/tree/master/data/tlg0627/tlg027/tlg0627.tlg027.perseus-grc1.xml"/>
    <s v="Hippocrates (0627) - On the Sacred Disease (027)"/>
  </r>
  <r>
    <x v="6"/>
    <s v="Medicine"/>
    <s v="Medicine/Biology"/>
    <x v="2"/>
    <s v="Hippocrates"/>
    <s v="On Ulcers"/>
    <s v="canonical-greekLit-master/data/tlg0627/tlg028/tlg0627.tlg028.perseus-grc1.xml"/>
    <s v="Hippocrates - On Ulcers (tlg028).xml"/>
    <n v="3323"/>
    <n v="68"/>
    <n v="39"/>
    <n v="0"/>
    <s v="Perseus"/>
    <n v="2.0463436653626241E-2"/>
    <n v="1.1736382786638579E-2"/>
    <n v="0"/>
    <n v="866"/>
    <n v="0.26060788444176947"/>
    <n v="-420"/>
    <s v="Ionic"/>
    <s v="0627"/>
    <s v="028"/>
    <n v="479.14999999999941"/>
    <n v="0.11641588925669594"/>
    <s v="https://github.com/PerseusDL/canonical-greekLit/tree/master/data/tlg0627/tlg028/tlg0627.tlg028.perseus-grc1.xml"/>
    <s v="Hippocrates (0627) - On Ulcers (028)"/>
  </r>
  <r>
    <x v="6"/>
    <s v="Medicine"/>
    <s v="Medicine/Biology"/>
    <x v="2"/>
    <s v="Hippocrates"/>
    <s v="Precepts"/>
    <s v="canonical-greekLit-master/data/tlg0627/tlg051/tlg0627.tlg051.perseus-grc1.xml"/>
    <s v="Hippocrates - Precepts (tlg051).xml"/>
    <n v="1347"/>
    <n v="49"/>
    <n v="1"/>
    <n v="0"/>
    <s v="Perseus"/>
    <n v="3.6377134372680031E-2"/>
    <n v="7.4239049740163323E-4"/>
    <n v="0"/>
    <n v="263"/>
    <n v="0.19524870081662954"/>
    <n v="-420"/>
    <s v="Ionic"/>
    <s v="0627"/>
    <s v="051"/>
    <n v="146.6333333333333"/>
    <n v="8.6389507547636746E-2"/>
    <s v="https://github.com/PerseusDL/canonical-greekLit/tree/master/data/tlg0627/tlg051/tlg0627.tlg051.perseus-grc1.xml"/>
    <s v="Hippocrates (0627) - Precepts (051)"/>
  </r>
  <r>
    <x v="6"/>
    <s v="Medicine"/>
    <s v="Medicine/Biology"/>
    <x v="2"/>
    <s v="Hippocrates"/>
    <s v="The Book of Prognostics"/>
    <s v="canonical-greekLit-master/data/tlg0627/tlg003/tlg0627.tlg003.perseus-grc1.xml"/>
    <s v="Hippocrates - The Book of Prognostics (tlg003).xml"/>
    <n v="5220"/>
    <n v="144"/>
    <n v="41"/>
    <n v="0"/>
    <s v="Perseus"/>
    <n v="2.7586206896551724E-2"/>
    <n v="7.8544061302681985E-3"/>
    <n v="0"/>
    <n v="1119"/>
    <n v="0.21436781609195402"/>
    <n v="-420"/>
    <s v="Ionic"/>
    <s v="0627"/>
    <s v="003"/>
    <n v="690.3761904761916"/>
    <n v="8.2111840904944139E-2"/>
    <s v="https://github.com/PerseusDL/canonical-greekLit/tree/master/data/tlg0627/tlg003/tlg0627.tlg003.perseus-grc1.xml"/>
    <s v="Hippocrates (0627) - The Book of Prognostics (003)"/>
  </r>
  <r>
    <x v="6"/>
    <s v="Medicine"/>
    <s v="Medicine/Biology"/>
    <x v="2"/>
    <s v="Hippocrates"/>
    <s v="The Oath"/>
    <s v="canonical-greekLit-master/data/tlg0627/tlg013/tlg0627.tlg013.perseus-grc1.xml"/>
    <s v="Hippocrates - The Oath (tlg013).xml"/>
    <n v="251"/>
    <n v="6"/>
    <n v="0"/>
    <n v="0"/>
    <s v="Perseus"/>
    <n v="2.3904382470119521E-2"/>
    <n v="0"/>
    <n v="0"/>
    <n v="50"/>
    <n v="0.19920318725099601"/>
    <n v="-420"/>
    <s v="Ionic"/>
    <s v="0627"/>
    <s v="013"/>
    <n v="35.333333333333329"/>
    <n v="5.8432934926958849E-2"/>
    <s v="https://github.com/PerseusDL/canonical-greekLit/tree/master/data/tlg0627/tlg013/tlg0627.tlg013.perseus-grc1.xml"/>
    <s v="Hippocrates (0627) - The Oath (013)"/>
  </r>
  <r>
    <x v="4"/>
    <s v="Oratory"/>
    <s v="Oratory"/>
    <x v="2"/>
    <s v="Antiphon"/>
    <s v="On the Choreutes"/>
    <s v="canonical-greekLit-master/data/tlg0028/tlg006/tlg0028.tlg006.perseus-grc1.xml"/>
    <s v="Antiphon - On the Choreutes (tlg006).xml"/>
    <n v="3401"/>
    <n v="16"/>
    <n v="2"/>
    <n v="0"/>
    <s v="Perseus"/>
    <n v="4.7044986768597467E-3"/>
    <n v="5.8806233460746834E-4"/>
    <n v="0"/>
    <n v="747"/>
    <n v="0.21964128197588945"/>
    <n v="-419"/>
    <s v="Attic"/>
    <s v="0028"/>
    <s v="006"/>
    <n v="438.77619047618981"/>
    <n v="9.0627406505089741E-2"/>
    <s v="https://github.com/PerseusDL/canonical-greekLit/tree/master/data/tlg0028/tlg006/tlg0028.tlg006.perseus-grc1.xml"/>
    <s v="Antiphon (0028) - On the Choreutes (006)"/>
  </r>
  <r>
    <x v="2"/>
    <s v="Tragedy"/>
    <s v="Poetry"/>
    <x v="2"/>
    <s v="Euripides"/>
    <s v="Heracles"/>
    <s v="canonical-greekLit-master/data/tlg0006/tlg009/tlg0006.tlg009.perseus-grc2.xml"/>
    <s v="Euripides - Heracles (tlg009).xml"/>
    <n v="7933"/>
    <n v="94"/>
    <n v="12"/>
    <n v="0"/>
    <s v="Perseus"/>
    <n v="1.1849237362914409E-2"/>
    <n v="1.5126685995209882E-3"/>
    <n v="0"/>
    <n v="1861"/>
    <n v="0.23458968864237995"/>
    <n v="-417"/>
    <s v="mixed"/>
    <s v="0006"/>
    <s v="009"/>
    <n v="1093.8441558441591"/>
    <n v="9.6704379699463119E-2"/>
    <s v="https://github.com/PerseusDL/canonical-greekLit/tree/master/data/tlg0006/tlg009/tlg0006.tlg009.perseus-grc2.xml"/>
    <s v="Euripides (0006) - Heracles (009)"/>
  </r>
  <r>
    <x v="2"/>
    <s v="Tragedy"/>
    <s v="Poetry"/>
    <x v="2"/>
    <s v="Euripides"/>
    <s v="Electra"/>
    <s v="canonical-greekLit-master/data/tlg0006/tlg012/tlg0006.tlg012.perseus-grc1.xml"/>
    <s v="Euripides - Electra (tlg012).xml"/>
    <n v="7622"/>
    <n v="53"/>
    <n v="9"/>
    <n v="0"/>
    <s v="Perseus"/>
    <n v="6.9535554972448175E-3"/>
    <n v="1.1807924429283652E-3"/>
    <n v="0"/>
    <n v="1887"/>
    <n v="0.24757281553398058"/>
    <n v="-416"/>
    <s v="mixed"/>
    <s v="0006"/>
    <s v="012"/>
    <n v="1085.621428571432"/>
    <n v="0.1051401956741758"/>
    <s v="https://github.com/PerseusDL/canonical-greekLit/tree/master/data/tlg0006/tlg012/tlg0006.tlg012.perseus-grc1.xml"/>
    <s v="Euripides (0006) - Electra (012)"/>
  </r>
  <r>
    <x v="4"/>
    <s v="Oratory"/>
    <s v="Oratory"/>
    <x v="2"/>
    <s v="Andocides"/>
    <s v="Against Alcibiades"/>
    <s v="canonical-greekLit-master/data/tlg0027/tlg004/tlg0027.tlg004.perseus-grc1.xml"/>
    <s v="Andocides - Against Alcibiades (tlg004).xml"/>
    <n v="2744"/>
    <n v="1"/>
    <n v="0"/>
    <n v="0"/>
    <s v="Perseus"/>
    <n v="3.6443148688046647E-4"/>
    <n v="0"/>
    <n v="0"/>
    <n v="487"/>
    <n v="0.17747813411078717"/>
    <n v="-415"/>
    <s v="Attic"/>
    <s v="0027"/>
    <s v="004"/>
    <n v="273.58333333333343"/>
    <n v="7.777575315840618E-2"/>
    <s v="https://github.com/PerseusDL/canonical-greekLit/tree/master/data/tlg0027/tlg004/tlg0027.tlg004.perseus-grc1.xml"/>
    <s v="Andocides (0027) - Against Alcibiades (004)"/>
  </r>
  <r>
    <x v="4"/>
    <s v="Oratory"/>
    <s v="Oratory"/>
    <x v="2"/>
    <s v="Andocides"/>
    <s v="On the Mysteries"/>
    <s v="canonical-greekLit-master/data/tlg0027/tlg001/tlg0027.tlg001.perseus-grc1.xml"/>
    <s v="Andocides - On the Mysteries (tlg001).xml"/>
    <n v="10021"/>
    <n v="6"/>
    <n v="12"/>
    <n v="0"/>
    <s v="Perseus"/>
    <n v="5.9874264045504445E-4"/>
    <n v="1.1974852809100889E-3"/>
    <n v="0"/>
    <n v="2143"/>
    <n v="0.21385091308252668"/>
    <n v="-415"/>
    <s v="Attic"/>
    <s v="0027"/>
    <s v="001"/>
    <n v="1244.6142857142861"/>
    <n v="8.9650305786419915E-2"/>
    <s v="https://github.com/PerseusDL/canonical-greekLit/tree/master/data/tlg0027/tlg001/tlg0027.tlg001.perseus-grc1.xml"/>
    <s v="Andocides (0027) - On the Mysteries (001)"/>
  </r>
  <r>
    <x v="4"/>
    <s v="Oratory"/>
    <s v="Oratory"/>
    <x v="2"/>
    <s v="Antiphon"/>
    <s v="Prosecution Of The Stepmother For Poisoning"/>
    <s v="canonical-greekLit-master/data/tlg0028/tlg001/tlg0028.tlg001.perseus-grc1.xml"/>
    <s v="Antiphon - Prosecution Of The Stepmother For Poisoning (tlg001).xml"/>
    <n v="1760"/>
    <n v="9"/>
    <n v="11"/>
    <n v="0"/>
    <s v="Perseus"/>
    <n v="5.1136363636363636E-3"/>
    <n v="6.2500000000000003E-3"/>
    <n v="0"/>
    <n v="371"/>
    <n v="0.21079545454545454"/>
    <n v="-415"/>
    <s v="Attic"/>
    <s v="0028"/>
    <s v="001"/>
    <n v="203.98333333333341"/>
    <n v="9.489583333333329E-2"/>
    <s v="https://github.com/PerseusDL/canonical-greekLit/tree/master/data/tlg0028/tlg001/tlg0028.tlg001.perseus-grc1.xml"/>
    <s v="Antiphon (0028) - Prosecution Of The Stepmother For Poisoning (001)"/>
  </r>
  <r>
    <x v="2"/>
    <s v="Tragedy"/>
    <s v="Poetry"/>
    <x v="2"/>
    <s v="Euripides"/>
    <s v="Trojan Women"/>
    <s v="canonical-greekLit-master/data/tlg0006/tlg011/tlg0006.tlg011.perseus-grc1.xml"/>
    <s v="Euripides - Trojan Women (tlg011).xml"/>
    <n v="7143"/>
    <n v="53"/>
    <n v="12"/>
    <n v="0"/>
    <s v="Perseus"/>
    <n v="7.4198516029679402E-3"/>
    <n v="1.6799664006719867E-3"/>
    <n v="0"/>
    <n v="1761"/>
    <n v="0.24653506929861402"/>
    <n v="-415"/>
    <s v="mixed"/>
    <s v="0006"/>
    <s v="011"/>
    <n v="1000.726190476194"/>
    <n v="0.10643620460924065"/>
    <s v="https://github.com/PerseusDL/canonical-greekLit/tree/master/data/tlg0006/tlg011/tlg0006.tlg011.perseus-grc1.xml"/>
    <s v="Euripides (0006) - Trojan Women (011)"/>
  </r>
  <r>
    <x v="5"/>
    <s v="Comedy"/>
    <s v="Comedy"/>
    <x v="2"/>
    <s v="Aristophanes"/>
    <s v="Birds"/>
    <s v="canonical-greekLit-master/data/tlg0019/tlg006/tlg0019.tlg006.perseus-grc1.xml"/>
    <s v="Aristophanes - Birds (tlg006).xml"/>
    <n v="10740"/>
    <n v="73"/>
    <n v="10"/>
    <n v="0"/>
    <s v="Perseus"/>
    <n v="6.7970204841713219E-3"/>
    <n v="9.3109869646182495E-4"/>
    <n v="0"/>
    <n v="2612"/>
    <n v="0.24320297951582867"/>
    <n v="-414"/>
    <s v="mixed"/>
    <s v="0019"/>
    <s v="006"/>
    <n v="1422.8155844155831"/>
    <n v="0.11072480592033677"/>
    <s v="https://github.com/PerseusDL/canonical-greekLit/tree/master/data/tlg0019/tlg006/tlg0019.tlg006.perseus-grc1.xml"/>
    <s v="Aristophanes (0019) - Birds (006)"/>
  </r>
  <r>
    <x v="2"/>
    <s v="Tragedy"/>
    <s v="Poetry"/>
    <x v="2"/>
    <s v="Euripides"/>
    <s v="Helen"/>
    <s v="canonical-greekLit-master/data/tlg0006/tlg014/tlg0006.tlg014.perseus-grc1.xml"/>
    <s v="Euripides - Helen (tlg014).xml"/>
    <n v="9870"/>
    <n v="76"/>
    <n v="10"/>
    <n v="0"/>
    <s v="Perseus"/>
    <n v="7.7001013171225938E-3"/>
    <n v="1.0131712259371835E-3"/>
    <n v="0"/>
    <n v="2565"/>
    <n v="0.25987841945288753"/>
    <n v="-412"/>
    <s v="mixed"/>
    <s v="0006"/>
    <s v="014"/>
    <n v="1448.273809523806"/>
    <n v="0.1131434843440926"/>
    <s v="https://github.com/PerseusDL/canonical-greekLit/tree/master/data/tlg0006/tlg014/tlg0006.tlg014.perseus-grc1.xml"/>
    <s v="Euripides (0006) - Helen (014)"/>
  </r>
  <r>
    <x v="2"/>
    <s v="Tragedy"/>
    <s v="Poetry"/>
    <x v="2"/>
    <s v="Euripides"/>
    <s v="Iphigenia in Tauris"/>
    <s v="canonical-greekLit-master/data/tlg0006/tlg013/tlg0006.tlg013.perseus-grc1.xml"/>
    <s v="Euripides - Iphigenia in Tauris (tlg013).xml"/>
    <n v="8357"/>
    <n v="60"/>
    <n v="1"/>
    <n v="0"/>
    <s v="Perseus"/>
    <n v="7.179609907861673E-3"/>
    <n v="1.1966016513102789E-4"/>
    <n v="0"/>
    <n v="2134"/>
    <n v="0.25535479238961351"/>
    <n v="-412"/>
    <s v="mixed"/>
    <s v="0006"/>
    <s v="013"/>
    <n v="1173.57380952381"/>
    <n v="0.11492475654854492"/>
    <s v="https://github.com/PerseusDL/canonical-greekLit/tree/master/data/tlg0006/tlg013/tlg0006.tlg013.perseus-grc1.xml"/>
    <s v="Euripides (0006) - Iphigenia in Tauris (013)"/>
  </r>
  <r>
    <x v="4"/>
    <s v="Oratory"/>
    <s v="Oratory"/>
    <x v="2"/>
    <s v="Andocides"/>
    <s v="On His Return"/>
    <s v="canonical-greekLit-master/data/tlg0027/tlg002/tlg0027.tlg002.perseus-grc1.xml"/>
    <s v="Andocides - On His Return (tlg002).xml"/>
    <n v="1945"/>
    <n v="0"/>
    <n v="0"/>
    <n v="0"/>
    <s v="Perseus"/>
    <n v="0"/>
    <n v="0"/>
    <n v="0"/>
    <n v="407"/>
    <n v="0.20925449871465296"/>
    <n v="-411"/>
    <s v="Attic"/>
    <s v="0027"/>
    <s v="002"/>
    <n v="266.47619047619048"/>
    <n v="7.2248745256457331E-2"/>
    <s v="https://github.com/PerseusDL/canonical-greekLit/tree/master/data/tlg0027/tlg002/tlg0027.tlg002.perseus-grc1.xml"/>
    <s v="Andocides (0027) - On His Return (002)"/>
  </r>
  <r>
    <x v="5"/>
    <s v="Comedy"/>
    <s v="Comedy"/>
    <x v="2"/>
    <s v="Aristophanes"/>
    <s v="Lysistrata"/>
    <s v="canonical-greekLit-master/data/tlg0019/tlg007/tlg0019.tlg007.perseus-grc2.xml"/>
    <s v="Aristophanes - Lysistrata (tlg007).xml"/>
    <n v="8101"/>
    <n v="137"/>
    <n v="33"/>
    <n v="0"/>
    <s v="Perseus"/>
    <n v="1.691149240834465E-2"/>
    <n v="4.0735711640538207E-3"/>
    <n v="0"/>
    <n v="2023"/>
    <n v="0.24972225651154178"/>
    <n v="-411"/>
    <s v="mixed"/>
    <s v="0019"/>
    <s v="007"/>
    <n v="1141.4121212121249"/>
    <n v="0.1088245745942322"/>
    <s v="https://github.com/PerseusDL/canonical-greekLit/tree/master/data/tlg0019/tlg007/tlg0019.tlg007.perseus-grc2.xml"/>
    <s v="Aristophanes (0019) - Lysistrata (007)"/>
  </r>
  <r>
    <x v="5"/>
    <s v="Comedy"/>
    <s v="Comedy"/>
    <x v="2"/>
    <s v="Aristophanes"/>
    <s v="Thesmophoriazusae"/>
    <s v="canonical-greekLit-master/data/tlg0019/tlg008/tlg0019.tlg008.perseus-grc1.xml"/>
    <s v="Aristophanes - Thesmophoriazusae (tlg008).xml"/>
    <n v="7260"/>
    <n v="203"/>
    <n v="21"/>
    <n v="1"/>
    <s v="Perseus"/>
    <n v="2.7961432506887051E-2"/>
    <n v="2.8925619834710742E-3"/>
    <n v="1.3774104683195591E-4"/>
    <n v="1739"/>
    <n v="0.23953168044077136"/>
    <n v="-411"/>
    <s v="mixed"/>
    <s v="0019"/>
    <s v="008"/>
    <n v="969.35238095238321"/>
    <n v="0.10601206873934116"/>
    <s v="https://github.com/PerseusDL/canonical-greekLit/tree/master/data/tlg0019/tlg008/tlg0019.tlg008.perseus-grc1.xml"/>
    <s v="Aristophanes (0019) - Thesmophoriazusae (008)"/>
  </r>
  <r>
    <x v="2"/>
    <s v="Tragedy"/>
    <s v="Poetry"/>
    <x v="2"/>
    <s v="Euripides"/>
    <s v="Ion"/>
    <s v="canonical-greekLit-master/data/tlg0006/tlg010/tlg0006.tlg010.perseus-grc1.xml"/>
    <s v="Euripides - Ion (tlg010).xml"/>
    <n v="9199"/>
    <n v="41"/>
    <n v="11"/>
    <n v="0"/>
    <s v="Perseus"/>
    <n v="4.4570061963256878E-3"/>
    <n v="1.1957821502337211E-3"/>
    <n v="0"/>
    <n v="2332"/>
    <n v="0.25350581584954884"/>
    <n v="-410"/>
    <s v="mixed"/>
    <s v="0006"/>
    <s v="010"/>
    <n v="1278.9047619047619"/>
    <n v="0.11447931711003784"/>
    <s v="https://github.com/PerseusDL/canonical-greekLit/tree/master/data/tlg0006/tlg010/tlg0006.tlg010.perseus-grc1.xml"/>
    <s v="Euripides (0006) - Ion (010)"/>
  </r>
  <r>
    <x v="4"/>
    <s v="Oratory"/>
    <s v="Oratory"/>
    <x v="2"/>
    <s v="Lysias"/>
    <s v="For Polystratus"/>
    <s v="canonical-greekLit-master/data/tlg0540/tlg020/tlg0540.tlg020.perseus-grc2.xml"/>
    <s v="Lysias - For Polystratus (tlg020).xml"/>
    <n v="1910"/>
    <n v="1"/>
    <n v="0"/>
    <n v="0"/>
    <s v="Perseus"/>
    <n v="5.2356020942408382E-4"/>
    <n v="0"/>
    <n v="0"/>
    <n v="403"/>
    <n v="0.21099476439790577"/>
    <n v="-410"/>
    <s v="Attic"/>
    <s v="0540"/>
    <s v="020"/>
    <n v="243.75000000000011"/>
    <n v="8.3376963350785274E-2"/>
    <s v="https://github.com/PerseusDL/canonical-greekLit/tree/master/data/tlg0540/tlg020/tlg0540.tlg020.perseus-grc2.xml"/>
    <s v="Lysias (0540) - For Polystratus (020)"/>
  </r>
  <r>
    <x v="2"/>
    <s v="Tragedy"/>
    <s v="Poetry"/>
    <x v="2"/>
    <s v="Euripides"/>
    <s v="Phoenissae"/>
    <s v="canonical-greekLit-master/data/tlg0006/tlg015/tlg0006.tlg015.perseus-grc1.xml"/>
    <s v="Euripides - Phoenissae (tlg015).xml"/>
    <n v="9714"/>
    <n v="51"/>
    <n v="10"/>
    <n v="0"/>
    <s v="Perseus"/>
    <n v="5.2501544163063617E-3"/>
    <n v="1.0294420424130121E-3"/>
    <n v="0"/>
    <n v="2327"/>
    <n v="0.23955116326950793"/>
    <n v="-409"/>
    <s v="mixed"/>
    <s v="0006"/>
    <s v="015"/>
    <n v="1294.115584415584"/>
    <n v="0.10632946423557917"/>
    <s v="https://github.com/PerseusDL/canonical-greekLit/tree/master/data/tlg0006/tlg015/tlg0006.tlg015.perseus-grc1.xml"/>
    <s v="Euripides (0006) - Phoenissae (015)"/>
  </r>
  <r>
    <x v="2"/>
    <s v="Tragedy"/>
    <s v="Poetry"/>
    <x v="2"/>
    <s v="Sophocles"/>
    <s v="Philoctetes"/>
    <s v="canonical-greekLit-master/data/tlg0011/tlg006/tlg0011.tlg006.perseus-grc2.xml"/>
    <s v="Sophocles - Philoctetes (tlg006).xml"/>
    <n v="8823"/>
    <n v="12"/>
    <n v="9"/>
    <n v="0"/>
    <s v="Perseus"/>
    <n v="1.3600816048962938E-3"/>
    <n v="1.0200612036722204E-3"/>
    <n v="0"/>
    <n v="2325"/>
    <n v="0.26351581094865689"/>
    <n v="-409"/>
    <s v="mixed"/>
    <s v="0011"/>
    <s v="006"/>
    <n v="1262.4880952380961"/>
    <n v="0.12042524138749902"/>
    <s v="https://github.com/PerseusDL/canonical-greekLit/tree/master/data/tlg0011/tlg006/tlg0011.tlg006.perseus-grc2.xml"/>
    <s v="Sophocles (0011) - Philoctetes (006)"/>
  </r>
  <r>
    <x v="2"/>
    <s v="Tragedy"/>
    <s v="Poetry"/>
    <x v="2"/>
    <s v="Euripides"/>
    <s v="Iphigenia in Aulis"/>
    <s v="canonical-greekLit-master/data/tlg0006/tlg018/tlg0006.tlg018.perseus-grc1.xml"/>
    <s v="Euripides - Iphigenia in Aulis (tlg018).xml"/>
    <n v="8993"/>
    <n v="57"/>
    <n v="8"/>
    <n v="0"/>
    <s v="Perseus"/>
    <n v="6.3382630935171803E-3"/>
    <n v="8.8958078505504284E-4"/>
    <n v="0"/>
    <n v="2188"/>
    <n v="0.24330034471255421"/>
    <n v="-408"/>
    <s v="mixed"/>
    <s v="0006"/>
    <s v="018"/>
    <n v="1243.865584415583"/>
    <n v="0.10498547932663371"/>
    <s v="https://github.com/PerseusDL/canonical-greekLit/tree/master/data/tlg0006/tlg018/tlg0006.tlg018.perseus-grc1.xml"/>
    <s v="Euripides (0006) - Iphigenia in Aulis (018)"/>
  </r>
  <r>
    <x v="2"/>
    <s v="Tragedy"/>
    <s v="Poetry"/>
    <x v="2"/>
    <s v="Euripides"/>
    <s v="Orestes"/>
    <s v="canonical-greekLit-master/data/tlg0006/tlg016/tlg0006.tlg016.perseus-grc1.xml"/>
    <s v="Euripides - Orestes (tlg016).xml"/>
    <n v="9850"/>
    <n v="39"/>
    <n v="4"/>
    <n v="0"/>
    <s v="Perseus"/>
    <n v="3.9593908629441624E-3"/>
    <n v="4.0609137055837562E-4"/>
    <n v="0"/>
    <n v="2425"/>
    <n v="0.24619289340101522"/>
    <n v="-408"/>
    <s v="mixed"/>
    <s v="0006"/>
    <s v="016"/>
    <n v="1373.5870129870109"/>
    <n v="0.10674243522974508"/>
    <s v="https://github.com/PerseusDL/canonical-greekLit/tree/master/data/tlg0006/tlg016/tlg0006.tlg016.perseus-grc1.xml"/>
    <s v="Euripides (0006) - Orestes (016)"/>
  </r>
  <r>
    <x v="2"/>
    <s v="Tragedy"/>
    <s v="Poetry"/>
    <x v="2"/>
    <s v="Euripides"/>
    <s v="Bacchae"/>
    <s v="canonical-greekLit-master/data/tlg0006/tlg017/tlg0006.tlg017.perseus-grc2.xml"/>
    <s v="Euripides - Bacchae (tlg017).xml"/>
    <n v="7582"/>
    <n v="55"/>
    <n v="5"/>
    <n v="1"/>
    <s v="Perseus"/>
    <n v="7.2540226853073072E-3"/>
    <n v="6.5945660775520976E-4"/>
    <n v="1.3189132155104195E-4"/>
    <n v="1841"/>
    <n v="0.24281192297546822"/>
    <n v="-407"/>
    <s v="mixed"/>
    <s v="0006"/>
    <s v="017"/>
    <n v="998.14285714285973"/>
    <n v="0.11116554245016358"/>
    <s v="https://github.com/PerseusDL/canonical-greekLit/tree/master/data/tlg0006/tlg017/tlg0006.tlg017.perseus-grc2.xml"/>
    <s v="Euripides (0006) - Bacchae (017)"/>
  </r>
  <r>
    <x v="5"/>
    <s v="Comedy"/>
    <s v="Comedy"/>
    <x v="2"/>
    <s v="Aristophanes"/>
    <s v="Frogs"/>
    <s v="canonical-greekLit-master/data/tlg0019/tlg009/tlg0019.tlg009.perseus-grc2.xml"/>
    <s v="Aristophanes - Frogs (tlg009).xml"/>
    <n v="9182"/>
    <n v="62"/>
    <n v="12"/>
    <n v="0"/>
    <s v="Perseus"/>
    <n v="6.7523415377913308E-3"/>
    <n v="1.3069048137660641E-3"/>
    <n v="0"/>
    <n v="2128"/>
    <n v="0.23175778697451535"/>
    <n v="-405"/>
    <s v="mixed"/>
    <s v="0019"/>
    <s v="009"/>
    <n v="1117.487012987016"/>
    <n v="0.11005369059169941"/>
    <s v="https://github.com/PerseusDL/canonical-greekLit/tree/master/data/tlg0019/tlg009/tlg0019.tlg009.perseus-grc2.xml"/>
    <s v="Aristophanes (0019) - Frogs (009)"/>
  </r>
  <r>
    <x v="2"/>
    <s v="Tragedy"/>
    <s v="Poetry"/>
    <x v="2"/>
    <s v="Sophocles"/>
    <s v="Electra"/>
    <s v="canonical-greekLit-master/data/tlg0011/tlg005/tlg0011.tlg005.perseus-grc2.xml"/>
    <s v="Sophocles - Electra (tlg005).xml"/>
    <n v="8698"/>
    <n v="15"/>
    <n v="3"/>
    <n v="0"/>
    <s v="Perseus"/>
    <n v="1.7245343757185559E-3"/>
    <n v="3.4490687514371121E-4"/>
    <n v="0"/>
    <n v="2307"/>
    <n v="0.26523338698551391"/>
    <n v="-405"/>
    <s v="mixed"/>
    <s v="0011"/>
    <s v="005"/>
    <n v="1285.2132034632029"/>
    <n v="0.11747376368553657"/>
    <s v="https://github.com/PerseusDL/canonical-greekLit/tree/master/data/tlg0011/tlg005/tlg0011.tlg005.perseus-grc2.xml"/>
    <s v="Sophocles (0011) - Electra (005)"/>
  </r>
  <r>
    <x v="4"/>
    <s v="Oratory"/>
    <s v="Oratory"/>
    <x v="2"/>
    <s v="Isocrates"/>
    <s v="Against Euthynus"/>
    <s v="canonical-greekLit-master/data/tlg0010/tlg001/tlg0010.tlg001.perseus-grc2.xml"/>
    <s v="Isocrates - Against Euthynus (tlg001).xml"/>
    <n v="1095"/>
    <n v="0"/>
    <n v="5"/>
    <n v="0"/>
    <s v="Perseus"/>
    <n v="0"/>
    <n v="4.5662100456621002E-3"/>
    <n v="0"/>
    <n v="245"/>
    <n v="0.22374429223744291"/>
    <n v="-403"/>
    <s v="Attic"/>
    <s v="0010"/>
    <s v="001"/>
    <n v="137.01666666666659"/>
    <n v="9.8614916286149226E-2"/>
    <s v="https://github.com/PerseusDL/canonical-greekLit/tree/master/data/tlg0010/tlg001/tlg0010.tlg001.perseus-grc2.xml"/>
    <s v="Isocrates (0010) - Against Euthynus (001)"/>
  </r>
  <r>
    <x v="4"/>
    <s v="Oratory"/>
    <s v="Oratory"/>
    <x v="2"/>
    <s v="Lysias"/>
    <s v="Against Eratosthenes"/>
    <s v="canonical-greekLit-master/data/tlg0540/tlg012/tlg0540.tlg012.perseus-grc2.xml"/>
    <s v="Lysias - Against Eratosthenes (tlg012).xml"/>
    <n v="4843"/>
    <n v="2"/>
    <n v="1"/>
    <n v="0"/>
    <s v="Perseus"/>
    <n v="4.1296716911005574E-4"/>
    <n v="2.0648358455502787E-4"/>
    <n v="0"/>
    <n v="935"/>
    <n v="0.19306215155895107"/>
    <n v="-403"/>
    <s v="Attic"/>
    <s v="0540"/>
    <s v="012"/>
    <n v="536.96190476190429"/>
    <n v="8.2188332694217575E-2"/>
    <s v="https://github.com/PerseusDL/canonical-greekLit/tree/master/data/tlg0540/tlg012/tlg0540.tlg012.perseus-grc2.xml"/>
    <s v="Lysias (0540) - Against Eratosthenes (012)"/>
  </r>
  <r>
    <x v="4"/>
    <s v="Oratory"/>
    <s v="Oratory"/>
    <x v="2"/>
    <s v="Lysias"/>
    <s v="Against The Subversion of the Ancestral Constitution"/>
    <s v="canonical-greekLit-master/data/tlg0540/tlg034/tlg0540.tlg034.perseus-grc2.xml"/>
    <s v="Lysias - Against The Subversion of the Ancestral Constitution (tlg034).xml"/>
    <n v="553"/>
    <n v="0"/>
    <n v="0"/>
    <n v="0"/>
    <s v="Perseus"/>
    <n v="0"/>
    <n v="0"/>
    <n v="0"/>
    <n v="107"/>
    <n v="0.19349005424954793"/>
    <n v="-403"/>
    <s v="Attic"/>
    <s v="0540"/>
    <s v="034"/>
    <n v="65.75"/>
    <n v="7.4593128390596744E-2"/>
    <s v="https://github.com/PerseusDL/canonical-greekLit/tree/master/data/tlg0540/tlg034/tlg0540.tlg034.perseus-grc2.xml"/>
    <s v="Lysias (0540) - Against The Subversion of the Ancestral Constitution (034)"/>
  </r>
  <r>
    <x v="4"/>
    <s v="Oratory"/>
    <s v="Oratory"/>
    <x v="2"/>
    <s v="Lysias"/>
    <s v="Defense Against A Charge Of Taking Bribes"/>
    <s v="canonical-greekLit-master/data/tlg0540/tlg021/tlg0540.tlg021.perseus-grc2.xml"/>
    <s v="Lysias - Defense Against A Charge Of Taking Bribes (tlg021).xml"/>
    <n v="1295"/>
    <n v="1"/>
    <n v="0"/>
    <n v="0"/>
    <s v="Perseus"/>
    <n v="7.722007722007722E-4"/>
    <n v="0"/>
    <n v="0"/>
    <n v="277"/>
    <n v="0.2138996138996139"/>
    <n v="-403"/>
    <s v="Attic"/>
    <s v="0540"/>
    <s v="021"/>
    <n v="177.1428571428572"/>
    <n v="7.7109762824048494E-2"/>
    <s v="https://github.com/PerseusDL/canonical-greekLit/tree/master/data/tlg0540/tlg021/tlg0540.tlg021.perseus-grc2.xml"/>
    <s v="Lysias (0540) - Defense Against A Charge Of Taking Bribes (021)"/>
  </r>
  <r>
    <x v="4"/>
    <s v="Oratory"/>
    <s v="Oratory"/>
    <x v="2"/>
    <s v="Lysias"/>
    <s v="On The Refusal Of A Pension"/>
    <s v="canonical-greekLit-master/data/tlg0540/tlg024/tlg0540.tlg024.perseus-grc2.xml"/>
    <s v="Lysias - On The Refusal Of A Pension (tlg024).xml"/>
    <n v="1422"/>
    <n v="0"/>
    <n v="0"/>
    <n v="0"/>
    <s v="Perseus"/>
    <n v="0"/>
    <n v="0"/>
    <n v="0"/>
    <n v="297"/>
    <n v="0.20886075949367089"/>
    <n v="-403"/>
    <s v="Attic"/>
    <s v="0540"/>
    <s v="024"/>
    <n v="173.7000000000001"/>
    <n v="8.6708860759493606E-2"/>
    <s v="https://github.com/PerseusDL/canonical-greekLit/tree/master/data/tlg0540/tlg024/tlg0540.tlg024.perseus-grc2.xml"/>
    <s v="Lysias (0540) - On The Refusal Of A Pension (024)"/>
  </r>
  <r>
    <x v="4"/>
    <s v="Oratory"/>
    <s v="Oratory"/>
    <x v="2"/>
    <s v="Isocrates"/>
    <s v="Against Callimachus"/>
    <s v="canonical-greekLit-master/data/tlg0010/tlg002/tlg0010.tlg002.perseus-grc2.xml"/>
    <s v="Isocrates - Against Callimachus (tlg002).xml"/>
    <n v="3560"/>
    <n v="9"/>
    <n v="6"/>
    <n v="0"/>
    <s v="Perseus"/>
    <n v="2.5280898876404493E-3"/>
    <n v="1.6853932584269663E-3"/>
    <n v="0"/>
    <n v="640"/>
    <n v="0.1797752808988764"/>
    <n v="-402"/>
    <s v="Attic"/>
    <s v="0010"/>
    <s v="002"/>
    <n v="351.78333333333308"/>
    <n v="8.0959737827715428E-2"/>
    <s v="https://github.com/PerseusDL/canonical-greekLit/tree/master/data/tlg0010/tlg002/tlg0010.tlg002.perseus-grc2.xml"/>
    <s v="Isocrates (0010) - Against Callimachus (002)"/>
  </r>
  <r>
    <x v="2"/>
    <s v="Tragedy"/>
    <s v="Poetry"/>
    <x v="2"/>
    <s v="Sophocles"/>
    <s v="Oedipus at Colonus"/>
    <s v="canonical-greekLit-master/data/tlg0011/tlg007/tlg0011.tlg007.perseus-grc2.xml"/>
    <s v="Sophocles - Oedipus at Colonus (tlg007).xml"/>
    <n v="10390"/>
    <n v="28"/>
    <n v="8"/>
    <n v="0"/>
    <s v="Perseus"/>
    <n v="2.6948989412897018E-3"/>
    <n v="7.6997112608277187E-4"/>
    <n v="0"/>
    <n v="2805"/>
    <n v="0.26997112608277191"/>
    <n v="-401"/>
    <s v="mixed"/>
    <s v="0011"/>
    <s v="007"/>
    <n v="1534.6632034631989"/>
    <n v="0.12226533171672772"/>
    <s v="https://github.com/PerseusDL/canonical-greekLit/tree/master/data/tlg0011/tlg007/tlg0011.tlg007.perseus-grc2.xml"/>
    <s v="Sophocles (0011) - Oedipus at Colonus (007)"/>
  </r>
  <r>
    <x v="4"/>
    <s v="Oratory"/>
    <s v="Oratory"/>
    <x v="2"/>
    <s v="Lysias"/>
    <s v="Accusation of Calumny"/>
    <s v="canonical-greekLit-master/data/tlg0540/tlg008/tlg0540.tlg008.perseus-grc2.xml"/>
    <s v="Lysias - Accusation of Calumny (tlg008).xml"/>
    <n v="1038"/>
    <n v="3"/>
    <n v="1"/>
    <n v="0"/>
    <s v="Perseus"/>
    <n v="2.8901734104046241E-3"/>
    <n v="9.6339113680154141E-4"/>
    <n v="0"/>
    <n v="273"/>
    <n v="0.26300578034682082"/>
    <n v="-400"/>
    <s v="Attic"/>
    <s v="0540"/>
    <s v="008"/>
    <n v="155.75"/>
    <n v="0.11295761078998073"/>
    <s v="https://github.com/PerseusDL/canonical-greekLit/tree/master/data/tlg0540/tlg008/tlg0540.tlg008.perseus-grc2.xml"/>
    <s v="Lysias (0540) - Accusation of Calumny (008)"/>
  </r>
  <r>
    <x v="4"/>
    <s v="Oratory"/>
    <s v="Oratory"/>
    <x v="2"/>
    <s v="Lysias"/>
    <s v="Against Andocides"/>
    <s v="canonical-greekLit-master/data/tlg0540/tlg006/tlg0540.tlg006.perseus-grc2.xml"/>
    <s v="Lysias - Against Andocides (tlg006).xml"/>
    <n v="2600"/>
    <n v="0"/>
    <n v="2"/>
    <n v="0"/>
    <s v="Perseus"/>
    <n v="0"/>
    <n v="7.6923076923076923E-4"/>
    <n v="0"/>
    <n v="487"/>
    <n v="0.18730769230769231"/>
    <n v="-400"/>
    <s v="Attic"/>
    <s v="0540"/>
    <s v="006"/>
    <n v="289.33809523809532"/>
    <n v="7.6023809523809494E-2"/>
    <s v="https://github.com/PerseusDL/canonical-greekLit/tree/master/data/tlg0540/tlg006/tlg0540.tlg006.perseus-grc2.xml"/>
    <s v="Lysias (0540) - Against Andocides (006)"/>
  </r>
  <r>
    <x v="4"/>
    <s v="Oratory"/>
    <s v="Oratory"/>
    <x v="2"/>
    <s v="Lysias"/>
    <s v="Against Pancleon"/>
    <s v="canonical-greekLit-master/data/tlg0540/tlg023/tlg0540.tlg023.perseus-grc2.xml"/>
    <s v="Lysias - Against Pancleon (tlg023).xml"/>
    <n v="772"/>
    <n v="2"/>
    <n v="0"/>
    <n v="0"/>
    <s v="Perseus"/>
    <n v="2.5906735751295338E-3"/>
    <n v="0"/>
    <n v="0"/>
    <n v="131"/>
    <n v="0.16968911917098445"/>
    <n v="-400"/>
    <s v="Attic"/>
    <s v="0540"/>
    <s v="023"/>
    <n v="64.833333333333343"/>
    <n v="8.5708117443868734E-2"/>
    <s v="https://github.com/PerseusDL/canonical-greekLit/tree/master/data/tlg0540/tlg023/tlg0540.tlg023.perseus-grc2.xml"/>
    <s v="Lysias (0540) - Against Pancleon (023)"/>
  </r>
  <r>
    <x v="4"/>
    <s v="Oratory"/>
    <s v="Oratory"/>
    <x v="2"/>
    <s v="Lysias"/>
    <s v="Defense Against a Charge of Subverting the Democracy"/>
    <s v="canonical-greekLit-master/data/tlg0540/tlg025/tlg0540.tlg025.perseus-grc2.xml"/>
    <s v="Lysias - Defense Against a Charge of Subverting the Democracy (tlg025).xml"/>
    <n v="2018"/>
    <n v="1"/>
    <n v="2"/>
    <n v="0"/>
    <s v="Perseus"/>
    <n v="4.9554013875123884E-4"/>
    <n v="9.9108027750247768E-4"/>
    <n v="0"/>
    <n v="384"/>
    <n v="0.19028741328047571"/>
    <n v="-400"/>
    <s v="Attic"/>
    <s v="0540"/>
    <s v="025"/>
    <n v="239.48333333333341"/>
    <n v="7.1613809051866498E-2"/>
    <s v="https://github.com/PerseusDL/canonical-greekLit/tree/master/data/tlg0540/tlg025/tlg0540.tlg025.perseus-grc2.xml"/>
    <s v="Lysias (0540) - Defense Against a Charge of Subverting the Democracy (025)"/>
  </r>
  <r>
    <x v="4"/>
    <s v="Oratory"/>
    <s v="Oratory"/>
    <x v="2"/>
    <s v="Lysias"/>
    <s v="For Callias"/>
    <s v="canonical-greekLit-master/data/tlg0540/tlg005/tlg0540.tlg005.perseus-grc2.xml"/>
    <s v="Lysias - For Callias (tlg005).xml"/>
    <n v="278"/>
    <n v="0"/>
    <n v="0"/>
    <n v="0"/>
    <s v="Perseus"/>
    <n v="0"/>
    <n v="0"/>
    <n v="0"/>
    <n v="73"/>
    <n v="0.26258992805755393"/>
    <n v="-400"/>
    <s v="Attic"/>
    <s v="0540"/>
    <s v="005"/>
    <n v="46.833333333333343"/>
    <n v="9.4124700239808123E-2"/>
    <s v="https://github.com/PerseusDL/canonical-greekLit/tree/master/data/tlg0540/tlg005/tlg0540.tlg005.perseus-grc2.xml"/>
    <s v="Lysias (0540) - For Callias (005)"/>
  </r>
  <r>
    <x v="4"/>
    <s v="Oratory"/>
    <s v="Oratory"/>
    <x v="2"/>
    <s v="Lysias"/>
    <s v="On A Wound By Premeditation"/>
    <s v="canonical-greekLit-master/data/tlg0540/tlg004/tlg0540.tlg004.perseus-grc2.xml"/>
    <s v="Lysias - On A Wound By Premeditation (tlg004).xml"/>
    <n v="947"/>
    <n v="1"/>
    <n v="0"/>
    <n v="0"/>
    <s v="Perseus"/>
    <n v="1.0559662090813093E-3"/>
    <n v="0"/>
    <n v="0"/>
    <n v="182"/>
    <n v="0.19218585005279831"/>
    <n v="-400"/>
    <s v="Attic"/>
    <s v="0540"/>
    <s v="004"/>
    <n v="118.81666666666661"/>
    <n v="6.6719464977120793E-2"/>
    <s v="https://github.com/PerseusDL/canonical-greekLit/tree/master/data/tlg0540/tlg004/tlg0540.tlg004.perseus-grc2.xml"/>
    <s v="Lysias (0540) - On A Wound By Premeditation (004)"/>
  </r>
  <r>
    <x v="4"/>
    <s v="Oratory"/>
    <s v="Oratory"/>
    <x v="2"/>
    <s v="Lysias"/>
    <s v="On the Murder of Eratosthenes"/>
    <s v="canonical-greekLit-master/data/tlg0540/tlg001/tlg0540.tlg001.perseus-grc2.xml"/>
    <s v="Lysias - On the Murder of Eratosthenes (tlg001).xml"/>
    <n v="2407"/>
    <n v="3"/>
    <n v="0"/>
    <n v="0"/>
    <s v="Perseus"/>
    <n v="1.2463647694225177E-3"/>
    <n v="0"/>
    <n v="0"/>
    <n v="445"/>
    <n v="0.18487744079767346"/>
    <n v="-400"/>
    <s v="Attic"/>
    <s v="0540"/>
    <s v="001"/>
    <n v="252.2833333333335"/>
    <n v="8.0065087937958662E-2"/>
    <s v="https://github.com/PerseusDL/canonical-greekLit/tree/master/data/tlg0540/tlg001/tlg0540.tlg001.perseus-grc2.xml"/>
    <s v="Lysias (0540) - On the Murder of Eratosthenes (001)"/>
  </r>
  <r>
    <x v="3"/>
    <s v="History"/>
    <s v="Narrative"/>
    <x v="2"/>
    <s v="Thucydides"/>
    <s v="History"/>
    <s v="canonical-greekLit-master/data/tlg0003/tlg001/tlg0003.tlg001.perseus-grc2.xml"/>
    <s v="Thucydides - History (tlg001).xml"/>
    <n v="150070"/>
    <n v="90"/>
    <n v="439"/>
    <n v="0"/>
    <s v="Perseus"/>
    <n v="5.9972013060571731E-4"/>
    <n v="2.9253015259545546E-3"/>
    <n v="0"/>
    <n v="29615"/>
    <n v="0.19734124075431464"/>
    <n v="-400"/>
    <s v="Attic"/>
    <s v="0003"/>
    <s v="001"/>
    <n v="15999.07142857213"/>
    <n v="9.0730516235276004E-2"/>
    <s v="https://github.com/PerseusDL/canonical-greekLit/tree/master/data/tlg0003/tlg001/tlg0003.tlg001.perseus-grc2.xml"/>
    <s v="Thucydides (0003) - History (001)"/>
  </r>
  <r>
    <x v="4"/>
    <s v="Oratory"/>
    <s v="Oratory"/>
    <x v="3"/>
    <s v="Lysias"/>
    <s v="Against Agoratus"/>
    <s v="canonical-greekLit-master/data/tlg0540/tlg013/tlg0540.tlg013.perseus-grc2.xml"/>
    <s v="Lysias - Against Agoratus (tlg013).xml"/>
    <n v="4795"/>
    <n v="3"/>
    <n v="1"/>
    <n v="0"/>
    <s v="Perseus"/>
    <n v="6.2565172054223153E-4"/>
    <n v="2.0855057351407716E-4"/>
    <n v="0"/>
    <n v="922"/>
    <n v="0.19228362877997915"/>
    <n v="-399"/>
    <s v="Attic"/>
    <s v="0540"/>
    <s v="013"/>
    <n v="547.15952380952331"/>
    <n v="7.8173196285813706E-2"/>
    <s v="https://github.com/PerseusDL/canonical-greekLit/tree/master/data/tlg0540/tlg013/tlg0540.tlg013.perseus-grc2.xml"/>
    <s v="Lysias (0540) - Against Agoratus (013)"/>
  </r>
  <r>
    <x v="4"/>
    <s v="Oratory"/>
    <s v="Oratory"/>
    <x v="3"/>
    <s v="Lysias"/>
    <s v="Against Diogeiton"/>
    <s v="canonical-greekLit-master/data/tlg0540/tlg032/tlg0540.tlg032.perseus-grc2.xml"/>
    <s v="Lysias - Against Diogeiton (tlg032).xml"/>
    <n v="1694"/>
    <n v="1"/>
    <n v="1"/>
    <n v="0"/>
    <s v="Perseus"/>
    <n v="5.9031877213695393E-4"/>
    <n v="5.9031877213695393E-4"/>
    <n v="0"/>
    <n v="283"/>
    <n v="0.16706021251475797"/>
    <n v="-399"/>
    <s v="Attic"/>
    <s v="0540"/>
    <s v="032"/>
    <n v="150.76666666666659"/>
    <n v="7.8059818968909914E-2"/>
    <s v="https://github.com/PerseusDL/canonical-greekLit/tree/master/data/tlg0540/tlg032/tlg0540.tlg032.perseus-grc2.xml"/>
    <s v="Lysias (0540) - Against Diogeiton (032)"/>
  </r>
  <r>
    <x v="4"/>
    <s v="Oratory"/>
    <s v="Oratory"/>
    <x v="3"/>
    <s v="Lysias"/>
    <s v="Against Nicomachus"/>
    <s v="canonical-greekLit-master/data/tlg0540/tlg030/tlg0540.tlg030.perseus-grc2.xml"/>
    <s v="Lysias - Against Nicomachus (tlg030).xml"/>
    <n v="1881"/>
    <n v="0"/>
    <n v="1"/>
    <n v="0"/>
    <s v="Perseus"/>
    <n v="0"/>
    <n v="5.3163211057947904E-4"/>
    <n v="0"/>
    <n v="346"/>
    <n v="0.18394471026049974"/>
    <n v="-399"/>
    <s v="Attic"/>
    <s v="0540"/>
    <s v="030"/>
    <n v="195.5214285714286"/>
    <n v="7.9999240525556306E-2"/>
    <s v="https://github.com/PerseusDL/canonical-greekLit/tree/master/data/tlg0540/tlg030/tlg0540.tlg030.perseus-grc2.xml"/>
    <s v="Lysias (0540) - Against Nicomachus (030)"/>
  </r>
  <r>
    <x v="4"/>
    <s v="Oratory"/>
    <s v="Oratory"/>
    <x v="3"/>
    <s v="Lysias"/>
    <s v="Against Philon"/>
    <s v="canonical-greekLit-master/data/tlg0540/tlg031/tlg0540.tlg031.perseus-grc2.xml"/>
    <s v="Lysias - Against Philon (tlg031).xml"/>
    <n v="1818"/>
    <n v="0"/>
    <n v="0"/>
    <n v="0"/>
    <s v="Perseus"/>
    <n v="0"/>
    <n v="0"/>
    <n v="0"/>
    <n v="382"/>
    <n v="0.21012101210121012"/>
    <n v="-398"/>
    <s v="Attic"/>
    <s v="0540"/>
    <s v="031"/>
    <n v="226.38333333333341"/>
    <n v="8.5597726439310559E-2"/>
    <s v="https://github.com/PerseusDL/canonical-greekLit/tree/master/data/tlg0540/tlg031/tlg0540.tlg031.perseus-grc2.xml"/>
    <s v="Lysias (0540) - Against Philon (031)"/>
  </r>
  <r>
    <x v="4"/>
    <s v="Oratory"/>
    <s v="Oratory"/>
    <x v="3"/>
    <s v="Isocrates"/>
    <s v="Concerning the Team of Horses"/>
    <s v="canonical-greekLit-master/data/tlg0010/tlg004/tlg0010.tlg004.perseus-grc2.xml"/>
    <s v="Isocrates - Concerning the Team of Horses (tlg004).xml"/>
    <n v="2901"/>
    <n v="1"/>
    <n v="0"/>
    <n v="0"/>
    <s v="Perseus"/>
    <n v="3.4470872113064461E-4"/>
    <n v="0"/>
    <n v="0"/>
    <n v="509"/>
    <n v="0.17545673905549811"/>
    <n v="-397"/>
    <s v="Attic"/>
    <s v="0010"/>
    <s v="004"/>
    <n v="280.92619047619058"/>
    <n v="7.8619031204346573E-2"/>
    <s v="https://github.com/PerseusDL/canonical-greekLit/tree/master/data/tlg0010/tlg004/tlg0010.tlg004.perseus-grc2.xml"/>
    <s v="Isocrates (0010) - Concerning the Team of Horses (004)"/>
  </r>
  <r>
    <x v="4"/>
    <s v="Oratory"/>
    <s v="Oratory"/>
    <x v="3"/>
    <s v="Lysias"/>
    <s v="On The Property Of Eraton"/>
    <s v="canonical-greekLit-master/data/tlg0540/tlg017/tlg0540.tlg017.perseus-grc2.xml"/>
    <s v="Lysias - On The Property Of Eraton (tlg017).xml"/>
    <n v="584"/>
    <n v="0"/>
    <n v="0"/>
    <n v="0"/>
    <s v="Perseus"/>
    <n v="0"/>
    <n v="0"/>
    <n v="0"/>
    <n v="129"/>
    <n v="0.2208904109589041"/>
    <n v="-397"/>
    <s v="Attic"/>
    <s v="0540"/>
    <s v="017"/>
    <n v="78.583333333333343"/>
    <n v="8.6329908675799066E-2"/>
    <s v="https://github.com/PerseusDL/canonical-greekLit/tree/master/data/tlg0540/tlg017/tlg0540.tlg017.perseus-grc2.xml"/>
    <s v="Lysias (0540) - On The Property Of Eraton (017)"/>
  </r>
  <r>
    <x v="4"/>
    <s v="Oratory"/>
    <s v="Oratory"/>
    <x v="3"/>
    <s v="Lysias"/>
    <s v="Defense in the Matter of the Olive Stump"/>
    <s v="canonical-greekLit-master/data/tlg0540/tlg007/tlg0540.tlg007.perseus-grc2.xml"/>
    <s v="Lysias - Defense in the Matter of the Olive Stump (tlg007).xml"/>
    <n v="2027"/>
    <n v="2"/>
    <n v="0"/>
    <n v="0"/>
    <s v="Perseus"/>
    <n v="9.8667982239763205E-4"/>
    <n v="0"/>
    <n v="0"/>
    <n v="466"/>
    <n v="0.22989639861864825"/>
    <n v="-396"/>
    <s v="Attic"/>
    <s v="0540"/>
    <s v="007"/>
    <n v="274.03333333333342"/>
    <n v="9.4704818286466E-2"/>
    <s v="https://github.com/PerseusDL/canonical-greekLit/tree/master/data/tlg0540/tlg007/tlg0540.tlg007.perseus-grc2.xml"/>
    <s v="Lysias (0540) - Defense in the Matter of the Olive Stump (007)"/>
  </r>
  <r>
    <x v="4"/>
    <s v="Oratory"/>
    <s v="Oratory"/>
    <x v="3"/>
    <s v="Lysias"/>
    <s v="On the Confiscation of the Property Of The Brother Of Nicias"/>
    <s v="canonical-greekLit-master/data/tlg0540/tlg018/tlg0540.tlg018.perseus-grc2.xml"/>
    <s v="Lysias - On the Confiscation of the Property Of The Brother Of Nicias (tlg018).xml"/>
    <n v="1346"/>
    <n v="2"/>
    <n v="0"/>
    <n v="0"/>
    <s v="Perseus"/>
    <n v="1.4858841010401188E-3"/>
    <n v="0"/>
    <n v="0"/>
    <n v="281"/>
    <n v="0.20876671619613671"/>
    <n v="-396"/>
    <s v="Attic"/>
    <s v="0540"/>
    <s v="018"/>
    <n v="175.68809523809529"/>
    <n v="7.8240642467982693E-2"/>
    <s v="https://github.com/PerseusDL/canonical-greekLit/tree/master/data/tlg0540/tlg018/tlg0540.tlg018.perseus-grc2.xml"/>
    <s v="Lysias (0540) - On the Confiscation of the Property Of The Brother Of Nicias (018)"/>
  </r>
  <r>
    <x v="4"/>
    <s v="Oratory"/>
    <s v="Oratory"/>
    <x v="3"/>
    <s v="Lysias"/>
    <s v="Against Alcibiades 1"/>
    <s v="canonical-greekLit-master/data/tlg0540/tlg014/tlg0540.tlg014.perseus-grc2.xml"/>
    <s v="Lysias - Against Alcibiades 1 (tlg014).xml"/>
    <n v="2414"/>
    <n v="2"/>
    <n v="0"/>
    <n v="0"/>
    <s v="Perseus"/>
    <n v="8.2850041425020708E-4"/>
    <n v="0"/>
    <n v="0"/>
    <n v="498"/>
    <n v="0.20629660314830156"/>
    <n v="-395"/>
    <s v="Attic"/>
    <s v="0540"/>
    <s v="014"/>
    <n v="303.35476190476192"/>
    <n v="8.0631830196867468E-2"/>
    <s v="https://github.com/PerseusDL/canonical-greekLit/tree/master/data/tlg0540/tlg014/tlg0540.tlg014.perseus-grc2.xml"/>
    <s v="Lysias (0540) - Against Alcibiades 1 (014)"/>
  </r>
  <r>
    <x v="4"/>
    <s v="Oratory"/>
    <s v="Oratory"/>
    <x v="3"/>
    <s v="Lysias"/>
    <s v="Against Alcibiades 2"/>
    <s v="canonical-greekLit-master/data/tlg0540/tlg015/tlg0540.tlg015.perseus-grc2.xml"/>
    <s v="Lysias - Against Alcibiades 2 (tlg015).xml"/>
    <n v="601"/>
    <n v="0"/>
    <n v="0"/>
    <n v="0"/>
    <s v="Perseus"/>
    <n v="0"/>
    <n v="0"/>
    <n v="0"/>
    <n v="131"/>
    <n v="0.21797004991680533"/>
    <n v="-395"/>
    <s v="Attic"/>
    <s v="0540"/>
    <s v="015"/>
    <n v="81.166666666666671"/>
    <n v="8.2917359955629502E-2"/>
    <s v="https://github.com/PerseusDL/canonical-greekLit/tree/master/data/tlg0540/tlg015/tlg0540.tlg015.perseus-grc2.xml"/>
    <s v="Lysias (0540) - Against Alcibiades 2 (015)"/>
  </r>
  <r>
    <x v="4"/>
    <s v="Oratory"/>
    <s v="Oratory"/>
    <x v="3"/>
    <s v="Lysias"/>
    <s v="For The Soldier"/>
    <s v="canonical-greekLit-master/data/tlg0540/tlg009/tlg0540.tlg009.perseus-grc2.xml"/>
    <s v="Lysias - For The Soldier (tlg009).xml"/>
    <n v="871"/>
    <n v="4"/>
    <n v="0"/>
    <n v="0"/>
    <s v="Perseus"/>
    <n v="4.5924225028702642E-3"/>
    <n v="0"/>
    <n v="0"/>
    <n v="179"/>
    <n v="0.20551090700344432"/>
    <n v="-395"/>
    <s v="Attic"/>
    <s v="0540"/>
    <s v="009"/>
    <n v="86.4"/>
    <n v="0.10631458094144661"/>
    <s v="https://github.com/PerseusDL/canonical-greekLit/tree/master/data/tlg0540/tlg009/tlg0540.tlg009.perseus-grc2.xml"/>
    <s v="Lysias (0540) - For The Soldier (009)"/>
  </r>
  <r>
    <x v="7"/>
    <s v="Philosophy"/>
    <s v="Philosophy"/>
    <x v="3"/>
    <s v="Plato"/>
    <s v="Apology"/>
    <s v="canonical-greekLit-master/data/tlg0059/tlg002/tlg0059.tlg002.perseus-grc2.xml"/>
    <s v="Plato - Apology (tlg002).xml"/>
    <n v="8745"/>
    <n v="2"/>
    <n v="4"/>
    <n v="1"/>
    <s v="Perseus"/>
    <n v="2.2870211549456832E-4"/>
    <n v="4.5740423098913663E-4"/>
    <n v="1.1435105774728416E-4"/>
    <n v="1983"/>
    <n v="0.22675814751286449"/>
    <n v="-395"/>
    <s v="Attic"/>
    <s v="0059"/>
    <s v="002"/>
    <n v="1102.2690476190501"/>
    <n v="0.10071251599553459"/>
    <s v="https://github.com/PerseusDL/canonical-greekLit/tree/master/data/tlg0059/tlg002/tlg0059.tlg002.perseus-grc2.xml"/>
    <s v="Plato (0059) - Apology (002)"/>
  </r>
  <r>
    <x v="7"/>
    <s v="Philosophy"/>
    <s v="Philosophy"/>
    <x v="3"/>
    <s v="Plato"/>
    <s v="Charmides"/>
    <s v="canonical-greekLit-master/data/tlg0059/tlg018/tlg0059.tlg018.perseus-grc2.xml"/>
    <s v="Plato - Charmides (tlg018).xml"/>
    <n v="8311"/>
    <n v="2"/>
    <n v="5"/>
    <n v="0"/>
    <s v="Perseus"/>
    <n v="2.406449284081338E-4"/>
    <n v="6.0161232102033451E-4"/>
    <n v="0"/>
    <n v="1961"/>
    <n v="0.23595235230417519"/>
    <n v="-395"/>
    <s v="Attic"/>
    <s v="0059"/>
    <s v="018"/>
    <n v="1079.7833333333349"/>
    <n v="0.10603016083102697"/>
    <s v="https://github.com/PerseusDL/canonical-greekLit/tree/master/data/tlg0059/tlg018/tlg0059.tlg018.perseus-grc2.xml"/>
    <s v="Plato (0059) - Charmides (018)"/>
  </r>
  <r>
    <x v="7"/>
    <s v="Philosophy"/>
    <s v="Philosophy"/>
    <x v="3"/>
    <s v="Plato"/>
    <s v="Crito"/>
    <s v="canonical-greekLit-master/data/tlg0059/tlg003/tlg0059.tlg003.perseus-grc2.xml"/>
    <s v="Plato - Crito (tlg003).xml"/>
    <n v="4172"/>
    <n v="1"/>
    <n v="2"/>
    <n v="0"/>
    <s v="Perseus"/>
    <n v="2.3969319271332693E-4"/>
    <n v="4.7938638542665386E-4"/>
    <n v="0"/>
    <n v="1031"/>
    <n v="0.24712368168744009"/>
    <n v="-395"/>
    <s v="Attic"/>
    <s v="0059"/>
    <s v="003"/>
    <n v="580.23333333333346"/>
    <n v="0.1080457015020773"/>
    <s v="https://github.com/PerseusDL/canonical-greekLit/tree/master/data/tlg0059/tlg003/tlg0059.tlg003.perseus-grc2.xml"/>
    <s v="Plato (0059) - Crito (003)"/>
  </r>
  <r>
    <x v="7"/>
    <s v="Philosophy"/>
    <s v="Philosophy"/>
    <x v="3"/>
    <s v="Plato"/>
    <s v="Euthyphro"/>
    <s v="canonical-greekLit-master/data/tlg0059/tlg001/tlg0059.tlg001.perseus-grc1.xml"/>
    <s v="Plato - Euthyphro (tlg001).xml"/>
    <n v="5181"/>
    <n v="7"/>
    <n v="2"/>
    <n v="1"/>
    <s v="Perseus"/>
    <n v="1.3510905230650454E-3"/>
    <n v="3.8602586373287008E-4"/>
    <n v="1.9301293186643504E-4"/>
    <n v="1242"/>
    <n v="0.23972206137811233"/>
    <n v="-395"/>
    <s v="Attic"/>
    <s v="0059"/>
    <s v="001"/>
    <n v="704.776190476191"/>
    <n v="0.10369114254464563"/>
    <s v="https://github.com/PerseusDL/canonical-greekLit/tree/master/data/tlg0059/tlg001/tlg0059.tlg001.perseus-grc1.xml"/>
    <s v="Plato (0059) - Euthyphro (001)"/>
  </r>
  <r>
    <x v="7"/>
    <s v="Philosophy"/>
    <s v="Philosophy"/>
    <x v="3"/>
    <s v="Plato"/>
    <s v="Gorgias"/>
    <s v="canonical-greekLit-master/data/tlg0059/tlg023/tlg0059.tlg023.perseus-grc2.xml"/>
    <s v="Plato - Gorgias (tlg023).xml"/>
    <n v="26337"/>
    <n v="7"/>
    <n v="11"/>
    <n v="0"/>
    <s v="Perseus"/>
    <n v="2.6578577666400881E-4"/>
    <n v="4.1766336332915672E-4"/>
    <n v="0"/>
    <n v="6090"/>
    <n v="0.23123362569768766"/>
    <n v="-395"/>
    <s v="Attic"/>
    <s v="0059"/>
    <s v="023"/>
    <n v="3501.8666666666859"/>
    <n v="9.8269861158572128E-2"/>
    <s v="https://github.com/PerseusDL/canonical-greekLit/tree/master/data/tlg0059/tlg023/tlg0059.tlg023.perseus-grc2.xml"/>
    <s v="Plato (0059) - Gorgias (023)"/>
  </r>
  <r>
    <x v="7"/>
    <s v="Philosophy"/>
    <s v="Philosophy"/>
    <x v="3"/>
    <s v="Plato"/>
    <s v="Hippias Major"/>
    <s v="canonical-greekLit-master/data/tlg0059/tlg025/tlg0059.tlg025.perseus-grc2.xml"/>
    <s v="Plato - Hippias Major (tlg025).xml"/>
    <n v="8448"/>
    <n v="1"/>
    <n v="5"/>
    <n v="0"/>
    <s v="Perseus"/>
    <n v="1.1837121212121212E-4"/>
    <n v="5.9185606060606062E-4"/>
    <n v="0"/>
    <n v="1982"/>
    <n v="0.23461174242424243"/>
    <n v="-395"/>
    <s v="Attic"/>
    <s v="0059"/>
    <s v="025"/>
    <n v="1149.1333333333339"/>
    <n v="9.8587436868686804E-2"/>
    <s v="https://github.com/PerseusDL/canonical-greekLit/tree/master/data/tlg0059/tlg025/tlg0059.tlg025.perseus-grc2.xml"/>
    <s v="Plato (0059) - Hippias Major (025)"/>
  </r>
  <r>
    <x v="7"/>
    <s v="Philosophy"/>
    <s v="Philosophy"/>
    <x v="3"/>
    <s v="Plato"/>
    <s v="Hippias Minor"/>
    <s v="canonical-greekLit-master/data/tlg0059/tlg026/tlg0059.tlg026.perseus-grc2.xml"/>
    <s v="Plato - Hippias Minor (tlg026).xml"/>
    <n v="4360"/>
    <n v="2"/>
    <n v="2"/>
    <n v="0"/>
    <s v="Perseus"/>
    <n v="4.5871559633027525E-4"/>
    <n v="4.5871559633027525E-4"/>
    <n v="0"/>
    <n v="1008"/>
    <n v="0.23119266055045873"/>
    <n v="-395"/>
    <s v="Attic"/>
    <s v="0059"/>
    <s v="026"/>
    <n v="603.36666666666645"/>
    <n v="9.2805810397553562E-2"/>
    <s v="https://github.com/PerseusDL/canonical-greekLit/tree/master/data/tlg0059/tlg026/tlg0059.tlg026.perseus-grc2.xml"/>
    <s v="Plato (0059) - Hippias Minor (026)"/>
  </r>
  <r>
    <x v="7"/>
    <s v="Philosophy"/>
    <s v="Philosophy"/>
    <x v="3"/>
    <s v="Plato"/>
    <s v="Ion"/>
    <s v="canonical-greekLit-master/data/tlg0059/tlg027/tlg0059.tlg027.perseus-grc2.xml"/>
    <s v="Plato - Ion (tlg027).xml"/>
    <n v="4024"/>
    <n v="8"/>
    <n v="4"/>
    <n v="0"/>
    <s v="Perseus"/>
    <n v="1.9880715705765406E-3"/>
    <n v="9.9403578528827028E-4"/>
    <n v="0"/>
    <n v="959"/>
    <n v="0.23832007952286283"/>
    <n v="-395"/>
    <s v="Attic"/>
    <s v="0059"/>
    <s v="027"/>
    <n v="539.5499999999995"/>
    <n v="0.10423707753479138"/>
    <s v="https://github.com/PerseusDL/canonical-greekLit/tree/master/data/tlg0059/tlg027/tlg0059.tlg027.perseus-grc2.xml"/>
    <s v="Plato (0059) - Ion (027)"/>
  </r>
  <r>
    <x v="7"/>
    <s v="Philosophy"/>
    <s v="Philosophy"/>
    <x v="3"/>
    <s v="Plato"/>
    <s v="Laches"/>
    <s v="canonical-greekLit-master/data/tlg0059/tlg019/tlg0059.tlg019.perseus-grc2.xml"/>
    <s v="Plato - Laches (tlg019).xml"/>
    <n v="7674"/>
    <n v="0"/>
    <n v="2"/>
    <n v="0"/>
    <s v="Perseus"/>
    <n v="0"/>
    <n v="2.6062027625749283E-4"/>
    <n v="0"/>
    <n v="1907"/>
    <n v="0.24850143341151942"/>
    <n v="-395"/>
    <s v="Attic"/>
    <s v="0059"/>
    <s v="019"/>
    <n v="1068.150000000001"/>
    <n v="0.1093106593692988"/>
    <s v="https://github.com/PerseusDL/canonical-greekLit/tree/master/data/tlg0059/tlg019/tlg0059.tlg019.perseus-grc2.xml"/>
    <s v="Plato (0059) - Laches (019)"/>
  </r>
  <r>
    <x v="7"/>
    <s v="Philosophy"/>
    <s v="Philosophy"/>
    <x v="3"/>
    <s v="Plato"/>
    <s v="Lovers"/>
    <s v="canonical-greekLit-master/data/tlg0059/tlg016/tlg0059.tlg016.perseus-grc2.xml"/>
    <s v="Plato - Lovers (tlg016).xml"/>
    <n v="2391"/>
    <n v="0"/>
    <n v="0"/>
    <n v="0"/>
    <s v="Perseus"/>
    <n v="0"/>
    <n v="0"/>
    <n v="0"/>
    <n v="528"/>
    <n v="0.22082810539523212"/>
    <n v="-395"/>
    <s v="Attic"/>
    <s v="0059"/>
    <s v="016"/>
    <n v="322.93333333333328"/>
    <n v="8.5766067196431081E-2"/>
    <s v="https://github.com/PerseusDL/canonical-greekLit/tree/master/data/tlg0059/tlg016/tlg0059.tlg016.perseus-grc2.xml"/>
    <s v="Plato (0059) - Lovers (016)"/>
  </r>
  <r>
    <x v="7"/>
    <s v="Philosophy"/>
    <s v="Philosophy"/>
    <x v="3"/>
    <s v="Plato"/>
    <s v="Lysis"/>
    <s v="canonical-greekLit-master/data/tlg0059/tlg020/tlg0059.tlg020.perseus-grc2.xml"/>
    <s v="Plato - Lysis (tlg020).xml"/>
    <n v="6980"/>
    <n v="10"/>
    <n v="20"/>
    <n v="0"/>
    <s v="Perseus"/>
    <n v="1.4326647564469914E-3"/>
    <n v="2.8653295128939827E-3"/>
    <n v="0"/>
    <n v="1729"/>
    <n v="0.24770773638968482"/>
    <n v="-395"/>
    <s v="Attic"/>
    <s v="0059"/>
    <s v="020"/>
    <n v="950.71666666667056"/>
    <n v="0.1115019102196747"/>
    <s v="https://github.com/PerseusDL/canonical-greekLit/tree/master/data/tlg0059/tlg020/tlg0059.tlg020.perseus-grc2.xml"/>
    <s v="Plato (0059) - Lysis (020)"/>
  </r>
  <r>
    <x v="7"/>
    <s v="Philosophy"/>
    <s v="Philosophy"/>
    <x v="3"/>
    <s v="Plato"/>
    <s v="Protagoras"/>
    <s v="canonical-greekLit-master/data/tlg0059/tlg022/tlg0059.tlg022.perseus-grc2.xml"/>
    <s v="Plato - Protagoras (tlg022).xml"/>
    <n v="17795"/>
    <n v="15"/>
    <n v="8"/>
    <n v="0"/>
    <s v="Perseus"/>
    <n v="8.4293340826074739E-4"/>
    <n v="4.4956448440573195E-4"/>
    <n v="0"/>
    <n v="3885"/>
    <n v="0.21831975273953358"/>
    <n v="-395"/>
    <s v="Attic"/>
    <s v="0059"/>
    <s v="022"/>
    <n v="2213.3416666666599"/>
    <n v="9.3939777090943533E-2"/>
    <s v="https://github.com/PerseusDL/canonical-greekLit/tree/master/data/tlg0059/tlg022/tlg0059.tlg022.perseus-grc2.xml"/>
    <s v="Plato (0059) - Protagoras (022)"/>
  </r>
  <r>
    <x v="4"/>
    <s v="Oratory"/>
    <s v="Oratory"/>
    <x v="3"/>
    <s v="Isocrates"/>
    <s v="Against Lochites"/>
    <s v="canonical-greekLit-master/data/tlg0010/tlg003/tlg0010.tlg003.perseus-grc2.xml"/>
    <s v="Isocrates - Against Lochites (tlg003).xml"/>
    <n v="1121"/>
    <n v="1"/>
    <n v="0"/>
    <n v="0"/>
    <s v="Perseus"/>
    <n v="8.9206066012488853E-4"/>
    <n v="0"/>
    <n v="0"/>
    <n v="194"/>
    <n v="0.17305976806422838"/>
    <n v="-394"/>
    <s v="Attic"/>
    <s v="0010"/>
    <s v="003"/>
    <n v="113.1"/>
    <n v="7.2167707404103484E-2"/>
    <s v="https://github.com/PerseusDL/canonical-greekLit/tree/master/data/tlg0010/tlg003/tlg0010.tlg003.perseus-grc2.xml"/>
    <s v="Isocrates (0010) - Against Lochites (003)"/>
  </r>
  <r>
    <x v="4"/>
    <s v="Oratory"/>
    <s v="Oratory"/>
    <x v="3"/>
    <s v="Andocides"/>
    <s v="On the Peace"/>
    <s v="canonical-greekLit-master/data/tlg0027/tlg003/tlg0027.tlg003.perseus-grc1.xml"/>
    <s v="Andocides - On the Peace with (tlg003).xml"/>
    <n v="2665"/>
    <n v="1"/>
    <n v="1"/>
    <n v="0"/>
    <s v="Perseus"/>
    <n v="3.7523452157598499E-4"/>
    <n v="3.7523452157598499E-4"/>
    <n v="0"/>
    <n v="526"/>
    <n v="0.1973733583489681"/>
    <n v="-393"/>
    <s v="Attic"/>
    <s v="0027"/>
    <s v="003"/>
    <n v="311.31904761904769"/>
    <n v="8.0555704458143459E-2"/>
    <s v="https://github.com/PerseusDL/canonical-greekLit/tree/master/data/tlg0027/tlg003/tlg0027.tlg003.perseus-grc1.xml"/>
    <s v="Andocides (0027) - On the Peace (003)"/>
  </r>
  <r>
    <x v="4"/>
    <s v="Oratory"/>
    <s v="Oratory"/>
    <x v="3"/>
    <s v="Isocrates"/>
    <s v="Trapeziticus"/>
    <s v="canonical-greekLit-master/data/tlg0010/tlg005/tlg0010.tlg005.perseus-grc2.xml"/>
    <s v="Isocrates - Τραπεζιτικός (tlg005).xml"/>
    <n v="3362"/>
    <n v="8"/>
    <n v="24"/>
    <n v="0"/>
    <s v="Perseus"/>
    <n v="2.3795359904818562E-3"/>
    <n v="7.138607971445568E-3"/>
    <n v="0"/>
    <n v="602"/>
    <n v="0.17906008328375966"/>
    <n v="-393"/>
    <s v="Attic"/>
    <s v="0010"/>
    <s v="005"/>
    <n v="342.31666666666649"/>
    <n v="7.724072972437046E-2"/>
    <s v="https://github.com/PerseusDL/canonical-greekLit/tree/master/data/tlg0010/tlg005/tlg0010.tlg005.perseus-grc2.xml"/>
    <s v="Isocrates (0010) - Trapeziticus (005)"/>
  </r>
  <r>
    <x v="4"/>
    <s v="Oratory"/>
    <s v="Oratory"/>
    <x v="3"/>
    <s v="Lysias"/>
    <s v="Against Simon"/>
    <s v="canonical-greekLit-master/data/tlg0540/tlg003/tlg0540.tlg003.perseus-grc2.xml"/>
    <s v="Lysias - Against Simon (tlg003).xml"/>
    <n v="2178"/>
    <n v="0"/>
    <n v="0"/>
    <n v="0"/>
    <s v="Perseus"/>
    <n v="0"/>
    <n v="0"/>
    <n v="0"/>
    <n v="350"/>
    <n v="0.16069788797061524"/>
    <n v="-393"/>
    <s v="Attic"/>
    <s v="0540"/>
    <s v="003"/>
    <n v="199.43333333333339"/>
    <n v="6.913070094888274E-2"/>
    <s v="https://github.com/PerseusDL/canonical-greekLit/tree/master/data/tlg0540/tlg003/tlg0540.tlg003.perseus-grc2.xml"/>
    <s v="Lysias (0540) - Against Simon (003)"/>
  </r>
  <r>
    <x v="5"/>
    <s v="Comedy"/>
    <s v="Comedy"/>
    <x v="3"/>
    <s v="Aristophanes"/>
    <s v="Ecclesiazusae"/>
    <s v="canonical-greekLit-master/data/tlg0019/tlg010/tlg0019.tlg010.perseus-grc1.xml"/>
    <s v="Aristophanes - Ecclesiazusae (tlg010).xml"/>
    <n v="7681"/>
    <n v="48"/>
    <n v="3"/>
    <n v="0"/>
    <s v="Perseus"/>
    <n v="6.2491863038666839E-3"/>
    <n v="3.9057414399166774E-4"/>
    <n v="0"/>
    <n v="1772"/>
    <n v="0.23069912771774509"/>
    <n v="-392"/>
    <s v="mixed"/>
    <s v="0019"/>
    <s v="010"/>
    <n v="965.1084415584437"/>
    <n v="0.1050503265774712"/>
    <s v="https://github.com/PerseusDL/canonical-greekLit/tree/master/data/tlg0019/tlg010/tlg0019.tlg010.perseus-grc1.xml"/>
    <s v="Aristophanes (0019) - Ecclesiazusae (010)"/>
  </r>
  <r>
    <x v="4"/>
    <s v="Oratory"/>
    <s v="Oratory"/>
    <x v="3"/>
    <s v="Lysias"/>
    <s v="Funeral Oration"/>
    <s v="canonical-greekLit-master/data/tlg0540/tlg002/tlg0540.tlg002.perseus-grc2.xml"/>
    <s v="Lysias - Funeral Oration (tlg002).xml"/>
    <n v="4064"/>
    <n v="0"/>
    <n v="0"/>
    <n v="0"/>
    <s v="Perseus"/>
    <n v="0"/>
    <n v="0"/>
    <n v="0"/>
    <n v="733"/>
    <n v="0.18036417322834647"/>
    <n v="-392"/>
    <s v="Attic"/>
    <s v="0540"/>
    <s v="002"/>
    <n v="388.90476190476147"/>
    <n v="8.4669103862017356E-2"/>
    <s v="https://github.com/PerseusDL/canonical-greekLit/tree/master/data/tlg0540/tlg002/tlg0540.tlg002.perseus-grc2.xml"/>
    <s v="Lysias (0540) - Funeral Oration (002)"/>
  </r>
  <r>
    <x v="4"/>
    <s v="Oratory"/>
    <s v="Oratory"/>
    <x v="3"/>
    <s v="Lysias"/>
    <s v="In Defense of Mantitheus"/>
    <s v="canonical-greekLit-master/data/tlg0540/tlg016/tlg0540.tlg016.perseus-grc2.xml"/>
    <s v="Lysias - In Defense of Mantitheus (tlg016).xml"/>
    <n v="1143"/>
    <n v="0"/>
    <n v="1"/>
    <n v="0"/>
    <s v="Perseus"/>
    <n v="0"/>
    <n v="8.7489063867016625E-4"/>
    <n v="0"/>
    <n v="222"/>
    <n v="0.1942257217847769"/>
    <n v="-392"/>
    <s v="Attic"/>
    <s v="0540"/>
    <s v="016"/>
    <n v="114.8333333333333"/>
    <n v="9.3759113444152845E-2"/>
    <s v="https://github.com/PerseusDL/canonical-greekLit/tree/master/data/tlg0540/tlg016/tlg0540.tlg016.perseus-grc2.xml"/>
    <s v="Lysias (0540) - In Defense of Mantitheus (016)"/>
  </r>
  <r>
    <x v="4"/>
    <s v="Oratory"/>
    <s v="Oratory"/>
    <x v="3"/>
    <s v="Isocrates"/>
    <s v="Aegineticus"/>
    <s v="canonical-greekLit-master/data/tlg0010/tlg006/tlg0010.tlg006.perseus-grc2.xml"/>
    <s v="Isocrates - Aegineticus (tlg006).xml"/>
    <n v="2925"/>
    <n v="3"/>
    <n v="18"/>
    <n v="0"/>
    <s v="Perseus"/>
    <n v="1.0256410256410256E-3"/>
    <n v="6.1538461538461538E-3"/>
    <n v="0"/>
    <n v="522"/>
    <n v="0.17846153846153845"/>
    <n v="-391"/>
    <s v="Attic"/>
    <s v="0010"/>
    <s v="006"/>
    <n v="278.73333333333352"/>
    <n v="8.316809116809111E-2"/>
    <s v="https://github.com/PerseusDL/canonical-greekLit/tree/master/data/tlg0010/tlg006/tlg0010.tlg006.perseus-grc2.xml"/>
    <s v="Isocrates (0010) - Aegineticus (006)"/>
  </r>
  <r>
    <x v="4"/>
    <s v="Oratory"/>
    <s v="Oratory"/>
    <x v="3"/>
    <s v="Isocrates"/>
    <s v="Busiris"/>
    <s v="canonical-greekLit-master/data/tlg0010/tlg010/tlg0010.tlg010.perseus-grc2.xml"/>
    <s v="Isocrates - Busiris (tlg010).xml"/>
    <n v="2748"/>
    <n v="0"/>
    <n v="0"/>
    <n v="0"/>
    <s v="Perseus"/>
    <n v="0"/>
    <n v="0"/>
    <n v="0"/>
    <n v="463"/>
    <n v="0.16848617176128095"/>
    <n v="-391"/>
    <s v="Attic"/>
    <s v="0010"/>
    <s v="010"/>
    <n v="262.39285714285751"/>
    <n v="7.3001143688916484E-2"/>
    <s v="https://github.com/PerseusDL/canonical-greekLit/tree/master/data/tlg0010/tlg010/tlg0010.tlg010.perseus-grc2.xml"/>
    <s v="Isocrates (0010) - Busiris (010)"/>
  </r>
  <r>
    <x v="4"/>
    <s v="Oratory"/>
    <s v="Oratory"/>
    <x v="3"/>
    <s v="Isocrates"/>
    <s v="Against the Sophists"/>
    <s v="canonical-greekLit-master/data/tlg0010/tlg008/tlg0010.tlg008.perseus-grc2.xml"/>
    <s v="Isocrates - Against the Sophists (tlg008).xml"/>
    <n v="1325"/>
    <n v="0"/>
    <n v="0"/>
    <n v="0"/>
    <s v="Perseus"/>
    <n v="0"/>
    <n v="0"/>
    <n v="0"/>
    <n v="227"/>
    <n v="0.17132075471698113"/>
    <n v="-390"/>
    <s v="Attic"/>
    <s v="0010"/>
    <s v="008"/>
    <n v="139.36666666666659"/>
    <n v="6.6138364779874267E-2"/>
    <s v="https://github.com/PerseusDL/canonical-greekLit/tree/master/data/tlg0010/tlg008/tlg0010.tlg008.perseus-grc2.xml"/>
    <s v="Isocrates (0010) - Against the Sophists (008)"/>
  </r>
  <r>
    <x v="4"/>
    <s v="Oratory"/>
    <s v="Oratory"/>
    <x v="3"/>
    <s v="Lysias"/>
    <s v="Against Epicrates and his Fellow-envoys"/>
    <s v="canonical-greekLit-master/data/tlg0540/tlg027/tlg0540.tlg027.perseus-grc2.xml"/>
    <s v="Lysias - Against Epicrates and his Fellow-envoys (tlg027).xml"/>
    <n v="749"/>
    <n v="0"/>
    <n v="0"/>
    <n v="0"/>
    <s v="Perseus"/>
    <n v="0"/>
    <n v="0"/>
    <n v="0"/>
    <n v="162"/>
    <n v="0.21628838451268359"/>
    <n v="-390"/>
    <s v="Attic"/>
    <s v="0540"/>
    <s v="027"/>
    <n v="93.5"/>
    <n v="9.1455273698264353E-2"/>
    <s v="https://github.com/PerseusDL/canonical-greekLit/tree/master/data/tlg0540/tlg027/tlg0540.tlg027.perseus-grc2.xml"/>
    <s v="Lysias (0540) - Against Epicrates and his Fellow-envoys (027)"/>
  </r>
  <r>
    <x v="7"/>
    <s v="Philosophy"/>
    <s v="Philosophy"/>
    <x v="3"/>
    <s v="Plato"/>
    <s v="Alcibiades 1"/>
    <s v="canonical-greekLit-master/data/tlg0059/tlg013/tlg0059.tlg013.perseus-grc2.xml"/>
    <s v="Plato - Alcibiades 1 (tlg013).xml"/>
    <n v="10264"/>
    <n v="3"/>
    <n v="8"/>
    <n v="0"/>
    <s v="Perseus"/>
    <n v="2.9228371005455964E-4"/>
    <n v="7.7942322681215901E-4"/>
    <n v="0"/>
    <n v="2658"/>
    <n v="0.25896336710833984"/>
    <n v="-390"/>
    <s v="Attic"/>
    <s v="0059"/>
    <s v="013"/>
    <n v="1449.999999999995"/>
    <n v="0.1176929072486365"/>
    <s v="https://github.com/PerseusDL/canonical-greekLit/tree/master/data/tlg0059/tlg013/tlg0059.tlg013.perseus-grc2.xml"/>
    <s v="Plato (0059) - Alcibiades 1 (013)"/>
  </r>
  <r>
    <x v="4"/>
    <s v="Oratory"/>
    <s v="Oratory"/>
    <x v="3"/>
    <s v="Isaeus"/>
    <s v="On the Estate of Dicaeogenes"/>
    <s v="canonical-greekLit-master/data/tlg0017/tlg005/tlg0017.tlg005.perseus-grc1.xml"/>
    <s v="Isaeus - On the Estate of Dicaeogenes (tlg005).xml"/>
    <n v="3071"/>
    <n v="10"/>
    <n v="33"/>
    <n v="0"/>
    <s v="Perseus"/>
    <n v="3.2562683165092803E-3"/>
    <n v="1.0745685444480626E-2"/>
    <n v="0"/>
    <n v="622"/>
    <n v="0.20253988928687724"/>
    <n v="-389"/>
    <s v="Attic"/>
    <s v="0017"/>
    <s v="005"/>
    <n v="375.06666666666638"/>
    <n v="8.040811896233592E-2"/>
    <s v="https://github.com/PerseusDL/canonical-greekLit/tree/master/data/tlg0017/tlg005/tlg0017.tlg005.perseus-grc1.xml"/>
    <s v="Isaeus (0017) - On the Estate of Dicaeogenes (005)"/>
  </r>
  <r>
    <x v="4"/>
    <s v="Oratory"/>
    <s v="Oratory"/>
    <x v="3"/>
    <s v="Isaeus"/>
    <s v="On The Estate Of Pyrrhus"/>
    <s v="canonical-greekLit-master/data/tlg0017/tlg003/tlg0017.tlg003.perseus-grc1.xml"/>
    <s v="Isaeus - On The Estate Of Pyrrhus (tlg003).xml"/>
    <n v="4428"/>
    <n v="19"/>
    <n v="9"/>
    <n v="0"/>
    <s v="Perseus"/>
    <n v="4.2908762420957539E-3"/>
    <n v="2.0325203252032522E-3"/>
    <n v="0"/>
    <n v="907"/>
    <n v="0.20483288166214997"/>
    <n v="-389"/>
    <s v="Attic"/>
    <s v="0017"/>
    <s v="003"/>
    <n v="521.58333333333223"/>
    <n v="8.7040800963565437E-2"/>
    <s v="https://github.com/PerseusDL/canonical-greekLit/tree/master/data/tlg0017/tlg003/tlg0017.tlg003.perseus-grc1.xml"/>
    <s v="Isaeus (0017) - On The Estate Of Pyrrhus (003)"/>
  </r>
  <r>
    <x v="5"/>
    <s v="Comedy"/>
    <s v="Comedy"/>
    <x v="3"/>
    <s v="Aristophanes"/>
    <s v="Plutus"/>
    <s v="canonical-greekLit-master/data/tlg0019/tlg011/tlg0019.tlg011.perseus-grc1.xml"/>
    <s v="Aristophanes - Plutus (tlg011).xml"/>
    <n v="8124"/>
    <n v="58"/>
    <n v="4"/>
    <n v="0"/>
    <s v="Perseus"/>
    <n v="7.1393402264894141E-3"/>
    <n v="4.9236829148202859E-4"/>
    <n v="0"/>
    <n v="1866"/>
    <n v="0.22968980797636632"/>
    <n v="-388"/>
    <s v="mixed"/>
    <s v="0019"/>
    <s v="011"/>
    <n v="1017.071428571433"/>
    <n v="0.10449637757614069"/>
    <s v="https://github.com/PerseusDL/canonical-greekLit/tree/master/data/tlg0019/tlg011/tlg0019.tlg011.perseus-grc1.xml"/>
    <s v="Aristophanes (0019) - Plutus (011)"/>
  </r>
  <r>
    <x v="4"/>
    <s v="Oratory"/>
    <s v="Oratory"/>
    <x v="3"/>
    <s v="Lysias"/>
    <s v="Against Ergocles"/>
    <s v="canonical-greekLit-master/data/tlg0540/tlg028/tlg0540.tlg028.perseus-grc2.xml"/>
    <s v="Lysias - Against Ergocles (tlg028).xml"/>
    <n v="911"/>
    <n v="1"/>
    <n v="0"/>
    <n v="0"/>
    <s v="Perseus"/>
    <n v="1.0976948408342481E-3"/>
    <n v="0"/>
    <n v="0"/>
    <n v="158"/>
    <n v="0.17343578485181119"/>
    <n v="-388"/>
    <s v="Attic"/>
    <s v="0540"/>
    <s v="028"/>
    <n v="99.033333333333317"/>
    <n v="6.4727405781192848E-2"/>
    <s v="https://github.com/PerseusDL/canonical-greekLit/tree/master/data/tlg0540/tlg028/tlg0540.tlg028.perseus-grc2.xml"/>
    <s v="Lysias (0540) - Against Ergocles (028)"/>
  </r>
  <r>
    <x v="4"/>
    <s v="Oratory"/>
    <s v="Oratory"/>
    <x v="3"/>
    <s v="Lysias"/>
    <s v="Against Philocrates"/>
    <s v="canonical-greekLit-master/data/tlg0540/tlg029/tlg0540.tlg029.perseus-grc2.xml"/>
    <s v="Lysias - Against Philocrates (tlg029).xml"/>
    <n v="661"/>
    <n v="0"/>
    <n v="0"/>
    <n v="0"/>
    <s v="Perseus"/>
    <n v="0"/>
    <n v="0"/>
    <n v="0"/>
    <n v="131"/>
    <n v="0.19818456883509833"/>
    <n v="-388"/>
    <s v="Attic"/>
    <s v="0540"/>
    <s v="029"/>
    <n v="78.566666666666663"/>
    <n v="7.9324256177508837E-2"/>
    <s v="https://github.com/PerseusDL/canonical-greekLit/tree/master/data/tlg0540/tlg029/tlg0540.tlg029.perseus-grc2.xml"/>
    <s v="Lysias (0540) - Against Philocrates (029)"/>
  </r>
  <r>
    <x v="4"/>
    <s v="Oratory"/>
    <s v="Oratory"/>
    <x v="3"/>
    <s v="Lysias"/>
    <s v="Olympic Oration"/>
    <s v="canonical-greekLit-master/data/tlg0540/tlg033/tlg0540.tlg033.perseus-grc2.xml"/>
    <s v="Lysias - Olympic Oration (tlg033).xml"/>
    <n v="432"/>
    <n v="0"/>
    <n v="0"/>
    <n v="0"/>
    <s v="Perseus"/>
    <n v="0"/>
    <n v="0"/>
    <n v="0"/>
    <n v="77"/>
    <n v="0.17824074074074073"/>
    <n v="-388"/>
    <s v="Attic"/>
    <s v="0540"/>
    <s v="033"/>
    <n v="36.333333333333321"/>
    <n v="9.4135802469135832E-2"/>
    <s v="https://github.com/PerseusDL/canonical-greekLit/tree/master/data/tlg0540/tlg033/tlg0540.tlg033.perseus-grc2.xml"/>
    <s v="Lysias (0540) - Olympic Oration (033)"/>
  </r>
  <r>
    <x v="4"/>
    <s v="Oratory"/>
    <s v="Oratory"/>
    <x v="3"/>
    <s v="Lysias"/>
    <s v="On the Property of Aristophanes"/>
    <s v="canonical-greekLit-master/data/tlg0540/tlg019/tlg0540.tlg019.perseus-grc2.xml"/>
    <s v="Lysias - On the Property of Aristophanes (tlg019).xml"/>
    <n v="3103"/>
    <n v="0"/>
    <n v="1"/>
    <n v="0"/>
    <s v="Perseus"/>
    <n v="0"/>
    <n v="3.2226877215597811E-4"/>
    <n v="0"/>
    <n v="691"/>
    <n v="0.22268772155978087"/>
    <n v="-388"/>
    <s v="Attic"/>
    <s v="0540"/>
    <s v="019"/>
    <n v="362.04999999999973"/>
    <n v="0.10601031260070908"/>
    <s v="https://github.com/PerseusDL/canonical-greekLit/tree/master/data/tlg0540/tlg019/tlg0540.tlg019.perseus-grc2.xml"/>
    <s v="Lysias (0540) - On the Property of Aristophanes (019)"/>
  </r>
  <r>
    <x v="4"/>
    <s v="Oratory"/>
    <s v="Oratory"/>
    <x v="3"/>
    <s v="Lysias"/>
    <s v="Against The Corn-Dealers"/>
    <s v="canonical-greekLit-master/data/tlg0540/tlg022/tlg0540.tlg022.perseus-grc2.xml"/>
    <s v="Lysias - Against The Corn-Dealers (tlg022).xml"/>
    <n v="1123"/>
    <n v="0"/>
    <n v="0"/>
    <n v="0"/>
    <s v="Perseus"/>
    <n v="0"/>
    <n v="0"/>
    <n v="0"/>
    <n v="201"/>
    <n v="0.17898486197684774"/>
    <n v="-386"/>
    <s v="Attic"/>
    <s v="0540"/>
    <s v="022"/>
    <n v="105.56666666666661"/>
    <n v="8.4980706441080495E-2"/>
    <s v="https://github.com/PerseusDL/canonical-greekLit/tree/master/data/tlg0540/tlg022/tlg0540.tlg022.perseus-grc2.xml"/>
    <s v="Lysias (0540) - Against The Corn-Dealers (022)"/>
  </r>
  <r>
    <x v="4"/>
    <s v="Oratory"/>
    <s v="Oratory"/>
    <x v="3"/>
    <s v="Lysias"/>
    <s v="Against Theomnestus 1"/>
    <s v="canonical-greekLit-master/data/tlg0540/tlg010/tlg0540.tlg010.perseus-grc2.xml"/>
    <s v="Lysias - Against Theomnestus 1 (tlg010).xml"/>
    <n v="1491"/>
    <n v="0"/>
    <n v="0"/>
    <n v="1"/>
    <s v="Perseus"/>
    <n v="0"/>
    <n v="0"/>
    <n v="6.7069081153588194E-4"/>
    <n v="346"/>
    <n v="0.23205902079141516"/>
    <n v="-384"/>
    <s v="Attic"/>
    <s v="0540"/>
    <s v="010"/>
    <n v="178.5833333333334"/>
    <n v="0.11228482003129886"/>
    <s v="https://github.com/PerseusDL/canonical-greekLit/tree/master/data/tlg0540/tlg010/tlg0540.tlg010.perseus-grc2.xml"/>
    <s v="Lysias (0540) - Against Theomnestus 1 (010)"/>
  </r>
  <r>
    <x v="4"/>
    <s v="Oratory"/>
    <s v="Oratory"/>
    <x v="3"/>
    <s v="Lysias"/>
    <s v="Against Theomnestus 2"/>
    <s v="canonical-greekLit-master/data/tlg0540/tlg011/tlg0540.tlg011.perseus-grc2.xml"/>
    <s v="Lysias - Against Theomnestus 2 (tlg011).xml"/>
    <n v="549"/>
    <n v="2"/>
    <n v="0"/>
    <n v="0"/>
    <s v="Perseus"/>
    <n v="3.6429872495446266E-3"/>
    <n v="0"/>
    <n v="0"/>
    <n v="111"/>
    <n v="0.20218579234972678"/>
    <n v="-384"/>
    <s v="Attic"/>
    <s v="0540"/>
    <s v="011"/>
    <n v="59.400000000000013"/>
    <n v="9.398907103825134E-2"/>
    <s v="https://github.com/PerseusDL/canonical-greekLit/tree/master/data/tlg0540/tlg011/tlg0540.tlg011.perseus-grc2.xml"/>
    <s v="Lysias (0540) - Against Theomnestus 2 (011)"/>
  </r>
  <r>
    <x v="4"/>
    <s v="Oratory"/>
    <s v="Oratory"/>
    <x v="3"/>
    <s v="Lysias"/>
    <s v="On the Scrutiny of Evandros"/>
    <s v="canonical-greekLit-master/data/tlg0540/tlg026/tlg0540.tlg026.perseus-grc2.xml"/>
    <s v="Lysias - On the Scrutiny of Evandros (tlg026).xml"/>
    <n v="1380"/>
    <n v="0"/>
    <n v="0"/>
    <n v="0"/>
    <s v="Perseus"/>
    <n v="0"/>
    <n v="0"/>
    <n v="0"/>
    <n v="256"/>
    <n v="0.1855072463768116"/>
    <n v="-382"/>
    <s v="Attic"/>
    <s v="0540"/>
    <s v="026"/>
    <n v="133.61666666666659"/>
    <n v="8.8683574879227109E-2"/>
    <s v="https://github.com/PerseusDL/canonical-greekLit/tree/master/data/tlg0540/tlg026/tlg0540.tlg026.perseus-grc2.xml"/>
    <s v="Lysias (0540) - On the Scrutiny of Evandros (026)"/>
  </r>
  <r>
    <x v="4"/>
    <s v="Oratory"/>
    <s v="Oratory"/>
    <x v="3"/>
    <s v="Isocrates"/>
    <s v="Panegyricus"/>
    <s v="canonical-greekLit-master/data/tlg0010/tlg011/tlg0010.tlg011.perseus-grc2.xml"/>
    <s v="Isocrates - Panegyricus (tlg011).xml"/>
    <n v="10779"/>
    <n v="7"/>
    <n v="4"/>
    <n v="0"/>
    <s v="Perseus"/>
    <n v="6.4941089154838113E-4"/>
    <n v="3.7109193802764632E-4"/>
    <n v="0"/>
    <n v="1913"/>
    <n v="0.17747471936172188"/>
    <n v="-380"/>
    <s v="Attic"/>
    <s v="0010"/>
    <s v="011"/>
    <n v="1043.600000000004"/>
    <n v="8.0656832730308561E-2"/>
    <s v="https://github.com/PerseusDL/canonical-greekLit/tree/master/data/tlg0010/tlg011/tlg0010.tlg011.perseus-grc2.xml"/>
    <s v="Isocrates (0010) - Panegyricus (011)"/>
  </r>
  <r>
    <x v="7"/>
    <s v="Philosophy"/>
    <s v="Philosophy"/>
    <x v="3"/>
    <s v="Plato"/>
    <s v="Cratylus"/>
    <s v="canonical-greekLit-master/data/tlg0059/tlg005/tlg0059.tlg005.perseus-grc2.xml"/>
    <s v="Plato - Cratylus (tlg005).xml"/>
    <n v="17944"/>
    <n v="16"/>
    <n v="47"/>
    <n v="1"/>
    <s v="Perseus"/>
    <n v="8.9166295140436912E-4"/>
    <n v="2.6192599197503346E-3"/>
    <n v="5.572893446277307E-5"/>
    <n v="4320"/>
    <n v="0.24074899687917967"/>
    <n v="-375"/>
    <s v="Attic"/>
    <s v="0059"/>
    <s v="005"/>
    <n v="2363.6166666666641"/>
    <n v="0.109027158567395"/>
    <s v="https://github.com/PerseusDL/canonical-greekLit/tree/master/data/tlg0059/tlg005/tlg0059.tlg005.perseus-grc2.xml"/>
    <s v="Plato (0059) - Cratylus (005)"/>
  </r>
  <r>
    <x v="7"/>
    <s v="Philosophy"/>
    <s v="Philosophy"/>
    <x v="3"/>
    <s v="Plato"/>
    <s v="Euthydemus"/>
    <s v="canonical-greekLit-master/data/tlg0059/tlg021/tlg0059.tlg021.perseus-grc2.xml"/>
    <s v="Plato - Euthydemus (tlg021).xml"/>
    <n v="12453"/>
    <n v="2"/>
    <n v="3"/>
    <n v="0"/>
    <s v="Perseus"/>
    <n v="1.6060387055328034E-4"/>
    <n v="2.409058058299205E-4"/>
    <n v="0"/>
    <n v="2984"/>
    <n v="0.23962097486549425"/>
    <n v="-375"/>
    <s v="Attic"/>
    <s v="0059"/>
    <s v="021"/>
    <n v="1594.94285714285"/>
    <n v="0.11154397678126957"/>
    <s v="https://github.com/PerseusDL/canonical-greekLit/tree/master/data/tlg0059/tlg021/tlg0059.tlg021.perseus-grc2.xml"/>
    <s v="Plato (0059) - Euthydemus (021)"/>
  </r>
  <r>
    <x v="7"/>
    <s v="Philosophy"/>
    <s v="Philosophy"/>
    <x v="3"/>
    <s v="Plato"/>
    <s v="Menexenus"/>
    <s v="canonical-greekLit-master/data/tlg0059/tlg028/tlg0059.tlg028.perseus-grc2.xml"/>
    <s v="Plato - Menexenus (tlg028).xml"/>
    <n v="4808"/>
    <n v="1"/>
    <n v="1"/>
    <n v="0"/>
    <s v="Perseus"/>
    <n v="2.0798668885191348E-4"/>
    <n v="2.0798668885191348E-4"/>
    <n v="0"/>
    <n v="1015"/>
    <n v="0.21110648918469219"/>
    <n v="-375"/>
    <s v="Attic"/>
    <s v="0059"/>
    <s v="028"/>
    <n v="583.48571428571404"/>
    <n v="8.9749227478012894E-2"/>
    <s v="https://github.com/PerseusDL/canonical-greekLit/tree/master/data/tlg0059/tlg028/tlg0059.tlg028.perseus-grc2.xml"/>
    <s v="Plato (0059) - Menexenus (028)"/>
  </r>
  <r>
    <x v="7"/>
    <s v="Philosophy"/>
    <s v="Philosophy"/>
    <x v="3"/>
    <s v="Plato"/>
    <s v="Meno"/>
    <s v="canonical-greekLit-master/data/tlg0059/tlg024/tlg0059.tlg024.perseus-grc2.xml"/>
    <s v="Plato - Meno (tlg024).xml"/>
    <n v="9791"/>
    <n v="2"/>
    <n v="2"/>
    <n v="0"/>
    <s v="Perseus"/>
    <n v="2.042692268409764E-4"/>
    <n v="2.042692268409764E-4"/>
    <n v="0"/>
    <n v="2368"/>
    <n v="0.24185476457971605"/>
    <n v="-375"/>
    <s v="Attic"/>
    <s v="0059"/>
    <s v="024"/>
    <n v="1381.866666666665"/>
    <n v="0.10071834678105761"/>
    <s v="https://github.com/PerseusDL/canonical-greekLit/tree/master/data/tlg0059/tlg024/tlg0059.tlg024.perseus-grc2.xml"/>
    <s v="Plato (0059) - Meno (024)"/>
  </r>
  <r>
    <x v="7"/>
    <s v="Philosophy"/>
    <s v="Philosophy"/>
    <x v="3"/>
    <s v="Plato"/>
    <s v="Parmenides"/>
    <s v="canonical-greekLit-master/data/tlg0059/tlg009/tlg0059.tlg009.perseus-grc2.xml"/>
    <s v="Plato - Parmenides (tlg009).xml"/>
    <n v="15155"/>
    <n v="0"/>
    <n v="0"/>
    <n v="0"/>
    <s v="Perseus"/>
    <n v="0"/>
    <n v="0"/>
    <n v="0"/>
    <n v="3951"/>
    <n v="0.26070603761134942"/>
    <n v="-375"/>
    <s v="Attic"/>
    <s v="0059"/>
    <s v="009"/>
    <n v="2181.7833333333201"/>
    <n v="0.11674144946662354"/>
    <s v="https://github.com/PerseusDL/canonical-greekLit/tree/master/data/tlg0059/tlg009/tlg0059.tlg009.perseus-grc2.xml"/>
    <s v="Plato (0059) - Parmenides (009)"/>
  </r>
  <r>
    <x v="7"/>
    <s v="Philosophy"/>
    <s v="Philosophy"/>
    <x v="3"/>
    <s v="Plato"/>
    <s v="Phaedo"/>
    <s v="canonical-greekLit-master/data/tlg0059/tlg004/tlg0059.tlg004.perseus-grc2.xml"/>
    <s v="Plato - Phaedo (tlg004).xml"/>
    <n v="21825"/>
    <n v="9"/>
    <n v="0"/>
    <n v="3"/>
    <s v="Perseus"/>
    <n v="4.1237113402061858E-4"/>
    <n v="0"/>
    <n v="1.3745704467353951E-4"/>
    <n v="4913"/>
    <n v="0.22510882016036654"/>
    <n v="-375"/>
    <s v="Attic"/>
    <s v="0059"/>
    <s v="004"/>
    <n v="2742.5333333333419"/>
    <n v="9.9448644520809079E-2"/>
    <s v="https://github.com/PerseusDL/canonical-greekLit/tree/master/data/tlg0059/tlg004/tlg0059.tlg004.perseus-grc2.xml"/>
    <s v="Plato (0059) - Phaedo (004)"/>
  </r>
  <r>
    <x v="7"/>
    <s v="Philosophy"/>
    <s v="Philosophy"/>
    <x v="3"/>
    <s v="Plato"/>
    <s v="Phaedrus"/>
    <s v="canonical-greekLit-master/data/tlg0059/tlg012/tlg0059.tlg012.perseus-grc2.xml"/>
    <s v="Plato - Phaedrus (tlg012).xml"/>
    <n v="16645"/>
    <n v="8"/>
    <n v="13"/>
    <n v="0"/>
    <s v="Perseus"/>
    <n v="4.8062481225593273E-4"/>
    <n v="7.8101531991589068E-4"/>
    <n v="0"/>
    <n v="4089"/>
    <n v="0.24565935716431361"/>
    <n v="-375"/>
    <s v="Attic"/>
    <s v="0059"/>
    <s v="012"/>
    <n v="2238.0357142857051"/>
    <n v="0.1112024202892337"/>
    <s v="https://github.com/PerseusDL/canonical-greekLit/tree/master/data/tlg0059/tlg012/tlg0059.tlg012.perseus-grc2.xml"/>
    <s v="Plato (0059) - Phaedrus (012)"/>
  </r>
  <r>
    <x v="7"/>
    <s v="Philosophy"/>
    <s v="Philosophy"/>
    <x v="3"/>
    <s v="Plato"/>
    <s v="Republic"/>
    <s v="canonical-greekLit-master/data/tlg0059/tlg030/tlg0059.tlg030.perseus-grc2.xml"/>
    <s v="Plato - Republic (tlg030).xml"/>
    <n v="88878"/>
    <n v="15"/>
    <n v="12"/>
    <n v="0"/>
    <s v="Perseus"/>
    <n v="1.6877067440761493E-4"/>
    <n v="1.3501653952609194E-4"/>
    <n v="0"/>
    <n v="20693"/>
    <n v="0.23282477103445173"/>
    <n v="-375"/>
    <s v="Attic"/>
    <s v="0059"/>
    <s v="030"/>
    <n v="10983.42857142876"/>
    <n v="0.10924606121392516"/>
    <s v="https://github.com/PerseusDL/canonical-greekLit/tree/master/data/tlg0059/tlg030/tlg0059.tlg030.perseus-grc2.xml"/>
    <s v="Plato (0059) - Republic (030)"/>
  </r>
  <r>
    <x v="7"/>
    <s v="Philosophy"/>
    <s v="Philosophy"/>
    <x v="3"/>
    <s v="Plato"/>
    <s v="Symposium"/>
    <s v="canonical-greekLit-master/data/tlg0059/tlg011/tlg0059.tlg011.perseus-grc2.xml"/>
    <s v="Plato - Symposium (tlg011).xml"/>
    <n v="17461"/>
    <n v="8"/>
    <n v="3"/>
    <n v="0"/>
    <s v="Perseus"/>
    <n v="4.581639081381364E-4"/>
    <n v="1.7181146555180117E-4"/>
    <n v="0"/>
    <n v="3897"/>
    <n v="0.22318309375178971"/>
    <n v="-375"/>
    <s v="Attic"/>
    <s v="0059"/>
    <s v="011"/>
    <n v="2109.9523809523698"/>
    <n v="0.10234509014647673"/>
    <s v="https://github.com/PerseusDL/canonical-greekLit/tree/master/data/tlg0059/tlg011/tlg0059.tlg011.perseus-grc2.xml"/>
    <s v="Plato (0059) - Symposium (011)"/>
  </r>
  <r>
    <x v="7"/>
    <s v="Philosophy"/>
    <s v="Philosophy"/>
    <x v="3"/>
    <s v="Plato"/>
    <s v="Theaetetus"/>
    <s v="canonical-greekLit-master/data/tlg0059/tlg006/tlg0059.tlg006.perseus-grc2.xml"/>
    <s v="Plato - Theaetetus (tlg006).xml"/>
    <n v="22489"/>
    <n v="9"/>
    <n v="3"/>
    <n v="0"/>
    <s v="Perseus"/>
    <n v="4.001956512072569E-4"/>
    <n v="1.3339855040241897E-4"/>
    <n v="0"/>
    <n v="5162"/>
    <n v="0.22953443905909557"/>
    <n v="-375"/>
    <s v="Attic"/>
    <s v="0059"/>
    <s v="006"/>
    <n v="2887.5666666666771"/>
    <n v="0.10113536988453568"/>
    <s v="https://github.com/PerseusDL/canonical-greekLit/tree/master/data/tlg0059/tlg006/tlg0059.tlg006.perseus-grc2.xml"/>
    <s v="Plato (0059) - Theaetetus (006)"/>
  </r>
  <r>
    <x v="4"/>
    <s v="Oratory"/>
    <s v="Oratory"/>
    <x v="3"/>
    <s v="Isocrates"/>
    <s v="To Demonicus"/>
    <s v="canonical-greekLit-master/data/tlg0010/tlg007/tlg0010.tlg007.perseus-grc2.xml"/>
    <s v="Isocrates - To Demonicus (tlg007).xml"/>
    <n v="2893"/>
    <n v="0"/>
    <n v="1"/>
    <n v="0"/>
    <s v="Perseus"/>
    <n v="0"/>
    <n v="3.4566194262011752E-4"/>
    <n v="0"/>
    <n v="570"/>
    <n v="0.19702730729346699"/>
    <n v="-374"/>
    <s v="Attic"/>
    <s v="0010"/>
    <s v="007"/>
    <n v="336.76666666666648"/>
    <n v="8.0619887083765482E-2"/>
    <s v="https://github.com/PerseusDL/canonical-greekLit/tree/master/data/tlg0010/tlg007/tlg0010.tlg007.perseus-grc2.xml"/>
    <s v="Isocrates (0010) - To Demonicus (007)"/>
  </r>
  <r>
    <x v="4"/>
    <s v="Oratory"/>
    <s v="Oratory"/>
    <x v="3"/>
    <s v="Isocrates"/>
    <s v="To Nicocles"/>
    <s v="canonical-greekLit-master/data/tlg0010/tlg013/tlg0010.tlg013.perseus-grc2.xml"/>
    <s v="Isocrates - To Nicocles (tlg013).xml"/>
    <n v="3012"/>
    <n v="1"/>
    <n v="0"/>
    <n v="0"/>
    <s v="Perseus"/>
    <n v="3.3200531208499334E-4"/>
    <n v="0"/>
    <n v="0"/>
    <n v="552"/>
    <n v="0.18326693227091634"/>
    <n v="-374"/>
    <s v="Attic"/>
    <s v="0010"/>
    <s v="013"/>
    <n v="307.33333333333331"/>
    <n v="8.1230633023461715E-2"/>
    <s v="https://github.com/PerseusDL/canonical-greekLit/tree/master/data/tlg0010/tlg013/tlg0010.tlg013.perseus-grc2.xml"/>
    <s v="Isocrates (0010) - To Nicocles (013)"/>
  </r>
  <r>
    <x v="4"/>
    <s v="Oratory"/>
    <s v="Oratory"/>
    <x v="3"/>
    <s v="Isocrates"/>
    <s v="Nicocles or the Cyprians"/>
    <s v="canonical-greekLit-master/data/tlg0010/tlg014/tlg0010.tlg014.perseus-grc2.xml"/>
    <s v="Isocrates - Nicocles or the Cyprians (tlg014).xml"/>
    <n v="3736"/>
    <n v="2"/>
    <n v="0"/>
    <n v="0"/>
    <s v="Perseus"/>
    <n v="5.3533190578158461E-4"/>
    <n v="0"/>
    <n v="0"/>
    <n v="680"/>
    <n v="0.18201284796573874"/>
    <n v="-372"/>
    <s v="Attic"/>
    <s v="0010"/>
    <s v="014"/>
    <n v="401.38333333333338"/>
    <n v="7.4576195574589568E-2"/>
    <s v="https://github.com/PerseusDL/canonical-greekLit/tree/master/data/tlg0010/tlg014/tlg0010.tlg014.perseus-grc2.xml"/>
    <s v="Isocrates (0010) - Nicocles or the Cyprians (014)"/>
  </r>
  <r>
    <x v="7"/>
    <s v="Philosophy"/>
    <s v="Philosophy"/>
    <x v="3"/>
    <s v="Xenophon"/>
    <s v="Apology"/>
    <s v="canonical-greekLit-master/data/tlg0032/tlg005/tlg0032.tlg005.perseus-grc2.xml"/>
    <s v="Xenophon - Apology (tlg005).xml"/>
    <n v="2000"/>
    <n v="0"/>
    <n v="0"/>
    <n v="0"/>
    <s v="Perseus"/>
    <n v="0"/>
    <n v="0"/>
    <n v="0"/>
    <n v="468"/>
    <n v="0.23400000000000001"/>
    <n v="-371"/>
    <s v="Attic"/>
    <s v="0032"/>
    <s v="005"/>
    <n v="288.51666666666671"/>
    <n v="8.974166666666665E-2"/>
    <s v="https://github.com/PerseusDL/canonical-greekLit/tree/master/data/tlg0032/tlg005/tlg0032.tlg005.perseus-grc2.xml"/>
    <s v="Xenophon (0032) - Apology (005)"/>
  </r>
  <r>
    <x v="7"/>
    <s v="Philosophy"/>
    <s v="Philosophy"/>
    <x v="3"/>
    <s v="Xenophon"/>
    <s v="Memorabilia"/>
    <s v="canonical-greekLit-master/data/tlg0032/tlg002/tlg0032.tlg002.perseus-grc2.xml"/>
    <s v="Xenophon - Memorabilia (tlg002).xml"/>
    <n v="35727"/>
    <n v="3"/>
    <n v="24"/>
    <n v="0"/>
    <s v="Perseus"/>
    <n v="8.3970106642035437E-5"/>
    <n v="6.7176085313628349E-4"/>
    <n v="0"/>
    <n v="7911"/>
    <n v="0.22142917121504743"/>
    <n v="-371"/>
    <s v="Attic"/>
    <s v="0032"/>
    <s v="002"/>
    <n v="4536.4940476190659"/>
    <n v="9.4452541561870135E-2"/>
    <s v="https://github.com/PerseusDL/canonical-greekLit/tree/master/data/tlg0032/tlg002/tlg0032.tlg002.perseus-grc2.xml"/>
    <s v="Xenophon (0032) - Memorabilia (002)"/>
  </r>
  <r>
    <x v="4"/>
    <s v="Oratory"/>
    <s v="Oratory"/>
    <x v="3"/>
    <s v="Isocrates"/>
    <s v="Evagoras"/>
    <s v="canonical-greekLit-master/data/tlg0010/tlg015/tlg0010.tlg015.perseus-grc2.xml"/>
    <s v="Isocrates - Evagoras (tlg015).xml"/>
    <n v="4601"/>
    <n v="2"/>
    <n v="2"/>
    <n v="0"/>
    <s v="Perseus"/>
    <n v="4.346881112801565E-4"/>
    <n v="4.346881112801565E-4"/>
    <n v="0"/>
    <n v="801"/>
    <n v="0.17409258856770268"/>
    <n v="-370"/>
    <s v="Attic"/>
    <s v="0010"/>
    <s v="015"/>
    <n v="427.88333333333293"/>
    <n v="8.1094689560240615E-2"/>
    <s v="https://github.com/PerseusDL/canonical-greekLit/tree/master/data/tlg0010/tlg015/tlg0010.tlg015.perseus-grc2.xml"/>
    <s v="Isocrates (0010) - Evagoras (015)"/>
  </r>
  <r>
    <x v="4"/>
    <s v="Oratory"/>
    <s v="Oratory"/>
    <x v="3"/>
    <s v="Isocrates"/>
    <s v="Helen"/>
    <s v="canonical-greekLit-master/data/tlg0010/tlg009/tlg0010.tlg009.perseus-grc2.xml"/>
    <s v="Isocrates - Helen (tlg009).xml"/>
    <n v="3729"/>
    <n v="1"/>
    <n v="0"/>
    <n v="0"/>
    <s v="Perseus"/>
    <n v="2.6816840976133012E-4"/>
    <n v="0"/>
    <n v="0"/>
    <n v="600"/>
    <n v="0.16090104585679807"/>
    <n v="-370"/>
    <s v="Attic"/>
    <s v="0010"/>
    <s v="009"/>
    <n v="341.24999999999977"/>
    <n v="6.9388576025744234E-2"/>
    <s v="https://github.com/PerseusDL/canonical-greekLit/tree/master/data/tlg0010/tlg009/tlg0010.tlg009.perseus-grc2.xml"/>
    <s v="Isocrates (0010) - Helen (009)"/>
  </r>
  <r>
    <x v="4"/>
    <s v="Oratory"/>
    <s v="Oratory"/>
    <x v="3"/>
    <s v="Isocrates"/>
    <s v="Plataicus"/>
    <s v="canonical-greekLit-master/data/tlg0010/tlg012/tlg0010.tlg012.perseus-grc2.xml"/>
    <s v="Isocrates - Plataicus (tlg012).xml"/>
    <n v="3191"/>
    <n v="2"/>
    <n v="2"/>
    <n v="0"/>
    <s v="Perseus"/>
    <n v="6.2676277029144467E-4"/>
    <n v="6.2676277029144467E-4"/>
    <n v="0"/>
    <n v="544"/>
    <n v="0.17047947351927295"/>
    <n v="-370"/>
    <s v="Attic"/>
    <s v="0010"/>
    <s v="012"/>
    <n v="310.85000000000002"/>
    <n v="7.3064869946725161E-2"/>
    <s v="https://github.com/PerseusDL/canonical-greekLit/tree/master/data/tlg0010/tlg012/tlg0010.tlg012.perseus-grc2.xml"/>
    <s v="Isocrates (0010) - Plataicus (012)"/>
  </r>
  <r>
    <x v="3"/>
    <s v="History"/>
    <s v="Narrative"/>
    <x v="3"/>
    <s v="Xenophon"/>
    <s v="Anabasis"/>
    <s v="canonical-greekLit-master/data/tlg0032/tlg006/tlg0032.tlg006.perseus-grc2.xml"/>
    <s v="Xenophon - Anabasis (tlg006).xml"/>
    <n v="56454"/>
    <n v="9"/>
    <n v="242"/>
    <n v="0"/>
    <s v="Perseus"/>
    <n v="1.5942183016261026E-4"/>
    <n v="4.2866758777057425E-3"/>
    <n v="0"/>
    <n v="11523"/>
    <n v="0.20411308321819535"/>
    <n v="-370"/>
    <s v="Attic"/>
    <s v="0032"/>
    <s v="006"/>
    <n v="6178.0142857142473"/>
    <n v="9.4678600529382373E-2"/>
    <s v="https://github.com/PerseusDL/canonical-greekLit/tree/master/data/tlg0032/tlg006/tlg0032.tlg006.perseus-grc2.xml"/>
    <s v="Xenophon (0032) - Anabasis (006)"/>
  </r>
  <r>
    <x v="6"/>
    <s v="Politics"/>
    <s v="Social science"/>
    <x v="3"/>
    <s v="Xenophon"/>
    <s v="Constitution of the Lacedaemonians"/>
    <s v="canonical-greekLit-master/data/tlg0032/tlg010/tlg0032.tlg010.perseus-grc2.xml"/>
    <s v="Xenophon - Constitution of the Lacedaemonians (tlg010).xml"/>
    <n v="4864"/>
    <n v="2"/>
    <n v="0"/>
    <n v="0"/>
    <s v="Perseus"/>
    <n v="4.1118421052631577E-4"/>
    <n v="0"/>
    <n v="0"/>
    <n v="964"/>
    <n v="0.19819078947368421"/>
    <n v="-370"/>
    <s v="Attic"/>
    <s v="0032"/>
    <s v="010"/>
    <n v="533.06904761904696"/>
    <n v="8.8596001723057774E-2"/>
    <s v="https://github.com/PerseusDL/canonical-greekLit/tree/master/data/tlg0032/tlg010/tlg0032.tlg010.perseus-grc2.xml"/>
    <s v="Xenophon (0032) - Constitution of the Lacedaemonians (010)"/>
  </r>
  <r>
    <x v="3"/>
    <s v="Biography"/>
    <s v="Narrative"/>
    <x v="3"/>
    <s v="Xenophon"/>
    <s v="Cyropaedia"/>
    <s v="canonical-greekLit-master/data/tlg0032/tlg007/tlg0032.tlg007.perseus-grc2.xml"/>
    <s v="Xenophon - Cyropaedia (tlg007).xml"/>
    <n v="79002"/>
    <n v="10"/>
    <n v="135"/>
    <n v="0"/>
    <s v="Perseus"/>
    <n v="1.26579073947495E-4"/>
    <n v="1.7088174982911825E-3"/>
    <n v="0"/>
    <n v="16750"/>
    <n v="0.21201994886205414"/>
    <n v="-370"/>
    <s v="Attic"/>
    <s v="0032"/>
    <s v="007"/>
    <n v="9273.4952380952036"/>
    <n v="9.4636904912594577E-2"/>
    <s v="https://github.com/PerseusDL/canonical-greekLit/tree/master/data/tlg0032/tlg007/tlg0032.tlg007.perseus-grc2.xml"/>
    <s v="Xenophon (0032) - Cyropaedia (007)"/>
  </r>
  <r>
    <x v="4"/>
    <s v="Oratory"/>
    <s v="Oratory"/>
    <x v="3"/>
    <s v="Demosthenes"/>
    <s v="Apollodorus Against Callipus"/>
    <s v="canonical-greekLit-master/data/tlg0014/tlg052/tlg0014.tlg052.perseus-grc1.xml"/>
    <s v="Demosthenes - Apollodorus Against Callipus (tlg052).xml"/>
    <n v="2115"/>
    <n v="0"/>
    <n v="22"/>
    <n v="0"/>
    <s v="Perseus"/>
    <n v="0"/>
    <n v="1.0401891252955082E-2"/>
    <n v="0"/>
    <n v="449"/>
    <n v="0.21229314420803783"/>
    <n v="-369"/>
    <s v="Attic"/>
    <s v="0014"/>
    <s v="052"/>
    <n v="244.1761904761907"/>
    <n v="9.6843408758302274E-2"/>
    <s v="https://github.com/PerseusDL/canonical-greekLit/tree/master/data/tlg0014/tlg052/tlg0014.tlg052.perseus-grc1.xml"/>
    <s v="Demosthenes (0014) - Apollodorus Against Callipus (052)"/>
  </r>
  <r>
    <x v="4"/>
    <s v="Oratory"/>
    <s v="Oratory"/>
    <x v="3"/>
    <s v="Demosthenes"/>
    <s v="Apollodorus Against Timotheus"/>
    <s v="canonical-greekLit-master/data/tlg0014/tlg049/tlg0014.tlg049.perseus-grc1.xml"/>
    <s v="Demosthenes - Apollodorus Against Timotheus (tlg049).xml"/>
    <n v="4359"/>
    <n v="1"/>
    <n v="41"/>
    <n v="0"/>
    <s v="Perseus"/>
    <n v="2.2941041523285156E-4"/>
    <n v="9.4058270245469151E-3"/>
    <n v="0"/>
    <n v="940"/>
    <n v="0.21564579031888048"/>
    <n v="-368"/>
    <s v="Attic"/>
    <s v="0014"/>
    <s v="049"/>
    <n v="476.7952380952371"/>
    <n v="0.1062639967664058"/>
    <s v="https://github.com/PerseusDL/canonical-greekLit/tree/master/data/tlg0014/tlg049/tlg0014.tlg049.perseus-grc1.xml"/>
    <s v="Demosthenes (0014) - Apollodorus Against Timotheus (049)"/>
  </r>
  <r>
    <x v="8"/>
    <s v="Letters"/>
    <s v="Letters"/>
    <x v="3"/>
    <s v="Isocrates"/>
    <s v="Letter 1"/>
    <s v="canonical-greekLit-master/data/tlg0010/tlg022/tlg0010.tlg022.perseus-grc2.xml"/>
    <s v="Isocrates - Letters (tlg022).xml"/>
    <n v="585"/>
    <n v="1"/>
    <n v="0"/>
    <n v="0"/>
    <s v="Perseus"/>
    <n v="1.7094017094017094E-3"/>
    <n v="0"/>
    <n v="0"/>
    <n v="122"/>
    <n v="0.20854700854700856"/>
    <n v="-367"/>
    <s v="Attic"/>
    <s v="0010"/>
    <s v="022"/>
    <n v="64.28333333333336"/>
    <n v="9.8660968660968615E-2"/>
    <s v="https://github.com/PerseusDL/canonical-greekLit/tree/master/data/tlg0010/tlg022/tlg0010.tlg022.perseus-grc2.xml"/>
    <s v="Isocrates (0010) - Letter 1 (022)"/>
  </r>
  <r>
    <x v="4"/>
    <s v="Oratory"/>
    <s v="Oratory"/>
    <x v="3"/>
    <s v="Demosthenes"/>
    <s v="Apollodorus Against Nicostratus"/>
    <s v="canonical-greekLit-master/data/tlg0014/tlg053/tlg0014.tlg053.perseus-grc1.xml"/>
    <s v="Demosthenes - Apollodorus Against Nicostratus (tlg053).xml"/>
    <n v="2007"/>
    <n v="1"/>
    <n v="5"/>
    <n v="0"/>
    <s v="Perseus"/>
    <n v="4.9825610363726954E-4"/>
    <n v="2.4912805181863478E-3"/>
    <n v="0"/>
    <n v="424"/>
    <n v="0.21126058794220229"/>
    <n v="-366"/>
    <s v="Attic"/>
    <s v="0014"/>
    <s v="053"/>
    <n v="220.95"/>
    <n v="0.10117090184354759"/>
    <s v="https://github.com/PerseusDL/canonical-greekLit/tree/master/data/tlg0014/tlg053/tlg0014.tlg053.perseus-grc1.xml"/>
    <s v="Demosthenes (0014) - Apollodorus Against Nicostratus (053)"/>
  </r>
  <r>
    <x v="4"/>
    <s v="Oratory"/>
    <s v="Oratory"/>
    <x v="3"/>
    <s v="Isocrates"/>
    <s v="Archidamus"/>
    <s v="canonical-greekLit-master/data/tlg0010/tlg016/tlg0010.tlg016.perseus-grc2.xml"/>
    <s v="Isocrates - Archidamus (tlg016).xml"/>
    <n v="6129"/>
    <n v="4"/>
    <n v="0"/>
    <n v="0"/>
    <s v="Perseus"/>
    <n v="6.5263501386849407E-4"/>
    <n v="0"/>
    <n v="0"/>
    <n v="1119"/>
    <n v="0.18257464512971122"/>
    <n v="-366"/>
    <s v="Attic"/>
    <s v="0010"/>
    <s v="016"/>
    <n v="622.71666666666681"/>
    <n v="8.0972970033175592E-2"/>
    <s v="https://github.com/PerseusDL/canonical-greekLit/tree/master/data/tlg0010/tlg016/tlg0010.tlg016.perseus-grc2.xml"/>
    <s v="Isocrates (0010) - Archidamus (016)"/>
  </r>
  <r>
    <x v="4"/>
    <s v="Oratory"/>
    <s v="Oratory"/>
    <x v="3"/>
    <s v="Isaeus"/>
    <s v="On The Estate of Ciron"/>
    <s v="canonical-greekLit-master/data/tlg0017/tlg008/tlg0017.tlg008.perseus-grc1.xml"/>
    <s v="Isaeus - On The Estate of (tlg008).xml"/>
    <n v="3180"/>
    <n v="7"/>
    <n v="31"/>
    <n v="0"/>
    <s v="Perseus"/>
    <n v="2.2012578616352201E-3"/>
    <n v="9.7484276729559744E-3"/>
    <n v="0"/>
    <n v="590"/>
    <n v="0.18553459119496854"/>
    <n v="-365"/>
    <s v="Attic"/>
    <s v="0017"/>
    <s v="008"/>
    <n v="328.34285714285721"/>
    <n v="8.2282120395327923E-2"/>
    <s v="https://github.com/PerseusDL/canonical-greekLit/tree/master/data/tlg0017/tlg008/tlg0017.tlg008.perseus-grc1.xml"/>
    <s v="Isaeus (0017) - On The Estate of Ciron (008)"/>
  </r>
  <r>
    <x v="7"/>
    <s v="Philosophy"/>
    <s v="Philosophy"/>
    <x v="3"/>
    <s v="Plato"/>
    <s v="Sophist"/>
    <s v="canonical-greekLit-master/data/tlg0059/tlg007/tlg0059.tlg007.perseus-grc2.xml"/>
    <s v="Plato - Sophist (tlg007).xml"/>
    <n v="16024"/>
    <n v="5"/>
    <n v="1"/>
    <n v="0"/>
    <s v="Perseus"/>
    <n v="3.1203195207189218E-4"/>
    <n v="6.2406390414378437E-5"/>
    <n v="0"/>
    <n v="3395"/>
    <n v="0.21186969545681478"/>
    <n v="-365"/>
    <s v="Attic"/>
    <s v="0059"/>
    <s v="007"/>
    <n v="1783.6095238095129"/>
    <n v="0.10056106316715471"/>
    <s v="https://github.com/PerseusDL/canonical-greekLit/tree/master/data/tlg0059/tlg007/tlg0059.tlg007.perseus-grc2.xml"/>
    <s v="Plato (0059) - Sophist (007)"/>
  </r>
  <r>
    <x v="7"/>
    <s v="Philosophy"/>
    <s v="Philosophy"/>
    <x v="3"/>
    <s v="Plato"/>
    <s v="Statesman"/>
    <s v="canonical-greekLit-master/data/tlg0059/tlg008/tlg0059.tlg008.perseus-grc2.xml"/>
    <s v="Plato - Statesman (tlg008).xml"/>
    <n v="16953"/>
    <n v="9"/>
    <n v="0"/>
    <n v="0"/>
    <s v="Perseus"/>
    <n v="5.3087949035568926E-4"/>
    <n v="0"/>
    <n v="0"/>
    <n v="3447"/>
    <n v="0.20332684480622898"/>
    <n v="-365"/>
    <s v="Attic"/>
    <s v="0059"/>
    <s v="008"/>
    <n v="1878.1904761904671"/>
    <n v="9.2538755607239606E-2"/>
    <s v="https://github.com/PerseusDL/canonical-greekLit/tree/master/data/tlg0059/tlg008/tlg0059.tlg008.perseus-grc2.xml"/>
    <s v="Plato (0059) - Statesman (008)"/>
  </r>
  <r>
    <x v="4"/>
    <s v="Oratory"/>
    <s v="Oratory"/>
    <x v="3"/>
    <s v="Demosthenes"/>
    <s v="Against Aphobus 1"/>
    <s v="canonical-greekLit-master/data/tlg0014/tlg027/tlg0014.tlg027.perseus-grc1.xml"/>
    <s v="Demosthenes - Against Aphobus 1 (tlg027).xml"/>
    <n v="4564"/>
    <n v="1"/>
    <n v="24"/>
    <n v="0"/>
    <s v="Perseus"/>
    <n v="2.1910604732690623E-4"/>
    <n v="5.2585451358457495E-3"/>
    <n v="0"/>
    <n v="834"/>
    <n v="0.1827344434706398"/>
    <n v="-364"/>
    <s v="Attic"/>
    <s v="0014"/>
    <s v="027"/>
    <n v="474.34999999999928"/>
    <n v="7.8801489921121987E-2"/>
    <s v="https://github.com/PerseusDL/canonical-greekLit/tree/master/data/tlg0014/tlg027/tlg0014.tlg027.perseus-grc1.xml"/>
    <s v="Demosthenes (0014) - Against Aphobus 1 (027)"/>
  </r>
  <r>
    <x v="4"/>
    <s v="Oratory"/>
    <s v="Oratory"/>
    <x v="3"/>
    <s v="Demosthenes"/>
    <s v="Against Aphobus 2"/>
    <s v="canonical-greekLit-master/data/tlg0014/tlg028/tlg0014.tlg028.perseus-grc1.xml"/>
    <s v="Demosthenes - Against Aphobus 2 (tlg028).xml"/>
    <n v="1508"/>
    <n v="1"/>
    <n v="6"/>
    <n v="0"/>
    <s v="Perseus"/>
    <n v="6.6312997347480103E-4"/>
    <n v="3.9787798408488064E-3"/>
    <n v="0"/>
    <n v="269"/>
    <n v="0.17838196286472149"/>
    <n v="-364"/>
    <s v="Attic"/>
    <s v="0014"/>
    <s v="028"/>
    <n v="153.11666666666659"/>
    <n v="7.6845711759504914E-2"/>
    <s v="https://github.com/PerseusDL/canonical-greekLit/tree/master/data/tlg0014/tlg028/tlg0014.tlg028.perseus-grc1.xml"/>
    <s v="Demosthenes (0014) - Against Aphobus 2 (028)"/>
  </r>
  <r>
    <x v="4"/>
    <s v="Oratory"/>
    <s v="Oratory"/>
    <x v="3"/>
    <s v="Demosthenes"/>
    <s v="Against Aphobus 3"/>
    <s v="canonical-greekLit-master/data/tlg0014/tlg029/tlg0014.tlg029.perseus-grc1.xml"/>
    <s v="Demosthenes - Against Aphobus 3 (tlg029).xml"/>
    <n v="3897"/>
    <n v="0"/>
    <n v="22"/>
    <n v="0"/>
    <s v="Perseus"/>
    <n v="0"/>
    <n v="5.6453682319733125E-3"/>
    <n v="0"/>
    <n v="758"/>
    <n v="0.1945085963561714"/>
    <n v="-364"/>
    <s v="Attic"/>
    <s v="0014"/>
    <s v="029"/>
    <n v="431.72619047618991"/>
    <n v="8.372435450957405E-2"/>
    <s v="https://github.com/PerseusDL/canonical-greekLit/tree/master/data/tlg0014/tlg029/tlg0014.tlg029.perseus-grc1.xml"/>
    <s v="Demosthenes (0014) - Against Aphobus 3 (029)"/>
  </r>
  <r>
    <x v="4"/>
    <s v="Oratory"/>
    <s v="Oratory"/>
    <x v="3"/>
    <s v="Isaeus"/>
    <s v="On the Estate of Philoctemon"/>
    <s v="canonical-greekLit-master/data/tlg0017/tlg006/tlg0017.tlg006.perseus-grc1.xml"/>
    <s v="Isaeus - On the Estate of Philoctemon (tlg006).xml"/>
    <n v="3633"/>
    <n v="14"/>
    <n v="21"/>
    <n v="0"/>
    <s v="Perseus"/>
    <n v="3.8535645472061657E-3"/>
    <n v="5.7803468208092483E-3"/>
    <n v="0"/>
    <n v="660"/>
    <n v="0.18166804293971925"/>
    <n v="-364"/>
    <s v="Attic"/>
    <s v="0017"/>
    <s v="006"/>
    <n v="374.7928571428568"/>
    <n v="7.8504581023160797E-2"/>
    <s v="https://github.com/PerseusDL/canonical-greekLit/tree/master/data/tlg0017/tlg006/tlg0017.tlg006.perseus-grc1.xml"/>
    <s v="Isaeus (0017) - On the Estate of Philoctemon (006)"/>
  </r>
  <r>
    <x v="4"/>
    <s v="Oratory"/>
    <s v="Oratory"/>
    <x v="3"/>
    <s v="Demosthenes"/>
    <s v="Against Onetor 1"/>
    <s v="canonical-greekLit-master/data/tlg0014/tlg030/tlg0014.tlg030.perseus-grc1.xml"/>
    <s v="Demosthenes - Against Onetor 1 (tlg030).xml"/>
    <n v="2350"/>
    <n v="0"/>
    <n v="2"/>
    <n v="0"/>
    <s v="Perseus"/>
    <n v="0"/>
    <n v="8.5106382978723403E-4"/>
    <n v="0"/>
    <n v="430"/>
    <n v="0.18297872340425531"/>
    <n v="-362"/>
    <s v="Attic"/>
    <s v="0014"/>
    <s v="030"/>
    <n v="260.33333333333343"/>
    <n v="7.2198581560283651E-2"/>
    <s v="https://github.com/PerseusDL/canonical-greekLit/tree/master/data/tlg0014/tlg030/tlg0014.tlg030.perseus-grc1.xml"/>
    <s v="Demosthenes (0014) - Against Onetor 1 (030)"/>
  </r>
  <r>
    <x v="4"/>
    <s v="Oratory"/>
    <s v="Oratory"/>
    <x v="3"/>
    <s v="Demosthenes"/>
    <s v="Against Onetor 2"/>
    <s v="canonical-greekLit-master/data/tlg0014/tlg031/tlg0014.tlg031.perseus-grc1.xml"/>
    <s v="Demosthenes - Against Onetor 2 (tlg031).xml"/>
    <n v="950"/>
    <n v="0"/>
    <n v="0"/>
    <n v="0"/>
    <s v="Perseus"/>
    <n v="0"/>
    <n v="0"/>
    <n v="0"/>
    <n v="164"/>
    <n v="0.17263157894736841"/>
    <n v="-362"/>
    <s v="Attic"/>
    <s v="0014"/>
    <s v="031"/>
    <n v="81.166666666666671"/>
    <n v="8.719298245614035E-2"/>
    <s v="https://github.com/PerseusDL/canonical-greekLit/tree/master/data/tlg0014/tlg031/tlg0014.tlg031.perseus-grc1.xml"/>
    <s v="Demosthenes (0014) - Against Onetor 2 (031)"/>
  </r>
  <r>
    <x v="4"/>
    <s v="Oratory"/>
    <s v="Oratory"/>
    <x v="3"/>
    <s v="Demosthenes"/>
    <s v="Apollodorus Against Polycles"/>
    <s v="canonical-greekLit-master/data/tlg0014/tlg050/tlg0014.tlg050.perseus-grc1.xml"/>
    <s v="Demosthenes - Apollodorus Against Polycles (tlg050).xml"/>
    <n v="4603"/>
    <n v="0"/>
    <n v="22"/>
    <n v="0"/>
    <s v="Perseus"/>
    <n v="0"/>
    <n v="4.7794916358896372E-3"/>
    <n v="0"/>
    <n v="875"/>
    <n v="0.19009341733651966"/>
    <n v="-362"/>
    <s v="Attic"/>
    <s v="0014"/>
    <s v="050"/>
    <n v="477.39999999999941"/>
    <n v="8.6378448837714658E-2"/>
    <s v="https://github.com/PerseusDL/canonical-greekLit/tree/master/data/tlg0014/tlg050/tlg0014.tlg050.perseus-grc1.xml"/>
    <s v="Demosthenes (0014) - Apollodorus Against Polycles (050)"/>
  </r>
  <r>
    <x v="7"/>
    <s v="Philosophy"/>
    <s v="Philosophy"/>
    <x v="3"/>
    <s v="Xenophon"/>
    <s v="Economics"/>
    <s v="canonical-greekLit-master/data/tlg0032/tlg003/tlg0032.tlg003.perseus-grc2.xml"/>
    <s v="Xenophon - Economics (tlg003).xml"/>
    <n v="17797"/>
    <n v="3"/>
    <n v="2"/>
    <n v="0"/>
    <s v="Perseus"/>
    <n v="1.685677361353037E-4"/>
    <n v="1.1237849075686913E-4"/>
    <n v="0"/>
    <n v="4094"/>
    <n v="0.23003877057931113"/>
    <n v="-362"/>
    <s v="Attic"/>
    <s v="0032"/>
    <s v="003"/>
    <n v="2353.3928571428542"/>
    <n v="9.7803401857456077E-2"/>
    <s v="https://github.com/PerseusDL/canonical-greekLit/tree/master/data/tlg0032/tlg003/tlg0032.tlg003.perseus-grc2.xml"/>
    <s v="Xenophon (0032) - Economics (003)"/>
  </r>
  <r>
    <x v="4"/>
    <s v="Oratory"/>
    <s v="Oratory"/>
    <x v="3"/>
    <s v="Isaeus"/>
    <s v="On the Estate of Astyphilus"/>
    <s v="canonical-greekLit-master/data/tlg0017/tlg009/tlg0017.tlg009.perseus-grc1.xml"/>
    <s v="Isaeus - On the Estate of Astyphilus (tlg009).xml"/>
    <n v="2249"/>
    <n v="9"/>
    <n v="4"/>
    <n v="1"/>
    <s v="Perseus"/>
    <n v="4.0017785682525571E-3"/>
    <n v="1.7785682525566918E-3"/>
    <n v="4.4464206313917296E-4"/>
    <n v="453"/>
    <n v="0.20142285460204534"/>
    <n v="-360"/>
    <s v="Attic"/>
    <s v="0017"/>
    <s v="009"/>
    <n v="252.8261904761907"/>
    <n v="8.9005695653094394E-2"/>
    <s v="https://github.com/PerseusDL/canonical-greekLit/tree/master/data/tlg0017/tlg009/tlg0017.tlg009.perseus-grc1.xml"/>
    <s v="Isaeus (0017) - On the Estate of Astyphilus (009)"/>
  </r>
  <r>
    <x v="3"/>
    <s v="History"/>
    <s v="Narrative"/>
    <x v="3"/>
    <s v="Xenophon"/>
    <s v="Hellenica"/>
    <s v="canonical-greekLit-master/data/tlg0032/tlg001/tlg0032.tlg001.perseus-grc2.xml"/>
    <s v="Xenophon - Hellenica (tlg001).xml"/>
    <n v="66097"/>
    <n v="5"/>
    <n v="340"/>
    <n v="0"/>
    <s v="Perseus"/>
    <n v="7.5646398474968612E-5"/>
    <n v="5.143955096297865E-3"/>
    <n v="0"/>
    <n v="12684"/>
    <n v="0.19189978365130037"/>
    <n v="-360"/>
    <s v="Attic"/>
    <s v="0032"/>
    <s v="001"/>
    <n v="6759.2380952380036"/>
    <n v="8.9637379983387999E-2"/>
    <s v="https://github.com/PerseusDL/canonical-greekLit/tree/master/data/tlg0032/tlg001/tlg0032.tlg001.perseus-grc2.xml"/>
    <s v="Xenophon (0032) - Hellenica (001)"/>
  </r>
  <r>
    <x v="7"/>
    <s v="Philosophy"/>
    <s v="Philosophy"/>
    <x v="3"/>
    <s v="Xenophon"/>
    <s v="Hiero"/>
    <s v="canonical-greekLit-master/data/tlg0032/tlg008/tlg0032.tlg008.perseus-grc2.xml"/>
    <s v="Xenophon - Hiero (tlg008).xml"/>
    <n v="5963"/>
    <n v="0"/>
    <n v="2"/>
    <n v="0"/>
    <s v="Perseus"/>
    <n v="0"/>
    <n v="3.3540164346805297E-4"/>
    <n v="0"/>
    <n v="1347"/>
    <n v="0.22589300687573369"/>
    <n v="-360"/>
    <s v="Attic"/>
    <s v="0032"/>
    <s v="008"/>
    <n v="743.53452380952388"/>
    <n v="0.10120165624525845"/>
    <s v="https://github.com/PerseusDL/canonical-greekLit/tree/master/data/tlg0032/tlg008/tlg0032.tlg008.perseus-grc2.xml"/>
    <s v="Xenophon (0032) - Hiero (008)"/>
  </r>
  <r>
    <x v="7"/>
    <s v="Philosophy"/>
    <s v="Philosophy"/>
    <x v="3"/>
    <s v="Xenophon"/>
    <s v="Symposium"/>
    <s v="canonical-greekLit-master/data/tlg0032/tlg004/tlg0032.tlg004.perseus-grc2.xml"/>
    <s v="Xenophon - Symposium (tlg004).xml"/>
    <n v="9528"/>
    <n v="5"/>
    <n v="0"/>
    <n v="0"/>
    <s v="Perseus"/>
    <n v="5.2476910159529805E-4"/>
    <n v="0"/>
    <n v="0"/>
    <n v="2147"/>
    <n v="0.22533585222502098"/>
    <n v="-360"/>
    <s v="Attic"/>
    <s v="0032"/>
    <s v="004"/>
    <n v="1205.6916666666671"/>
    <n v="9.8793905681500094E-2"/>
    <s v="https://github.com/PerseusDL/canonical-greekLit/tree/master/data/tlg0032/tlg004/tlg0032.tlg004.perseus-grc2.xml"/>
    <s v="Xenophon (0032) - Symposium (004)"/>
  </r>
  <r>
    <x v="4"/>
    <s v="Oratory"/>
    <s v="Oratory"/>
    <x v="3"/>
    <s v="Demosthenes"/>
    <s v="On The Trierarchic Crown"/>
    <s v="canonical-greekLit-master/data/tlg0014/tlg051/tlg0014.tlg051.perseus-grc1.xml"/>
    <s v="Demosthenes - On The Trierarchic Crown (tlg051).xml"/>
    <n v="1345"/>
    <n v="0"/>
    <n v="0"/>
    <n v="0"/>
    <s v="Perseus"/>
    <n v="0"/>
    <n v="0"/>
    <n v="0"/>
    <n v="239"/>
    <n v="0.17769516728624535"/>
    <n v="-359"/>
    <s v="Attic"/>
    <s v="0014"/>
    <s v="051"/>
    <n v="144.66666666666671"/>
    <n v="7.0136307311028462E-2"/>
    <s v="https://github.com/PerseusDL/canonical-greekLit/tree/master/data/tlg0014/tlg051/tlg0014.tlg051.perseus-grc1.xml"/>
    <s v="Demosthenes (0014) - On The Trierarchic Crown (051)"/>
  </r>
  <r>
    <x v="8"/>
    <s v="Letters"/>
    <s v="Letters"/>
    <x v="3"/>
    <s v="Isocrates"/>
    <s v="Letter 6"/>
    <s v="canonical-greekLit-master/data/tlg0010/tlg023/tlg0010.tlg023.perseus-grc2.xml"/>
    <s v="Isocrates - Letters (tlg023).xml"/>
    <n v="889"/>
    <n v="0"/>
    <n v="1"/>
    <n v="0"/>
    <s v="Perseus"/>
    <n v="0"/>
    <n v="1.1248593925759281E-3"/>
    <n v="0"/>
    <n v="176"/>
    <n v="0.19797525309336333"/>
    <n v="-359"/>
    <s v="Attic"/>
    <s v="0010"/>
    <s v="023"/>
    <n v="105.8"/>
    <n v="7.8965129358830155E-2"/>
    <s v="https://github.com/PerseusDL/canonical-greekLit/tree/master/data/tlg0010/tlg023/tlg0010.tlg023.perseus-grc2.xml"/>
    <s v="Isocrates (0010) - Letter 6 (023)"/>
  </r>
  <r>
    <x v="4"/>
    <s v="Oratory"/>
    <s v="Oratory"/>
    <x v="3"/>
    <s v="Isocrates"/>
    <s v="Areopagiticus"/>
    <s v="canonical-greekLit-master/data/tlg0010/tlg018/tlg0010.tlg018.perseus-grc2.xml"/>
    <s v="Isocrates - Areopagiticus (tlg018).xml"/>
    <n v="4578"/>
    <n v="4"/>
    <n v="1"/>
    <n v="0"/>
    <s v="Perseus"/>
    <n v="8.7374399301004806E-4"/>
    <n v="2.1843599825251202E-4"/>
    <n v="0"/>
    <n v="793"/>
    <n v="0.17321974661424203"/>
    <n v="-357"/>
    <s v="Attic"/>
    <s v="0010"/>
    <s v="018"/>
    <n v="461.94285714285661"/>
    <n v="7.2314797478624598E-2"/>
    <s v="https://github.com/PerseusDL/canonical-greekLit/tree/master/data/tlg0010/tlg018/tlg0010.tlg018.perseus-grc2.xml"/>
    <s v="Isocrates (0010) - Areopagiticus (018)"/>
  </r>
  <r>
    <x v="4"/>
    <s v="Oratory"/>
    <s v="Oratory"/>
    <x v="3"/>
    <s v="Demosthenes"/>
    <s v="Against Leochares"/>
    <s v="canonical-greekLit-master/data/tlg0014/tlg044/tlg0014.tlg044.perseus-grc1.xml"/>
    <s v="Demosthenes - Against Leochares (tlg044).xml"/>
    <n v="4202"/>
    <n v="0"/>
    <n v="94"/>
    <n v="0"/>
    <s v="Perseus"/>
    <n v="0"/>
    <n v="2.2370299857210851E-2"/>
    <n v="0"/>
    <n v="831"/>
    <n v="0.19776297001427892"/>
    <n v="-356"/>
    <s v="Attic"/>
    <s v="0014"/>
    <s v="044"/>
    <n v="471.599999999999"/>
    <n v="8.5530699666825555E-2"/>
    <s v="https://github.com/PerseusDL/canonical-greekLit/tree/master/data/tlg0014/tlg044/tlg0014.tlg044.perseus-grc1.xml"/>
    <s v="Demosthenes (0014) - Against Leochares (044)"/>
  </r>
  <r>
    <x v="8"/>
    <s v="Letters"/>
    <s v="Letters"/>
    <x v="3"/>
    <s v="Isocrates"/>
    <s v="Letter 9"/>
    <s v="canonical-greekLit-master/data/tlg0010/tlg024/tlg0010.tlg024.perseus-grc2.xml"/>
    <s v="Isocrates - Letters (tlg024).xml"/>
    <n v="1143"/>
    <n v="0"/>
    <n v="1"/>
    <n v="0"/>
    <s v="Perseus"/>
    <n v="0"/>
    <n v="8.7489063867016625E-4"/>
    <n v="0"/>
    <n v="227"/>
    <n v="0.19860017497812774"/>
    <n v="-356"/>
    <s v="Attic"/>
    <s v="0010"/>
    <s v="024"/>
    <n v="133.1999999999999"/>
    <n v="8.2064741907261679E-2"/>
    <s v="https://github.com/PerseusDL/canonical-greekLit/tree/master/data/tlg0010/tlg024/tlg0010.tlg024.perseus-grc2.xml"/>
    <s v="Isocrates (0010) - Letter 9 (024)"/>
  </r>
  <r>
    <x v="4"/>
    <s v="Oratory"/>
    <s v="Oratory"/>
    <x v="3"/>
    <s v="Demosthenes"/>
    <s v="Against Androtion"/>
    <s v="canonical-greekLit-master/data/tlg0014/tlg022/tlg0014.tlg022.perseus-grc1.xml"/>
    <s v="Demosthenes - κατὰ Ἀνδροτίωνος Παρανόμων (tlg022).xml"/>
    <n v="5480"/>
    <n v="1"/>
    <n v="2"/>
    <n v="0"/>
    <s v="Perseus"/>
    <n v="1.8248175182481751E-4"/>
    <n v="3.6496350364963501E-4"/>
    <n v="0"/>
    <n v="1168"/>
    <n v="0.21313868613138687"/>
    <n v="-355"/>
    <s v="Attic"/>
    <s v="0014"/>
    <s v="022"/>
    <n v="641.6642857142856"/>
    <n v="9.6046663190823792E-2"/>
    <s v="https://github.com/PerseusDL/canonical-greekLit/tree/master/data/tlg0014/tlg022/tlg0014.tlg022.perseus-grc1.xml"/>
    <s v="Demosthenes (0014) - Against Androtion (022)"/>
  </r>
  <r>
    <x v="4"/>
    <s v="Oratory"/>
    <s v="Oratory"/>
    <x v="3"/>
    <s v="Demosthenes"/>
    <s v="Against Conon"/>
    <s v="canonical-greekLit-master/data/tlg0014/tlg054/tlg0014.tlg054.perseus-grc1.xml"/>
    <s v="Demosthenes - Against Conon (tlg054).xml"/>
    <n v="3180"/>
    <n v="0"/>
    <n v="9"/>
    <n v="0"/>
    <s v="Perseus"/>
    <n v="0"/>
    <n v="2.8301886792452828E-3"/>
    <n v="0"/>
    <n v="597"/>
    <n v="0.18773584905660379"/>
    <n v="-355"/>
    <s v="Attic"/>
    <s v="0014"/>
    <s v="054"/>
    <n v="328.86666666666662"/>
    <n v="8.4318658280922443E-2"/>
    <s v="https://github.com/PerseusDL/canonical-greekLit/tree/master/data/tlg0014/tlg054/tlg0014.tlg054.perseus-grc1.xml"/>
    <s v="Demosthenes (0014) - Against Conon (054)"/>
  </r>
  <r>
    <x v="4"/>
    <s v="Oratory"/>
    <s v="Oratory"/>
    <x v="3"/>
    <s v="Demosthenes"/>
    <s v="Against Evergus And Mnesibulus"/>
    <s v="canonical-greekLit-master/data/tlg0014/tlg047/tlg0014.tlg047.perseus-grc1.xml"/>
    <s v="Demosthenes - Against Evergus And Mnesibulus (tlg047).xml"/>
    <n v="5366"/>
    <n v="1"/>
    <n v="15"/>
    <n v="0"/>
    <s v="Perseus"/>
    <n v="1.8635855385762206E-4"/>
    <n v="2.7953783078643311E-3"/>
    <n v="0"/>
    <n v="963"/>
    <n v="0.17946328736489006"/>
    <n v="-355"/>
    <s v="Attic"/>
    <s v="0014"/>
    <s v="047"/>
    <n v="554.61666666666656"/>
    <n v="7.610572741955525E-2"/>
    <s v="https://github.com/PerseusDL/canonical-greekLit/tree/master/data/tlg0014/tlg047/tlg0014.tlg047.perseus-grc1.xml"/>
    <s v="Demosthenes (0014) - Against Evergus And Mnesibulus (047)"/>
  </r>
  <r>
    <x v="4"/>
    <s v="Oratory"/>
    <s v="Oratory"/>
    <x v="3"/>
    <s v="Demosthenes"/>
    <s v="Against Leptines"/>
    <s v="canonical-greekLit-master/data/tlg0014/tlg020/tlg0014.tlg020.perseus-grc1.xml"/>
    <s v="Demosthenes - Against Leptines (tlg020).xml"/>
    <n v="11305"/>
    <n v="1"/>
    <n v="9"/>
    <n v="0"/>
    <s v="Perseus"/>
    <n v="8.8456435205661217E-5"/>
    <n v="7.9610791685095095E-4"/>
    <n v="0"/>
    <n v="2476"/>
    <n v="0.21901813356921715"/>
    <n v="-355"/>
    <s v="Attic"/>
    <s v="0014"/>
    <s v="020"/>
    <n v="1456.8261904761871"/>
    <n v="9.0152482045450053E-2"/>
    <s v="https://github.com/PerseusDL/canonical-greekLit/tree/master/data/tlg0014/tlg020/tlg0014.tlg020.perseus-grc1.xml"/>
    <s v="Demosthenes (0014) - Against Leptines (020)"/>
  </r>
  <r>
    <x v="4"/>
    <s v="Oratory"/>
    <s v="Oratory"/>
    <x v="3"/>
    <s v="Demosthenes"/>
    <s v="Against Spudias"/>
    <s v="canonical-greekLit-master/data/tlg0014/tlg041/tlg0014.tlg041.perseus-grc1.xml"/>
    <s v="Demosthenes - Against Spudias (tlg041).xml"/>
    <n v="1957"/>
    <n v="0"/>
    <n v="19"/>
    <n v="0"/>
    <s v="Perseus"/>
    <n v="0"/>
    <n v="9.7087378640776691E-3"/>
    <n v="0"/>
    <n v="359"/>
    <n v="0.18344404701073072"/>
    <n v="-355"/>
    <s v="Attic"/>
    <s v="0014"/>
    <s v="041"/>
    <n v="211.8880952380953"/>
    <n v="7.5172153685183804E-2"/>
    <s v="https://github.com/PerseusDL/canonical-greekLit/tree/master/data/tlg0014/tlg041/tlg0014.tlg041.perseus-grc1.xml"/>
    <s v="Demosthenes (0014) - Against Spudias (041)"/>
  </r>
  <r>
    <x v="4"/>
    <s v="Oratory"/>
    <s v="Oratory"/>
    <x v="3"/>
    <s v="Demosthenes"/>
    <s v="On the Public Fund"/>
    <s v="canonical-greekLit-master/data/tlg0014/tlg013/tlg0014.tlg013.perseus-grc1.xml"/>
    <s v="Demosthenes - On Organization (tlg013).xml"/>
    <n v="2312"/>
    <n v="0"/>
    <n v="1"/>
    <n v="0"/>
    <s v="Perseus"/>
    <n v="0"/>
    <n v="4.3252595155709344E-4"/>
    <n v="0"/>
    <n v="463"/>
    <n v="0.20025951557093424"/>
    <n v="-355"/>
    <s v="Attic"/>
    <s v="0014"/>
    <s v="013"/>
    <n v="268.14285714285739"/>
    <n v="8.4280771131982096E-2"/>
    <s v="https://github.com/PerseusDL/canonical-greekLit/tree/master/data/tlg0014/tlg013/tlg0014.tlg013.perseus-grc1.xml"/>
    <s v="Demosthenes (0014) - On the Public Fund (013)"/>
  </r>
  <r>
    <x v="4"/>
    <s v="Oratory"/>
    <s v="Oratory"/>
    <x v="3"/>
    <s v="Isaeus"/>
    <s v="On The Estate Of Aristarchus"/>
    <s v="canonical-greekLit-master/data/tlg0017/tlg010/tlg0017.tlg010.perseus-grc1.xml"/>
    <s v="Isaeus - On The Estate Of Aristarchus (tlg010).xml"/>
    <n v="2034"/>
    <n v="14"/>
    <n v="32"/>
    <n v="0"/>
    <s v="Perseus"/>
    <n v="6.8829891838741398E-3"/>
    <n v="1.5732546705998034E-2"/>
    <n v="0"/>
    <n v="391"/>
    <n v="0.19223205506391347"/>
    <n v="-355"/>
    <s v="Attic"/>
    <s v="0017"/>
    <s v="010"/>
    <n v="214.43333333333331"/>
    <n v="8.6807604064241248E-2"/>
    <s v="https://github.com/PerseusDL/canonical-greekLit/tree/master/data/tlg0017/tlg010/tlg0017.tlg010.perseus-grc1.xml"/>
    <s v="Isaeus (0017) - On The Estate Of Aristarchus (010)"/>
  </r>
  <r>
    <x v="4"/>
    <s v="Oratory"/>
    <s v="Oratory"/>
    <x v="3"/>
    <s v="Isaeus"/>
    <s v="On The Estate of Cleonymus"/>
    <s v="canonical-greekLit-master/data/tlg0017/tlg001/tlg0017.tlg001.perseus-grc1.xml"/>
    <s v="Isaeus - On The Estate of Cleonymus (tlg001).xml"/>
    <n v="2709"/>
    <n v="10"/>
    <n v="7"/>
    <n v="0"/>
    <s v="Perseus"/>
    <n v="3.6913990402362494E-3"/>
    <n v="2.5839793281653748E-3"/>
    <n v="0"/>
    <n v="528"/>
    <n v="0.19490586932447398"/>
    <n v="-355"/>
    <s v="Attic"/>
    <s v="0017"/>
    <s v="001"/>
    <n v="318.96666666666658"/>
    <n v="7.7162544604405095E-2"/>
    <s v="https://github.com/PerseusDL/canonical-greekLit/tree/master/data/tlg0017/tlg001/tlg0017.tlg001.perseus-grc1.xml"/>
    <s v="Isaeus (0017) - On The Estate of Cleonymus (001)"/>
  </r>
  <r>
    <x v="4"/>
    <s v="Oratory"/>
    <s v="Oratory"/>
    <x v="3"/>
    <s v="Isaeus"/>
    <s v="On the Estate of Hagnias"/>
    <s v="canonical-greekLit-master/data/tlg0017/tlg011/tlg0017.tlg011.perseus-grc1.xml"/>
    <s v="Isaeus - On the Estate of Hagnias (tlg011).xml"/>
    <n v="3596"/>
    <n v="13"/>
    <n v="8"/>
    <n v="0"/>
    <s v="Perseus"/>
    <n v="3.615127919911012E-3"/>
    <n v="2.2246941045606229E-3"/>
    <n v="0"/>
    <n v="715"/>
    <n v="0.19883203559510568"/>
    <n v="-355"/>
    <s v="Attic"/>
    <s v="0017"/>
    <s v="011"/>
    <n v="408.06666666666609"/>
    <n v="8.5354097144976063E-2"/>
    <s v="https://github.com/PerseusDL/canonical-greekLit/tree/master/data/tlg0017/tlg011/tlg0017.tlg011.perseus-grc1.xml"/>
    <s v="Isaeus (0017) - On the Estate of Hagnias (011)"/>
  </r>
  <r>
    <x v="4"/>
    <s v="Oratory"/>
    <s v="Oratory"/>
    <x v="3"/>
    <s v="Isocrates"/>
    <s v="On the Peace"/>
    <s v="canonical-greekLit-master/data/tlg0010/tlg017/tlg0010.tlg017.perseus-grc2.xml"/>
    <s v="Isocrates - On the Peace (tlg017).xml"/>
    <n v="7926"/>
    <n v="6"/>
    <n v="5"/>
    <n v="0"/>
    <s v="Perseus"/>
    <n v="7.5700227100681302E-4"/>
    <n v="6.3083522583901085E-4"/>
    <n v="0"/>
    <n v="1369"/>
    <n v="0.17272268483472117"/>
    <n v="-355"/>
    <s v="Attic"/>
    <s v="0010"/>
    <s v="017"/>
    <n v="774.35238095238242"/>
    <n v="7.5024933011306791E-2"/>
    <s v="https://github.com/PerseusDL/canonical-greekLit/tree/master/data/tlg0010/tlg017/tlg0010.tlg017.perseus-grc2.xml"/>
    <s v="Isocrates (0010) - On the Peace (017)"/>
  </r>
  <r>
    <x v="7"/>
    <s v="Philosophy"/>
    <s v="Philosophy"/>
    <x v="3"/>
    <s v="Plato"/>
    <s v="Cleitophon"/>
    <s v="canonical-greekLit-master/data/tlg0059/tlg029/tlg0059.tlg029.perseus-grc2.xml"/>
    <s v="Plato - Cleitophon (tlg029).xml"/>
    <n v="1549"/>
    <n v="1"/>
    <n v="0"/>
    <n v="0"/>
    <s v="Perseus"/>
    <n v="6.4557779212395089E-4"/>
    <n v="0"/>
    <n v="0"/>
    <n v="340"/>
    <n v="0.21949644932214332"/>
    <n v="-355"/>
    <s v="Attic"/>
    <s v="0059"/>
    <s v="029"/>
    <n v="198.88333333333341"/>
    <n v="9.1101786098558166E-2"/>
    <s v="https://github.com/PerseusDL/canonical-greekLit/tree/master/data/tlg0059/tlg029/tlg0059.tlg029.perseus-grc2.xml"/>
    <s v="Plato (0059) - Cleitophon (029)"/>
  </r>
  <r>
    <x v="7"/>
    <s v="Philosophy"/>
    <s v="Philosophy"/>
    <x v="3"/>
    <s v="Plato"/>
    <s v="Critias"/>
    <s v="canonical-greekLit-master/data/tlg0059/tlg032/tlg0059.tlg032.perseus-grc2.xml"/>
    <s v="Plato - Critias (tlg032).xml"/>
    <n v="4950"/>
    <n v="1"/>
    <n v="7"/>
    <n v="0"/>
    <s v="Perseus"/>
    <n v="2.0202020202020202E-4"/>
    <n v="1.4141414141414141E-3"/>
    <n v="0"/>
    <n v="1049"/>
    <n v="0.21191919191919192"/>
    <n v="-355"/>
    <s v="Attic"/>
    <s v="0059"/>
    <s v="032"/>
    <n v="606.80238095238121"/>
    <n v="8.9332852332852278E-2"/>
    <s v="https://github.com/PerseusDL/canonical-greekLit/tree/master/data/tlg0059/tlg032/tlg0059.tlg032.perseus-grc2.xml"/>
    <s v="Plato (0059) - Critias (032)"/>
  </r>
  <r>
    <x v="7"/>
    <s v="Philosophy"/>
    <s v="Philosophy"/>
    <x v="3"/>
    <s v="Plato"/>
    <s v="Epistles"/>
    <s v="canonical-greekLit-master/data/tlg0059/tlg036/tlg0059.tlg036.perseus-grc2.xml"/>
    <s v="Plato - Epistles (tlg036).xml"/>
    <n v="16964"/>
    <n v="8"/>
    <n v="15"/>
    <n v="0"/>
    <s v="Perseus"/>
    <n v="4.7158688988446123E-4"/>
    <n v="8.8422541853336474E-4"/>
    <n v="0"/>
    <n v="3607"/>
    <n v="0.21262673897665646"/>
    <n v="-355"/>
    <s v="Attic"/>
    <s v="0059"/>
    <s v="036"/>
    <n v="2056.8261904761812"/>
    <n v="9.1380205701710612E-2"/>
    <s v="https://github.com/PerseusDL/canonical-greekLit/tree/master/data/tlg0059/tlg036/tlg0059.tlg036.perseus-grc2.xml"/>
    <s v="Plato (0059) - Epistles (036)"/>
  </r>
  <r>
    <x v="7"/>
    <s v="Philosophy"/>
    <s v="Philosophy"/>
    <x v="3"/>
    <s v="Plato"/>
    <s v="Laws"/>
    <s v="canonical-greekLit-master/data/tlg0059/tlg034/tlg0059.tlg034.perseus-grc2.xml"/>
    <s v="Plato - Laws (tlg034).xml"/>
    <n v="103193"/>
    <n v="24"/>
    <n v="24"/>
    <n v="0"/>
    <s v="Perseus"/>
    <n v="2.325739148973283E-4"/>
    <n v="2.325739148973283E-4"/>
    <n v="0"/>
    <n v="23083"/>
    <n v="0.22368765323229289"/>
    <n v="-355"/>
    <s v="Attic"/>
    <s v="0059"/>
    <s v="034"/>
    <n v="12553.188095238411"/>
    <n v="0.10203998240928734"/>
    <s v="https://github.com/PerseusDL/canonical-greekLit/tree/master/data/tlg0059/tlg034/tlg0059.tlg034.perseus-grc2.xml"/>
    <s v="Plato (0059) - Laws (034)"/>
  </r>
  <r>
    <x v="7"/>
    <s v="Philosophy"/>
    <s v="Philosophy"/>
    <x v="3"/>
    <s v="Plato"/>
    <s v="Philebus"/>
    <s v="canonical-greekLit-master/data/tlg0059/tlg010/tlg0059.tlg010.perseus-grc2.xml"/>
    <s v="Plato - Philebus (tlg010).xml"/>
    <n v="17668"/>
    <n v="8"/>
    <n v="35"/>
    <n v="0"/>
    <s v="Perseus"/>
    <n v="4.527960153950645E-4"/>
    <n v="1.9809825673534074E-3"/>
    <n v="0"/>
    <n v="4425"/>
    <n v="0.25045279601539505"/>
    <n v="-355"/>
    <s v="Attic"/>
    <s v="0059"/>
    <s v="010"/>
    <n v="2267.7047619047562"/>
    <n v="0.12210183598003417"/>
    <s v="https://github.com/PerseusDL/canonical-greekLit/tree/master/data/tlg0059/tlg010/tlg0059.tlg010.perseus-grc2.xml"/>
    <s v="Plato (0059) - Philebus (010)"/>
  </r>
  <r>
    <x v="7"/>
    <s v="Philosophy"/>
    <s v="Philosophy"/>
    <x v="3"/>
    <s v="Plato"/>
    <s v="Timaeus"/>
    <s v="canonical-greekLit-master/data/tlg0059/tlg031/tlg0059.tlg031.perseus-grc2.xml"/>
    <s v="Plato - Timaeus (tlg031).xml"/>
    <n v="23662"/>
    <n v="20"/>
    <n v="6"/>
    <n v="0"/>
    <s v="Perseus"/>
    <n v="8.452370890034655E-4"/>
    <n v="2.5357112670103965E-4"/>
    <n v="0"/>
    <n v="4848"/>
    <n v="0.20488547037444002"/>
    <n v="-355"/>
    <s v="Attic"/>
    <s v="0059"/>
    <s v="031"/>
    <n v="2621.476190476199"/>
    <n v="9.4097025167940204E-2"/>
    <s v="https://github.com/PerseusDL/canonical-greekLit/tree/master/data/tlg0059/tlg031/tlg0059.tlg031.perseus-grc2.xml"/>
    <s v="Plato (0059) - Timaeus (031)"/>
  </r>
  <r>
    <x v="3"/>
    <s v="Biography"/>
    <s v="Narrative"/>
    <x v="3"/>
    <s v="Xenophon"/>
    <s v="Agesilaus"/>
    <s v="canonical-greekLit-master/data/tlg0032/tlg009/tlg0032.tlg009.perseus-grc2.xml"/>
    <s v="Xenophon - Agesilaus (tlg009).xml"/>
    <n v="7368"/>
    <n v="1"/>
    <n v="10"/>
    <n v="0"/>
    <s v="Perseus"/>
    <n v="1.3572204125950055E-4"/>
    <n v="1.3572204125950054E-3"/>
    <n v="0"/>
    <n v="1489"/>
    <n v="0.20209011943539631"/>
    <n v="-355"/>
    <s v="Attic"/>
    <s v="0032"/>
    <s v="009"/>
    <n v="869.87619047619205"/>
    <n v="8.4028747220929415E-2"/>
    <s v="https://github.com/PerseusDL/canonical-greekLit/tree/master/data/tlg0032/tlg009/tlg0032.tlg009.perseus-grc2.xml"/>
    <s v="Xenophon (0032) - Agesilaus (009)"/>
  </r>
  <r>
    <x v="6"/>
    <s v="Hunting"/>
    <s v="Nature/Animals"/>
    <x v="3"/>
    <s v="Xenophon"/>
    <s v="On Hunting"/>
    <s v="canonical-greekLit-master/data/tlg0032/tlg014/tlg0032.tlg014.perseus-grc2.xml"/>
    <s v="Xenophon - On Hunting (tlg014).xml"/>
    <n v="9118"/>
    <n v="3"/>
    <n v="13"/>
    <n v="0"/>
    <s v="Perseus"/>
    <n v="3.2901952182496161E-4"/>
    <n v="1.4257512612415003E-3"/>
    <n v="0"/>
    <n v="1804"/>
    <n v="0.19785040579074359"/>
    <n v="-355"/>
    <s v="Attic"/>
    <s v="0032"/>
    <s v="014"/>
    <n v="1108.8166666666691"/>
    <n v="7.6242962638005146E-2"/>
    <s v="https://github.com/PerseusDL/canonical-greekLit/tree/master/data/tlg0032/tlg014/tlg0032.tlg014.perseus-grc2.xml"/>
    <s v="Xenophon (0032) - On Hunting (014)"/>
  </r>
  <r>
    <x v="6"/>
    <s v="Horsemanship"/>
    <s v="Nature/Animals"/>
    <x v="3"/>
    <s v="Xenophon"/>
    <s v="On the Art of Horsemanship"/>
    <s v="canonical-greekLit-master/data/tlg0032/tlg013/tlg0032.tlg013.perseus-grc2.xml"/>
    <s v="Xenophon - On the Art of Horsemanship (tlg013).xml"/>
    <n v="6949"/>
    <n v="1"/>
    <n v="0"/>
    <n v="0"/>
    <s v="Perseus"/>
    <n v="1.4390559792775939E-4"/>
    <n v="0"/>
    <n v="0"/>
    <n v="1405"/>
    <n v="0.20218736508850194"/>
    <n v="-355"/>
    <s v="Attic"/>
    <s v="0032"/>
    <s v="013"/>
    <n v="767.45000000000084"/>
    <n v="9.1747013958842882E-2"/>
    <s v="https://github.com/PerseusDL/canonical-greekLit/tree/master/data/tlg0032/tlg013/tlg0032.tlg013.perseus-grc2.xml"/>
    <s v="Xenophon (0032) - On the Art of Horsemanship (013)"/>
  </r>
  <r>
    <x v="6"/>
    <s v="Military"/>
    <s v="Military"/>
    <x v="3"/>
    <s v="Xenophon"/>
    <s v="On the Cavalry Commander"/>
    <s v="canonical-greekLit-master/data/tlg0032/tlg012/tlg0032.tlg012.perseus-grc2.xml"/>
    <s v="Xenophon - On the Cavalry Commander (tlg012).xml"/>
    <n v="5754"/>
    <n v="0"/>
    <n v="1"/>
    <n v="0"/>
    <s v="Perseus"/>
    <n v="0"/>
    <n v="1.7379214459506431E-4"/>
    <n v="0"/>
    <n v="1291"/>
    <n v="0.22436565867222802"/>
    <n v="-355"/>
    <s v="Attic"/>
    <s v="0032"/>
    <s v="012"/>
    <n v="750.25000000000091"/>
    <n v="9.3978102189780865E-2"/>
    <s v="https://github.com/PerseusDL/canonical-greekLit/tree/master/data/tlg0032/tlg012/tlg0032.tlg012.perseus-grc2.xml"/>
    <s v="Xenophon (0032) - On the Cavalry Commander (012)"/>
  </r>
  <r>
    <x v="4"/>
    <s v="Oratory"/>
    <s v="Oratory"/>
    <x v="3"/>
    <s v="Demosthenes"/>
    <s v="On the Navy-Boards"/>
    <s v="canonical-greekLit-master/data/tlg0014/tlg014/tlg0014.tlg014.perseus-grc1.xml"/>
    <s v="Demosthenes - On the Navy-Boards (tlg014).xml"/>
    <n v="2570"/>
    <n v="0"/>
    <n v="0"/>
    <n v="0"/>
    <s v="Perseus"/>
    <n v="0"/>
    <n v="0"/>
    <n v="0"/>
    <n v="551"/>
    <n v="0.21439688715953306"/>
    <n v="-354"/>
    <s v="Attic"/>
    <s v="0014"/>
    <s v="014"/>
    <n v="316.1142857142857"/>
    <n v="9.1395219566425795E-2"/>
    <s v="https://github.com/PerseusDL/canonical-greekLit/tree/master/data/tlg0014/tlg014/tlg0014.tlg014.perseus-grc1.xml"/>
    <s v="Demosthenes (0014) - On the Navy-Boards (014)"/>
  </r>
  <r>
    <x v="4"/>
    <s v="Oratory"/>
    <s v="Oratory"/>
    <x v="3"/>
    <s v="Isaeus"/>
    <s v="On The Estate of Apollodorus"/>
    <s v="canonical-greekLit-master/data/tlg0017/tlg007/tlg0017.tlg007.perseus-grc1.xml"/>
    <s v="Isaeus - On The Estate of Apollodorus (tlg007).xml"/>
    <n v="2792"/>
    <n v="6"/>
    <n v="8"/>
    <n v="0"/>
    <s v="Perseus"/>
    <n v="2.1489971346704871E-3"/>
    <n v="2.8653295128939827E-3"/>
    <n v="0"/>
    <n v="494"/>
    <n v="0.17693409742120345"/>
    <n v="-354"/>
    <s v="Attic"/>
    <s v="0017"/>
    <s v="007"/>
    <n v="264.87857142857149"/>
    <n v="8.2063548915268097E-2"/>
    <s v="https://github.com/PerseusDL/canonical-greekLit/tree/master/data/tlg0017/tlg007/tlg0017.tlg007.perseus-grc1.xml"/>
    <s v="Isaeus (0017) - On The Estate of Apollodorus (007)"/>
  </r>
  <r>
    <x v="4"/>
    <s v="Oratory"/>
    <s v="Oratory"/>
    <x v="3"/>
    <s v="Isaeus"/>
    <s v="On the Estate of Menecles"/>
    <s v="canonical-greekLit-master/data/tlg0017/tlg002/tlg0017.tlg002.perseus-grc1.xml"/>
    <s v="Isaeus - On the Estate of Menecles (tlg002).xml"/>
    <n v="2749"/>
    <n v="4"/>
    <n v="1"/>
    <n v="0"/>
    <s v="Perseus"/>
    <n v="1.4550745725718443E-3"/>
    <n v="3.6376864314296108E-4"/>
    <n v="0"/>
    <n v="496"/>
    <n v="0.18042924699890869"/>
    <n v="-354"/>
    <s v="Attic"/>
    <s v="0017"/>
    <s v="002"/>
    <n v="287.43333333333328"/>
    <n v="7.5870013338183606E-2"/>
    <s v="https://github.com/PerseusDL/canonical-greekLit/tree/master/data/tlg0017/tlg002/tlg0017.tlg002.perseus-grc1.xml"/>
    <s v="Isaeus (0017) - On the Estate of Menecles (002)"/>
  </r>
  <r>
    <x v="4"/>
    <s v="Oratory"/>
    <s v="Oratory"/>
    <x v="3"/>
    <s v="Isocrates"/>
    <s v="Antidosis"/>
    <s v="canonical-greekLit-master/data/tlg0010/tlg019/tlg0010.tlg019.perseus-grc2.xml"/>
    <s v="Isocrates - Antidosis (tlg019).xml"/>
    <n v="17618"/>
    <n v="10"/>
    <n v="4"/>
    <n v="0"/>
    <s v="Perseus"/>
    <n v="5.6760131683505509E-4"/>
    <n v="2.2704052673402204E-4"/>
    <n v="0"/>
    <n v="3259"/>
    <n v="0.18498126915654445"/>
    <n v="-354"/>
    <s v="Attic"/>
    <s v="0010"/>
    <s v="019"/>
    <n v="1871.792857142847"/>
    <n v="7.8738060100871435E-2"/>
    <s v="https://github.com/PerseusDL/canonical-greekLit/tree/master/data/tlg0010/tlg019/tlg0010.tlg019.perseus-grc2.xml"/>
    <s v="Isocrates (0010) - Antidosis (019)"/>
  </r>
  <r>
    <x v="9"/>
    <s v="Essay"/>
    <s v="Social science"/>
    <x v="3"/>
    <s v="Xenophon"/>
    <s v="Ways and Means"/>
    <s v="canonical-greekLit-master/data/tlg0032/tlg011/tlg0032.tlg011.perseus-grc2.xml"/>
    <s v="Xenophon - Ways and Means (tlg011).xml"/>
    <n v="3827"/>
    <n v="1"/>
    <n v="2"/>
    <n v="0"/>
    <s v="Perseus"/>
    <n v="2.6130128037627382E-4"/>
    <n v="5.2260256075254764E-4"/>
    <n v="0"/>
    <n v="906"/>
    <n v="0.23673896002090411"/>
    <n v="-354"/>
    <s v="Attic"/>
    <s v="0032"/>
    <s v="011"/>
    <n v="518.54285714285675"/>
    <n v="0.10124304751950437"/>
    <s v="https://github.com/PerseusDL/canonical-greekLit/tree/master/data/tlg0032/tlg011/tlg0032.tlg011.perseus-grc2.xml"/>
    <s v="Xenophon (0032) - Ways and Means (011)"/>
  </r>
  <r>
    <x v="4"/>
    <s v="Oratory"/>
    <s v="Oratory"/>
    <x v="3"/>
    <s v="Demosthenes"/>
    <s v="Against Timocrates"/>
    <s v="canonical-greekLit-master/data/tlg0014/tlg024/tlg0014.tlg024.perseus-grc1.xml"/>
    <s v="Demosthenes - Against Timocrates (tlg024).xml"/>
    <n v="14600"/>
    <n v="4"/>
    <n v="3"/>
    <n v="0"/>
    <s v="Perseus"/>
    <n v="2.7397260273972601E-4"/>
    <n v="2.0547945205479453E-4"/>
    <n v="0"/>
    <n v="3220"/>
    <n v="0.22054794520547946"/>
    <n v="-353"/>
    <s v="Attic"/>
    <s v="0014"/>
    <s v="024"/>
    <n v="1819.6904761904659"/>
    <n v="9.5911611219831105E-2"/>
    <s v="https://github.com/PerseusDL/canonical-greekLit/tree/master/data/tlg0014/tlg024/tlg0014.tlg024.perseus-grc1.xml"/>
    <s v="Demosthenes (0014) - Against Timocrates (024)"/>
  </r>
  <r>
    <x v="4"/>
    <s v="Oratory"/>
    <s v="Oratory"/>
    <x v="3"/>
    <s v="Demosthenes"/>
    <s v="Against Aristocrates"/>
    <s v="canonical-greekLit-master/data/tlg0014/tlg023/tlg0014.tlg023.perseus-grc1.xml"/>
    <s v="Demosthenes - Against Aristocrates (tlg023).xml"/>
    <n v="15326"/>
    <n v="2"/>
    <n v="38"/>
    <n v="0"/>
    <s v="Perseus"/>
    <n v="1.3049719431032232E-4"/>
    <n v="2.4794466918961243E-3"/>
    <n v="0"/>
    <n v="3335"/>
    <n v="0.21760407151246247"/>
    <n v="-352"/>
    <s v="Attic"/>
    <s v="0014"/>
    <s v="023"/>
    <n v="1862.983333333322"/>
    <n v="9.6047022489017225E-2"/>
    <s v="https://github.com/PerseusDL/canonical-greekLit/tree/master/data/tlg0014/tlg023/tlg0014.tlg023.perseus-grc1.xml"/>
    <s v="Demosthenes (0014) - Against Aristocrates (023)"/>
  </r>
  <r>
    <x v="4"/>
    <s v="Oratory"/>
    <s v="Oratory"/>
    <x v="3"/>
    <s v="Demosthenes"/>
    <s v="For the Megalopolitans"/>
    <s v="canonical-greekLit-master/data/tlg0014/tlg016/tlg0014.tlg016.perseus-grc1.xml"/>
    <s v="Demosthenes - For the Megalopolitans (tlg016).xml"/>
    <n v="1853"/>
    <n v="0"/>
    <n v="1"/>
    <n v="0"/>
    <s v="Perseus"/>
    <n v="0"/>
    <n v="5.3966540744738263E-4"/>
    <n v="0"/>
    <n v="383"/>
    <n v="0.20669185105234755"/>
    <n v="-352"/>
    <s v="Attic"/>
    <s v="0014"/>
    <s v="016"/>
    <n v="229.8166666666668"/>
    <n v="8.2667745997481487E-2"/>
    <s v="https://github.com/PerseusDL/canonical-greekLit/tree/master/data/tlg0014/tlg016/tlg0014.tlg016.perseus-grc1.xml"/>
    <s v="Demosthenes (0014) - For the Megalopolitans (016)"/>
  </r>
  <r>
    <x v="4"/>
    <s v="Oratory"/>
    <s v="Oratory"/>
    <x v="3"/>
    <s v="Demosthenes"/>
    <s v="Against Lacritus"/>
    <s v="canonical-greekLit-master/data/tlg0014/tlg035/tlg0014.tlg035.perseus-grc1.xml"/>
    <s v="Demosthenes - Against Lacritus (tlg035).xml"/>
    <n v="3635"/>
    <n v="2"/>
    <n v="61"/>
    <n v="0"/>
    <s v="Perseus"/>
    <n v="5.5020632737276477E-4"/>
    <n v="1.6781292984869325E-2"/>
    <n v="0"/>
    <n v="801"/>
    <n v="0.2203576341127923"/>
    <n v="-351"/>
    <s v="Attic"/>
    <s v="0014"/>
    <s v="035"/>
    <n v="422.5166666666662"/>
    <n v="0.10412196240256776"/>
    <s v="https://github.com/PerseusDL/canonical-greekLit/tree/master/data/tlg0014/tlg035/tlg0014.tlg035.perseus-grc1.xml"/>
    <s v="Demosthenes (0014) - Against Lacritus (035)"/>
  </r>
  <r>
    <x v="4"/>
    <s v="Oratory"/>
    <s v="Oratory"/>
    <x v="3"/>
    <s v="Demosthenes"/>
    <s v="First Philippic"/>
    <s v="canonical-greekLit-master/data/tlg0014/tlg004/tlg0014.tlg004.perseus-grc1.xml"/>
    <s v="Demosthenes - Speech 4 (tlg004).xml"/>
    <n v="3286"/>
    <n v="2"/>
    <n v="0"/>
    <n v="0"/>
    <s v="Perseus"/>
    <n v="6.0864272671941571E-4"/>
    <n v="0"/>
    <n v="0"/>
    <n v="809"/>
    <n v="0.24619598295800366"/>
    <n v="-351"/>
    <s v="Attic"/>
    <s v="0014"/>
    <s v="004"/>
    <n v="469.37142857142811"/>
    <n v="0.10335622989305292"/>
    <s v="https://github.com/PerseusDL/canonical-greekLit/tree/master/data/tlg0014/tlg004/tlg0014.tlg004.perseus-grc1.xml"/>
    <s v="Demosthenes (0014) - First Philippic (004)"/>
  </r>
  <r>
    <x v="4"/>
    <s v="Oratory"/>
    <s v="Oratory"/>
    <x v="3"/>
    <s v="Demosthenes"/>
    <s v="For the Liberty of the Rhodians"/>
    <s v="canonical-greekLit-master/data/tlg0014/tlg015/tlg0014.tlg015.perseus-grc1.xml"/>
    <s v="Demosthenes - For the Liberty of the Rhodians (tlg015).xml"/>
    <n v="2206"/>
    <n v="0"/>
    <n v="16"/>
    <n v="0"/>
    <s v="Perseus"/>
    <n v="0"/>
    <n v="7.2529465095194923E-3"/>
    <n v="0"/>
    <n v="486"/>
    <n v="0.22030825022665457"/>
    <n v="-351"/>
    <s v="Attic"/>
    <s v="0014"/>
    <s v="015"/>
    <n v="290.92142857142858"/>
    <n v="8.8430902732806627E-2"/>
    <s v="https://github.com/PerseusDL/canonical-greekLit/tree/master/data/tlg0014/tlg015/tlg0014.tlg015.perseus-grc1.xml"/>
    <s v="Demosthenes (0014) - For the Liberty of the Rhodians (015)"/>
  </r>
  <r>
    <x v="6"/>
    <s v="Military"/>
    <s v="Military"/>
    <x v="3"/>
    <s v="Aeneas Tacticus"/>
    <s v="Poliorcetica"/>
    <s v="canonical-greekLit-master/data/tlg0058/tlg001/tlg0058.tlg001.perseus-grc1.xml"/>
    <s v="Aeneas Tacticus - Poliorcetica (tlg001).xml"/>
    <n v="13992"/>
    <n v="53"/>
    <n v="14"/>
    <n v="0"/>
    <s v="Perseus"/>
    <n v="3.787878787878788E-3"/>
    <n v="1.0005717552887365E-3"/>
    <n v="0"/>
    <n v="2884"/>
    <n v="0.20611778158947971"/>
    <n v="-350"/>
    <s v="Attic"/>
    <s v="0058"/>
    <s v="001"/>
    <n v="1615.9619047618989"/>
    <n v="9.0625935908955194E-2"/>
    <s v="https://github.com/PerseusDL/canonical-greekLit/tree/master/data/tlg0058/tlg001/tlg0058.tlg001.perseus-grc1.xml"/>
    <s v="Aeneas Tacticus (0058) - Poliorcetica (001)"/>
  </r>
  <r>
    <x v="4"/>
    <s v="Oratory"/>
    <s v="Oratory"/>
    <x v="3"/>
    <s v="Demosthenes"/>
    <s v="Against Callicles"/>
    <s v="canonical-greekLit-master/data/tlg0014/tlg055/tlg0014.tlg055.perseus-grc1.xml"/>
    <s v="Demosthenes - Against Callicles (tlg055).xml"/>
    <n v="2103"/>
    <n v="0"/>
    <n v="8"/>
    <n v="0"/>
    <s v="Perseus"/>
    <n v="0"/>
    <n v="3.8040893961008085E-3"/>
    <n v="0"/>
    <n v="459"/>
    <n v="0.21825962910128388"/>
    <n v="-350"/>
    <s v="Attic"/>
    <s v="0014"/>
    <s v="055"/>
    <n v="261.80000000000013"/>
    <n v="9.3770803613884873E-2"/>
    <s v="https://github.com/PerseusDL/canonical-greekLit/tree/master/data/tlg0014/tlg055/tlg0014.tlg055.perseus-grc1.xml"/>
    <s v="Demosthenes (0014) - Against Callicles (055)"/>
  </r>
  <r>
    <x v="4"/>
    <s v="Oratory"/>
    <s v="Oratory"/>
    <x v="3"/>
    <s v="Demosthenes"/>
    <s v="For Phormio"/>
    <s v="canonical-greekLit-master/data/tlg0014/tlg036/tlg0014.tlg036.perseus-grc1.xml"/>
    <s v="Demosthenes - For Phormio (tlg036).xml"/>
    <n v="3939"/>
    <n v="1"/>
    <n v="11"/>
    <n v="0"/>
    <s v="Perseus"/>
    <n v="2.538715410002539E-4"/>
    <n v="2.7925869510027927E-3"/>
    <n v="0"/>
    <n v="758"/>
    <n v="0.19243462807819242"/>
    <n v="-350"/>
    <s v="Attic"/>
    <s v="0014"/>
    <s v="036"/>
    <n v="422.32142857142838"/>
    <n v="8.5219236209335261E-2"/>
    <s v="https://github.com/PerseusDL/canonical-greekLit/tree/master/data/tlg0014/tlg036/tlg0014.tlg036.perseus-grc1.xml"/>
    <s v="Demosthenes (0014) - For Phormio (036)"/>
  </r>
  <r>
    <x v="6"/>
    <s v="Medicine"/>
    <s v="Medicine/Biology"/>
    <x v="3"/>
    <s v="Hippocrates"/>
    <s v="De alimento"/>
    <s v="canonical-greekLit-master/data/tlg0627/tlg046/tlg0627.tlg046.perseus-grc1.xml"/>
    <s v="Hippocrates - De alimento (tlg046).xml"/>
    <n v="1309"/>
    <n v="26"/>
    <n v="2"/>
    <n v="0"/>
    <s v="Perseus"/>
    <n v="1.9862490450725745E-2"/>
    <n v="1.5278838808250573E-3"/>
    <n v="0"/>
    <n v="229"/>
    <n v="0.17494270435446907"/>
    <n v="-350"/>
    <s v="Ionic"/>
    <s v="0627"/>
    <s v="046"/>
    <n v="126.7107142857142"/>
    <n v="7.8143075411983037E-2"/>
    <s v="https://github.com/PerseusDL/canonical-greekLit/tree/master/data/tlg0627/tlg046/tlg0627.tlg046.perseus-grc1.xml"/>
    <s v="Hippocrates (0627) - De alimento (046)"/>
  </r>
  <r>
    <x v="4"/>
    <s v="Oratory"/>
    <s v="Oratory"/>
    <x v="3"/>
    <s v="Isaeus"/>
    <s v="On the Estate of Nicostratus"/>
    <s v="canonical-greekLit-master/data/tlg0017/tlg004/tlg0017.tlg004.perseus-grc1.xml"/>
    <s v="Isaeus - On the Estate of Nicostratus (tlg004).xml"/>
    <n v="1802"/>
    <n v="9"/>
    <n v="22"/>
    <n v="0"/>
    <s v="Perseus"/>
    <n v="4.9944506104328528E-3"/>
    <n v="1.2208657047724751E-2"/>
    <n v="0"/>
    <n v="348"/>
    <n v="0.19311875693673697"/>
    <n v="-350"/>
    <s v="Attic"/>
    <s v="0017"/>
    <s v="004"/>
    <n v="200.11666666666679"/>
    <n v="8.2066222715501222E-2"/>
    <s v="https://github.com/PerseusDL/canonical-greekLit/tree/master/data/tlg0017/tlg004/tlg0017.tlg004.perseus-grc1.xml"/>
    <s v="Isaeus (0017) - On the Estate of Nicostratus (004)"/>
  </r>
  <r>
    <x v="8"/>
    <s v="Letters"/>
    <s v="Letters"/>
    <x v="3"/>
    <s v="Isocrates"/>
    <s v="Letter 8"/>
    <s v="canonical-greekLit-master/data/tlg0010/tlg025/tlg0010.tlg025.perseus-grc2.xml"/>
    <s v="Isocrates - Letters (tlg025).xml"/>
    <n v="665"/>
    <n v="0"/>
    <n v="0"/>
    <n v="0"/>
    <s v="Perseus"/>
    <n v="0"/>
    <n v="0"/>
    <n v="0"/>
    <n v="116"/>
    <n v="0.17443609022556392"/>
    <n v="-350"/>
    <s v="Attic"/>
    <s v="0010"/>
    <s v="025"/>
    <n v="66.366666666666688"/>
    <n v="7.4636591478696709E-2"/>
    <s v="https://github.com/PerseusDL/canonical-greekLit/tree/master/data/tlg0010/tlg025/tlg0010.tlg025.perseus-grc2.xml"/>
    <s v="Isocrates (0010) - Letter 8 (025)"/>
  </r>
  <r>
    <x v="7"/>
    <s v="Philosophy"/>
    <s v="Philosophy"/>
    <x v="3"/>
    <s v="Plato"/>
    <s v="Epinomis"/>
    <s v="canonical-greekLit-master/data/tlg0059/tlg035/tlg0059.tlg035.perseus-grc2.xml"/>
    <s v="Plato - Epinomis (tlg035).xml"/>
    <n v="6309"/>
    <n v="2"/>
    <n v="0"/>
    <n v="0"/>
    <s v="Perseus"/>
    <n v="3.1700744967506737E-4"/>
    <n v="0"/>
    <n v="0"/>
    <n v="1343"/>
    <n v="0.21287050245680775"/>
    <n v="-350"/>
    <s v="Attic"/>
    <s v="0059"/>
    <s v="035"/>
    <n v="710.83333333333383"/>
    <n v="0.10020077138479414"/>
    <s v="https://github.com/PerseusDL/canonical-greekLit/tree/master/data/tlg0059/tlg035/tlg0059.tlg035.perseus-grc2.xml"/>
    <s v="Plato (0059) - Epinomis (035)"/>
  </r>
  <r>
    <x v="7"/>
    <s v="Philosophy"/>
    <s v="Philosophy"/>
    <x v="3"/>
    <s v="Plato"/>
    <s v="Hipparchus"/>
    <s v="canonical-greekLit-master/data/tlg0059/tlg015/tlg0059.tlg015.perseus-grc2.xml"/>
    <s v="Plato - Hipparchus (tlg015).xml"/>
    <n v="2256"/>
    <n v="1"/>
    <n v="1"/>
    <n v="0"/>
    <s v="Perseus"/>
    <n v="4.4326241134751772E-4"/>
    <n v="4.4326241134751772E-4"/>
    <n v="0"/>
    <n v="538"/>
    <n v="0.23847517730496454"/>
    <n v="-350"/>
    <s v="Attic"/>
    <s v="0059"/>
    <s v="015"/>
    <n v="297.03333333333359"/>
    <n v="0.10681146572104008"/>
    <s v="https://github.com/PerseusDL/canonical-greekLit/tree/master/data/tlg0059/tlg015/tlg0059.tlg015.perseus-grc2.xml"/>
    <s v="Plato (0059) - Hipparchus (015)"/>
  </r>
  <r>
    <x v="7"/>
    <s v="Philosophy"/>
    <s v="Philosophy"/>
    <x v="3"/>
    <s v="Plato"/>
    <s v="Minos"/>
    <s v="canonical-greekLit-master/data/tlg0059/tlg033/tlg0059.tlg033.perseus-grc2.xml"/>
    <s v="Plato - Minos (tlg033).xml"/>
    <n v="2859"/>
    <n v="0"/>
    <n v="6"/>
    <n v="0"/>
    <s v="Perseus"/>
    <n v="0"/>
    <n v="2.0986358866736622E-3"/>
    <n v="0"/>
    <n v="660"/>
    <n v="0.23084994753410285"/>
    <n v="-350"/>
    <s v="Attic"/>
    <s v="0059"/>
    <s v="033"/>
    <n v="399.69999999999942"/>
    <n v="9.1045820216859238E-2"/>
    <s v="https://github.com/PerseusDL/canonical-greekLit/tree/master/data/tlg0059/tlg033/tlg0059.tlg033.perseus-grc2.xml"/>
    <s v="Plato (0059) - Minos (033)"/>
  </r>
  <r>
    <x v="4"/>
    <s v="Oratory"/>
    <s v="Oratory"/>
    <x v="3"/>
    <s v="Demosthenes"/>
    <s v="Against Boeotus 1"/>
    <s v="canonical-greekLit-master/data/tlg0014/tlg039/tlg0014.tlg039.perseus-grc1.xml"/>
    <s v="Demosthenes - Against Boeotus 1. (tlg039).xml"/>
    <n v="2736"/>
    <n v="0"/>
    <n v="10"/>
    <n v="0"/>
    <s v="Perseus"/>
    <n v="0"/>
    <n v="3.6549707602339179E-3"/>
    <n v="0"/>
    <n v="625"/>
    <n v="0.22843567251461988"/>
    <n v="-349"/>
    <s v="Attic"/>
    <s v="0014"/>
    <s v="039"/>
    <n v="351.14761904761889"/>
    <n v="0.1000922445001393"/>
    <s v="https://github.com/PerseusDL/canonical-greekLit/tree/master/data/tlg0014/tlg039/tlg0014.tlg039.perseus-grc1.xml"/>
    <s v="Demosthenes (0014) - Against Boeotus 1 (039)"/>
  </r>
  <r>
    <x v="4"/>
    <s v="Oratory"/>
    <s v="Oratory"/>
    <x v="3"/>
    <s v="Demosthenes"/>
    <s v="First Olynthiac"/>
    <s v="canonical-greekLit-master/data/tlg0014/tlg001/tlg0014.tlg001.perseus-grc1.xml"/>
    <s v="Demosthenes - First Olynthiac (tlg001).xml"/>
    <n v="1826"/>
    <n v="1"/>
    <n v="3"/>
    <n v="0"/>
    <s v="Perseus"/>
    <n v="5.4764512595837896E-4"/>
    <n v="1.6429353778751369E-3"/>
    <n v="0"/>
    <n v="415"/>
    <n v="0.22727272727272727"/>
    <n v="-349"/>
    <s v="Attic"/>
    <s v="0014"/>
    <s v="001"/>
    <n v="231.68333333333351"/>
    <n v="0.10039247900693675"/>
    <s v="https://github.com/PerseusDL/canonical-greekLit/tree/master/data/tlg0014/tlg001/tlg0014.tlg001.perseus-grc1.xml"/>
    <s v="Demosthenes (0014) - First Olynthiac (001)"/>
  </r>
  <r>
    <x v="4"/>
    <s v="Oratory"/>
    <s v="Oratory"/>
    <x v="3"/>
    <s v="Demosthenes"/>
    <s v="Second Olynthiac"/>
    <s v="canonical-greekLit-master/data/tlg0014/tlg002/tlg0014.tlg002.perseus-grc1.xml"/>
    <s v="Demosthenes - Second Olynthiac (tlg002).xml"/>
    <n v="2043"/>
    <n v="0"/>
    <n v="0"/>
    <n v="0"/>
    <s v="Perseus"/>
    <n v="0"/>
    <n v="0"/>
    <n v="0"/>
    <n v="422"/>
    <n v="0.20655898188937835"/>
    <n v="-349"/>
    <s v="Attic"/>
    <s v="0014"/>
    <s v="002"/>
    <n v="254.50476190476209"/>
    <n v="8.1984942777894226E-2"/>
    <s v="https://github.com/PerseusDL/canonical-greekLit/tree/master/data/tlg0014/tlg002/tlg0014.tlg002.perseus-grc1.xml"/>
    <s v="Demosthenes (0014) - Second Olynthiac (002)"/>
  </r>
  <r>
    <x v="4"/>
    <s v="Oratory"/>
    <s v="Oratory"/>
    <x v="3"/>
    <s v="Demosthenes"/>
    <s v="Third Olynthiac"/>
    <s v="canonical-greekLit-master/data/tlg0014/tlg003/tlg0014.tlg003.perseus-grc1.xml"/>
    <s v="Demosthenes - Third Olynthiac (tlg003).xml"/>
    <n v="2354"/>
    <n v="0"/>
    <n v="0"/>
    <n v="0"/>
    <s v="Perseus"/>
    <n v="0"/>
    <n v="0"/>
    <n v="0"/>
    <n v="556"/>
    <n v="0.23619371282922685"/>
    <n v="-349"/>
    <s v="Attic"/>
    <s v="0014"/>
    <s v="003"/>
    <n v="337.71428571428561"/>
    <n v="9.2729700206335766E-2"/>
    <s v="https://github.com/PerseusDL/canonical-greekLit/tree/master/data/tlg0014/tlg003/tlg0014.tlg003.perseus-grc1.xml"/>
    <s v="Demosthenes (0014) - Third Olynthiac (003)"/>
  </r>
  <r>
    <x v="4"/>
    <s v="Oratory"/>
    <s v="Oratory"/>
    <x v="3"/>
    <s v="Demosthenes (Apollodorus )"/>
    <s v="Against Stephanus 2"/>
    <s v="canonical-greekLit-master/data/tlg0014/tlg046/tlg0014.tlg046.perseus-grc1.xml"/>
    <s v="Demosthenes - Apollodorus Against Stephanus 2 (tlg046).xml"/>
    <n v="1847"/>
    <n v="0"/>
    <n v="5"/>
    <n v="0"/>
    <s v="Perseus"/>
    <n v="0"/>
    <n v="2.7070925825663237E-3"/>
    <n v="0"/>
    <n v="385"/>
    <n v="0.20844612885760694"/>
    <n v="-349"/>
    <s v="Attic"/>
    <s v="0014"/>
    <s v="046"/>
    <n v="242.50000000000011"/>
    <n v="7.7152138603140172E-2"/>
    <s v="https://github.com/PerseusDL/canonical-greekLit/tree/master/data/tlg0014/tlg046/tlg0014.tlg046.perseus-grc1.xml"/>
    <s v="Demosthenes (Apollodorus ) (0014) - Against Stephanus 2 (046)"/>
  </r>
  <r>
    <x v="4"/>
    <s v="Oratory"/>
    <s v="Oratory"/>
    <x v="3"/>
    <s v="Demosthenes (Apollodorus)"/>
    <s v="Against Stephanus 1"/>
    <s v="canonical-greekLit-master/data/tlg0014/tlg045/tlg0014.tlg045.perseus-grc1.xml"/>
    <s v="Demosthenes - Apollodorus Against Stephanus 1 (tlg045).xml"/>
    <n v="5683"/>
    <n v="2"/>
    <n v="24"/>
    <n v="1"/>
    <s v="Perseus"/>
    <n v="3.5192679922576106E-4"/>
    <n v="4.2231215907091325E-3"/>
    <n v="1.7596339961288053E-4"/>
    <n v="1093"/>
    <n v="0.1923279957768784"/>
    <n v="-349"/>
    <s v="Attic"/>
    <s v="0014"/>
    <s v="045"/>
    <n v="609.19999999999993"/>
    <n v="8.5131092732711605E-2"/>
    <s v="https://github.com/PerseusDL/canonical-greekLit/tree/master/data/tlg0014/tlg045/tlg0014.tlg045.perseus-grc1.xml"/>
    <s v="Demosthenes (Apollodorus) (0014) - Against Stephanus 1 (045)"/>
  </r>
  <r>
    <x v="4"/>
    <s v="Oratory"/>
    <s v="Oratory"/>
    <x v="3"/>
    <s v="Aeschines"/>
    <s v="Against Timarchus"/>
    <s v="canonical-greekLit-master/data/tlg0026/tlg001/tlg0026.tlg001.perseus-grc1.xml"/>
    <s v="Aeschines - Against Timarchus (tlg001).xml"/>
    <n v="13551"/>
    <n v="8"/>
    <n v="68"/>
    <n v="0"/>
    <s v="Perseus"/>
    <n v="5.9036233488303448E-4"/>
    <n v="5.0180798465057934E-3"/>
    <n v="0"/>
    <n v="2539"/>
    <n v="0.18736624603350308"/>
    <n v="-347"/>
    <s v="Attic"/>
    <s v="0026"/>
    <s v="001"/>
    <n v="1450.442857142853"/>
    <n v="8.0330392063843778E-2"/>
    <s v="https://github.com/PerseusDL/canonical-greekLit/tree/master/data/tlg0026/tlg001/tlg0026.tlg001.perseus-grc1.xml"/>
    <s v="Aeschines (0026) - Against Timarchus (001)"/>
  </r>
  <r>
    <x v="4"/>
    <s v="Oratory"/>
    <s v="Oratory"/>
    <x v="3"/>
    <s v="Demosthenes"/>
    <s v="Against Boeotus 2"/>
    <s v="canonical-greekLit-master/data/tlg0014/tlg040/tlg0014.tlg040.perseus-grc1.xml"/>
    <s v="Demosthenes - Against Boeotus 2. (tlg040).xml"/>
    <n v="3902"/>
    <n v="1"/>
    <n v="19"/>
    <n v="0"/>
    <s v="Perseus"/>
    <n v="2.5627883136852895E-4"/>
    <n v="4.8692977960020506E-3"/>
    <n v="0"/>
    <n v="698"/>
    <n v="0.17888262429523322"/>
    <n v="-347"/>
    <s v="Attic"/>
    <s v="0014"/>
    <s v="040"/>
    <n v="398.23571428571398"/>
    <n v="7.6823240828879036E-2"/>
    <s v="https://github.com/PerseusDL/canonical-greekLit/tree/master/data/tlg0014/tlg040/tlg0014.tlg040.perseus-grc1.xml"/>
    <s v="Demosthenes (0014) - Against Boeotus 2 (040)"/>
  </r>
  <r>
    <x v="4"/>
    <s v="Oratory"/>
    <s v="Oratory"/>
    <x v="3"/>
    <s v="Demosthenes"/>
    <s v="κατὰ Μειδίου περὶ τοῦ Κονδύλου"/>
    <s v="canonical-greekLit-master/data/tlg0014/tlg021/tlg0014.tlg021.perseus-grc1.xml"/>
    <s v="Demosthenes - κατὰ Μειδίου περὶ τοῦ Κονδύλου (tlg021).xml"/>
    <n v="15050"/>
    <n v="7"/>
    <n v="17"/>
    <n v="0"/>
    <s v="Perseus"/>
    <n v="4.6511627906976747E-4"/>
    <n v="1.1295681063122924E-3"/>
    <n v="0"/>
    <n v="3231"/>
    <n v="0.21468438538205981"/>
    <n v="-347"/>
    <s v="Attic"/>
    <s v="0014"/>
    <s v="021"/>
    <n v="1811.911904761894"/>
    <n v="9.4291567789907382E-2"/>
    <s v="https://github.com/PerseusDL/canonical-greekLit/tree/master/data/tlg0014/tlg021/tlg0014.tlg021.perseus-grc1.xml"/>
    <s v="Demosthenes (0014) - κατὰ Μειδίου περὶ τοῦ Κονδύλου (021)"/>
  </r>
  <r>
    <x v="4"/>
    <s v="Oratory"/>
    <s v="Oratory"/>
    <x v="3"/>
    <s v="Demosthenes"/>
    <s v="Against Nausimachus and Xenopeithes"/>
    <s v="canonical-greekLit-master/data/tlg0014/tlg038/tlg0014.tlg038.perseus-grc1.xml"/>
    <s v="Demosthenes - Against Nausimachus and Xenopeithes (tlg038).xml"/>
    <n v="1843"/>
    <n v="0"/>
    <n v="14"/>
    <n v="0"/>
    <s v="Perseus"/>
    <n v="0"/>
    <n v="7.5963103635377106E-3"/>
    <n v="0"/>
    <n v="367"/>
    <n v="0.19913185024416713"/>
    <n v="-346"/>
    <s v="Attic"/>
    <s v="0014"/>
    <s v="038"/>
    <n v="219.31666666666669"/>
    <n v="8.013203110869957E-2"/>
    <s v="https://github.com/PerseusDL/canonical-greekLit/tree/master/data/tlg0014/tlg038/tlg0014.tlg038.perseus-grc1.xml"/>
    <s v="Demosthenes (0014) - Against Nausimachus and Xenopeithes (038)"/>
  </r>
  <r>
    <x v="4"/>
    <s v="Oratory"/>
    <s v="Oratory"/>
    <x v="3"/>
    <s v="Demosthenes"/>
    <s v="Against Pantaenetus"/>
    <s v="canonical-greekLit-master/data/tlg0014/tlg037/tlg0014.tlg037.perseus-grc1.xml"/>
    <s v="Demosthenes - Against Pantaenetus (tlg037).xml"/>
    <n v="3760"/>
    <n v="2"/>
    <n v="35"/>
    <n v="0"/>
    <s v="Perseus"/>
    <n v="5.3191489361702129E-4"/>
    <n v="9.3085106382978719E-3"/>
    <n v="0"/>
    <n v="784"/>
    <n v="0.20851063829787234"/>
    <n v="-346"/>
    <s v="Attic"/>
    <s v="0014"/>
    <s v="037"/>
    <n v="433.63333333333242"/>
    <n v="9.3182624113475415E-2"/>
    <s v="https://github.com/PerseusDL/canonical-greekLit/tree/master/data/tlg0014/tlg037/tlg0014.tlg037.perseus-grc1.xml"/>
    <s v="Demosthenes (0014) - Against Pantaenetus (037)"/>
  </r>
  <r>
    <x v="4"/>
    <s v="Oratory"/>
    <s v="Oratory"/>
    <x v="3"/>
    <s v="Demosthenes"/>
    <s v="On the Peace"/>
    <s v="canonical-greekLit-master/data/tlg0014/tlg005/tlg0014.tlg005.perseus-grc1.xml"/>
    <s v="Demosthenes - On the Peace (tlg005).xml"/>
    <n v="1455"/>
    <n v="0"/>
    <n v="3"/>
    <n v="0"/>
    <s v="Perseus"/>
    <n v="0"/>
    <n v="2.0618556701030928E-3"/>
    <n v="0"/>
    <n v="288"/>
    <n v="0.1979381443298969"/>
    <n v="-346"/>
    <s v="Attic"/>
    <s v="0014"/>
    <s v="005"/>
    <n v="160.65"/>
    <n v="8.7525773195876289E-2"/>
    <s v="https://github.com/PerseusDL/canonical-greekLit/tree/master/data/tlg0014/tlg005/tlg0014.tlg005.perseus-grc1.xml"/>
    <s v="Demosthenes (0014) - On the Peace (005)"/>
  </r>
  <r>
    <x v="4"/>
    <s v="Oratory"/>
    <s v="Oratory"/>
    <x v="3"/>
    <s v="Isocrates"/>
    <s v="To Philip"/>
    <s v="canonical-greekLit-master/data/tlg0010/tlg020/tlg0010.tlg020.perseus-grc2.xml"/>
    <s v="Isocrates - To Philip (tlg020).xml"/>
    <n v="8770"/>
    <n v="4"/>
    <n v="4"/>
    <n v="0"/>
    <s v="Perseus"/>
    <n v="4.5610034207525655E-4"/>
    <n v="4.5610034207525655E-4"/>
    <n v="0"/>
    <n v="1542"/>
    <n v="0.17582668187001141"/>
    <n v="-346"/>
    <s v="Attic"/>
    <s v="0010"/>
    <s v="020"/>
    <n v="870.96666666666943"/>
    <n v="7.6514633219307931E-2"/>
    <s v="https://github.com/PerseusDL/canonical-greekLit/tree/master/data/tlg0010/tlg020/tlg0010.tlg020.perseus-grc2.xml"/>
    <s v="Isocrates (0010) - To Philip (020)"/>
  </r>
  <r>
    <x v="4"/>
    <s v="Oratory"/>
    <s v="Oratory"/>
    <x v="3"/>
    <s v="Demosthenes"/>
    <s v="Against Eubulides"/>
    <s v="canonical-greekLit-master/data/tlg0014/tlg057/tlg0014.tlg057.perseus-grc1.xml"/>
    <s v="Demosthenes - Against Eubulides (tlg057).xml"/>
    <n v="4604"/>
    <n v="1"/>
    <n v="17"/>
    <n v="0"/>
    <s v="Perseus"/>
    <n v="2.1720243266724586E-4"/>
    <n v="3.6924413553431797E-3"/>
    <n v="0"/>
    <n v="973"/>
    <n v="0.21133796698523025"/>
    <n v="-345"/>
    <s v="Attic"/>
    <s v="0014"/>
    <s v="057"/>
    <n v="544.02380952380918"/>
    <n v="9.3174672127756472E-2"/>
    <s v="https://github.com/PerseusDL/canonical-greekLit/tree/master/data/tlg0014/tlg057/tlg0014.tlg057.perseus-grc1.xml"/>
    <s v="Demosthenes (0014) - Against Eubulides (057)"/>
  </r>
  <r>
    <x v="4"/>
    <s v="Oratory"/>
    <s v="Oratory"/>
    <x v="3"/>
    <s v="Demosthenes"/>
    <s v="Against Zenothemis"/>
    <s v="canonical-greekLit-master/data/tlg0014/tlg032/tlg0014.tlg032.perseus-grc1.xml"/>
    <s v="Demosthenes - Against Zenothemis (tlg032).xml"/>
    <n v="1909"/>
    <n v="1"/>
    <n v="13"/>
    <n v="0"/>
    <s v="Perseus"/>
    <n v="5.2383446830801469E-4"/>
    <n v="6.809848088004191E-3"/>
    <n v="0"/>
    <n v="419"/>
    <n v="0.21948664222105815"/>
    <n v="-345"/>
    <s v="Attic"/>
    <s v="0014"/>
    <s v="032"/>
    <n v="212.83333333333329"/>
    <n v="0.10799720621616905"/>
    <s v="https://github.com/PerseusDL/canonical-greekLit/tree/master/data/tlg0014/tlg032/tlg0014.tlg032.perseus-grc1.xml"/>
    <s v="Demosthenes (0014) - Against Zenothemis (032)"/>
  </r>
  <r>
    <x v="4"/>
    <s v="Oratory"/>
    <s v="Oratory"/>
    <x v="3"/>
    <s v="Demosthenes"/>
    <s v="The Erotic Essay"/>
    <s v="canonical-greekLit-master/data/tlg0014/tlg061/tlg0014.tlg061.perseus-grc1.xml"/>
    <s v="Demosthenes - The Erotic Essay (tlg061).xml"/>
    <n v="3658"/>
    <n v="0"/>
    <n v="1"/>
    <n v="0"/>
    <s v="Perseus"/>
    <n v="0"/>
    <n v="2.7337342810278839E-4"/>
    <n v="0"/>
    <n v="749"/>
    <n v="0.20475669764898852"/>
    <n v="-345"/>
    <s v="Attic"/>
    <s v="0014"/>
    <s v="061"/>
    <n v="452.19999999999948"/>
    <n v="8.1137233460907746E-2"/>
    <s v="https://github.com/PerseusDL/canonical-greekLit/tree/master/data/tlg0014/tlg061/tlg0014.tlg061.perseus-grc1.xml"/>
    <s v="Demosthenes (0014) - The Erotic Essay (061)"/>
  </r>
  <r>
    <x v="8"/>
    <s v="Letters"/>
    <s v="Letters"/>
    <x v="3"/>
    <s v="Isocrates"/>
    <s v="Letter 7"/>
    <s v="canonical-greekLit-master/data/tlg0010/tlg026/tlg0010.tlg026.perseus-grc3.xml"/>
    <s v="Isocrates - Letters (tlg026).xml"/>
    <n v="780"/>
    <n v="1"/>
    <n v="0"/>
    <n v="0"/>
    <s v="Perseus"/>
    <n v="1.2820512820512821E-3"/>
    <n v="0"/>
    <n v="0"/>
    <n v="145"/>
    <n v="0.1858974358974359"/>
    <n v="-345"/>
    <s v="Attic"/>
    <s v="0010"/>
    <s v="026"/>
    <n v="89.583333333333357"/>
    <n v="7.1047008547008517E-2"/>
    <s v="https://github.com/PerseusDL/canonical-greekLit/tree/master/data/tlg0010/tlg026/tlg0010.tlg026.perseus-grc3.xml"/>
    <s v="Isocrates (0010) - Letter 7 (026)"/>
  </r>
  <r>
    <x v="7"/>
    <s v="Philosophy"/>
    <s v="Philosophy"/>
    <x v="3"/>
    <s v="Plato"/>
    <s v="Theages"/>
    <s v="canonical-greekLit-master/data/tlg0059/tlg017/tlg0059.tlg017.perseus-grc2.xml"/>
    <s v="Plato - Theages (tlg017).xml"/>
    <n v="3485"/>
    <n v="0"/>
    <n v="11"/>
    <n v="0"/>
    <s v="Perseus"/>
    <n v="0"/>
    <n v="3.1563845050215206E-3"/>
    <n v="0"/>
    <n v="838"/>
    <n v="0.24045911047345767"/>
    <n v="-345"/>
    <s v="Attic"/>
    <s v="0059"/>
    <s v="017"/>
    <n v="497.18333333333283"/>
    <n v="9.7795313247250271E-2"/>
    <s v="https://github.com/PerseusDL/canonical-greekLit/tree/master/data/tlg0059/tlg017/tlg0059.tlg017.perseus-grc2.xml"/>
    <s v="Plato (0059) - Theages (017)"/>
  </r>
  <r>
    <x v="4"/>
    <s v="Oratory"/>
    <s v="Oratory"/>
    <x v="3"/>
    <s v="Demosthenes"/>
    <s v="Second Philippic"/>
    <s v="canonical-greekLit-master/data/tlg0014/tlg006/tlg0014.tlg006.perseus-grc1.xml"/>
    <s v="Demosthenes - Second Philippic (tlg006).xml"/>
    <n v="1996"/>
    <n v="0"/>
    <n v="0"/>
    <n v="0"/>
    <s v="Perseus"/>
    <n v="0"/>
    <n v="0"/>
    <n v="0"/>
    <n v="456"/>
    <n v="0.22845691382765532"/>
    <n v="-344"/>
    <s v="Attic"/>
    <s v="0014"/>
    <s v="006"/>
    <n v="267.84761904761911"/>
    <n v="9.4264719916022491E-2"/>
    <s v="https://github.com/PerseusDL/canonical-greekLit/tree/master/data/tlg0014/tlg006/tlg0014.tlg006.perseus-grc1.xml"/>
    <s v="Demosthenes (0014) - Second Philippic (006)"/>
  </r>
  <r>
    <x v="4"/>
    <s v="Oratory"/>
    <s v="Oratory"/>
    <x v="3"/>
    <s v="Isaeus"/>
    <s v="On Behalf of Euphiletus"/>
    <s v="canonical-greekLit-master/data/tlg0017/tlg012/tlg0017.tlg012.perseus-grc1.xml"/>
    <s v="Isaeus - On Behalf of Euphiletus (tlg012).xml"/>
    <n v="949"/>
    <n v="9"/>
    <n v="3"/>
    <n v="0"/>
    <s v="Perseus"/>
    <n v="9.4836670179135937E-3"/>
    <n v="3.1612223393045311E-3"/>
    <n v="0"/>
    <n v="203"/>
    <n v="0.21390937829293993"/>
    <n v="-344"/>
    <s v="Attic"/>
    <s v="0017"/>
    <s v="012"/>
    <n v="125.4"/>
    <n v="8.1770284510010532E-2"/>
    <s v="https://github.com/PerseusDL/canonical-greekLit/tree/master/data/tlg0017/tlg012/tlg0017.tlg012.perseus-grc1.xml"/>
    <s v="Isaeus (0017) - On Behalf of Euphiletus (012)"/>
  </r>
  <r>
    <x v="4"/>
    <s v="Oratory"/>
    <s v="Oratory"/>
    <x v="3"/>
    <s v="Demosthenes"/>
    <s v="On the False Embassy"/>
    <s v="canonical-greekLit-master/data/tlg0014/tlg019/tlg0014.tlg019.perseus-grc1.xml"/>
    <s v="Demosthenes - On the False Embassy (tlg019).xml"/>
    <n v="23020"/>
    <n v="5"/>
    <n v="23"/>
    <n v="0"/>
    <s v="Perseus"/>
    <n v="2.1720243266724586E-4"/>
    <n v="9.99131190269331E-4"/>
    <n v="0"/>
    <n v="4914"/>
    <n v="0.21346655082536925"/>
    <n v="-343"/>
    <s v="Attic"/>
    <s v="0014"/>
    <s v="019"/>
    <n v="2714.5880952381071"/>
    <n v="9.5543523230316799E-2"/>
    <s v="https://github.com/PerseusDL/canonical-greekLit/tree/master/data/tlg0014/tlg019/tlg0014.tlg019.perseus-grc1.xml"/>
    <s v="Demosthenes (0014) - On the False Embassy (019)"/>
  </r>
  <r>
    <x v="4"/>
    <s v="Oratory"/>
    <s v="Oratory"/>
    <x v="3"/>
    <s v="Demosthenes (Apollodorus)"/>
    <s v="Against Neaera"/>
    <s v="canonical-greekLit-master/data/tlg0014/tlg059/tlg0014.tlg059.perseus-grc1.xml"/>
    <s v="Demosthenes - Apollodorus Against Neaera (tlg059).xml"/>
    <n v="9191"/>
    <n v="2"/>
    <n v="86"/>
    <n v="0"/>
    <s v="Perseus"/>
    <n v="2.1760417800021761E-4"/>
    <n v="9.3569796540093567E-3"/>
    <n v="0"/>
    <n v="1719"/>
    <n v="0.18703079099118702"/>
    <n v="-343"/>
    <s v="Attic"/>
    <s v="0014"/>
    <s v="059"/>
    <n v="921.58809523809703"/>
    <n v="8.6760081031650851E-2"/>
    <s v="https://github.com/PerseusDL/canonical-greekLit/tree/master/data/tlg0014/tlg059/tlg0014.tlg059.perseus-grc1.xml"/>
    <s v="Demosthenes (Apollodorus) (0014) - Against Neaera (059)"/>
  </r>
  <r>
    <x v="4"/>
    <s v="Oratory"/>
    <s v="Oratory"/>
    <x v="3"/>
    <s v="Demosthenes"/>
    <s v="On Halonnesus"/>
    <s v="canonical-greekLit-master/data/tlg0014/tlg007/tlg0014.tlg007.perseus-grc1.xml"/>
    <s v="Demosthenes - On Halonnesus (tlg007).xml"/>
    <n v="2444"/>
    <n v="1"/>
    <n v="11"/>
    <n v="0"/>
    <s v="Perseus"/>
    <n v="4.0916530278232408E-4"/>
    <n v="4.5008183306055648E-3"/>
    <n v="0"/>
    <n v="552"/>
    <n v="0.22585924713584288"/>
    <n v="-342"/>
    <s v="Attic"/>
    <s v="0014"/>
    <s v="007"/>
    <n v="320.88333333333321"/>
    <n v="9.4564920894708179E-2"/>
    <s v="https://github.com/PerseusDL/canonical-greekLit/tree/master/data/tlg0014/tlg007/tlg0014.tlg007.perseus-grc1.xml"/>
    <s v="Demosthenes (0014) - On Halonnesus (007)"/>
  </r>
  <r>
    <x v="8"/>
    <s v="Letters"/>
    <s v="Letters"/>
    <x v="3"/>
    <s v="Isocrates"/>
    <s v="Letter 2"/>
    <s v="canonical-greekLit-master/data/tlg0010/tlg027/tlg0010.tlg027.perseus-grc2.xml"/>
    <s v="Isocrates - Letters (tlg027).xml"/>
    <n v="1278"/>
    <n v="1"/>
    <n v="1"/>
    <n v="0"/>
    <s v="Perseus"/>
    <n v="7.8247261345852897E-4"/>
    <n v="7.8247261345852897E-4"/>
    <n v="0"/>
    <n v="224"/>
    <n v="0.17527386541471049"/>
    <n v="-342"/>
    <s v="Attic"/>
    <s v="0010"/>
    <s v="027"/>
    <n v="133.93333333333331"/>
    <n v="7.0474700052164857E-2"/>
    <s v="https://github.com/PerseusDL/canonical-greekLit/tree/master/data/tlg0010/tlg027/tlg0010.tlg027.perseus-grc2.xml"/>
    <s v="Isocrates (0010) - Letter 2 (027)"/>
  </r>
  <r>
    <x v="8"/>
    <s v="Letters"/>
    <s v="Letters"/>
    <x v="3"/>
    <s v="Isocrates"/>
    <s v="Letter 5"/>
    <s v="canonical-greekLit-master/data/tlg0010/tlg028/tlg0010.tlg028.perseus-grc2.xml"/>
    <s v="Isocrates - Letters (tlg028).xml"/>
    <n v="281"/>
    <n v="0"/>
    <n v="0"/>
    <n v="0"/>
    <s v="Perseus"/>
    <n v="0"/>
    <n v="0"/>
    <n v="0"/>
    <n v="50"/>
    <n v="0.17793594306049823"/>
    <n v="-342"/>
    <s v="Attic"/>
    <s v="0010"/>
    <s v="028"/>
    <n v="30.033333333333331"/>
    <n v="7.105575326215896E-2"/>
    <s v="https://github.com/PerseusDL/canonical-greekLit/tree/master/data/tlg0010/tlg028/tlg0010.tlg028.perseus-grc2.xml"/>
    <s v="Isocrates (0010) - Letter 5 (028)"/>
  </r>
  <r>
    <x v="4"/>
    <s v="Oratory"/>
    <s v="Oratory"/>
    <x v="3"/>
    <s v="Demosthenes"/>
    <s v="Against Apaturius"/>
    <s v="canonical-greekLit-master/data/tlg0014/tlg033/tlg0014.tlg033.perseus-grc1.xml"/>
    <s v="Demosthenes - Against Apaturius (tlg033).xml"/>
    <n v="2542"/>
    <n v="1"/>
    <n v="9"/>
    <n v="0"/>
    <s v="Perseus"/>
    <n v="3.9339103068450039E-4"/>
    <n v="3.5405192761605035E-3"/>
    <n v="0"/>
    <n v="495"/>
    <n v="0.1947285601888277"/>
    <n v="-341"/>
    <s v="Attic"/>
    <s v="0014"/>
    <s v="033"/>
    <n v="275.18333333333362"/>
    <n v="8.6473905061631148E-2"/>
    <s v="https://github.com/PerseusDL/canonical-greekLit/tree/master/data/tlg0014/tlg033/tlg0014.tlg033.perseus-grc1.xml"/>
    <s v="Demosthenes (0014) - Against Apaturius (033)"/>
  </r>
  <r>
    <x v="4"/>
    <s v="Oratory"/>
    <s v="Oratory"/>
    <x v="3"/>
    <s v="Demosthenes"/>
    <s v="Against Olympiodorus"/>
    <s v="canonical-greekLit-master/data/tlg0014/tlg048/tlg0014.tlg048.perseus-grc1.xml"/>
    <s v="Demosthenes - κατὰ Ὀλυμπιοδώρου Βλάβης (tlg048).xml"/>
    <n v="3509"/>
    <n v="0"/>
    <n v="1"/>
    <n v="0"/>
    <s v="Perseus"/>
    <n v="0"/>
    <n v="2.8498147620404675E-4"/>
    <n v="0"/>
    <n v="734"/>
    <n v="0.20917640353377032"/>
    <n v="-341"/>
    <s v="Attic"/>
    <s v="0014"/>
    <s v="048"/>
    <n v="432.99999999999977"/>
    <n v="8.5779424337418128E-2"/>
    <s v="https://github.com/PerseusDL/canonical-greekLit/tree/master/data/tlg0014/tlg048/tlg0014.tlg048.perseus-grc1.xml"/>
    <s v="Demosthenes (0014) - Against Olympiodorus (048)"/>
  </r>
  <r>
    <x v="4"/>
    <s v="Oratory"/>
    <s v="Oratory"/>
    <x v="3"/>
    <s v="Demosthenes"/>
    <s v="Against Theocrines"/>
    <s v="canonical-greekLit-master/data/tlg0014/tlg058/tlg0014.tlg058.perseus-grc1.xml"/>
    <s v="Demosthenes - Against Theocrines (tlg058).xml"/>
    <n v="4665"/>
    <n v="2"/>
    <n v="9"/>
    <n v="0"/>
    <s v="Perseus"/>
    <n v="4.2872454448017146E-4"/>
    <n v="1.9292604501607716E-3"/>
    <n v="0"/>
    <n v="901"/>
    <n v="0.19314040728831725"/>
    <n v="-341"/>
    <s v="Attic"/>
    <s v="0014"/>
    <s v="058"/>
    <n v="483.94285714285661"/>
    <n v="8.9401316796815303E-2"/>
    <s v="https://github.com/PerseusDL/canonical-greekLit/tree/master/data/tlg0014/tlg058/tlg0014.tlg058.perseus-grc1.xml"/>
    <s v="Demosthenes (0014) - Against Theocrines (058)"/>
  </r>
  <r>
    <x v="4"/>
    <s v="Oratory"/>
    <s v="Oratory"/>
    <x v="3"/>
    <s v="Demosthenes"/>
    <s v="Fourth Philippic"/>
    <s v="canonical-greekLit-master/data/tlg0014/tlg010/tlg0014.tlg010.perseus-grc1.xml"/>
    <s v="Demosthenes - Fourth Philippic (tlg010).xml"/>
    <n v="4438"/>
    <n v="2"/>
    <n v="10"/>
    <n v="0"/>
    <s v="Perseus"/>
    <n v="4.5065344749887338E-4"/>
    <n v="2.2532672374943668E-3"/>
    <n v="0"/>
    <n v="1021"/>
    <n v="0.23005858494817485"/>
    <n v="-341"/>
    <s v="Attic"/>
    <s v="0014"/>
    <s v="010"/>
    <n v="589.75952380952333"/>
    <n v="9.7170003648147069E-2"/>
    <s v="https://github.com/PerseusDL/canonical-greekLit/tree/master/data/tlg0014/tlg010/tlg0014.tlg010.perseus-grc1.xml"/>
    <s v="Demosthenes (0014) - Fourth Philippic (010)"/>
  </r>
  <r>
    <x v="4"/>
    <s v="Oratory"/>
    <s v="Oratory"/>
    <x v="3"/>
    <s v="Demosthenes"/>
    <s v="On the Chersonese"/>
    <s v="canonical-greekLit-master/data/tlg0014/tlg008/tlg0014.tlg008.perseus-grc1.xml"/>
    <s v="Demosthenes - περὶ τῶν ἐν Χερρονήσῳ (tlg008).xml"/>
    <n v="4229"/>
    <n v="1"/>
    <n v="6"/>
    <n v="1"/>
    <s v="Perseus"/>
    <n v="2.3646252069047056E-4"/>
    <n v="1.4187751241428233E-3"/>
    <n v="2.3646252069047056E-4"/>
    <n v="940"/>
    <n v="0.22227476944904231"/>
    <n v="-341"/>
    <s v="Attic"/>
    <s v="0014"/>
    <s v="008"/>
    <n v="522.39999999999941"/>
    <n v="9.8746748640340651E-2"/>
    <s v="https://github.com/PerseusDL/canonical-greekLit/tree/master/data/tlg0014/tlg008/tlg0014.tlg008.perseus-grc1.xml"/>
    <s v="Demosthenes (0014) - On the Chersonese (008)"/>
  </r>
  <r>
    <x v="4"/>
    <s v="Oratory"/>
    <s v="Oratory"/>
    <x v="3"/>
    <s v="Demosthenes"/>
    <s v="Third Philippic"/>
    <s v="canonical-greekLit-master/data/tlg0014/tlg009/tlg0014.tlg009.perseus-grc1.xml"/>
    <s v="Demosthenes - Third Philippic (tlg009).xml"/>
    <n v="4281"/>
    <n v="1"/>
    <n v="22"/>
    <n v="0"/>
    <s v="Perseus"/>
    <n v="2.3359028264424199E-4"/>
    <n v="5.1389862181733239E-3"/>
    <n v="0"/>
    <n v="886"/>
    <n v="0.20696099042279842"/>
    <n v="-341"/>
    <s v="Attic"/>
    <s v="0014"/>
    <s v="009"/>
    <n v="469.20476190476143"/>
    <n v="9.7359317471440915E-2"/>
    <s v="https://github.com/PerseusDL/canonical-greekLit/tree/master/data/tlg0014/tlg009/tlg0014.tlg009.perseus-grc1.xml"/>
    <s v="Demosthenes (0014) - Third Philippic (009)"/>
  </r>
  <r>
    <x v="4"/>
    <s v="Oratory"/>
    <s v="Oratory"/>
    <x v="3"/>
    <s v="Demosthenes"/>
    <s v="Against Macartatus"/>
    <s v="canonical-greekLit-master/data/tlg0014/tlg043/tlg0014.tlg043.perseus-grc1.xml"/>
    <s v="Demosthenes - Against Macartatus (tlg043).xml"/>
    <n v="6283"/>
    <n v="0"/>
    <n v="88"/>
    <n v="0"/>
    <s v="Perseus"/>
    <n v="0"/>
    <n v="1.4006048066210409E-2"/>
    <n v="0"/>
    <n v="1334"/>
    <n v="0.21231895591278052"/>
    <n v="-340"/>
    <s v="Attic"/>
    <s v="0014"/>
    <s v="043"/>
    <n v="688.25952380952515"/>
    <n v="0.10277581986160669"/>
    <s v="https://github.com/PerseusDL/canonical-greekLit/tree/master/data/tlg0014/tlg043/tlg0014.tlg043.perseus-grc1.xml"/>
    <s v="Demosthenes (0014) - Against Macartatus (043)"/>
  </r>
  <r>
    <x v="8"/>
    <s v="Letters"/>
    <s v="Letters"/>
    <x v="3"/>
    <s v="Demosthenes"/>
    <s v="Answer to Philip's Letter"/>
    <s v="canonical-greekLit-master/data/tlg0014/tlg011/tlg0014.tlg011.perseus-grc1.xml"/>
    <s v="Demosthenes - Answer to Philip's Letter (tlg011).xml"/>
    <n v="1288"/>
    <n v="0"/>
    <n v="0"/>
    <n v="0"/>
    <s v="Perseus"/>
    <n v="0"/>
    <n v="0"/>
    <n v="0"/>
    <n v="227"/>
    <n v="0.17624223602484473"/>
    <n v="-340"/>
    <s v="Attic"/>
    <s v="0014"/>
    <s v="011"/>
    <n v="138.51666666666659"/>
    <n v="6.869824016563153E-2"/>
    <s v="https://github.com/PerseusDL/canonical-greekLit/tree/master/data/tlg0014/tlg011/tlg0014.tlg011.perseus-grc1.xml"/>
    <s v="Demosthenes (0014) - Answer to Philip's Letter (011)"/>
  </r>
  <r>
    <x v="8"/>
    <s v="Letters"/>
    <s v="Letters"/>
    <x v="3"/>
    <s v="Demosthenes"/>
    <s v="Philip's Letter"/>
    <s v="canonical-greekLit-master/data/tlg0014/tlg012/tlg0014.tlg012.perseus-grc1.xml"/>
    <s v="Demosthenes - Philip's Letter (tlg012).xml"/>
    <n v="1414"/>
    <n v="0"/>
    <n v="9"/>
    <n v="0"/>
    <s v="Perseus"/>
    <n v="0"/>
    <n v="6.3649222065063652E-3"/>
    <n v="0"/>
    <n v="279"/>
    <n v="0.19731258840169733"/>
    <n v="-340"/>
    <s v="Attic"/>
    <s v="0014"/>
    <s v="012"/>
    <n v="170.01666666666671"/>
    <n v="7.7074493163602043E-2"/>
    <s v="https://github.com/PerseusDL/canonical-greekLit/tree/master/data/tlg0014/tlg012/tlg0014.tlg012.perseus-grc1.xml"/>
    <s v="Demosthenes (0014) - Philip's Letter (012)"/>
  </r>
  <r>
    <x v="8"/>
    <s v="Letters"/>
    <s v="Letters"/>
    <x v="3"/>
    <s v="Isocrates"/>
    <s v="Letter 4"/>
    <s v="canonical-greekLit-master/data/tlg0010/tlg029/tlg0010.tlg029.perseus-grc2.xml"/>
    <s v="Isocrates - Letters (tlg029).xml"/>
    <n v="823"/>
    <n v="0"/>
    <n v="0"/>
    <n v="0"/>
    <s v="Perseus"/>
    <n v="0"/>
    <n v="0"/>
    <n v="0"/>
    <n v="162"/>
    <n v="0.1968408262454435"/>
    <n v="-340"/>
    <s v="Attic"/>
    <s v="0010"/>
    <s v="029"/>
    <n v="105.8333333333333"/>
    <n v="6.8246253543944951E-2"/>
    <s v="https://github.com/PerseusDL/canonical-greekLit/tree/master/data/tlg0010/tlg029/tlg0010.tlg029.perseus-grc2.xml"/>
    <s v="Isocrates (0010) - Letter 4 (029)"/>
  </r>
  <r>
    <x v="4"/>
    <s v="Oratory"/>
    <s v="Oratory"/>
    <x v="3"/>
    <s v="Isocrates"/>
    <s v="Panathenaicus"/>
    <s v="canonical-greekLit-master/data/tlg0010/tlg021/tlg0010.tlg021.perseus-grc2.xml"/>
    <s v="Isocrates - Speeches (tlg021).xml"/>
    <n v="15862"/>
    <n v="8"/>
    <n v="8"/>
    <n v="0"/>
    <s v="Perseus"/>
    <n v="5.0435001891312571E-4"/>
    <n v="5.0435001891312571E-4"/>
    <n v="0"/>
    <n v="2771"/>
    <n v="0.17469423780103391"/>
    <n v="-339"/>
    <s v="Attic"/>
    <s v="0010"/>
    <s v="021"/>
    <n v="1549.0928571428519"/>
    <n v="7.7033611326260756E-2"/>
    <s v="https://github.com/PerseusDL/canonical-greekLit/tree/master/data/tlg0010/tlg021/tlg0010.tlg021.perseus-grc2.xml"/>
    <s v="Isocrates (0010) - Panathenaicus (021)"/>
  </r>
  <r>
    <x v="4"/>
    <s v="Oratory"/>
    <s v="Oratory"/>
    <x v="3"/>
    <s v="Demosthenes"/>
    <s v="Against Aristogeiton 1"/>
    <s v="canonical-greekLit-master/data/tlg0014/tlg025/tlg0014.tlg025.perseus-grc1.xml"/>
    <s v="Demosthenes - Against Aristogeiton 1 (tlg025).xml"/>
    <n v="6699"/>
    <n v="1"/>
    <n v="6"/>
    <n v="0"/>
    <s v="Perseus"/>
    <n v="1.4927601134497685E-4"/>
    <n v="8.9565606806986115E-4"/>
    <n v="0"/>
    <n v="1437"/>
    <n v="0.21450962830273176"/>
    <n v="-338"/>
    <s v="Attic"/>
    <s v="0014"/>
    <s v="025"/>
    <n v="829.40000000000248"/>
    <n v="9.0700104493207576E-2"/>
    <s v="https://github.com/PerseusDL/canonical-greekLit/tree/master/data/tlg0014/tlg025/tlg0014.tlg025.perseus-grc1.xml"/>
    <s v="Demosthenes (0014) - Against Aristogeiton 1 (025)"/>
  </r>
  <r>
    <x v="4"/>
    <s v="Oratory"/>
    <s v="Oratory"/>
    <x v="3"/>
    <s v="Demosthenes"/>
    <s v="Against Aristogeiton 2"/>
    <s v="canonical-greekLit-master/data/tlg0014/tlg026/tlg0014.tlg026.perseus-grc1.xml"/>
    <s v="Demosthenes - Against Aristogeiton 2 (tlg026).xml"/>
    <n v="1681"/>
    <n v="0"/>
    <n v="0"/>
    <n v="0"/>
    <s v="Perseus"/>
    <n v="0"/>
    <n v="0"/>
    <n v="0"/>
    <n v="309"/>
    <n v="0.18381915526472337"/>
    <n v="-338"/>
    <s v="Attic"/>
    <s v="0014"/>
    <s v="026"/>
    <n v="198.65"/>
    <n v="6.5645449137418196E-2"/>
    <s v="https://github.com/PerseusDL/canonical-greekLit/tree/master/data/tlg0014/tlg026/tlg0014.tlg026.perseus-grc1.xml"/>
    <s v="Demosthenes (0014) - Against Aristogeiton 2 (026)"/>
  </r>
  <r>
    <x v="4"/>
    <s v="Oratory"/>
    <s v="Oratory"/>
    <x v="3"/>
    <s v="Demosthenes"/>
    <s v="The Funeral Speech 51-61"/>
    <s v="canonical-greekLit-master/data/tlg0014/tlg060/tlg0014.tlg060.perseus-grc1.xml"/>
    <s v="Demosthenes - The Funeral Speech 51-61 (tlg060).xml"/>
    <n v="2517"/>
    <n v="2"/>
    <n v="5"/>
    <n v="0"/>
    <s v="Perseus"/>
    <n v="7.9459674215335717E-4"/>
    <n v="1.986491855383393E-3"/>
    <n v="0"/>
    <n v="565"/>
    <n v="0.2244735796583234"/>
    <n v="-338"/>
    <s v="Attic"/>
    <s v="0014"/>
    <s v="060"/>
    <n v="327.26666666666671"/>
    <n v="9.4451066083962379E-2"/>
    <s v="https://github.com/PerseusDL/canonical-greekLit/tree/master/data/tlg0014/tlg060/tlg0014.tlg060.perseus-grc1.xml"/>
    <s v="Demosthenes (0014) - The Funeral Speech 51-61 (060)"/>
  </r>
  <r>
    <x v="8"/>
    <s v="Letters"/>
    <s v="Letters"/>
    <x v="3"/>
    <s v="Isocrates"/>
    <s v="Letter 3"/>
    <s v="canonical-greekLit-master/data/tlg0010/tlg030/tlg0010.tlg030.perseus-grc2.xml"/>
    <s v="Isocrates - Letters (tlg030).xml"/>
    <n v="420"/>
    <n v="0"/>
    <n v="0"/>
    <n v="0"/>
    <s v="Perseus"/>
    <n v="0"/>
    <n v="0"/>
    <n v="0"/>
    <n v="76"/>
    <n v="0.18095238095238095"/>
    <n v="-338"/>
    <s v="Attic"/>
    <s v="0010"/>
    <s v="030"/>
    <n v="42.85"/>
    <n v="7.8928571428571431E-2"/>
    <s v="https://github.com/PerseusDL/canonical-greekLit/tree/master/data/tlg0010/tlg030/tlg0010.tlg030.perseus-grc2.xml"/>
    <s v="Isocrates (0010) - Letter 3 (030)"/>
  </r>
  <r>
    <x v="4"/>
    <s v="Oratory"/>
    <s v="Oratory"/>
    <x v="3"/>
    <s v="Hyperides"/>
    <s v="Against Philippides"/>
    <s v="canonical-greekLit-master/data/tlg0030/tlg002/tlg0030.tlg002.perseus-grc1.xml"/>
    <s v="Hyperides - Against Philippides (tlg002).xml"/>
    <n v="912"/>
    <n v="3"/>
    <n v="2"/>
    <n v="1"/>
    <s v="Perseus"/>
    <n v="3.2894736842105261E-3"/>
    <n v="2.1929824561403508E-3"/>
    <n v="1.0964912280701754E-3"/>
    <n v="210"/>
    <n v="0.23026315789473684"/>
    <n v="-337"/>
    <s v="Attic"/>
    <s v="0030"/>
    <s v="002"/>
    <n v="119.3333333333333"/>
    <n v="9.9415204678362609E-2"/>
    <s v="https://github.com/PerseusDL/canonical-greekLit/tree/master/data/tlg0030/tlg002/tlg0030.tlg002.perseus-grc1.xml"/>
    <s v="Hyperides (0030) - Against Philippides (002)"/>
  </r>
  <r>
    <x v="4"/>
    <s v="Oratory"/>
    <s v="Oratory"/>
    <x v="3"/>
    <s v="Aeschines"/>
    <s v="The Speech on the Embassy"/>
    <s v="canonical-greekLit-master/data/tlg0026/tlg002/tlg0026.tlg002.perseus-grc1.xml"/>
    <s v="Aeschines - The Speech on the Embassy (tlg002).xml"/>
    <n v="12294"/>
    <n v="7"/>
    <n v="39"/>
    <n v="0"/>
    <s v="Perseus"/>
    <n v="5.69383439075972E-4"/>
    <n v="3.1722791605661299E-3"/>
    <n v="0"/>
    <n v="2340"/>
    <n v="0.19033674963396779"/>
    <n v="-336"/>
    <s v="Attic"/>
    <s v="0026"/>
    <s v="002"/>
    <n v="1262.7976190476179"/>
    <n v="8.7620170892498947E-2"/>
    <s v="https://github.com/PerseusDL/canonical-greekLit/tree/master/data/tlg0026/tlg002/tlg0026.tlg002.perseus-grc1.xml"/>
    <s v="Aeschines (0026) - The Speech on the Embassy (002)"/>
  </r>
  <r>
    <x v="6"/>
    <s v="Science"/>
    <s v="Philosophy"/>
    <x v="3"/>
    <s v="Aristotle"/>
    <s v="Analytica priora et posteriora"/>
    <s v="converted/Aristotle - Anaytica priora et posteriora.xml"/>
    <s v="Aristotle - Analytica priora et posteriora (001).xml"/>
    <n v="59808"/>
    <n v="393"/>
    <n v="3850"/>
    <n v="0"/>
    <s v="Bibliotheca Augustana"/>
    <n v="6.5710272873194218E-3"/>
    <n v="6.4372659176029967E-2"/>
    <n v="0"/>
    <n v="10925"/>
    <n v="0.18266787051899411"/>
    <n v="-335"/>
    <s v="Attic"/>
    <s v="0086"/>
    <s v="001"/>
    <n v="5408.2999999999392"/>
    <n v="9.2240168539326858E-2"/>
    <s v="http://www.hs-augsburg.de/~harsch/graeca/Chronologia/S_ante04/Aristoteles/ari_a100.html http://www.hs-augsburg.de/~harsch/graeca/Chronologia/S_ante04/Aristoteles/ari_a200.html"/>
    <s v="Aristotle (0086) - Analytica priora et posteriora (001)"/>
  </r>
  <r>
    <x v="6"/>
    <s v="Rhetoric, poetics, criticism"/>
    <s v="Language/Art"/>
    <x v="3"/>
    <s v="Aristotle"/>
    <s v="Ars Poetica"/>
    <s v="canonical-greekLit-master/data/tlg0086/tlg034/tlg0086.tlg034.digicorpus-grc1.xml"/>
    <s v="Aristotle - Ars Poetica (tlg034).xml"/>
    <n v="10176"/>
    <n v="21"/>
    <n v="42"/>
    <n v="0"/>
    <s v="Perseus"/>
    <n v="2.0636792452830188E-3"/>
    <n v="4.1273584905660377E-3"/>
    <n v="0"/>
    <n v="2050"/>
    <n v="0.20145440251572327"/>
    <n v="-335"/>
    <s v="Attic"/>
    <s v="0086"/>
    <s v="034"/>
    <n v="1169.059523809525"/>
    <n v="8.6570408430667753E-2"/>
    <s v="https://github.com/PerseusDL/canonical-greekLit/tree/master/data/tlg0086/tlg034/tlg0086.tlg034.digicorpus-grc1.xml"/>
    <s v="Aristotle (0086) - Ars Poetica (034)"/>
  </r>
  <r>
    <x v="6"/>
    <s v="Politics"/>
    <s v="Social science"/>
    <x v="3"/>
    <s v="Aristotle"/>
    <s v="Athenian Constitution"/>
    <s v="canonical-greekLit-master/data/tlg0086/tlg003/tlg0086.tlg003.perseus-grc1.xml"/>
    <s v="Aristotle - Athenian Constitution (tlg003).xml"/>
    <n v="16418"/>
    <n v="54"/>
    <n v="32"/>
    <n v="47"/>
    <s v="Perseus"/>
    <n v="3.2890729686928981E-3"/>
    <n v="1.9490802777439396E-3"/>
    <n v="2.8627116579364111E-3"/>
    <n v="3003"/>
    <n v="0.18290900231453283"/>
    <n v="-335"/>
    <s v="Attic"/>
    <s v="0086"/>
    <s v="003"/>
    <n v="1658.304761904757"/>
    <n v="8.1903717754613414E-2"/>
    <s v="https://github.com/PerseusDL/canonical-greekLit/tree/master/data/tlg0086/tlg003/tlg0086.tlg003.perseus-grc1.xml"/>
    <s v="Aristotle (0086) - Athenian Constitution (003)"/>
  </r>
  <r>
    <x v="7"/>
    <s v="Philosophy"/>
    <s v="Philosophy"/>
    <x v="3"/>
    <s v="Aristotle"/>
    <s v="Categories"/>
    <s v="converted/Aristotle - Categories.xml"/>
    <s v="Aristotle - Categories (006).xml"/>
    <n v="10116"/>
    <n v="70"/>
    <n v="0"/>
    <n v="0"/>
    <s v="Bibliotheca Augustana"/>
    <n v="6.9197311190193752E-3"/>
    <n v="0"/>
    <n v="0"/>
    <n v="2078"/>
    <n v="0.20541716093317516"/>
    <n v="-335"/>
    <s v="Attic"/>
    <s v="0086"/>
    <s v="006"/>
    <n v="1125.750000000002"/>
    <n v="9.4133056544088364E-2"/>
    <s v="http://www.hs-augsburg.de/~harsch/graeca/Chronologia/S_ante04/Aristoteles/ari_kate.html"/>
    <s v="Aristotle (0086) - Categories (006)"/>
  </r>
  <r>
    <x v="6"/>
    <s v="Science"/>
    <s v="Philosophy"/>
    <x v="3"/>
    <s v="Aristotle"/>
    <s v="De divinatione per somnum"/>
    <s v="converted/Aristotle - De divinatione per somnum.xml"/>
    <s v="Aristotle - De divinatione per somnum (008).xml"/>
    <n v="1206"/>
    <n v="7"/>
    <n v="0"/>
    <n v="0"/>
    <s v="Mikros Apoplous"/>
    <n v="5.8043117744610278E-3"/>
    <n v="0"/>
    <n v="0"/>
    <n v="247"/>
    <n v="0.20480928689883915"/>
    <n v="-335"/>
    <s v="Attic"/>
    <s v="0086"/>
    <s v="008"/>
    <n v="130.24999999999989"/>
    <n v="9.6807628524046535E-2"/>
    <s v="https://www.mikrosapoplous.gr/zpd/mfu10.zip"/>
    <s v="Aristotle (0086) - De divinatione per somnum (008)"/>
  </r>
  <r>
    <x v="6"/>
    <s v="Science"/>
    <s v="Medicine/Biology"/>
    <x v="3"/>
    <s v="Aristotle"/>
    <s v="De Insomniis"/>
    <s v="converted/Aristotle - De Insomniis.xml"/>
    <s v="Aristotle - De Insomniis (016).xml"/>
    <n v="2398"/>
    <n v="12"/>
    <n v="0"/>
    <n v="0"/>
    <s v="Mikros Apoplous"/>
    <n v="5.0041701417848205E-3"/>
    <n v="0"/>
    <n v="0"/>
    <n v="486"/>
    <n v="0.20266889074228525"/>
    <n v="-335"/>
    <s v="Attic"/>
    <s v="0086"/>
    <s v="016"/>
    <n v="252.9000000000002"/>
    <n v="9.7206005004170051E-2"/>
    <s v="https://www.mikrosapoplous.gr/zpd/mfu10.zip"/>
    <s v="Aristotle (0086) - De Insomniis (016)"/>
  </r>
  <r>
    <x v="7"/>
    <s v="Philosophy"/>
    <s v="Philosophy"/>
    <x v="3"/>
    <s v="Aristotle"/>
    <s v="De Interpretatione"/>
    <s v="converted/Aristotle - De Interpretatione.xml"/>
    <s v="Aristotle - De Interpretatione (017).xml"/>
    <n v="6255"/>
    <n v="30"/>
    <n v="1"/>
    <n v="3"/>
    <s v="Bibliotheca Augustana"/>
    <n v="4.7961630695443642E-3"/>
    <n v="1.598721023181455E-4"/>
    <n v="4.7961630695443646E-4"/>
    <n v="1208"/>
    <n v="0.19312549960031974"/>
    <n v="-335"/>
    <s v="Attic"/>
    <s v="0086"/>
    <s v="017"/>
    <n v="654.38333333333367"/>
    <n v="8.8507860378363917E-2"/>
    <s v="http://www.hs-augsburg.de/~harsch/graeca/Chronologia/S_ante04/Aristoteles/ari_in00.html"/>
    <s v="Aristotle (0086) - De Interpretatione (017)"/>
  </r>
  <r>
    <x v="6"/>
    <s v="Science"/>
    <s v="Medicine/Biology"/>
    <x v="3"/>
    <s v="Aristotle"/>
    <s v="De juventute et senectute, De vita et morte"/>
    <s v="converted/Aristotle - De juventute et senectute, De vita et morte.xml"/>
    <s v="Aristotle - De juventute et senectute, De vita et morte (018).xml"/>
    <n v="1840"/>
    <n v="2"/>
    <n v="0"/>
    <n v="0"/>
    <s v="Mikros Apoplous"/>
    <n v="1.0869565217391304E-3"/>
    <n v="0"/>
    <n v="0"/>
    <n v="466"/>
    <n v="0.25326086956521737"/>
    <n v="-335"/>
    <s v="Attic"/>
    <s v="0086"/>
    <s v="018"/>
    <n v="266.00000000000011"/>
    <n v="0.10869565217391298"/>
    <s v="https://www.mikrosapoplous.gr/zpd/mfu10.zip"/>
    <s v="Aristotle (0086) - De juventute et senectute, De vita et morte (018)"/>
  </r>
  <r>
    <x v="6"/>
    <s v="Science"/>
    <s v="Medicine/Biology"/>
    <x v="3"/>
    <s v="Aristotle"/>
    <s v="De longitudine et brevitate vitae"/>
    <s v="converted/Aristotle - De longitudine et brevitate vitae.xml"/>
    <s v="Aristotle - De longitudine et brevitate vitae (020).xml"/>
    <n v="1763"/>
    <n v="2"/>
    <n v="0"/>
    <n v="0"/>
    <s v="Mikros Apoplous"/>
    <n v="1.1344299489506524E-3"/>
    <n v="0"/>
    <n v="0"/>
    <n v="391"/>
    <n v="0.22178105501985251"/>
    <n v="-335"/>
    <s v="Attic"/>
    <s v="0086"/>
    <s v="020"/>
    <n v="226.78333333333359"/>
    <n v="9.3146152391756332E-2"/>
    <s v="https://www.mikrosapoplous.gr/zpd/mfu10.zip"/>
    <s v="Aristotle (0086) - De longitudine et brevitate vitae (020)"/>
  </r>
  <r>
    <x v="6"/>
    <s v="Science"/>
    <s v="Medicine/Biology"/>
    <x v="3"/>
    <s v="Aristotle"/>
    <s v="De memoria et reminiscentia"/>
    <s v="converted/Aristotle - De memoria et reminiscentia.xml"/>
    <s v="Aristotle - De memoria et reminiscentia (024).xml"/>
    <n v="2469"/>
    <n v="13"/>
    <n v="53"/>
    <n v="0"/>
    <s v="Mikros Apoplous"/>
    <n v="5.2652895909275008E-3"/>
    <n v="2.1466180639935196E-2"/>
    <n v="0"/>
    <n v="509"/>
    <n v="0.20615633859862292"/>
    <n v="-335"/>
    <s v="Attic"/>
    <s v="0086"/>
    <s v="024"/>
    <n v="285.81666666666678"/>
    <n v="9.039422168219248E-2"/>
    <s v="https://www.mikrosapoplous.gr/zpd/mfu10.zip"/>
    <s v="Aristotle (0086) - De memoria et reminiscentia (024)"/>
  </r>
  <r>
    <x v="6"/>
    <s v="Science"/>
    <s v="Nature/Animals"/>
    <x v="3"/>
    <s v="Aristotle"/>
    <s v="De Mundo"/>
    <s v="converted/Aristotle - De Mundo.xml"/>
    <s v="Aristotle - De Mundo (028).xml"/>
    <n v="6407"/>
    <n v="57"/>
    <n v="10"/>
    <n v="0"/>
    <s v="Bibliotheca Augustana"/>
    <n v="8.8965194318713914E-3"/>
    <n v="1.5607928827844546E-3"/>
    <n v="0"/>
    <n v="1230"/>
    <n v="0.1919775245824879"/>
    <n v="-335"/>
    <s v="Attic"/>
    <s v="0086"/>
    <s v="028"/>
    <n v="746.48333333333494"/>
    <n v="7.546693720409943E-2"/>
    <s v="http://www.hs-augsburg.de/~harsch/graeca/Chronologia/S_post01/DeMundo/mun_intr.html"/>
    <s v="Aristotle (0086) - De Mundo (028)"/>
  </r>
  <r>
    <x v="6"/>
    <s v="Science"/>
    <s v="Medicine/Biology"/>
    <x v="3"/>
    <s v="Aristotle"/>
    <s v="De Respiratione"/>
    <s v="converted/Aristotle - De Respiratione.xml"/>
    <s v="Aristotle - De Respiratione (037).xml"/>
    <n v="6097"/>
    <n v="23"/>
    <n v="0"/>
    <n v="0"/>
    <s v="Mikros Apoplous"/>
    <n v="3.7723470559291455E-3"/>
    <n v="0"/>
    <n v="0"/>
    <n v="1255"/>
    <n v="0.20583893718222077"/>
    <n v="-335"/>
    <s v="Attic"/>
    <s v="0086"/>
    <s v="037"/>
    <n v="642.59166666666749"/>
    <n v="0.10044420753375964"/>
    <s v="https://www.mikrosapoplous.gr/zpd/mfu10.zip"/>
    <s v="Aristotle (0086) - De Respiratione (037)"/>
  </r>
  <r>
    <x v="6"/>
    <s v="Science"/>
    <s v="Medicine/Biology"/>
    <x v="3"/>
    <s v="Aristotle"/>
    <s v="De Sensu et Sensibilibus"/>
    <s v="converted/Aristotle - De Sensu.xml"/>
    <s v="Aristotle - De Sensu et Sensibilibus (041).xml"/>
    <n v="7871"/>
    <n v="52"/>
    <n v="4"/>
    <n v="0"/>
    <s v="Mikros Apoplous"/>
    <n v="6.6065303011053232E-3"/>
    <n v="5.0819463854656329E-4"/>
    <n v="0"/>
    <n v="1624"/>
    <n v="0.20632702324990471"/>
    <n v="-335"/>
    <s v="Attic"/>
    <s v="0086"/>
    <s v="041"/>
    <n v="902.61666666667088"/>
    <n v="9.1650785584211553E-2"/>
    <s v="https://www.mikrosapoplous.gr/zpd/mfu10.zip"/>
    <s v="Aristotle (0086) - De Sensu et Sensibilibus (041)"/>
  </r>
  <r>
    <x v="6"/>
    <s v="Science"/>
    <s v="Medicine/Biology"/>
    <x v="3"/>
    <s v="Aristotle"/>
    <s v="De somno et vigilia"/>
    <s v="converted/Aristotle - De somno et vigilia.xml"/>
    <s v="Aristotle - De somno et vigilia (042).xml"/>
    <n v="2996"/>
    <n v="23"/>
    <n v="0"/>
    <n v="0"/>
    <s v="Mikros Apoplous"/>
    <n v="7.6769025367156209E-3"/>
    <n v="0"/>
    <n v="0"/>
    <n v="627"/>
    <n v="0.20927903871829107"/>
    <n v="-335"/>
    <s v="Attic"/>
    <s v="0086"/>
    <s v="042"/>
    <n v="359.41666666666629"/>
    <n v="8.931352914997788E-2"/>
    <s v="https://www.mikrosapoplous.gr/zpd/mfu10.zip"/>
    <s v="Aristotle (0086) - De somno et vigilia (042)"/>
  </r>
  <r>
    <x v="7"/>
    <s v="Philosophy"/>
    <s v="Philosophy"/>
    <x v="3"/>
    <s v="Aristotle"/>
    <s v="Economics"/>
    <s v="canonical-greekLit-master/data/tlg0086/tlg029/tlg0086.tlg029.perseus-grc1.xml"/>
    <s v="Aristotle - Economics (tlg029).xml"/>
    <n v="6236"/>
    <n v="15"/>
    <n v="22"/>
    <n v="0"/>
    <s v="Perseus"/>
    <n v="2.4053880692751764E-3"/>
    <n v="3.5279025016035919E-3"/>
    <n v="0"/>
    <n v="1163"/>
    <n v="0.18649775497113535"/>
    <n v="-335"/>
    <s v="Attic"/>
    <s v="0086"/>
    <s v="029"/>
    <n v="638.58095238095257"/>
    <n v="8.4095421362900491E-2"/>
    <s v="https://github.com/PerseusDL/canonical-greekLit/tree/master/data/tlg0086/tlg029/tlg0086.tlg029.perseus-grc1.xml"/>
    <s v="Aristotle (0086) - Economics (029)"/>
  </r>
  <r>
    <x v="7"/>
    <s v="Philosophy"/>
    <s v="Philosophy"/>
    <x v="3"/>
    <s v="Aristotle"/>
    <s v="Eudemian Ethics"/>
    <s v="canonical-greekLit-master/data/tlg0086/tlg009/tlg0086.tlg009.perseus-grc1.xml"/>
    <s v="Aristotle - Eudemian Ethics (tlg009).xml"/>
    <n v="26137"/>
    <n v="39"/>
    <n v="3"/>
    <n v="0"/>
    <s v="Perseus"/>
    <n v="1.4921375827371159E-3"/>
    <n v="1.1477981405670123E-4"/>
    <n v="0"/>
    <n v="5667"/>
    <n v="0.21681906875310861"/>
    <n v="-335"/>
    <s v="Attic"/>
    <s v="0086"/>
    <s v="009"/>
    <n v="3323.838095238129"/>
    <n v="8.9649229244437814E-2"/>
    <s v="https://github.com/PerseusDL/canonical-greekLit/tree/master/data/tlg0086/tlg009/tlg0086.tlg009.perseus-grc1.xml"/>
    <s v="Aristotle (0086) - Eudemian Ethics (009)"/>
  </r>
  <r>
    <x v="7"/>
    <s v="Philosophy"/>
    <s v="Philosophy"/>
    <x v="3"/>
    <s v="Aristotle"/>
    <s v="Metaphysics"/>
    <s v="canonical-greekLit-master/data/tlg0086/tlg025/tlg0086.tlg025.perseus-grc1.xml"/>
    <s v="Aristotle - Metaphysics (tlg025).xml"/>
    <n v="78712"/>
    <n v="127"/>
    <n v="55"/>
    <n v="9"/>
    <s v="Perseus"/>
    <n v="1.6134769793678218E-3"/>
    <n v="6.9874987295456858E-4"/>
    <n v="1.1434088830165667E-4"/>
    <n v="16717"/>
    <n v="0.21238184774875496"/>
    <n v="-335"/>
    <s v="Attic"/>
    <s v="0086"/>
    <s v="025"/>
    <n v="9392.6047619046512"/>
    <n v="9.3053095310694028E-2"/>
    <s v="https://github.com/PerseusDL/canonical-greekLit/tree/master/data/tlg0086/tlg025/tlg0086.tlg025.perseus-grc1.xml"/>
    <s v="Aristotle (0086) - Metaphysics (025)"/>
  </r>
  <r>
    <x v="7"/>
    <s v="Philosophy"/>
    <s v="Philosophy"/>
    <x v="3"/>
    <s v="Aristotle"/>
    <s v="Nicomachean Ethics"/>
    <s v="canonical-greekLit-master/data/tlg0086/tlg010/tlg0086.tlg010.perseus-grc1.xml"/>
    <s v="Aristotle - Nicomachean Ethics (tlg010).xml"/>
    <n v="56419"/>
    <n v="79"/>
    <n v="1"/>
    <n v="33"/>
    <s v="Perseus"/>
    <n v="1.4002375086407061E-3"/>
    <n v="1.7724525425831724E-5"/>
    <n v="5.8490933905244692E-4"/>
    <n v="11907"/>
    <n v="0.21104592424537832"/>
    <n v="-335"/>
    <s v="Attic"/>
    <s v="0086"/>
    <s v="010"/>
    <n v="6880.4880952379608"/>
    <n v="8.9092538059200616E-2"/>
    <s v="https://github.com/PerseusDL/canonical-greekLit/tree/master/data/tlg0086/tlg010/tlg0086.tlg010.perseus-grc1.xml"/>
    <s v="Aristotle (0086) - Nicomachean Ethics (010)"/>
  </r>
  <r>
    <x v="7"/>
    <s v="Philosophy"/>
    <s v="Philosophy"/>
    <x v="3"/>
    <s v="Aristotle"/>
    <s v="Oeconomica II"/>
    <s v="converted/Aristotle - Oeconomica II.xml"/>
    <s v="Aristotle - Oeconomica II (029).xml"/>
    <n v="4752"/>
    <n v="22"/>
    <n v="28"/>
    <n v="0"/>
    <s v="Bibliotheca Augustana"/>
    <n v="4.6296296296296294E-3"/>
    <n v="5.8922558922558923E-3"/>
    <n v="0"/>
    <n v="871"/>
    <n v="0.18329124579124578"/>
    <n v="-335"/>
    <s v="Attic"/>
    <s v="0086"/>
    <s v="029"/>
    <n v="491.16428571428509"/>
    <n v="7.9931758056758187E-2"/>
    <s v="http://www.hs-augsburg.de/~harsch/graeca/Chronologia/S_ante04/Aristoteles/ari_oik0.html"/>
    <s v="Aristotle (0086) - Oeconomica II (029)"/>
  </r>
  <r>
    <x v="7"/>
    <s v="Philosophy"/>
    <s v="Philosophy"/>
    <x v="3"/>
    <s v="Aristotle"/>
    <s v="Politics"/>
    <s v="canonical-greekLit-master/data/tlg0086/tlg035/tlg0086.tlg035.perseus-grc1.xml"/>
    <s v="Aristotle - Politics (tlg035).xml"/>
    <n v="65425"/>
    <n v="68"/>
    <n v="48"/>
    <n v="0"/>
    <s v="Perseus"/>
    <n v="1.0393580435613297E-3"/>
    <n v="7.3366450133740928E-4"/>
    <n v="0"/>
    <n v="11850"/>
    <n v="0.1811234237676729"/>
    <n v="-335"/>
    <s v="Attic"/>
    <s v="0086"/>
    <s v="035"/>
    <n v="6847.7071428570362"/>
    <n v="7.645843113707243E-2"/>
    <s v="https://github.com/PerseusDL/canonical-greekLit/tree/master/data/tlg0086/tlg035/tlg0086.tlg035.perseus-grc1.xml"/>
    <s v="Aristotle (0086) - Politics (035)"/>
  </r>
  <r>
    <x v="6"/>
    <s v="Rhetoric, poetics, criticism"/>
    <s v="Language/Art"/>
    <x v="3"/>
    <s v="Aristotle"/>
    <s v="Rhetoric"/>
    <s v="canonical-greekLit-master/data/tlg0086/tlg038/tlg0086.tlg038.perseus-grc1.xml"/>
    <s v="Aristotle - Rhetoric (tlg038).xml"/>
    <n v="43078"/>
    <n v="54"/>
    <n v="35"/>
    <n v="0"/>
    <s v="Perseus"/>
    <n v="1.2535400900691768E-3"/>
    <n v="8.1247968800779978E-4"/>
    <n v="0"/>
    <n v="8673"/>
    <n v="0.2013324666883328"/>
    <n v="-335"/>
    <s v="Attic"/>
    <s v="0086"/>
    <s v="038"/>
    <n v="5107.5857142857103"/>
    <n v="8.2766476756448534E-2"/>
    <s v="https://github.com/PerseusDL/canonical-greekLit/tree/master/data/tlg0086/tlg038/tlg0086.tlg038.perseus-grc1.xml"/>
    <s v="Aristotle (0086) - Rhetoric (038)"/>
  </r>
  <r>
    <x v="7"/>
    <s v="Philosophy"/>
    <s v="Philosophy"/>
    <x v="3"/>
    <s v="Aristotle"/>
    <s v="Virtues and Vices"/>
    <s v="canonical-greekLit-master/data/tlg0086/tlg045/tlg0086.tlg045.perseus-grc1.xml"/>
    <s v="Aristotle - Virtues and Vices (tlg045).xml"/>
    <n v="1487"/>
    <n v="4"/>
    <n v="0"/>
    <n v="0"/>
    <s v="Perseus"/>
    <n v="2.6899798251513113E-3"/>
    <n v="0"/>
    <n v="0"/>
    <n v="285"/>
    <n v="0.19166106254203094"/>
    <n v="-335"/>
    <s v="Attic"/>
    <s v="0086"/>
    <s v="045"/>
    <n v="187.8333333333334"/>
    <n v="6.5344093252633892E-2"/>
    <s v="https://github.com/PerseusDL/canonical-greekLit/tree/master/data/tlg0086/tlg045/tlg0086.tlg045.perseus-grc1.xml"/>
    <s v="Aristotle (0086) - Virtues and Vices (045)"/>
  </r>
  <r>
    <x v="4"/>
    <s v="Oratory"/>
    <s v="Oratory"/>
    <x v="3"/>
    <s v="Hyperides"/>
    <s v="In Defence of Lycophron"/>
    <s v="canonical-greekLit-master/data/tlg0030/tlg001/tlg0030.tlg001.perseus-grc1.xml"/>
    <s v="Hyperides - In Defence of Lycophron (tlg001).xml"/>
    <n v="1391"/>
    <n v="5"/>
    <n v="3"/>
    <n v="2"/>
    <s v="Perseus"/>
    <n v="3.5945363048166786E-3"/>
    <n v="2.1567217828900071E-3"/>
    <n v="1.4378145219266715E-3"/>
    <n v="321"/>
    <n v="0.23076923076923078"/>
    <n v="-333"/>
    <s v="Attic"/>
    <s v="0030"/>
    <s v="001"/>
    <n v="177.9095238095239"/>
    <n v="0.10286878230803458"/>
    <s v="https://github.com/PerseusDL/canonical-greekLit/tree/master/data/tlg0030/tlg001/tlg0030.tlg001.perseus-grc1.xml"/>
    <s v="Hyperides (0030) - In Defence of Lycophron (001)"/>
  </r>
  <r>
    <x v="4"/>
    <s v="Oratory"/>
    <s v="Oratory"/>
    <x v="3"/>
    <s v="Demosthenes"/>
    <s v="On the Accession of Alexander"/>
    <s v="canonical-greekLit-master/data/tlg0014/tlg017/tlg0014.tlg017.perseus-grc1.xml"/>
    <s v="Demosthenes - On the Accession of Alexander (tlg017).xml"/>
    <n v="1787"/>
    <n v="1"/>
    <n v="1"/>
    <n v="0"/>
    <s v="Perseus"/>
    <n v="5.5959709009513155E-4"/>
    <n v="5.5959709009513155E-4"/>
    <n v="0"/>
    <n v="347"/>
    <n v="0.19418019026301064"/>
    <n v="-332"/>
    <s v="Attic"/>
    <s v="0014"/>
    <s v="017"/>
    <n v="191.68333333333331"/>
    <n v="8.6914754709942185E-2"/>
    <s v="https://github.com/PerseusDL/canonical-greekLit/tree/master/data/tlg0014/tlg017/tlg0014.tlg017.perseus-grc1.xml"/>
    <s v="Demosthenes (0014) - On the Accession of Alexander (017)"/>
  </r>
  <r>
    <x v="4"/>
    <s v="Oratory"/>
    <s v="Oratory"/>
    <x v="3"/>
    <s v="Hyperides"/>
    <s v="Against Demosthenes"/>
    <s v="canonical-greekLit-master/data/tlg0030/tlg005/tlg0030.tlg005.perseus-grc1.xml"/>
    <s v="Hyperides - Against Demosthenes (tlg005).xml"/>
    <n v="2092"/>
    <n v="9"/>
    <n v="4"/>
    <n v="2"/>
    <s v="Perseus"/>
    <n v="4.3021032504780114E-3"/>
    <n v="1.9120458891013384E-3"/>
    <n v="9.5602294455066918E-4"/>
    <n v="461"/>
    <n v="0.22036328871892927"/>
    <n v="-332"/>
    <s v="Attic"/>
    <s v="0030"/>
    <s v="005"/>
    <n v="264.53333333333347"/>
    <n v="9.3913320586360677E-2"/>
    <s v="https://github.com/PerseusDL/canonical-greekLit/tree/master/data/tlg0030/tlg005/tlg0030.tlg005.perseus-grc1.xml"/>
    <s v="Hyperides (0030) - Against Demosthenes (005)"/>
  </r>
  <r>
    <x v="4"/>
    <s v="Oratory"/>
    <s v="Oratory"/>
    <x v="3"/>
    <s v="Aeschines"/>
    <s v="Against Ctesiphon"/>
    <s v="canonical-greekLit-master/data/tlg0026/tlg003/tlg0026.tlg003.perseus-grc1.xml"/>
    <s v="Aeschines - Against Ctesiphon (tlg003).xml"/>
    <n v="18463"/>
    <n v="26"/>
    <n v="49"/>
    <n v="0"/>
    <s v="Perseus"/>
    <n v="1.4082218491036126E-3"/>
    <n v="2.6539565617721929E-3"/>
    <n v="0"/>
    <n v="3686"/>
    <n v="0.19964252829984294"/>
    <n v="-330"/>
    <s v="Attic"/>
    <s v="0026"/>
    <s v="003"/>
    <n v="2056.0261904761792"/>
    <n v="8.8283258924542099E-2"/>
    <s v="https://github.com/PerseusDL/canonical-greekLit/tree/master/data/tlg0026/tlg003/tlg0026.tlg003.perseus-grc1.xml"/>
    <s v="Aeschines (0026) - Against Ctesiphon (003)"/>
  </r>
  <r>
    <x v="4"/>
    <s v="Oratory"/>
    <s v="Oratory"/>
    <x v="3"/>
    <s v="Demosthenes"/>
    <s v="Against Phaenippus"/>
    <s v="canonical-greekLit-master/data/tlg0014/tlg042/tlg0014.tlg042.perseus-grc1.xml"/>
    <s v="Demosthenes - Against Phaenippus (tlg042).xml"/>
    <n v="2226"/>
    <n v="0"/>
    <n v="7"/>
    <n v="0"/>
    <s v="Perseus"/>
    <n v="0"/>
    <n v="3.1446540880503146E-3"/>
    <n v="0"/>
    <n v="495"/>
    <n v="0.22237196765498651"/>
    <n v="-330"/>
    <s v="Attic"/>
    <s v="0014"/>
    <s v="042"/>
    <n v="267.41666666666703"/>
    <n v="0.10223869421982613"/>
    <s v="https://github.com/PerseusDL/canonical-greekLit/tree/master/data/tlg0014/tlg042/tlg0014.tlg042.perseus-grc1.xml"/>
    <s v="Demosthenes (0014) - Against Phaenippus (042)"/>
  </r>
  <r>
    <x v="4"/>
    <s v="Oratory"/>
    <s v="Oratory"/>
    <x v="3"/>
    <s v="Demosthenes"/>
    <s v="On the Crown"/>
    <s v="canonical-greekLit-master/data/tlg0014/tlg018/tlg0014.tlg018.perseus-grc1.xml"/>
    <s v="Demosthenes - On the Crown (tlg018).xml"/>
    <n v="19478"/>
    <n v="5"/>
    <n v="41"/>
    <n v="0"/>
    <s v="Perseus"/>
    <n v="2.5669986651606939E-4"/>
    <n v="2.1049389054317693E-3"/>
    <n v="0"/>
    <n v="4279"/>
    <n v="0.21968374576445221"/>
    <n v="-330"/>
    <s v="Attic"/>
    <s v="0014"/>
    <s v="018"/>
    <n v="2440.038095238096"/>
    <n v="9.4412255096103501E-2"/>
    <s v="https://github.com/PerseusDL/canonical-greekLit/tree/master/data/tlg0014/tlg018/tlg0014.tlg018.perseus-grc1.xml"/>
    <s v="Demosthenes (0014) - On the Crown (018)"/>
  </r>
  <r>
    <x v="4"/>
    <s v="Oratory"/>
    <s v="Oratory"/>
    <x v="3"/>
    <s v="Hyperides"/>
    <s v="In Defence of Euxenippus"/>
    <s v="canonical-greekLit-master/data/tlg0030/tlg004/tlg0030.tlg004.perseus-grc1.xml"/>
    <s v="Hyperides - In Defence of Euxenippus (tlg004).xml"/>
    <n v="2662"/>
    <n v="3"/>
    <n v="30"/>
    <n v="0"/>
    <s v="Perseus"/>
    <n v="1.1269722013523666E-3"/>
    <n v="1.1269722013523666E-2"/>
    <n v="0"/>
    <n v="607"/>
    <n v="0.22802404207362886"/>
    <n v="-330"/>
    <s v="Attic"/>
    <s v="0030"/>
    <s v="004"/>
    <n v="347.19999999999982"/>
    <n v="9.7595792637115014E-2"/>
    <s v="https://github.com/PerseusDL/canonical-greekLit/tree/master/data/tlg0030/tlg004/tlg0030.tlg004.perseus-grc1.xml"/>
    <s v="Hyperides (0030) - In Defence of Euxenippus (004)"/>
  </r>
  <r>
    <x v="4"/>
    <s v="Oratory"/>
    <s v="Oratory"/>
    <x v="3"/>
    <s v="Lycurgus"/>
    <s v="Against Leocrates"/>
    <s v="canonical-greekLit-master/data/tlg0034/tlg001/tlg0034.tlg001.perseus-grc1.xml"/>
    <s v="Lycurgus - Against Leocrates (tlg001).xml"/>
    <n v="10878"/>
    <n v="5"/>
    <n v="22"/>
    <n v="1"/>
    <s v="Perseus"/>
    <n v="4.5964331678617393E-4"/>
    <n v="2.0224305938591654E-3"/>
    <n v="9.1928663357234789E-5"/>
    <n v="2129"/>
    <n v="0.19571612428755286"/>
    <n v="-330"/>
    <s v="Attic"/>
    <s v="0034"/>
    <s v="001"/>
    <n v="1224.983333333334"/>
    <n v="8.3105043819329469E-2"/>
    <s v="https://github.com/PerseusDL/canonical-greekLit/tree/master/data/tlg0034/tlg001/tlg0034.tlg001.perseus-grc1.xml"/>
    <s v="Lycurgus (0034) - Against Leocrates (001)"/>
  </r>
  <r>
    <x v="4"/>
    <s v="Oratory"/>
    <s v="Oratory"/>
    <x v="3"/>
    <s v="Demosthenes"/>
    <s v="Against Phormio"/>
    <s v="canonical-greekLit-master/data/tlg0014/tlg034/tlg0014.tlg034.perseus-grc1.xml"/>
    <s v="Demosthenes - Against Phormio (tlg034).xml"/>
    <n v="3244"/>
    <n v="2"/>
    <n v="3"/>
    <n v="0"/>
    <s v="Perseus"/>
    <n v="6.1652281134401974E-4"/>
    <n v="9.2478421701602961E-4"/>
    <n v="0"/>
    <n v="671"/>
    <n v="0.20684340320591862"/>
    <n v="-327"/>
    <s v="Attic"/>
    <s v="0014"/>
    <s v="034"/>
    <n v="353.18333333333288"/>
    <n v="9.7970612412659405E-2"/>
    <s v="https://github.com/PerseusDL/canonical-greekLit/tree/master/data/tlg0014/tlg034/tlg0014.tlg034.perseus-grc1.xml"/>
    <s v="Demosthenes (0014) - Against Phormio (034)"/>
  </r>
  <r>
    <x v="4"/>
    <s v="Oratory"/>
    <s v="Oratory"/>
    <x v="3"/>
    <s v="Demades"/>
    <s v="On the Twelve Years"/>
    <s v="canonical-greekLit-master/data/tlg0535/tlg001/tlg0535.tlg001.perseus-grc1.xml"/>
    <s v="Demades - On the Twelve Years (tlg001).xml"/>
    <n v="2004"/>
    <n v="1"/>
    <n v="0"/>
    <n v="0"/>
    <s v="Perseus"/>
    <n v="4.9900199600798399E-4"/>
    <n v="0"/>
    <n v="0"/>
    <n v="328"/>
    <n v="0.16367265469061876"/>
    <n v="-326"/>
    <s v="Attic"/>
    <s v="0535"/>
    <s v="001"/>
    <n v="192.78333333333339"/>
    <n v="6.7473386560212886E-2"/>
    <s v="https://github.com/PerseusDL/canonical-greekLit/tree/master/data/tlg0535/tlg001/tlg0535.tlg001.perseus-grc1.xml"/>
    <s v="Demades (0535) - On the Twelve Years (001)"/>
  </r>
  <r>
    <x v="4"/>
    <s v="Oratory"/>
    <s v="Oratory"/>
    <x v="3"/>
    <s v="Hyperides"/>
    <s v="Against Athenogenes"/>
    <s v="canonical-greekLit-master/data/tlg0030/tlg003/tlg0030.tlg003.perseus-grc1.xml"/>
    <s v="Hyperides - Against Athenogenes (tlg003).xml"/>
    <n v="2327"/>
    <n v="15"/>
    <n v="14"/>
    <n v="6"/>
    <s v="Perseus"/>
    <n v="6.4460678985818649E-3"/>
    <n v="6.016330038676407E-3"/>
    <n v="2.578427159432746E-3"/>
    <n v="512"/>
    <n v="0.22002578427159433"/>
    <n v="-325"/>
    <s v="Attic"/>
    <s v="0030"/>
    <s v="003"/>
    <n v="314.61666666666662"/>
    <n v="8.4823091247672275E-2"/>
    <s v="https://github.com/PerseusDL/canonical-greekLit/tree/master/data/tlg0030/tlg003/tlg0030.tlg003.perseus-grc1.xml"/>
    <s v="Hyperides (0030) - Against Athenogenes (003)"/>
  </r>
  <r>
    <x v="4"/>
    <s v="Oratory"/>
    <s v="Oratory"/>
    <x v="3"/>
    <s v="Demosthenes"/>
    <s v="Against Dionysodorus"/>
    <s v="canonical-greekLit-master/data/tlg0014/tlg056/tlg0014.tlg056.perseus-grc1.xml"/>
    <s v="Demosthenes - Against Dionysodorus (tlg056).xml"/>
    <n v="3301"/>
    <n v="0"/>
    <n v="39"/>
    <n v="0"/>
    <s v="Perseus"/>
    <n v="0"/>
    <n v="1.1814601635867918E-2"/>
    <n v="0"/>
    <n v="625"/>
    <n v="0.18933656467737051"/>
    <n v="-323"/>
    <s v="Attic"/>
    <s v="0014"/>
    <s v="056"/>
    <n v="344.69999999999987"/>
    <n v="8.4913662526507158E-2"/>
    <s v="https://github.com/PerseusDL/canonical-greekLit/tree/master/data/tlg0014/tlg056/tlg0014.tlg056.perseus-grc1.xml"/>
    <s v="Demosthenes (0014) - Against Dionysodorus (056)"/>
  </r>
  <r>
    <x v="4"/>
    <s v="Oratory"/>
    <s v="Oratory"/>
    <x v="3"/>
    <s v="Dinarchus"/>
    <s v="Against Aristogiton"/>
    <s v="canonical-greekLit-master/data/tlg0029/tlg005/tlg0029.tlg005.perseus-grc1.xml"/>
    <s v="Dinarchus - Against Aristogiton (tlg005).xml"/>
    <n v="1787"/>
    <n v="4"/>
    <n v="7"/>
    <n v="0"/>
    <s v="Perseus"/>
    <n v="2.2383883603805262E-3"/>
    <n v="3.9171796306659203E-3"/>
    <n v="0"/>
    <n v="376"/>
    <n v="0.21040850587576945"/>
    <n v="-323"/>
    <s v="Attic"/>
    <s v="0029"/>
    <s v="005"/>
    <n v="225.0666666666668"/>
    <n v="8.4461854131691771E-2"/>
    <s v="https://github.com/PerseusDL/canonical-greekLit/tree/master/data/tlg0029/tlg005/tlg0029.tlg005.perseus-grc1.xml"/>
    <s v="Dinarchus (0029) - Against Aristogiton (005)"/>
  </r>
  <r>
    <x v="4"/>
    <s v="Oratory"/>
    <s v="Oratory"/>
    <x v="3"/>
    <s v="Dinarchus"/>
    <s v="Against Demosthenes"/>
    <s v="canonical-greekLit-master/data/tlg0029/tlg004/tlg0029.tlg004.perseus-grc1.xml"/>
    <s v="Dinarchus - Against Demosthenes (tlg004).xml"/>
    <n v="7479"/>
    <n v="5"/>
    <n v="13"/>
    <n v="0"/>
    <s v="Perseus"/>
    <n v="6.6853857467575879E-4"/>
    <n v="1.7382002941569729E-3"/>
    <n v="0"/>
    <n v="1439"/>
    <n v="0.19240540179168339"/>
    <n v="-323"/>
    <s v="Attic"/>
    <s v="0029"/>
    <s v="004"/>
    <n v="848.73333333333505"/>
    <n v="7.8923207202388684E-2"/>
    <s v="https://github.com/PerseusDL/canonical-greekLit/tree/master/data/tlg0029/tlg004/tlg0029.tlg004.perseus-grc1.xml"/>
    <s v="Dinarchus (0029) - Against Demosthenes (004)"/>
  </r>
  <r>
    <x v="4"/>
    <s v="Oratory"/>
    <s v="Oratory"/>
    <x v="3"/>
    <s v="Dinarchus"/>
    <s v="Against Philocles"/>
    <s v="canonical-greekLit-master/data/tlg0029/tlg006/tlg0029.tlg006.perseus-grc1.xml"/>
    <s v="Dinarchus - Against Philocles (tlg006).xml"/>
    <n v="1373"/>
    <n v="0"/>
    <n v="1"/>
    <n v="0"/>
    <s v="Perseus"/>
    <n v="0"/>
    <n v="7.2833211944646763E-4"/>
    <n v="0"/>
    <n v="303"/>
    <n v="0.22068463219227968"/>
    <n v="-323"/>
    <s v="Attic"/>
    <s v="0029"/>
    <s v="006"/>
    <n v="183.0428571428572"/>
    <n v="8.73686400998855E-2"/>
    <s v="https://github.com/PerseusDL/canonical-greekLit/tree/master/data/tlg0029/tlg006/tlg0029.tlg006.perseus-grc1.xml"/>
    <s v="Dinarchus (0029) - Against Philocles (006)"/>
  </r>
  <r>
    <x v="4"/>
    <s v="Oratory"/>
    <s v="Oratory"/>
    <x v="3"/>
    <s v="Hyperides"/>
    <s v="Funeral Speech"/>
    <s v="canonical-greekLit-master/data/tlg0030/tlg006/tlg0030.tlg006.perseus-grc1.xml"/>
    <s v="Hyperides - Funeral Speech (tlg006).xml"/>
    <n v="2064"/>
    <n v="2"/>
    <n v="0"/>
    <n v="4"/>
    <s v="Perseus"/>
    <n v="9.6899224806201549E-4"/>
    <n v="0"/>
    <n v="1.937984496124031E-3"/>
    <n v="398"/>
    <n v="0.19282945736434109"/>
    <n v="-322"/>
    <s v="Attic"/>
    <s v="0030"/>
    <s v="006"/>
    <n v="237.3333333333336"/>
    <n v="7.7842377260981782E-2"/>
    <s v="https://github.com/PerseusDL/canonical-greekLit/tree/master/data/tlg0030/tlg006/tlg0030.tlg006.perseus-grc1.xml"/>
    <s v="Hyperides (0030) - Funeral Speech (006)"/>
  </r>
  <r>
    <x v="6"/>
    <s v="Mathematics"/>
    <s v="Mathematics"/>
    <x v="3"/>
    <s v="Euclides"/>
    <s v="Elements"/>
    <s v="canonical-greekLit-master/data/tlg1799/tlg001/tlg1799.tlg001.perseus-grc2.xml"/>
    <s v="Euclides - Elements (tlg001).xml"/>
    <n v="122233"/>
    <n v="145"/>
    <n v="292"/>
    <n v="68"/>
    <s v="Perseus"/>
    <n v="1.1862590298855463E-3"/>
    <n v="2.3888802532867556E-3"/>
    <n v="5.5631457953253213E-4"/>
    <n v="24514"/>
    <n v="0.20055140592147783"/>
    <n v="-300"/>
    <s v="koine"/>
    <s v="1799"/>
    <s v="001"/>
    <n v="16199.166666667359"/>
    <n v="6.8024456025235741E-2"/>
    <s v="https://github.com/PerseusDL/canonical-greekLit/tree/master/data/tlg1799/tlg001/tlg1799.tlg001.perseus-grc2.xml"/>
    <s v="Euclides (1799) - Elements (001)"/>
  </r>
  <r>
    <x v="7"/>
    <s v="Philosophy"/>
    <s v="Philosophy"/>
    <x v="3"/>
    <s v="Plato"/>
    <s v="Alcibiades 2"/>
    <s v="canonical-greekLit-master/data/tlg0059/tlg014/tlg0059.tlg014.perseus-grc2.xml"/>
    <s v="Plato - Alcibiades 2 (tlg014).xml"/>
    <n v="4268"/>
    <n v="0"/>
    <n v="0"/>
    <n v="0"/>
    <s v="Perseus"/>
    <n v="0"/>
    <n v="0"/>
    <n v="0"/>
    <n v="949"/>
    <n v="0.22235238987816308"/>
    <n v="-300"/>
    <s v="Attic"/>
    <s v="0059"/>
    <s v="014"/>
    <n v="582.83333333333246"/>
    <n v="8.5793502030615643E-2"/>
    <s v="https://github.com/PerseusDL/canonical-greekLit/tree/master/data/tlg0059/tlg014/tlg0059.tlg014.perseus-grc2.xml"/>
    <s v="Plato (0059) - Alcibiades 2 (014)"/>
  </r>
  <r>
    <x v="7"/>
    <s v="Philosophy"/>
    <s v="Philosophy"/>
    <x v="3"/>
    <s v="Theophrastus"/>
    <s v="Characters"/>
    <s v="canonical-greekLit-master/data/tlg0093/tlg009/tlg0093.tlg009.perseus-grc1.xml"/>
    <s v="Theophrastus - Characters (tlg009).xml"/>
    <n v="6587"/>
    <n v="34"/>
    <n v="13"/>
    <n v="2"/>
    <s v="Perseus"/>
    <n v="5.1616821011082432E-3"/>
    <n v="1.9735843327766812E-3"/>
    <n v="3.0362835888872019E-4"/>
    <n v="1294"/>
    <n v="0.19644754820100196"/>
    <n v="-300"/>
    <s v="Attic"/>
    <s v="0093"/>
    <s v="009"/>
    <n v="665.51666666666688"/>
    <n v="9.5412681544456215E-2"/>
    <s v="https://github.com/PerseusDL/canonical-greekLit/tree/master/data/tlg0093/tlg009/tlg0093.tlg009.perseus-grc1.xml"/>
    <s v="Theophrastus (0093) - Characters (009)"/>
  </r>
  <r>
    <x v="8"/>
    <s v="Letters"/>
    <s v="Letters"/>
    <x v="4"/>
    <s v="Epicurus"/>
    <s v="Epistula ad Menoeceum"/>
    <s v="converted/Epicurus - Ad Menoeceum.xml"/>
    <s v="Epicurus - Epistula ad Menoeceum (012).xml"/>
    <n v="1333"/>
    <n v="9"/>
    <n v="4"/>
    <n v="0"/>
    <s v="Bibliotheca Augustana"/>
    <n v="6.7516879219804947E-3"/>
    <n v="3.0007501875468868E-3"/>
    <n v="0"/>
    <n v="266"/>
    <n v="0.19954988747186797"/>
    <n v="-290"/>
    <s v="koine"/>
    <s v="0537"/>
    <s v="012"/>
    <n v="138.1166666666667"/>
    <n v="9.593648412103023E-2"/>
    <s v="http://www.hs-augsburg.de/~harsch/graeca/Chronologia/S_ante03/Epikur/epi_meno.html"/>
    <s v="Epicurus (0537) - Epistula ad Menoeceum (012)"/>
  </r>
  <r>
    <x v="0"/>
    <s v="Didactic"/>
    <s v="Poetry"/>
    <x v="4"/>
    <s v="Aratus"/>
    <s v="Phaenomena"/>
    <s v="canonical-greekLit-master/data/tlg0653/tlg001/tlg0653.tlg001.perseus-grc1.xml"/>
    <s v="Aratus - Phaenomena (tlg001).xml"/>
    <n v="7685"/>
    <n v="146"/>
    <n v="22"/>
    <n v="0"/>
    <s v="Perseus"/>
    <n v="1.8998048145738453E-2"/>
    <n v="2.862719583604424E-3"/>
    <n v="0"/>
    <n v="1471"/>
    <n v="0.19141184124918673"/>
    <n v="-276"/>
    <s v="epic"/>
    <s v="0653"/>
    <s v="001"/>
    <n v="862.18333333333544"/>
    <n v="7.9221427022337615E-2"/>
    <s v="https://github.com/PerseusDL/canonical-greekLit/tree/master/data/tlg0653/tlg001/tlg0653.tlg001.perseus-grc1.xml"/>
    <s v="Aratus (0653) - Phaenomena (001)"/>
  </r>
  <r>
    <x v="0"/>
    <s v="Epigrams"/>
    <s v="Poetry"/>
    <x v="4"/>
    <s v="Callimachus"/>
    <s v="Epigrams"/>
    <s v="canonical-greekLit-master/data/tlg0533/tlg003/tlg0533.tlg003.perseus-grc1.xml"/>
    <s v="Callimachus - Epigrams (tlg003).xml"/>
    <n v="1938"/>
    <n v="62"/>
    <n v="66"/>
    <n v="2"/>
    <s v="Perseus"/>
    <n v="3.1991744066047469E-2"/>
    <n v="3.4055727554179564E-2"/>
    <n v="1.0319917440660474E-3"/>
    <n v="391"/>
    <n v="0.20175438596491227"/>
    <n v="-270"/>
    <s v="epic"/>
    <s v="0533"/>
    <s v="003"/>
    <n v="203.05952380952391"/>
    <n v="9.6976509902206451E-2"/>
    <s v="https://github.com/PerseusDL/canonical-greekLit/tree/master/data/tlg0533/tlg003/tlg0533.tlg003.perseus-grc1.xml"/>
    <s v="Callimachus (0533) - Epigrams (003)"/>
  </r>
  <r>
    <x v="0"/>
    <s v="Epigrams"/>
    <s v="Poetry"/>
    <x v="4"/>
    <s v="Callimachus"/>
    <s v="Epigrams, Fragmenta"/>
    <s v="canonical-greekLit-master/data/tlg0533/tlg004/tlg0533.tlg004.perseus-grc1.xml"/>
    <s v="Callimachus - Epigrams, Fragmenta (tlg004).xml"/>
    <n v="4022"/>
    <n v="66"/>
    <n v="106"/>
    <n v="0"/>
    <s v="Perseus"/>
    <n v="1.6409746394828444E-2"/>
    <n v="2.6355047240179015E-2"/>
    <n v="0"/>
    <n v="810"/>
    <n v="0.20139234211834908"/>
    <n v="-270"/>
    <s v="epic"/>
    <s v="0533"/>
    <s v="004"/>
    <n v="420.11904761904702"/>
    <n v="9.6937084132509441E-2"/>
    <s v="https://github.com/PerseusDL/canonical-greekLit/tree/master/data/tlg0533/tlg004/tlg0533.tlg004.perseus-grc1.xml"/>
    <s v="Callimachus (0533) - Epigrams, Fragmenta (004)"/>
  </r>
  <r>
    <x v="1"/>
    <s v="Hymns"/>
    <s v="Religion"/>
    <x v="4"/>
    <s v="Callimachus"/>
    <s v="Hymn to Apollo"/>
    <s v="canonical-greekLit-master/data/tlg0533/tlg016/tlg0533.tlg016.perseus-grc2.xml"/>
    <s v="Callimachus - Hymn to Apollo (tlg016).xml"/>
    <n v="783"/>
    <n v="29"/>
    <n v="14"/>
    <n v="0"/>
    <s v="Perseus"/>
    <n v="3.7037037037037035E-2"/>
    <n v="1.7879948914431672E-2"/>
    <n v="0"/>
    <n v="129"/>
    <n v="0.16475095785440613"/>
    <n v="-270"/>
    <s v="epic"/>
    <s v="0533"/>
    <s v="016"/>
    <n v="64.733333333333348"/>
    <n v="8.2077479778629184E-2"/>
    <s v="https://github.com/PerseusDL/canonical-greekLit/tree/master/data/tlg0533/tlg016/tlg0533.tlg016.perseus-grc2.xml"/>
    <s v="Callimachus (0533) - Hymn to Apollo (016)"/>
  </r>
  <r>
    <x v="1"/>
    <s v="Hymns"/>
    <s v="Religion"/>
    <x v="4"/>
    <s v="Callimachus"/>
    <s v="Hymn to Artemis"/>
    <s v="canonical-greekLit-master/data/tlg0533/tlg017/tlg0533.tlg017.perseus-grc2.xml"/>
    <s v="Callimachus - Hymn to Artemis (tlg017).xml"/>
    <n v="1849"/>
    <n v="56"/>
    <n v="30"/>
    <n v="0"/>
    <s v="Perseus"/>
    <n v="3.028664142779881E-2"/>
    <n v="1.6224986479177934E-2"/>
    <n v="0"/>
    <n v="341"/>
    <n v="0.18442401297998917"/>
    <n v="-270"/>
    <s v="epic"/>
    <s v="0533"/>
    <s v="017"/>
    <n v="187.65000000000009"/>
    <n v="8.2936722552731157E-2"/>
    <s v="https://github.com/PerseusDL/canonical-greekLit/tree/master/data/tlg0533/tlg017/tlg0533.tlg017.perseus-grc2.xml"/>
    <s v="Callimachus (0533) - Hymn to Artemis (017)"/>
  </r>
  <r>
    <x v="1"/>
    <s v="Hymns"/>
    <s v="Religion"/>
    <x v="4"/>
    <s v="Callimachus"/>
    <s v="Hymn to Athena"/>
    <s v="canonical-greekLit-master/data/tlg0533/tlg019/tlg0533.tlg019.perseus-grc2.xml"/>
    <s v="Callimachus - Hymn to Athena (tlg019).xml"/>
    <n v="912"/>
    <n v="41"/>
    <n v="12"/>
    <n v="0"/>
    <s v="Perseus"/>
    <n v="4.4956140350877194E-2"/>
    <n v="1.3157894736842105E-2"/>
    <n v="0"/>
    <n v="165"/>
    <n v="0.18092105263157895"/>
    <n v="-270"/>
    <s v="epic"/>
    <s v="0533"/>
    <s v="019"/>
    <n v="85.516666666666666"/>
    <n v="8.7152777777777773E-2"/>
    <s v="https://github.com/PerseusDL/canonical-greekLit/tree/master/data/tlg0533/tlg019/tlg0533.tlg019.perseus-grc2.xml"/>
    <s v="Callimachus (0533) - Hymn to Athena (019)"/>
  </r>
  <r>
    <x v="1"/>
    <s v="Hymns"/>
    <s v="Religion"/>
    <x v="4"/>
    <s v="Callimachus"/>
    <s v="Hymn to Delos"/>
    <s v="canonical-greekLit-master/data/tlg0533/tlg018/tlg0533.tlg018.perseus-grc2.xml"/>
    <s v="Callimachus - Hymn to Delos (tlg018).xml"/>
    <n v="2164"/>
    <n v="49"/>
    <n v="29"/>
    <n v="0"/>
    <s v="Perseus"/>
    <n v="2.2643253234750461E-2"/>
    <n v="1.3401109057301294E-2"/>
    <n v="0"/>
    <n v="435"/>
    <n v="0.2010166358595194"/>
    <n v="-270"/>
    <s v="epic"/>
    <s v="0533"/>
    <s v="018"/>
    <n v="245.41666666666691"/>
    <n v="8.7607825015403457E-2"/>
    <s v="https://github.com/PerseusDL/canonical-greekLit/tree/master/data/tlg0533/tlg018/tlg0533.tlg018.perseus-grc2.xml"/>
    <s v="Callimachus (0533) - Hymn to Delos (018)"/>
  </r>
  <r>
    <x v="1"/>
    <s v="Hymns"/>
    <s v="Religion"/>
    <x v="4"/>
    <s v="Callimachus"/>
    <s v="Hymn to Demeter"/>
    <s v="canonical-greekLit-master/data/tlg0533/tlg020/tlg0533.tlg020.perseus-grc2.xml"/>
    <s v="Callimachus - Hymn to Demeter (tlg020).xml"/>
    <n v="969"/>
    <n v="44"/>
    <n v="22"/>
    <n v="2"/>
    <s v="Perseus"/>
    <n v="4.540763673890609E-2"/>
    <n v="2.2703818369453045E-2"/>
    <n v="2.0639834881320948E-3"/>
    <n v="174"/>
    <n v="0.17956656346749225"/>
    <n v="-270"/>
    <s v="epic"/>
    <s v="0533"/>
    <s v="020"/>
    <n v="93.416666666666657"/>
    <n v="8.316133470932234E-2"/>
    <s v="https://github.com/PerseusDL/canonical-greekLit/tree/master/data/tlg0533/tlg020/tlg0533.tlg020.perseus-grc2.xml"/>
    <s v="Callimachus (0533) - Hymn to Demeter (020)"/>
  </r>
  <r>
    <x v="1"/>
    <s v="Hymns"/>
    <s v="Religion"/>
    <x v="4"/>
    <s v="Callimachus"/>
    <s v="Hymn to Zeus"/>
    <s v="canonical-greekLit-master/data/tlg0533/tlg015/tlg0533.tlg015.perseus-grc2.xml"/>
    <s v="Callimachus - Hymn to Zeus (tlg015).xml"/>
    <n v="703"/>
    <n v="18"/>
    <n v="18"/>
    <n v="1"/>
    <s v="Perseus"/>
    <n v="2.5604551920341393E-2"/>
    <n v="2.5604551920341393E-2"/>
    <n v="1.4224751066856331E-3"/>
    <n v="120"/>
    <n v="0.17069701280227595"/>
    <n v="-270"/>
    <s v="epic"/>
    <s v="0533"/>
    <s v="015"/>
    <n v="66.233333333333334"/>
    <n v="7.6481744902797535E-2"/>
    <s v="https://github.com/PerseusDL/canonical-greekLit/tree/master/data/tlg0533/tlg015/tlg0533.tlg015.perseus-grc2.xml"/>
    <s v="Callimachus (0533) - Hymn to Zeus (015)"/>
  </r>
  <r>
    <x v="0"/>
    <s v="Epic"/>
    <s v="Poetry"/>
    <x v="4"/>
    <s v="Lycophron"/>
    <s v="Alexandra"/>
    <s v="canonical-greekLit-master/data/tlg0341/tlg002/tlg0341.tlg002.perseus-grc1.xml"/>
    <s v="Lycophron - Alexandra (tlg002).xml"/>
    <n v="7464"/>
    <n v="174"/>
    <n v="258"/>
    <n v="0"/>
    <s v="Perseus"/>
    <n v="2.3311897106109324E-2"/>
    <n v="3.4565916398713828E-2"/>
    <n v="0"/>
    <n v="1453"/>
    <n v="0.19466773847802787"/>
    <n v="-270"/>
    <s v="epic"/>
    <s v="0341"/>
    <s v="002"/>
    <n v="750.45476190476336"/>
    <n v="9.4124495993466853E-2"/>
    <s v="https://github.com/PerseusDL/canonical-greekLit/tree/master/data/tlg0341/tlg002/tlg0341.tlg002.perseus-grc1.xml"/>
    <s v="Lycophron (0341) - Alexandra (002)"/>
  </r>
  <r>
    <x v="0"/>
    <s v="Epigrams"/>
    <s v="Poetry"/>
    <x v="4"/>
    <s v="Theocritus"/>
    <s v="Epigrams"/>
    <s v="canonical-greekLit-master/data/tlg0005/tlg002/tlg0005.tlg002.perseus-grc1.xml"/>
    <s v="Theocritus - Epigrams (tlg002).xml"/>
    <n v="1734"/>
    <n v="28"/>
    <n v="44"/>
    <n v="0"/>
    <s v="Perseus"/>
    <n v="1.6147635524798153E-2"/>
    <n v="2.5374855824682813E-2"/>
    <n v="0"/>
    <n v="347"/>
    <n v="0.20011534025374855"/>
    <n v="-270"/>
    <s v="epic"/>
    <s v="0005"/>
    <s v="002"/>
    <n v="173.76666666666659"/>
    <n v="9.9903883121876244E-2"/>
    <s v="https://github.com/PerseusDL/canonical-greekLit/tree/master/data/tlg0005/tlg002/tlg0005.tlg002.perseus-grc1.xml"/>
    <s v="Theocritus (0005) - Epigrams (002)"/>
  </r>
  <r>
    <x v="0"/>
    <s v="Bucolic"/>
    <s v="Poetry"/>
    <x v="4"/>
    <s v="Theocritus"/>
    <s v="Idylls"/>
    <s v="canonical-greekLit-master/data/tlg0005/tlg001/tlg0005.tlg001.perseus-grc1.xml"/>
    <s v="Theocritus - Idylls (tlg001).xml"/>
    <n v="19132"/>
    <n v="553"/>
    <n v="509"/>
    <n v="4"/>
    <s v="Perseus"/>
    <n v="2.8904453272005019E-2"/>
    <n v="2.6604641438427765E-2"/>
    <n v="2.0907380305247751E-4"/>
    <n v="3570"/>
    <n v="0.1865983692243362"/>
    <n v="-270"/>
    <s v="Doric"/>
    <s v="0005"/>
    <s v="001"/>
    <n v="1904.785714285706"/>
    <n v="8.7038170902900586E-2"/>
    <s v="https://github.com/PerseusDL/canonical-greekLit/tree/master/data/tlg0005/tlg001/tlg0005.tlg001.perseus-grc1.xml"/>
    <s v="Theocritus (0005) - Idylls (001)"/>
  </r>
  <r>
    <x v="3"/>
    <s v="History"/>
    <s v="Narrative"/>
    <x v="4"/>
    <s v="Polybius"/>
    <s v="Histories"/>
    <s v="canonical-greekLit-master/data/tlg0543/tlg001/tlg0543.tlg001.perseus-grc2.xml"/>
    <s v="Polybius - Histories (tlg001).xml"/>
    <n v="311307"/>
    <n v="847"/>
    <n v="4287"/>
    <n v="29"/>
    <s v="Perseus"/>
    <n v="2.7207868759777324E-3"/>
    <n v="1.3770972062947508E-2"/>
    <n v="9.3155630936663807E-5"/>
    <n v="51247"/>
    <n v="0.16461884891762793"/>
    <n v="-250"/>
    <s v="koine"/>
    <s v="0543"/>
    <s v="001"/>
    <n v="27406.173809521399"/>
    <n v="7.6583007097426659E-2"/>
    <s v="https://github.com/PerseusDL/canonical-greekLit/tree/master/data/tlg0543/tlg001/tlg0543.tlg001.perseus-grc2.xml"/>
    <s v="Polybius (0543) - Histories (001)"/>
  </r>
  <r>
    <x v="1"/>
    <s v="Narrative"/>
    <s v="Religion"/>
    <x v="4"/>
    <s v="Septuaginta"/>
    <s v="Deuteronomium"/>
    <s v="converted/Septuaginta - Deuteronomium.xml"/>
    <s v="Septuaginta - Deuteronomium (005).xml"/>
    <n v="22990"/>
    <n v="110"/>
    <n v="530"/>
    <n v="0"/>
    <s v="Bibliotheca Augustana"/>
    <n v="4.7846889952153108E-3"/>
    <n v="2.3053501522401043E-2"/>
    <n v="0"/>
    <n v="5998"/>
    <n v="0.26089604175728576"/>
    <n v="-250"/>
    <s v="Biblical"/>
    <s v="0527"/>
    <s v="005"/>
    <n v="3861.9333333333698"/>
    <n v="9.2912860664055255E-2"/>
    <s v="http://www.hs-augsburg.de/~harsch/graeca/Chronologia/S_ante03/VT/vte_pd05.html"/>
    <s v="Septuaginta (0527) - Deuteronomium (005)"/>
  </r>
  <r>
    <x v="1"/>
    <s v="Narrative"/>
    <s v="Religion"/>
    <x v="4"/>
    <s v="Septuaginta"/>
    <s v="Exodus"/>
    <s v="converted/Septuaginta - Exodus.xml"/>
    <s v="Septuaginta - Exodus (002).xml"/>
    <n v="24818"/>
    <n v="145"/>
    <n v="1000"/>
    <n v="2"/>
    <s v="Bibliotheca Augustana"/>
    <n v="5.8425336449351275E-3"/>
    <n v="4.0293335482311225E-2"/>
    <n v="8.0586670964622449E-5"/>
    <n v="5700"/>
    <n v="0.229672012249174"/>
    <n v="-250"/>
    <s v="Biblical"/>
    <s v="0527"/>
    <s v="002"/>
    <n v="3610.0333333333888"/>
    <n v="8.4211728046845485E-2"/>
    <s v="http://www.hs-augsburg.de/~harsch/graeca/Chronologia/S_ante03/VT/vte_pd02.html"/>
    <s v="Septuaginta (0527) - Exodus (002)"/>
  </r>
  <r>
    <x v="1"/>
    <s v="Narrative"/>
    <s v="Religion"/>
    <x v="4"/>
    <s v="Septuaginta"/>
    <s v="Genesis"/>
    <s v="converted/Septuaginta - Genesis.xml"/>
    <s v="Septuaginta - Genesis (001).xml"/>
    <n v="32566"/>
    <n v="106"/>
    <n v="2415"/>
    <n v="0"/>
    <s v="Bibliotheca Augustana"/>
    <n v="3.2549284529877786E-3"/>
    <n v="7.4157096358164962E-2"/>
    <n v="0"/>
    <n v="7093"/>
    <n v="0.21780384450039919"/>
    <n v="-250"/>
    <s v="Biblical"/>
    <s v="0527"/>
    <s v="001"/>
    <n v="4254.8166666667012"/>
    <n v="8.7151732891153313E-2"/>
    <s v="http://www.hs-augsburg.de/~harsch/graeca/Chronologia/S_ante03/VT/vte_pd01.html"/>
    <s v="Septuaginta (0527) - Genesis (001)"/>
  </r>
  <r>
    <x v="1"/>
    <s v="Narrative"/>
    <s v="Religion"/>
    <x v="4"/>
    <s v="Septuaginta"/>
    <s v="Leviticus"/>
    <s v="converted/Septuaginta - Leviticus.xml"/>
    <s v="Septuaginta - Leviticus (003).xml"/>
    <n v="19082"/>
    <n v="99"/>
    <n v="272"/>
    <n v="0"/>
    <s v="Bibliotheca Augustana"/>
    <n v="5.188135415574887E-3"/>
    <n v="1.4254271040771408E-2"/>
    <n v="0"/>
    <n v="4745"/>
    <n v="0.24866366208992768"/>
    <n v="-250"/>
    <s v="Biblical"/>
    <s v="0527"/>
    <s v="003"/>
    <n v="2933.1000000000058"/>
    <n v="9.4953359186667766E-2"/>
    <s v="http://www.hs-augsburg.de/~harsch/graeca/Chronologia/S_ante03/VT/vte_pd03.html"/>
    <s v="Septuaginta (0527) - Leviticus (003)"/>
  </r>
  <r>
    <x v="1"/>
    <s v="Narrative"/>
    <s v="Religion"/>
    <x v="4"/>
    <s v="Septuaginta"/>
    <s v="Numeri"/>
    <s v="converted/Septuaginta - Numeri.xml"/>
    <s v="Septuaginta - Numeri (004).xml"/>
    <n v="25059"/>
    <n v="152"/>
    <n v="1822"/>
    <n v="0"/>
    <s v="Bibliotheca Augustana"/>
    <n v="6.0656849834390836E-3"/>
    <n v="7.2708408156750073E-2"/>
    <n v="0"/>
    <n v="5737"/>
    <n v="0.22893970230256594"/>
    <n v="-250"/>
    <s v="Biblical"/>
    <s v="0527"/>
    <s v="004"/>
    <n v="3481.000000000025"/>
    <n v="9.0027535017358037E-2"/>
    <s v="http://www.hs-augsburg.de/~harsch/graeca/Chronologia/S_ante03/VT/vte_pd04.html"/>
    <s v="Septuaginta (0527) - Numeri (004)"/>
  </r>
  <r>
    <x v="0"/>
    <s v="Epic"/>
    <s v="Poetry"/>
    <x v="4"/>
    <s v="Apollonius Rhodius"/>
    <s v="Argonautica"/>
    <s v="canonical-greekLit-master/data/tlg0001/tlg001/tlg0001.tlg001.perseus-grc2.xml"/>
    <s v="Apollonius Rhodius - Argonautica (tlg001).xml"/>
    <n v="38808"/>
    <n v="522"/>
    <n v="400"/>
    <n v="1"/>
    <s v="Perseus"/>
    <n v="1.3450834879406308E-2"/>
    <n v="1.0307153164296021E-2"/>
    <n v="2.5767882910740052E-5"/>
    <n v="7188"/>
    <n v="0.18521954236239951"/>
    <n v="-245"/>
    <s v="mixed"/>
    <s v="0001"/>
    <s v="001"/>
    <n v="3803.2880952381302"/>
    <n v="8.7216860048491801E-2"/>
    <s v="https://github.com/PerseusDL/canonical-greekLit/tree/master/data/tlg0001/tlg001/tlg0001.tlg001.perseus-grc2.xml"/>
    <s v="Apollonius Rhodius (0001) - Argonautica (001)"/>
  </r>
  <r>
    <x v="6"/>
    <s v="Rhetoric, poetics, criticism"/>
    <s v="Language/Art"/>
    <x v="4"/>
    <s v="Demetrius"/>
    <s v="De Elocutione"/>
    <s v="canonical-greekLit-master/data/tlg0613/tlg001/tlg0613.tlg001.perseus-grc1.xml"/>
    <s v="Demetrius - De Elocutione (tlg001).xml"/>
    <n v="15409"/>
    <n v="71"/>
    <n v="77"/>
    <n v="1"/>
    <s v="Perseus"/>
    <n v="4.6076968005710952E-3"/>
    <n v="4.9970796287883701E-3"/>
    <n v="6.48971380362126E-5"/>
    <n v="2622"/>
    <n v="0.17016029593094945"/>
    <n v="-200"/>
    <s v="Attic"/>
    <s v="0613"/>
    <s v="001"/>
    <n v="1315.5166666666639"/>
    <n v="8.4787029225344673E-2"/>
    <s v="https://github.com/PerseusDL/canonical-greekLit/tree/master/data/tlg0613/tlg001/tlg0613.tlg001.perseus-grc1.xml"/>
    <s v="Demetrius (0613) - De Elocutione (001)"/>
  </r>
  <r>
    <x v="0"/>
    <s v="Bucolic"/>
    <s v="Poetry"/>
    <x v="5"/>
    <s v="Moschus"/>
    <s v="Epitaphius Bios"/>
    <s v="canonical-greekLit-master/data/tlg0035/tlg003/tlg0035.tlg003.perseus-grc1.xml"/>
    <s v="Moschus - Epitaphius Bios (tlg003).xml"/>
    <n v="899"/>
    <n v="16"/>
    <n v="12"/>
    <n v="0"/>
    <s v="Perseus"/>
    <n v="1.7797552836484983E-2"/>
    <n v="1.3348164627363738E-2"/>
    <n v="0"/>
    <n v="173"/>
    <n v="0.19243604004449388"/>
    <n v="-150"/>
    <s v="Doric"/>
    <s v="0035"/>
    <s v="003"/>
    <n v="94.61666666666666"/>
    <n v="8.7189469781238427E-2"/>
    <s v="https://github.com/PerseusDL/canonical-greekLit/tree/master/data/tlg0035/tlg003/tlg0035.tlg003.perseus-grc1.xml"/>
    <s v="Moschus (0035) - Epitaphius Bios (003)"/>
  </r>
  <r>
    <x v="0"/>
    <s v="Bucolic"/>
    <s v="Poetry"/>
    <x v="5"/>
    <s v="Moschus"/>
    <s v="Eros Drapeta"/>
    <s v="canonical-greekLit-master/data/tlg0035/tlg001/tlg0035.tlg001.perseus-grc1.xml"/>
    <s v="Moschus - Eros Drapeta (tlg001).xml"/>
    <n v="240"/>
    <n v="4"/>
    <n v="1"/>
    <n v="0"/>
    <s v="Perseus"/>
    <n v="1.6666666666666666E-2"/>
    <n v="4.1666666666666666E-3"/>
    <n v="0"/>
    <n v="42"/>
    <n v="0.17499999999999999"/>
    <n v="-150"/>
    <s v="Doric"/>
    <s v="0035"/>
    <s v="001"/>
    <n v="21.666666666666671"/>
    <n v="8.4722222222222199E-2"/>
    <s v="https://github.com/PerseusDL/canonical-greekLit/tree/master/data/tlg0035/tlg001/tlg0035.tlg001.perseus-grc1.xml"/>
    <s v="Moschus (0035) - Eros Drapeta (001)"/>
  </r>
  <r>
    <x v="0"/>
    <s v="Bucolic"/>
    <s v="Poetry"/>
    <x v="5"/>
    <s v="Moschus"/>
    <s v="Europa"/>
    <s v="canonical-greekLit-master/data/tlg0035/tlg002/tlg0035.tlg002.perseus-grc1.xml"/>
    <s v="Moschus - Europa (tlg002).xml"/>
    <n v="1132"/>
    <n v="11"/>
    <n v="5"/>
    <n v="0"/>
    <s v="Perseus"/>
    <n v="9.7173144876325085E-3"/>
    <n v="4.4169611307420496E-3"/>
    <n v="0"/>
    <n v="217"/>
    <n v="0.19169611307420495"/>
    <n v="-150"/>
    <s v="epic"/>
    <s v="0035"/>
    <s v="002"/>
    <n v="134.14999999999989"/>
    <n v="7.3189045936395858E-2"/>
    <s v="https://github.com/PerseusDL/canonical-greekLit/tree/master/data/tlg0035/tlg002/tlg0035.tlg002.perseus-grc1.xml"/>
    <s v="Moschus (0035) - Europa (002)"/>
  </r>
  <r>
    <x v="0"/>
    <s v="Bucolic"/>
    <s v="Poetry"/>
    <x v="5"/>
    <s v="Moschus"/>
    <s v="Megara"/>
    <s v="canonical-greekLit-master/data/tlg0035/tlg004/tlg0035.tlg004.perseus-grc1.xml"/>
    <s v="Moschus - Megara (tlg004).xml"/>
    <n v="887"/>
    <n v="10"/>
    <n v="2"/>
    <n v="0"/>
    <s v="Perseus"/>
    <n v="1.1273957158962795E-2"/>
    <n v="2.2547914317925591E-3"/>
    <n v="0"/>
    <n v="182"/>
    <n v="0.20518602029312288"/>
    <n v="-150"/>
    <s v="Doric"/>
    <s v="0035"/>
    <s v="004"/>
    <n v="98.783333333333303"/>
    <n v="9.3818113491168767E-2"/>
    <s v="https://github.com/PerseusDL/canonical-greekLit/tree/master/data/tlg0035/tlg004/tlg0035.tlg004.perseus-grc1.xml"/>
    <s v="Moschus (0035) - Megara (004)"/>
  </r>
  <r>
    <x v="1"/>
    <s v="Narrative"/>
    <s v="Religion"/>
    <x v="5"/>
    <s v="Septuaginta"/>
    <s v="Abdias"/>
    <s v="converted/Septuaginta - Abdias.xml"/>
    <s v="Septuaginta - Abdias (040).xml"/>
    <n v="472"/>
    <n v="3"/>
    <n v="29"/>
    <n v="0"/>
    <s v="Bibliotheca Augustana"/>
    <n v="6.3559322033898309E-3"/>
    <n v="6.1440677966101698E-2"/>
    <n v="0"/>
    <n v="106"/>
    <n v="0.22457627118644069"/>
    <n v="-150"/>
    <s v="Biblical"/>
    <s v="0527"/>
    <s v="040"/>
    <n v="53.283333333333353"/>
    <n v="0.1116878531073446"/>
    <s v="http://www.hs-augsburg.de/~harsch/graeca/Chronologia/S_ante03/VT/vte_pd37.html"/>
    <s v="Septuaginta (0527) - Abdias (040)"/>
  </r>
  <r>
    <x v="1"/>
    <s v="Narrative"/>
    <s v="Religion"/>
    <x v="5"/>
    <s v="Septuaginta"/>
    <s v="Aggaeus"/>
    <s v="converted/Septuaginta - Aggaeus.xml"/>
    <s v="Septuaginta - Aggaeus (045).xml"/>
    <n v="947"/>
    <n v="5"/>
    <n v="32"/>
    <n v="0"/>
    <s v="Bibliotheca Augustana"/>
    <n v="5.279831045406547E-3"/>
    <n v="3.3790918690601898E-2"/>
    <n v="0"/>
    <n v="258"/>
    <n v="0.27243928194297784"/>
    <n v="-150"/>
    <s v="Biblical"/>
    <s v="0527"/>
    <s v="045"/>
    <n v="141.66666666666671"/>
    <n v="0.12284406898979228"/>
    <s v="http://www.hs-augsburg.de/~harsch/graeca/Chronologia/S_ante03/VT/vte_pd42.html"/>
    <s v="Septuaginta (0527) - Aggaeus (045)"/>
  </r>
  <r>
    <x v="1"/>
    <s v="Narrative"/>
    <s v="Religion"/>
    <x v="5"/>
    <s v="Septuaginta"/>
    <s v="Amos"/>
    <s v="converted/Septuaginta - Amos.xml"/>
    <s v="Septuaginta - Amos (037).xml"/>
    <n v="3210"/>
    <n v="19"/>
    <n v="114"/>
    <n v="0"/>
    <s v="Bibliotheca Augustana"/>
    <n v="5.9190031152647976E-3"/>
    <n v="3.5514018691588788E-2"/>
    <n v="0"/>
    <n v="743"/>
    <n v="0.23146417445482867"/>
    <n v="-150"/>
    <s v="Biblical"/>
    <s v="0527"/>
    <s v="037"/>
    <n v="427.98333333333301"/>
    <n v="9.8136033229491271E-2"/>
    <s v="http://www.hs-augsburg.de/~harsch/graeca/Chronologia/S_ante03/VT/vte_pd34.html"/>
    <s v="Septuaginta (0527) - Amos (037)"/>
  </r>
  <r>
    <x v="1"/>
    <s v="Narrative"/>
    <s v="Religion"/>
    <x v="5"/>
    <s v="Septuaginta"/>
    <s v="Baruch"/>
    <s v="converted/Septuaginta - Baruch.xml"/>
    <s v="Septuaginta - Baruch (050).xml"/>
    <n v="2608"/>
    <n v="5"/>
    <n v="76"/>
    <n v="0"/>
    <s v="Bibliotheca Augustana"/>
    <n v="1.9171779141104294E-3"/>
    <n v="2.9141104294478526E-2"/>
    <n v="0"/>
    <n v="696"/>
    <n v="0.26687116564417179"/>
    <n v="-150"/>
    <s v="Biblical"/>
    <s v="0527"/>
    <s v="050"/>
    <n v="440.84999999999877"/>
    <n v="9.7833588957055684E-2"/>
    <s v="http://www.hs-augsburg.de/~harsch/graeca/Chronologia/S_ante03/VT/vte_pd47.html"/>
    <s v="Septuaginta (0527) - Baruch (050)"/>
  </r>
  <r>
    <x v="1"/>
    <s v="Narrative"/>
    <s v="Religion"/>
    <x v="5"/>
    <s v="Septuaginta"/>
    <s v="Bel et Draco (LXX)"/>
    <s v="converted/Septuaginta - Bel et Draco (LXX).xml"/>
    <s v="Septuaginta - Bel et Draco (LXX) (058).xml"/>
    <n v="901"/>
    <n v="4"/>
    <n v="57"/>
    <n v="0"/>
    <s v="Bibliotheca Augustana"/>
    <n v="4.4395116537180911E-3"/>
    <n v="6.3263041065482792E-2"/>
    <n v="0"/>
    <n v="189"/>
    <n v="0.20976692563817981"/>
    <n v="-150"/>
    <s v="Biblical"/>
    <s v="0527"/>
    <s v="058"/>
    <n v="98.666666666666629"/>
    <n v="0.10025897151313359"/>
    <s v="http://www.hs-augsburg.de/~harsch/graeca/Chronologia/S_ante03/VT/vte_pd53.html"/>
    <s v="Septuaginta (0527) - Bel et Draco (LXX) (058)"/>
  </r>
  <r>
    <x v="1"/>
    <s v="Narrative"/>
    <s v="Religion"/>
    <x v="5"/>
    <s v="Septuaginta"/>
    <s v="Canticum"/>
    <s v="converted/Septuaginta - Canticum.xml"/>
    <s v="Septuaginta - Canticum (031).xml"/>
    <n v="2025"/>
    <n v="44"/>
    <n v="36"/>
    <n v="0"/>
    <s v="Bibliotheca Augustana"/>
    <n v="2.1728395061728394E-2"/>
    <n v="1.7777777777777778E-2"/>
    <n v="0"/>
    <n v="479"/>
    <n v="0.2365432098765432"/>
    <n v="-150"/>
    <s v="Biblical"/>
    <s v="0527"/>
    <s v="031"/>
    <n v="262.85000000000019"/>
    <n v="0.10674074074074065"/>
    <s v="http://www.hs-augsburg.de/~harsch/graeca/Chronologia/S_ante03/VT/vte_pd28.html"/>
    <s v="Septuaginta (0527) - Canticum (031)"/>
  </r>
  <r>
    <x v="1"/>
    <s v="Narrative"/>
    <s v="Religion"/>
    <x v="5"/>
    <s v="Septuaginta"/>
    <s v="Daniel (LXX)"/>
    <s v="converted/Septuaginta - Daniel (LXX).xml"/>
    <s v="Septuaginta - Daniel (LXX) (056).xml"/>
    <n v="10790"/>
    <n v="48"/>
    <n v="231"/>
    <n v="4"/>
    <s v="Bibliotheca Augustana"/>
    <n v="4.4485634847080627E-3"/>
    <n v="2.1408711770157553E-2"/>
    <n v="3.7071362372567191E-4"/>
    <n v="2390"/>
    <n v="0.22150139017608897"/>
    <n v="-150"/>
    <s v="Biblical"/>
    <s v="0527"/>
    <s v="056"/>
    <n v="1435.3761904761891"/>
    <n v="8.8473012930844377E-2"/>
    <s v="http://www.hs-augsburg.de/~harsch/graeca/Chronologia/S_ante03/VT/vte_pd52.html"/>
    <s v="Septuaginta (0527) - Daniel (LXX) (056)"/>
  </r>
  <r>
    <x v="1"/>
    <s v="Narrative"/>
    <s v="Religion"/>
    <x v="5"/>
    <s v="Septuaginta"/>
    <s v="Ecclesiastes"/>
    <s v="converted/Septuaginta - Ecclesiastes.xml"/>
    <s v="Septuaginta - Ecclesiastes (030).xml"/>
    <n v="4549"/>
    <n v="16"/>
    <n v="9"/>
    <n v="0"/>
    <s v="Bibliotheca Augustana"/>
    <n v="3.5172565398988789E-3"/>
    <n v="1.9784568036931194E-3"/>
    <n v="0"/>
    <n v="1192"/>
    <n v="0.26203561222246646"/>
    <n v="-150"/>
    <s v="Biblical"/>
    <s v="0527"/>
    <s v="030"/>
    <n v="574.33333333333303"/>
    <n v="0.13578075767567971"/>
    <s v="http://www.hs-augsburg.de/~harsch/graeca/Chronologia/S_ante03/VT/vte_pd27.html"/>
    <s v="Septuaginta (0527) - Ecclesiastes (030)"/>
  </r>
  <r>
    <x v="1"/>
    <s v="Narrative"/>
    <s v="Religion"/>
    <x v="5"/>
    <s v="Septuaginta"/>
    <s v="Epistula Jeremiae"/>
    <s v="converted/Septuaginta - Epistula Jeremiae.xml"/>
    <s v="Septuaginta - Epistula Jeremiae (052).xml"/>
    <n v="1261"/>
    <n v="1"/>
    <n v="1"/>
    <n v="0"/>
    <s v="Bibliotheca Augustana"/>
    <n v="7.9302141157811261E-4"/>
    <n v="7.9302141157811261E-4"/>
    <n v="0"/>
    <n v="235"/>
    <n v="0.18636003172085647"/>
    <n v="-150"/>
    <s v="Biblical"/>
    <s v="0527"/>
    <s v="052"/>
    <n v="138.39999999999989"/>
    <n v="7.6605868358445767E-2"/>
    <s v="http://www.hs-augsburg.de/~harsch/graeca/Chronologia/S_ante03/VT/vte_pd49.html"/>
    <s v="Septuaginta (0527) - Epistula Jeremiae (052)"/>
  </r>
  <r>
    <x v="1"/>
    <s v="Narrative"/>
    <s v="Religion"/>
    <x v="5"/>
    <s v="Septuaginta"/>
    <s v="Esdras I"/>
    <s v="converted/Septuaginta - Esdras I.xml"/>
    <s v="Septuaginta - Esdras I (017).xml"/>
    <n v="8996"/>
    <n v="56"/>
    <n v="714"/>
    <n v="0"/>
    <s v="Bibliotheca Augustana"/>
    <n v="6.2249888839484213E-3"/>
    <n v="7.9368608270342381E-2"/>
    <n v="0"/>
    <n v="2130"/>
    <n v="0.23677189862160961"/>
    <n v="-150"/>
    <s v="Biblical"/>
    <s v="0527"/>
    <s v="017"/>
    <n v="1331.2190476190481"/>
    <n v="8.8792902665734988E-2"/>
    <s v="http://www.hs-augsburg.de/~harsch/graeca/Chronologia/S_ante03/VT/vte_pd15.html"/>
    <s v="Septuaginta (0527) - Esdras I (017)"/>
  </r>
  <r>
    <x v="1"/>
    <s v="Narrative"/>
    <s v="Religion"/>
    <x v="5"/>
    <s v="Septuaginta"/>
    <s v="Esdras II"/>
    <s v="converted/Septuaginta - Esdras II.xml"/>
    <s v="Septuaginta - Esdras II (018).xml"/>
    <n v="13266"/>
    <n v="103"/>
    <n v="1296"/>
    <n v="0"/>
    <s v="Bibliotheca Augustana"/>
    <n v="7.7642092567465704E-3"/>
    <n v="9.7693351424694708E-2"/>
    <n v="0"/>
    <n v="3330"/>
    <n v="0.25101763907734059"/>
    <n v="-150"/>
    <s v="Biblical"/>
    <s v="0527"/>
    <s v="018"/>
    <n v="2002.666666666654"/>
    <n v="0.10005527915975773"/>
    <s v="http://www.hs-augsburg.de/~harsch/graeca/Chronologia/S_ante03/VT/vte_pd16.html"/>
    <s v="Septuaginta (0527) - Esdras II (018)"/>
  </r>
  <r>
    <x v="1"/>
    <s v="Narrative"/>
    <s v="Religion"/>
    <x v="5"/>
    <s v="Septuaginta"/>
    <s v="Esther"/>
    <s v="converted/Septuaginta - Esther.xml"/>
    <s v="Septuaginta - Esther (019).xml"/>
    <n v="5932"/>
    <n v="9"/>
    <n v="302"/>
    <n v="89"/>
    <s v="Bibliotheca Augustana"/>
    <n v="1.5171948752528658E-3"/>
    <n v="5.0910316925151716E-2"/>
    <n v="1.5003371544167228E-2"/>
    <n v="1242"/>
    <n v="0.20937289278489549"/>
    <n v="-150"/>
    <s v="Biblical"/>
    <s v="0527"/>
    <s v="019"/>
    <n v="661.53333333333353"/>
    <n v="9.7853450213531104E-2"/>
    <s v="http://www.hs-augsburg.de/~harsch/graeca/Chronologia/S_ante03/VT/vte_pd17.html"/>
    <s v="Septuaginta (0527) - Esther (019)"/>
  </r>
  <r>
    <x v="1"/>
    <s v="Narrative"/>
    <s v="Religion"/>
    <x v="5"/>
    <s v="Septuaginta"/>
    <s v="Ezechiel"/>
    <s v="converted/Septuaginta - Ezechiel.xml"/>
    <s v="Septuaginta - Ezechiel (053).xml"/>
    <n v="29658"/>
    <n v="265"/>
    <n v="492"/>
    <n v="0"/>
    <s v="Bibliotheca Augustana"/>
    <n v="8.9351945512172095E-3"/>
    <n v="1.6589115921505158E-2"/>
    <n v="0"/>
    <n v="6701"/>
    <n v="0.22594241014228875"/>
    <n v="-150"/>
    <s v="Biblical"/>
    <s v="0527"/>
    <s v="053"/>
    <n v="3777.2833333333779"/>
    <n v="9.8581046148311494E-2"/>
    <s v="http://www.hs-augsburg.de/~harsch/graeca/Chronologia/S_ante03/VT/vte_pd50.html"/>
    <s v="Septuaginta (0527) - Ezechiel (053)"/>
  </r>
  <r>
    <x v="1"/>
    <s v="Narrative"/>
    <s v="Religion"/>
    <x v="5"/>
    <s v="Septuaginta"/>
    <s v="Habacuc"/>
    <s v="converted/Septuaginta - Habacuc.xml"/>
    <s v="Septuaginta - Habacuc (043).xml"/>
    <n v="1105"/>
    <n v="7"/>
    <n v="4"/>
    <n v="0"/>
    <s v="Bibliotheca Augustana"/>
    <n v="6.3348416289592761E-3"/>
    <n v="3.6199095022624436E-3"/>
    <n v="0"/>
    <n v="247"/>
    <n v="0.22352941176470589"/>
    <n v="-150"/>
    <s v="Biblical"/>
    <s v="0527"/>
    <s v="043"/>
    <n v="150.19999999999999"/>
    <n v="8.7601809954751142E-2"/>
    <s v="http://www.hs-augsburg.de/~harsch/graeca/Chronologia/S_ante03/VT/vte_pd40.html"/>
    <s v="Septuaginta (0527) - Habacuc (043)"/>
  </r>
  <r>
    <x v="1"/>
    <s v="Narrative"/>
    <s v="Religion"/>
    <x v="5"/>
    <s v="Septuaginta"/>
    <s v="Isaias"/>
    <s v="converted/Septuaginta - Isaias.xml"/>
    <s v="Septuaginta - Isaias (048).xml"/>
    <n v="27077"/>
    <n v="226"/>
    <n v="581"/>
    <n v="0"/>
    <s v="Bibliotheca Augustana"/>
    <n v="8.3465671972522814E-3"/>
    <n v="2.1457325405325554E-2"/>
    <n v="0"/>
    <n v="6090"/>
    <n v="0.22491413376666544"/>
    <n v="-150"/>
    <s v="Biblical"/>
    <s v="0527"/>
    <s v="048"/>
    <n v="3581.9928571428868"/>
    <n v="9.2625000659493778E-2"/>
    <s v="http://www.hs-augsburg.de/~harsch/graeca/Chronologia/S_ante03/VT/vte_pd45.html"/>
    <s v="Septuaginta (0527) - Isaias (048)"/>
  </r>
  <r>
    <x v="1"/>
    <s v="Narrative"/>
    <s v="Religion"/>
    <x v="5"/>
    <s v="Septuaginta"/>
    <s v="Jeremias"/>
    <s v="converted/Septuaginta - Jeremias.xml"/>
    <s v="Septuaginta - Jeremias (049).xml"/>
    <n v="28953"/>
    <n v="148"/>
    <n v="1086"/>
    <n v="0"/>
    <s v="Bibliotheca Augustana"/>
    <n v="5.1117328083445587E-3"/>
    <n v="3.750906641798777E-2"/>
    <n v="0"/>
    <n v="6589"/>
    <n v="0.22757572617690741"/>
    <n v="-150"/>
    <s v="Biblical"/>
    <s v="0527"/>
    <s v="049"/>
    <n v="3772.00000000003"/>
    <n v="9.7295617034503165E-2"/>
    <s v="http://www.hs-augsburg.de/~harsch/graeca/Chronologia/S_ante03/VT/vte_pd46.html"/>
    <s v="Septuaginta (0527) - Jeremias (049)"/>
  </r>
  <r>
    <x v="1"/>
    <s v="Narrative"/>
    <s v="Religion"/>
    <x v="5"/>
    <s v="Septuaginta"/>
    <s v="Job"/>
    <s v="converted/Septuaginta - Job.xml"/>
    <s v="Septuaginta - Job (032).xml"/>
    <n v="13589"/>
    <n v="100"/>
    <n v="143"/>
    <n v="9"/>
    <s v="Bibliotheca Augustana"/>
    <n v="7.3588932224593418E-3"/>
    <n v="1.052321730811686E-2"/>
    <n v="6.6230039002134074E-4"/>
    <n v="3038"/>
    <n v="0.2235631760983148"/>
    <n v="-150"/>
    <s v="Biblical"/>
    <s v="0527"/>
    <s v="032"/>
    <n v="1747.3095238095191"/>
    <n v="9.4980533975309506E-2"/>
    <s v="http://www.hs-augsburg.de/~harsch/graeca/Chronologia/S_ante03/VT/vte_pd29.html"/>
    <s v="Septuaginta (0527) - Job (032)"/>
  </r>
  <r>
    <x v="1"/>
    <s v="Narrative"/>
    <s v="Religion"/>
    <x v="5"/>
    <s v="Septuaginta"/>
    <s v="Joel"/>
    <s v="converted/Septuaginta - Joel.xml"/>
    <s v="Septuaginta - Joel (039).xml"/>
    <n v="1580"/>
    <n v="11"/>
    <n v="29"/>
    <n v="0"/>
    <s v="Bibliotheca Augustana"/>
    <n v="6.962025316455696E-3"/>
    <n v="1.8354430379746836E-2"/>
    <n v="0"/>
    <n v="407"/>
    <n v="0.25759493670886074"/>
    <n v="-150"/>
    <s v="Biblical"/>
    <s v="0527"/>
    <s v="039"/>
    <n v="259.66666666666691"/>
    <n v="9.3248945147679174E-2"/>
    <s v="http://www.hs-augsburg.de/~harsch/graeca/Chronologia/S_ante03/VT/vte_pd36.html"/>
    <s v="Septuaginta (0527) - Joel (039)"/>
  </r>
  <r>
    <x v="1"/>
    <s v="Narrative"/>
    <s v="Religion"/>
    <x v="5"/>
    <s v="Septuaginta"/>
    <s v="Jonas"/>
    <s v="converted/Septuaginta - Jonas.xml"/>
    <s v="Septuaginta - Jonas (041).xml"/>
    <n v="1091"/>
    <n v="4"/>
    <n v="35"/>
    <n v="0"/>
    <s v="Bibliotheca Augustana"/>
    <n v="3.6663611365719525E-3"/>
    <n v="3.2080659945004586E-2"/>
    <n v="0"/>
    <n v="231"/>
    <n v="0.21173235563703025"/>
    <n v="-150"/>
    <s v="Biblical"/>
    <s v="0527"/>
    <s v="041"/>
    <n v="139.33333333333329"/>
    <n v="8.4020776046440621E-2"/>
    <s v="http://www.hs-augsburg.de/~harsch/graeca/Chronologia/S_ante03/VT/vte_pd38.html"/>
    <s v="Septuaginta (0527) - Jonas (041)"/>
  </r>
  <r>
    <x v="1"/>
    <s v="Narrative"/>
    <s v="Religion"/>
    <x v="5"/>
    <s v="Septuaginta"/>
    <s v="Josue (cod. Vat.)"/>
    <s v="converted/Septuaginta - Josue.xml"/>
    <s v="Septuaginta - Josue (007).xml"/>
    <n v="14905"/>
    <n v="60"/>
    <n v="1533"/>
    <n v="8"/>
    <s v="Bibliotheca Augustana"/>
    <n v="4.025494800402549E-3"/>
    <n v="0.10285139215028515"/>
    <n v="5.3673264005367331E-4"/>
    <n v="3441"/>
    <n v="0.23086212680308621"/>
    <n v="-150"/>
    <s v="Biblical"/>
    <s v="0527"/>
    <s v="007"/>
    <n v="2218.8999999999919"/>
    <n v="8.19926199261998E-2"/>
    <s v="http://www.hs-augsburg.de/~harsch/graeca/Chronologia/S_ante03/VT/vte_pd06.html"/>
    <s v="Septuaginta (0527) - Josue (cod. Vat.) (007)"/>
  </r>
  <r>
    <x v="1"/>
    <s v="Narrative"/>
    <s v="Religion"/>
    <x v="5"/>
    <s v="Septuaginta"/>
    <s v="Judices (cod. Al.)"/>
    <s v="converted/Septuaginta - Judices (cod. Al.).xml"/>
    <s v="Septuaginta - Judices (cod. Al.) (008).xml"/>
    <n v="15946"/>
    <n v="70"/>
    <n v="1250"/>
    <n v="0"/>
    <s v="Bibliotheca Augustana"/>
    <n v="4.3898156277436349E-3"/>
    <n v="7.8389564781136331E-2"/>
    <n v="0"/>
    <n v="3590"/>
    <n v="0.22513483005142357"/>
    <n v="-150"/>
    <s v="Biblical"/>
    <s v="0527"/>
    <s v="008"/>
    <n v="1969.849999999989"/>
    <n v="0.10160228270412712"/>
    <s v="http://www.hs-augsburg.de/~harsch/graeca/Chronologia/S_ante03/VT/vte_pd07.html"/>
    <s v="Septuaginta (0527) - Judices (cod. Al.) (008)"/>
  </r>
  <r>
    <x v="1"/>
    <s v="Narrative"/>
    <s v="Religion"/>
    <x v="5"/>
    <s v="Septuaginta"/>
    <s v="Judith"/>
    <s v="converted/Septuaginta - Judith.xml"/>
    <s v="Septuaginta - Judith (020).xml"/>
    <n v="9174"/>
    <n v="35"/>
    <n v="376"/>
    <n v="0"/>
    <s v="Bibliotheca Augustana"/>
    <n v="3.81512971441029E-3"/>
    <n v="4.0985393503379118E-2"/>
    <n v="0"/>
    <n v="2051"/>
    <n v="0.223566601264443"/>
    <n v="-150"/>
    <s v="Biblical"/>
    <s v="0527"/>
    <s v="020"/>
    <n v="1201.766666666668"/>
    <n v="9.2569580699076962E-2"/>
    <s v="http://www.hs-augsburg.de/~harsch/graeca/Chronologia/S_ante03/VT/vte_pd18.html"/>
    <s v="Septuaginta (0527) - Judith (020)"/>
  </r>
  <r>
    <x v="1"/>
    <s v="Narrative"/>
    <s v="Religion"/>
    <x v="5"/>
    <s v="Septuaginta"/>
    <s v="Lamentationes"/>
    <s v="converted/Septuaginta - Lamentationes.xml"/>
    <s v="Septuaginta - Lamentationes (051).xml"/>
    <n v="2410"/>
    <n v="40"/>
    <n v="41"/>
    <n v="0"/>
    <s v="Bibliotheca Augustana"/>
    <n v="1.6597510373443983E-2"/>
    <n v="1.7012448132780082E-2"/>
    <n v="0"/>
    <n v="580"/>
    <n v="0.24066390041493776"/>
    <n v="-150"/>
    <s v="Biblical"/>
    <s v="0527"/>
    <s v="051"/>
    <n v="343.48333333333329"/>
    <n v="9.8139695712309835E-2"/>
    <s v="http://www.hs-augsburg.de/~harsch/graeca/Chronologia/S_ante03/VT/vte_pd48.html"/>
    <s v="Septuaginta (0527) - Lamentationes (051)"/>
  </r>
  <r>
    <x v="1"/>
    <s v="Narrative"/>
    <s v="Religion"/>
    <x v="5"/>
    <s v="Septuaginta"/>
    <s v="Machabaeorum I"/>
    <s v="converted/Septuaginta - Machabaeorum I.xml"/>
    <s v="Septuaginta - Machabaeorum I (023).xml"/>
    <n v="18292"/>
    <n v="62"/>
    <n v="801"/>
    <n v="0"/>
    <s v="Bibliotheca Augustana"/>
    <n v="3.3894598731685982E-3"/>
    <n v="4.3789634813033017E-2"/>
    <n v="0"/>
    <n v="3803"/>
    <n v="0.20790509512355129"/>
    <n v="-150"/>
    <s v="Biblical"/>
    <s v="0527"/>
    <s v="023"/>
    <n v="2235.099999999994"/>
    <n v="8.5715066695823641E-2"/>
    <s v="http://www.hs-augsburg.de/~harsch/graeca/Chronologia/S_ante03/VT/vte_pd20.html"/>
    <s v="Septuaginta (0527) - Machabaeorum I (023)"/>
  </r>
  <r>
    <x v="1"/>
    <s v="Narrative"/>
    <s v="Religion"/>
    <x v="5"/>
    <s v="Septuaginta"/>
    <s v="Machabaeorum II"/>
    <s v="converted/Septuaginta - Machabaeorum II.xml"/>
    <s v="Septuaginta - Machabaeorum II (024).xml"/>
    <n v="11917"/>
    <n v="43"/>
    <n v="318"/>
    <n v="0"/>
    <s v="Bibliotheca Augustana"/>
    <n v="3.6082906771838551E-3"/>
    <n v="2.6684568263824787E-2"/>
    <n v="0"/>
    <n v="2063"/>
    <n v="0.17311403876814635"/>
    <n v="-150"/>
    <s v="Biblical"/>
    <s v="0527"/>
    <s v="024"/>
    <n v="1160.826190476191"/>
    <n v="7.570477549079542E-2"/>
    <s v="http://www.hs-augsburg.de/~harsch/graeca/Chronologia/S_ante03/VT/vte_pd21.html"/>
    <s v="Septuaginta (0527) - Machabaeorum II (024)"/>
  </r>
  <r>
    <x v="1"/>
    <s v="Narrative"/>
    <s v="Religion"/>
    <x v="5"/>
    <s v="Septuaginta"/>
    <s v="Machabaeorum IV"/>
    <s v="converted/Septuaginta - Machabaeorum IV.xml"/>
    <s v="Septuaginta - Machabaeorum IV (026).xml"/>
    <n v="7859"/>
    <n v="50"/>
    <n v="94"/>
    <n v="0"/>
    <s v="Bibliotheca Augustana"/>
    <n v="6.3621325868431101E-3"/>
    <n v="1.1960809263265046E-2"/>
    <n v="0"/>
    <n v="1453"/>
    <n v="0.18488357297366076"/>
    <n v="-150"/>
    <s v="Biblical"/>
    <s v="0527"/>
    <s v="026"/>
    <n v="930.03571428571684"/>
    <n v="6.6543362477959431E-2"/>
    <s v="http://www.hs-augsburg.de/~harsch/graeca/Chronologia/S_ante03/VT/vte_pd22.html"/>
    <s v="Septuaginta (0527) - Machabaeorum IV (026)"/>
  </r>
  <r>
    <x v="1"/>
    <s v="Narrative"/>
    <s v="Religion"/>
    <x v="5"/>
    <s v="Septuaginta"/>
    <s v="Machabaeourum III"/>
    <s v="converted/Septuaginta - Machabaeourum III.xml"/>
    <s v="Septuaginta - Machabaeourum III (025).xml"/>
    <n v="5110"/>
    <n v="29"/>
    <n v="54"/>
    <n v="0"/>
    <s v="Bibliotheca Augustana"/>
    <n v="5.6751467710371819E-3"/>
    <n v="1.0567514677103719E-2"/>
    <n v="0"/>
    <n v="964"/>
    <n v="0.18864970645792564"/>
    <n v="-150"/>
    <s v="Biblical"/>
    <s v="0527"/>
    <s v="025"/>
    <n v="551.29285714285629"/>
    <n v="8.0764607212748279E-2"/>
    <s v="http://www.hs-augsburg.de/~harsch/graeca/Chronologia/S_ante03/VT/vte_pd23.html"/>
    <s v="Septuaginta (0527) - Machabaeourum III (025)"/>
  </r>
  <r>
    <x v="1"/>
    <s v="Narrative"/>
    <s v="Religion"/>
    <x v="5"/>
    <s v="Septuaginta"/>
    <s v="Malachias"/>
    <s v="converted/Septuaginta - Malachias.xml"/>
    <s v="Septuaginta - Malachias (047).xml"/>
    <n v="1416"/>
    <n v="4"/>
    <n v="23"/>
    <n v="0"/>
    <s v="Bibliotheca Augustana"/>
    <n v="2.8248587570621469E-3"/>
    <n v="1.6242937853107344E-2"/>
    <n v="0"/>
    <n v="387"/>
    <n v="0.27330508474576271"/>
    <n v="-150"/>
    <s v="Biblical"/>
    <s v="0527"/>
    <s v="047"/>
    <n v="223.28333333333339"/>
    <n v="0.11561911487758941"/>
    <s v="http://www.hs-augsburg.de/~harsch/graeca/Chronologia/S_ante03/VT/vte_pd44.html"/>
    <s v="Septuaginta (0527) - Malachias (047)"/>
  </r>
  <r>
    <x v="1"/>
    <s v="Narrative"/>
    <s v="Religion"/>
    <x v="5"/>
    <s v="Septuaginta"/>
    <s v="Michaeas"/>
    <s v="converted/Septuaginta - Michaeas.xml"/>
    <s v="Septuaginta - Michaeas (038).xml"/>
    <n v="2368"/>
    <n v="13"/>
    <n v="77"/>
    <n v="0"/>
    <s v="Bibliotheca Augustana"/>
    <n v="5.4898648648648652E-3"/>
    <n v="3.2516891891891893E-2"/>
    <n v="0"/>
    <n v="566"/>
    <n v="0.23902027027027026"/>
    <n v="-150"/>
    <s v="Biblical"/>
    <s v="0527"/>
    <s v="038"/>
    <n v="323.66666666666669"/>
    <n v="0.1023367117117117"/>
    <s v="http://www.hs-augsburg.de/~harsch/graeca/Chronologia/S_ante03/VT/vte_pd35.html"/>
    <s v="Septuaginta (0527) - Michaeas (038)"/>
  </r>
  <r>
    <x v="1"/>
    <s v="Narrative"/>
    <s v="Religion"/>
    <x v="5"/>
    <s v="Septuaginta"/>
    <s v="Nahum"/>
    <s v="converted/Septuaginta - Nahum.xml"/>
    <s v="Septuaginta - Nahum (042).xml"/>
    <n v="937"/>
    <n v="3"/>
    <n v="11"/>
    <n v="0"/>
    <s v="Bibliotheca Augustana"/>
    <n v="3.2017075773745998E-3"/>
    <n v="1.1739594450373533E-2"/>
    <n v="0"/>
    <n v="203"/>
    <n v="0.21664887940234792"/>
    <n v="-150"/>
    <s v="Biblical"/>
    <s v="0527"/>
    <s v="042"/>
    <n v="121.25"/>
    <n v="8.7246531483457845E-2"/>
    <s v="http://www.hs-augsburg.de/~harsch/graeca/Chronologia/S_ante03/VT/vte_pd39.html"/>
    <s v="Septuaginta (0527) - Nahum (042)"/>
  </r>
  <r>
    <x v="1"/>
    <s v="Narrative"/>
    <s v="Religion"/>
    <x v="5"/>
    <s v="Septuaginta"/>
    <s v="Odae"/>
    <s v="converted/Septuaginta - Odae.xml"/>
    <s v="Septuaginta - Odae (028).xml"/>
    <n v="4159"/>
    <n v="50"/>
    <n v="44"/>
    <n v="0"/>
    <s v="Bibliotheca Augustana"/>
    <n v="1.2022120702091849E-2"/>
    <n v="1.0579466217840828E-2"/>
    <n v="0"/>
    <n v="917"/>
    <n v="0.2204856936763645"/>
    <n v="-150"/>
    <s v="Biblical"/>
    <s v="0527"/>
    <s v="028"/>
    <n v="539.58333333333292"/>
    <n v="9.0746974432956734E-2"/>
    <s v="http://www.hs-augsburg.de/~harsch/graeca/Chronologia/S_ante03/VT/vte_pd25.html"/>
    <s v="Septuaginta (0527) - Odae (028)"/>
  </r>
  <r>
    <x v="1"/>
    <s v="Narrative"/>
    <s v="Religion"/>
    <x v="5"/>
    <s v="Septuaginta"/>
    <s v="Osee"/>
    <s v="converted/Septuaginta - Osee.xml"/>
    <s v="Septuaginta - Osee (036).xml"/>
    <n v="3941"/>
    <n v="18"/>
    <n v="153"/>
    <n v="0"/>
    <s v="Bibliotheca Augustana"/>
    <n v="4.5673686881502161E-3"/>
    <n v="3.8822633849276832E-2"/>
    <n v="0"/>
    <n v="912"/>
    <n v="0.2314133468662776"/>
    <n v="-150"/>
    <s v="Biblical"/>
    <s v="0527"/>
    <s v="036"/>
    <n v="482.18333333333271"/>
    <n v="0.10906284360991304"/>
    <s v="http://www.hs-augsburg.de/~harsch/graeca/Chronologia/S_ante03/VT/vte_pd33.html"/>
    <s v="Septuaginta (0527) - Osee (036)"/>
  </r>
  <r>
    <x v="1"/>
    <s v="Narrative"/>
    <s v="Religion"/>
    <x v="5"/>
    <s v="Septuaginta"/>
    <s v="Paralipomenon I"/>
    <s v="converted/Septuaginta - Paralipomenon I.xml"/>
    <s v="Septuaginta - Paralipomenon I (015).xml"/>
    <n v="16247"/>
    <n v="46"/>
    <n v="2910"/>
    <n v="0"/>
    <s v="Bibliotheca Augustana"/>
    <n v="2.831291930817997E-3"/>
    <n v="0.17910998953652982"/>
    <n v="0"/>
    <n v="3561"/>
    <n v="0.21917892534006278"/>
    <n v="-150"/>
    <s v="Biblical"/>
    <s v="0527"/>
    <s v="015"/>
    <n v="2274.099999999994"/>
    <n v="7.9208469255862987E-2"/>
    <s v="http://www.hs-augsburg.de/~harsch/graeca/Chronologia/S_ante03/VT/vte_pd13.html"/>
    <s v="Septuaginta (0527) - Paralipomenon I (015)"/>
  </r>
  <r>
    <x v="1"/>
    <s v="Narrative"/>
    <s v="Religion"/>
    <x v="5"/>
    <s v="Septuaginta"/>
    <s v="Paralipomenon II"/>
    <s v="converted/Septuaginta - Paralipomenon II.xml"/>
    <s v="Septuaginta - Paralipomenon II (016).xml"/>
    <n v="21367"/>
    <n v="81"/>
    <n v="1590"/>
    <n v="12"/>
    <s v="Bibliotheca Augustana"/>
    <n v="3.7908924977769457E-3"/>
    <n v="7.4413815697103008E-2"/>
    <n v="5.6161370337436231E-4"/>
    <n v="5299"/>
    <n v="0.24799925118172883"/>
    <n v="-150"/>
    <s v="Biblical"/>
    <s v="0527"/>
    <s v="016"/>
    <n v="3012.86666666668"/>
    <n v="0.10699365064507511"/>
    <s v="http://www.hs-augsburg.de/~harsch/graeca/Chronologia/S_ante03/VT/vte_pd14.html"/>
    <s v="Septuaginta (0527) - Paralipomenon II (016)"/>
  </r>
  <r>
    <x v="1"/>
    <s v="Narrative"/>
    <s v="Religion"/>
    <x v="5"/>
    <s v="Septuaginta"/>
    <s v="Proverbia"/>
    <s v="converted/Septuaginta - Proverbia.xml"/>
    <s v="Septuaginta - Proverbia (029).xml"/>
    <n v="11218"/>
    <n v="61"/>
    <n v="6"/>
    <n v="42"/>
    <s v="Bibliotheca Augustana"/>
    <n v="5.4376894277054734E-3"/>
    <n v="5.3485469780709572E-4"/>
    <n v="3.7439828846496702E-3"/>
    <n v="2503"/>
    <n v="0.22312355143519344"/>
    <n v="-150"/>
    <s v="Biblical"/>
    <s v="0527"/>
    <s v="029"/>
    <n v="1552.916666666664"/>
    <n v="8.4692755690259941E-2"/>
    <s v="http://www.hs-augsburg.de/~harsch/graeca/Chronologia/S_ante03/VT/vte_pd26.html"/>
    <s v="Septuaginta (0527) - Proverbia (029)"/>
  </r>
  <r>
    <x v="1"/>
    <s v="Psalms"/>
    <s v="Religion"/>
    <x v="5"/>
    <s v="Septuaginta"/>
    <s v="Psalmi"/>
    <s v="converted/Septuaginta - Psalmi.xml"/>
    <s v="Septuaginta - Psalmi (027).xml"/>
    <n v="35026"/>
    <n v="353"/>
    <n v="472"/>
    <n v="12"/>
    <s v="Bibliotheca Augustana"/>
    <n v="1.0078227602352538E-2"/>
    <n v="1.3475703762918975E-2"/>
    <n v="3.4260263804031292E-4"/>
    <n v="8686"/>
    <n v="0.24798720950151315"/>
    <n v="-150"/>
    <s v="Biblical"/>
    <s v="0527"/>
    <s v="027"/>
    <n v="5152.483333333329"/>
    <n v="0.10088267762995121"/>
    <s v="http://www.hs-augsburg.de/~harsch/graeca/Chronologia/S_ante03/VT/vte_pd24.html"/>
    <s v="Septuaginta (0527) - Psalmi (027)"/>
  </r>
  <r>
    <x v="1"/>
    <s v="Psalms"/>
    <s v="Religion"/>
    <x v="5"/>
    <s v="Septuaginta"/>
    <s v="Psalmi Salomonis"/>
    <s v="converted/Septuaginta - Psalmi Salomonis.xml"/>
    <s v="Septuaginta - Psalmi Salomonis (035).xml"/>
    <n v="4857"/>
    <n v="40"/>
    <n v="60"/>
    <n v="0"/>
    <s v="Bibliotheca Augustana"/>
    <n v="8.2355363393040969E-3"/>
    <n v="1.2353304508956145E-2"/>
    <n v="0"/>
    <n v="1392"/>
    <n v="0.2865966646077826"/>
    <n v="-150"/>
    <s v="Biblical"/>
    <s v="0527"/>
    <s v="035"/>
    <n v="760.48333333333494"/>
    <n v="0.13002196143023781"/>
    <s v="http://www.hs-augsburg.de/~harsch/graeca/Chronologia/S_ante03/VT/vte_pd32.html"/>
    <s v="Septuaginta (0527) - Psalmi Salomonis (035)"/>
  </r>
  <r>
    <x v="1"/>
    <s v="Narrative"/>
    <s v="Religion"/>
    <x v="5"/>
    <s v="Septuaginta"/>
    <s v="Regnorum I"/>
    <s v="converted/Septuaginta - Regnorum I.xml"/>
    <s v="Septuaginta - Regnorum I (011).xml"/>
    <n v="20132"/>
    <n v="90"/>
    <n v="1531"/>
    <n v="1"/>
    <s v="Bibliotheca Augustana"/>
    <n v="4.4704947347506459E-3"/>
    <n v="7.6048082654480431E-2"/>
    <n v="4.9672163719451619E-5"/>
    <n v="4562"/>
    <n v="0.22660441088813829"/>
    <n v="-150"/>
    <s v="Biblical"/>
    <s v="0527"/>
    <s v="011"/>
    <n v="2590.2499999999982"/>
    <n v="9.7941088813828819E-2"/>
    <s v="http://www.hs-augsburg.de/~harsch/graeca/Chronologia/S_ante03/VT/vte_pd09.html"/>
    <s v="Septuaginta (0527) - Regnorum I (011)"/>
  </r>
  <r>
    <x v="1"/>
    <s v="Narrative"/>
    <s v="Religion"/>
    <x v="5"/>
    <s v="Septuaginta"/>
    <s v="Regnorum II"/>
    <s v="converted/Septuaginta - Regnorum II.xml"/>
    <s v="Septuaginta - Regnorum II (012).xml"/>
    <n v="17929"/>
    <n v="72"/>
    <n v="1679"/>
    <n v="1"/>
    <s v="Bibliotheca Augustana"/>
    <n v="4.0158402587985942E-3"/>
    <n v="9.3647163812817222E-2"/>
    <n v="5.5775559149980481E-5"/>
    <n v="3786"/>
    <n v="0.21116626694182608"/>
    <n v="-150"/>
    <s v="Biblical"/>
    <s v="0527"/>
    <s v="012"/>
    <n v="2010.3333333333201"/>
    <n v="9.9038801197316076E-2"/>
    <s v="http://www.hs-augsburg.de/~harsch/graeca/Chronologia/S_ante03/VT/vte_pd10.html"/>
    <s v="Septuaginta (0527) - Regnorum II (012)"/>
  </r>
  <r>
    <x v="1"/>
    <s v="Narrative"/>
    <s v="Religion"/>
    <x v="5"/>
    <s v="Septuaginta"/>
    <s v="Regnorum III"/>
    <s v="converted/Septuaginta - Regnorum III.xml"/>
    <s v="Septuaginta - Regnorum III (013).xml"/>
    <n v="20865"/>
    <n v="119"/>
    <n v="1564"/>
    <n v="69"/>
    <s v="Bibliotheca Augustana"/>
    <n v="5.7033309369757968E-3"/>
    <n v="7.4958063743110467E-2"/>
    <n v="3.3069734004313443E-3"/>
    <n v="4855"/>
    <n v="0.23268631679846632"/>
    <n v="-150"/>
    <s v="Biblical"/>
    <s v="0527"/>
    <s v="013"/>
    <n v="2668.9166666666702"/>
    <n v="0.10477274542695086"/>
    <s v="http://www.hs-augsburg.de/~harsch/graeca/Chronologia/S_ante03/VT/vte_pd11.html"/>
    <s v="Septuaginta (0527) - Regnorum III (013)"/>
  </r>
  <r>
    <x v="1"/>
    <s v="Narrative"/>
    <s v="Religion"/>
    <x v="5"/>
    <s v="Septuaginta"/>
    <s v="Regnorum IV"/>
    <s v="converted/Septuaginta - Regnorum IV.xml"/>
    <s v="Septuaginta - Regnorum IV (014).xml"/>
    <n v="18855"/>
    <n v="90"/>
    <n v="1459"/>
    <n v="4"/>
    <s v="Bibliotheca Augustana"/>
    <n v="4.7732696897374704E-3"/>
    <n v="7.7380005303632995E-2"/>
    <n v="2.1214531954388756E-4"/>
    <n v="4350"/>
    <n v="0.23070803500397771"/>
    <n v="-150"/>
    <s v="Biblical"/>
    <s v="0527"/>
    <s v="014"/>
    <n v="2369.7928571428588"/>
    <n v="0.10502291927112921"/>
    <s v="http://www.hs-augsburg.de/~harsch/graeca/Chronologia/S_ante03/VT/vte_pd12.html"/>
    <s v="Septuaginta (0527) - Regnorum IV (014)"/>
  </r>
  <r>
    <x v="1"/>
    <s v="Narrative"/>
    <s v="Religion"/>
    <x v="5"/>
    <s v="Septuaginta"/>
    <s v="Ruth"/>
    <s v="converted/Septuaginta - Ruth.xml"/>
    <s v="Septuaginta - Ruth (010).xml"/>
    <n v="2072"/>
    <n v="11"/>
    <n v="141"/>
    <n v="0"/>
    <s v="Bibliotheca Augustana"/>
    <n v="5.3088803088803087E-3"/>
    <n v="6.8050193050193053E-2"/>
    <n v="0"/>
    <n v="400"/>
    <n v="0.19305019305019305"/>
    <n v="-150"/>
    <s v="Biblical"/>
    <s v="0527"/>
    <s v="010"/>
    <n v="219.6333333333335"/>
    <n v="8.7049549549549465E-2"/>
    <s v="http://www.hs-augsburg.de/~harsch/graeca/Chronologia/S_ante03/VT/vte_pd08.html"/>
    <s v="Septuaginta (0527) - Ruth (010)"/>
  </r>
  <r>
    <x v="1"/>
    <s v="Narrative"/>
    <s v="Religion"/>
    <x v="5"/>
    <s v="Septuaginta"/>
    <s v="Sapientia Salomonis"/>
    <s v="converted/Septuaginta - Sapientia Salomonis.xml"/>
    <s v="Septuaginta - Sapientia Salomonis (033).xml"/>
    <n v="6950"/>
    <n v="44"/>
    <n v="1"/>
    <n v="1"/>
    <s v="Bibliotheca Augustana"/>
    <n v="6.3309352517985614E-3"/>
    <n v="1.4388489208633093E-4"/>
    <n v="1.4388489208633093E-4"/>
    <n v="1460"/>
    <n v="0.21007194244604316"/>
    <n v="-150"/>
    <s v="Biblical"/>
    <s v="0527"/>
    <s v="033"/>
    <n v="843.55000000000177"/>
    <n v="8.8697841726618445E-2"/>
    <s v="http://www.hs-augsburg.de/~harsch/graeca/Chronologia/S_ante03/VT/vte_pd30.html"/>
    <s v="Septuaginta (0527) - Sapientia Salomonis (033)"/>
  </r>
  <r>
    <x v="1"/>
    <s v="Narrative"/>
    <s v="Religion"/>
    <x v="5"/>
    <s v="Septuaginta"/>
    <s v="Siracides"/>
    <s v="converted/Septuaginta - Siracides.xml"/>
    <s v="Septuaginta - Siracides (034).xml"/>
    <n v="18662"/>
    <n v="81"/>
    <n v="126"/>
    <n v="0"/>
    <s v="Bibliotheca Augustana"/>
    <n v="4.3403708069874609E-3"/>
    <n v="6.7516879219804947E-3"/>
    <n v="0"/>
    <n v="4214"/>
    <n v="0.22580645161290322"/>
    <n v="-150"/>
    <s v="Biblical"/>
    <s v="0527"/>
    <s v="034"/>
    <n v="2429.8333333333339"/>
    <n v="9.5604258207408963E-2"/>
    <s v="http://www.hs-augsburg.de/~harsch/graeca/Chronologia/S_ante03/VT/vte_pd31.html"/>
    <s v="Septuaginta (0527) - Siracides (034)"/>
  </r>
  <r>
    <x v="1"/>
    <s v="Narrative"/>
    <s v="Religion"/>
    <x v="5"/>
    <s v="Septuaginta"/>
    <s v="Sophonias"/>
    <s v="converted/Septuaginta - Sophonias.xml"/>
    <s v="Septuaginta - Sophonias (044).xml"/>
    <n v="1223"/>
    <n v="5"/>
    <n v="34"/>
    <n v="0"/>
    <s v="Bibliotheca Augustana"/>
    <n v="4.0883074407195418E-3"/>
    <n v="2.7800490596892886E-2"/>
    <n v="0"/>
    <n v="312"/>
    <n v="0.25511038430089944"/>
    <n v="-150"/>
    <s v="Biblical"/>
    <s v="0527"/>
    <s v="044"/>
    <n v="177.93333333333339"/>
    <n v="0.10962115017715994"/>
    <s v="http://www.hs-augsburg.de/~harsch/graeca/Chronologia/S_ante03/VT/vte_pd41.html"/>
    <s v="Septuaginta (0527) - Sophonias (044)"/>
  </r>
  <r>
    <x v="1"/>
    <s v="Narrative"/>
    <s v="Religion"/>
    <x v="5"/>
    <s v="Septuaginta"/>
    <s v="Susanna (LXX)"/>
    <s v="converted/Septuaginta - Susanna (LXX).xml"/>
    <s v="Septuaginta - Susanna (LXX) (054).xml"/>
    <n v="797"/>
    <n v="7"/>
    <n v="21"/>
    <n v="5"/>
    <s v="Bibliotheca Augustana"/>
    <n v="8.7829360100376407E-3"/>
    <n v="2.6348808030112924E-2"/>
    <n v="6.2735257214554582E-3"/>
    <n v="142"/>
    <n v="0.178168130489335"/>
    <n v="-150"/>
    <s v="Biblical"/>
    <s v="0527"/>
    <s v="054"/>
    <n v="73.866666666666688"/>
    <n v="8.5487243831033011E-2"/>
    <s v="http://www.hs-augsburg.de/~harsch/graeca/Chronologia/S_ante03/VT/vte_pd51.html"/>
    <s v="Septuaginta (0527) - Susanna (LXX) (054)"/>
  </r>
  <r>
    <x v="1"/>
    <s v="Narrative"/>
    <s v="Religion"/>
    <x v="5"/>
    <s v="Septuaginta"/>
    <s v="Tobias (cod. Vat. et Alex.)"/>
    <s v="converted/Septuaginta - Tobias (cod. Vat. et Alex.).xml"/>
    <s v="Septuaginta - Tobias (cod. Vat. et Alex.) (021).xml"/>
    <n v="5508"/>
    <n v="30"/>
    <n v="225"/>
    <n v="0"/>
    <s v="Bibliotheca Augustana"/>
    <n v="5.4466230936819175E-3"/>
    <n v="4.084967320261438E-2"/>
    <n v="0"/>
    <n v="1135"/>
    <n v="0.20606390704429919"/>
    <n v="-150"/>
    <s v="Biblical"/>
    <s v="0527"/>
    <s v="021"/>
    <n v="667.00000000000023"/>
    <n v="8.496732026143787E-2"/>
    <s v="http://www.hs-augsburg.de/~harsch/graeca/Chronologia/S_ante03/VT/vte_pd19.html"/>
    <s v="Septuaginta (0527) - Tobias (cod. Vat. et Alex.) (021)"/>
  </r>
  <r>
    <x v="1"/>
    <s v="Narrative"/>
    <s v="Religion"/>
    <x v="5"/>
    <s v="Septuaginta"/>
    <s v="Zacharias"/>
    <s v="converted/Septuaginta - Zacharias.xml"/>
    <s v="Septuaginta - Zacharias (046).xml"/>
    <n v="4963"/>
    <n v="12"/>
    <n v="128"/>
    <n v="0"/>
    <s v="Bibliotheca Augustana"/>
    <n v="2.4178924037880313E-3"/>
    <n v="2.5790852307072336E-2"/>
    <n v="0"/>
    <n v="1185"/>
    <n v="0.23876687487406811"/>
    <n v="-150"/>
    <s v="Biblical"/>
    <s v="0527"/>
    <s v="046"/>
    <n v="672.18333333333408"/>
    <n v="0.10332796023910254"/>
    <s v="http://www.hs-augsburg.de/~harsch/graeca/Chronologia/S_ante03/VT/vte_pd43.html"/>
    <s v="Septuaginta (0527) - Zacharias (046)"/>
  </r>
  <r>
    <x v="0"/>
    <s v="Bucolic"/>
    <s v="Poetry"/>
    <x v="5"/>
    <s v="Bion of Phlossa"/>
    <s v="Epitaphius Adonis"/>
    <s v="canonical-greekLit-master/data/tlg0036/tlg001/tlg0036.tlg001.perseus-grc1.xml"/>
    <s v="Bion of Phlossa - Epitaphius Adonis (tlg001).xml"/>
    <n v="717"/>
    <n v="7"/>
    <n v="0"/>
    <n v="0"/>
    <s v="Perseus"/>
    <n v="9.7629009762900971E-3"/>
    <n v="0"/>
    <n v="0"/>
    <n v="112"/>
    <n v="0.15620641562064155"/>
    <n v="-100"/>
    <s v="Doric"/>
    <s v="0036"/>
    <s v="001"/>
    <n v="67"/>
    <n v="6.2761506276150625E-2"/>
    <s v="https://github.com/PerseusDL/canonical-greekLit/tree/master/data/tlg0036/tlg001/tlg0036.tlg001.perseus-grc1.xml"/>
    <s v="Bion of Phlossa (0036) - Epitaphius Adonis (001)"/>
  </r>
  <r>
    <x v="0"/>
    <s v="Bucolic"/>
    <s v="Poetry"/>
    <x v="5"/>
    <s v="Bion of Phlossa"/>
    <s v="Epithalamium Achillis et Deidameiae"/>
    <s v="canonical-greekLit-master/data/tlg0036/tlg002/tlg0036.tlg002.perseus-grc1.xml"/>
    <s v="Bion of Phlossa - Epithalamium Achillis et Deidameiae (tlg002).xml"/>
    <n v="225"/>
    <n v="6"/>
    <n v="4"/>
    <n v="0"/>
    <s v="Perseus"/>
    <n v="2.6666666666666668E-2"/>
    <n v="1.7777777777777778E-2"/>
    <n v="0"/>
    <n v="39"/>
    <n v="0.17333333333333334"/>
    <n v="-100"/>
    <s v="Doric"/>
    <s v="0036"/>
    <s v="002"/>
    <n v="15.25"/>
    <n v="0.10555555555555556"/>
    <s v="https://github.com/PerseusDL/canonical-greekLit/tree/master/data/tlg0036/tlg002/tlg0036.tlg002.perseus-grc1.xml"/>
    <s v="Bion of Phlossa (0036) - Epithalamium Achillis et Deidameiae (002)"/>
  </r>
  <r>
    <x v="6"/>
    <s v="Military"/>
    <s v="Military"/>
    <x v="6"/>
    <s v="Asclepiodotus"/>
    <s v="Tactica"/>
    <s v="canonical-greekLit-master/data/tlg0556/tlg001/tlg0556.tlg001.perseus-grc1.xml"/>
    <s v="Asclepiodotus - Tactica (tlg001).xml"/>
    <n v="6546"/>
    <n v="175"/>
    <n v="2"/>
    <n v="57"/>
    <s v="Perseus"/>
    <n v="2.6733883287503819E-2"/>
    <n v="3.0553009471432935E-4"/>
    <n v="8.7076076993583863E-3"/>
    <n v="1238"/>
    <n v="0.18912312862816988"/>
    <n v="-35"/>
    <s v="koine"/>
    <s v="0556"/>
    <s v="001"/>
    <n v="764.16666666666799"/>
    <n v="7.2385171606069665E-2"/>
    <s v="https://github.com/PerseusDL/canonical-greekLit/tree/master/data/tlg0556/tlg001/tlg0556.tlg001.perseus-grc1.xml"/>
    <s v="Asclepiodotus (0556) - Tactica (001)"/>
  </r>
  <r>
    <x v="3"/>
    <s v="History"/>
    <s v="Narrative"/>
    <x v="6"/>
    <s v="Diodorus Siculus"/>
    <s v="Bibliotheca Historica, Books I-V"/>
    <s v="canonical-greekLit-master/data/tlg0060/tlg001/tlg0060.tlg001.perseus-grc1.xml"/>
    <s v="Diodorus Siculus - Bibliotheca Historica, Books I-V (tlg001).xml"/>
    <n v="120565"/>
    <n v="220"/>
    <n v="593"/>
    <n v="2"/>
    <s v="Perseus"/>
    <n v="1.8247418405009745E-3"/>
    <n v="4.9185086882594454E-3"/>
    <n v="1.6588562186372495E-5"/>
    <n v="20238"/>
    <n v="0.1678596607639033"/>
    <n v="-35"/>
    <s v="koine"/>
    <s v="0060"/>
    <s v="001"/>
    <n v="10870.34285714301"/>
    <n v="7.7697981527449833E-2"/>
    <s v="https://github.com/PerseusDL/canonical-greekLit/tree/master/data/tlg0060/tlg001/tlg0060.tlg001.perseus-grc1.xml"/>
    <s v="Diodorus Siculus (0060) - Bibliotheca Historica, Books I-V (001)"/>
  </r>
  <r>
    <x v="3"/>
    <s v="History"/>
    <s v="Narrative"/>
    <x v="6"/>
    <s v="Diodorus Siculus"/>
    <s v="Bibliotheca Historica, Books XI-XVII"/>
    <s v="canonical-greekLit-master/data/tlg0060/tlg001/tlg0060.tlg001.perseus-grc3.xml"/>
    <s v="Diodorus Siculus - Bibliotheca Historica, Books XI-XVII (tlg001).xml"/>
    <n v="179817"/>
    <n v="200"/>
    <n v="1028"/>
    <n v="0"/>
    <s v="Perseus"/>
    <n v="1.1122418903663168E-3"/>
    <n v="5.716923316482869E-3"/>
    <n v="0"/>
    <n v="27891"/>
    <n v="0.15510769282103473"/>
    <n v="-35"/>
    <s v="koine"/>
    <s v="0060"/>
    <s v="001"/>
    <n v="14484.371428572211"/>
    <n v="7.4557069528619596E-2"/>
    <s v="https://github.com/PerseusDL/canonical-greekLit/tree/master/data/tlg0060/tlg001/tlg0060.tlg001.perseus-grc3.xml"/>
    <s v="Diodorus Siculus (0060) - Bibliotheca Historica, Books XI-XVII (001)"/>
  </r>
  <r>
    <x v="3"/>
    <s v="History"/>
    <s v="Narrative"/>
    <x v="6"/>
    <s v="Diodorus Siculus"/>
    <s v="Bibliotheca Historica, Books XVIII-XX"/>
    <s v="canonical-greekLit-master/data/tlg0060/tlg001/tlg0060.tlg001.perseus-grc2.xml"/>
    <s v="Diodorus Siculus - Bibliotheca Historica, Books XVIII-XX (tlg001).xml"/>
    <n v="77510"/>
    <n v="187"/>
    <n v="909"/>
    <n v="0"/>
    <s v="Perseus"/>
    <n v="2.4125919236227585E-3"/>
    <n v="1.1727519029802605E-2"/>
    <n v="0"/>
    <n v="11729"/>
    <n v="0.1513224100116114"/>
    <n v="-35"/>
    <s v="koine"/>
    <s v="0060"/>
    <s v="001"/>
    <n v="6314.714285714168"/>
    <n v="6.98527378955726E-2"/>
    <s v="https://github.com/PerseusDL/canonical-greekLit/tree/master/data/tlg0060/tlg001/tlg0060.tlg001.perseus-grc2.xml"/>
    <s v="Diodorus Siculus (0060) - Bibliotheca Historica, Books XVIII-XX (001)"/>
  </r>
  <r>
    <x v="0"/>
    <s v="Erotic"/>
    <s v="Poetry"/>
    <x v="6"/>
    <s v="Parthenius of Nicaea"/>
    <s v="Narrationes Amatoriae"/>
    <s v="canonical-greekLit-master/data/tlg0655/tlg001/tlg0655.tlg001.perseus-grc1.xml"/>
    <s v="Parthenius of Nicaea - Narrationes Amatoriae (tlg001).xml"/>
    <n v="6399"/>
    <n v="26"/>
    <n v="87"/>
    <n v="0"/>
    <s v="Perseus"/>
    <n v="4.0631348648226288E-3"/>
    <n v="1.3595874355368026E-2"/>
    <n v="0"/>
    <n v="1073"/>
    <n v="0.16768245038287233"/>
    <n v="-20"/>
    <s v="koine"/>
    <s v="0655"/>
    <s v="001"/>
    <n v="543.96666666666579"/>
    <n v="8.2674376204615443E-2"/>
    <s v="https://github.com/PerseusDL/canonical-greekLit/tree/master/data/tlg0655/tlg001/tlg0655.tlg001.perseus-grc1.xml"/>
    <s v="Parthenius of Nicaea (0655) - Narrationes Amatoriae (001)"/>
  </r>
  <r>
    <x v="6"/>
    <s v="Rhetoric, poetics, criticism"/>
    <s v="Language/Art"/>
    <x v="6"/>
    <s v="Dionysius of Halicarnassus"/>
    <s v="Ad Ammaeum"/>
    <s v="canonical-greekLit-master/data/tlg0081/tlg008/tlg0081.tlg008.perseus-grc1.xml"/>
    <s v="Dionysius of Halicarnassus - Ad Ammaeum (tlg008).xml"/>
    <n v="3403"/>
    <n v="5"/>
    <n v="19"/>
    <n v="0"/>
    <s v="Perseus"/>
    <n v="1.4692918013517484E-3"/>
    <n v="5.5833088451366442E-3"/>
    <n v="0"/>
    <n v="652"/>
    <n v="0.19159565089626801"/>
    <n v="-10"/>
    <s v="koine"/>
    <s v="0081"/>
    <s v="008"/>
    <n v="348.76666666666642"/>
    <n v="8.9107650112645778E-2"/>
    <s v="https://github.com/PerseusDL/canonical-greekLit/tree/master/data/tlg0081/tlg008/tlg0081.tlg008.perseus-grc1.xml"/>
    <s v="Dionysius of Halicarnassus (0081) - Ad Ammaeum (008)"/>
  </r>
  <r>
    <x v="6"/>
    <s v="Rhetoric, poetics, criticism"/>
    <s v="Language/Art"/>
    <x v="6"/>
    <s v="Dionysius of Halicarnassus"/>
    <s v="De antiquis oratoribus"/>
    <s v="canonical-greekLit-master/data/tlg0081/tlg002/tlg0081.tlg002.perseus-grc1.xml"/>
    <s v="Dionysius of Halicarnassus - De antiquis oratoribus (tlg002).xml"/>
    <n v="876"/>
    <n v="1"/>
    <n v="4"/>
    <n v="0"/>
    <s v="Perseus"/>
    <n v="1.1415525114155251E-3"/>
    <n v="4.5662100456621002E-3"/>
    <n v="0"/>
    <n v="173"/>
    <n v="0.19748858447488585"/>
    <n v="-10"/>
    <s v="koine"/>
    <s v="0081"/>
    <s v="002"/>
    <n v="94.683333333333309"/>
    <n v="8.9402587519025897E-2"/>
    <s v="https://github.com/PerseusDL/canonical-greekLit/tree/master/data/tlg0081/tlg002/tlg0081.tlg002.perseus-grc1.xml"/>
    <s v="Dionysius of Halicarnassus (0081) - De antiquis oratoribus (002)"/>
  </r>
  <r>
    <x v="6"/>
    <s v="Rhetoric, poetics, criticism"/>
    <s v="Language/Art"/>
    <x v="6"/>
    <s v="Dionysius of Halicarnassus"/>
    <s v="De Compositione Verborum"/>
    <s v="canonical-greekLit-master/data/tlg0081/tlg012/tlg0081.tlg012.perseus-grc1.xml"/>
    <s v="Dionysius of Halicarnassus - De Compositione Verborum (tlg012).xml"/>
    <n v="20664"/>
    <n v="83"/>
    <n v="16"/>
    <n v="0"/>
    <s v="Perseus"/>
    <n v="4.0166473093302358E-3"/>
    <n v="7.7429345722028649E-4"/>
    <n v="0"/>
    <n v="3934"/>
    <n v="0.19037940379403795"/>
    <n v="-10"/>
    <s v="koine"/>
    <s v="0081"/>
    <s v="012"/>
    <n v="2247.49999999999"/>
    <n v="8.1615369725126313E-2"/>
    <s v="https://github.com/PerseusDL/canonical-greekLit/tree/master/data/tlg0081/tlg012/tlg0081.tlg012.perseus-grc1.xml"/>
    <s v="Dionysius of Halicarnassus (0081) - De Compositione Verborum (012)"/>
  </r>
  <r>
    <x v="6"/>
    <s v="Rhetoric, poetics, criticism"/>
    <s v="Language/Art"/>
    <x v="6"/>
    <s v="Dionysius of Halicarnassus"/>
    <s v="De Demosthene"/>
    <s v="canonical-greekLit-master/data/tlg0081/tlg006/tlg0081.tlg006.perseus-grc1.xml"/>
    <s v="Dionysius of Halicarnassus - De Demosthene (tlg006).xml"/>
    <n v="21922"/>
    <n v="50"/>
    <n v="22"/>
    <n v="2"/>
    <s v="Perseus"/>
    <n v="2.2808137943618285E-3"/>
    <n v="1.0035580695192045E-3"/>
    <n v="9.1232551774473127E-5"/>
    <n v="4113"/>
    <n v="0.18761974272420401"/>
    <n v="-10"/>
    <s v="koine"/>
    <s v="0081"/>
    <s v="006"/>
    <n v="2319.0523809523811"/>
    <n v="8.1833209517727351E-2"/>
    <s v="https://github.com/PerseusDL/canonical-greekLit/tree/master/data/tlg0081/tlg006/tlg0081.tlg006.perseus-grc1.xml"/>
    <s v="Dionysius of Halicarnassus (0081) - De Demosthene (006)"/>
  </r>
  <r>
    <x v="6"/>
    <s v="Rhetoric, poetics, criticism"/>
    <s v="Language/Art"/>
    <x v="6"/>
    <s v="Dionysius of Halicarnassus"/>
    <s v="De Dinarcho"/>
    <s v="canonical-greekLit-master/data/tlg0081/tlg009/tlg0081.tlg009.perseus-grc1.xml"/>
    <s v="Dionysius of Halicarnassus - De Dinarcho (tlg009).xml"/>
    <n v="4194"/>
    <n v="10"/>
    <n v="50"/>
    <n v="1"/>
    <s v="Perseus"/>
    <n v="2.384358607534573E-3"/>
    <n v="1.1921793037672867E-2"/>
    <n v="2.3843586075345731E-4"/>
    <n v="859"/>
    <n v="0.20481640438721985"/>
    <n v="-10"/>
    <s v="koine"/>
    <s v="0081"/>
    <s v="009"/>
    <n v="490.61666666666588"/>
    <n v="8.7835797170561308E-2"/>
    <s v="https://github.com/PerseusDL/canonical-greekLit/tree/master/data/tlg0081/tlg009/tlg0081.tlg009.perseus-grc1.xml"/>
    <s v="Dionysius of Halicarnassus (0081) - De Dinarcho (009)"/>
  </r>
  <r>
    <x v="6"/>
    <s v="Rhetoric, poetics, criticism"/>
    <s v="Language/Art"/>
    <x v="6"/>
    <s v="Dionysius of Halicarnassus"/>
    <s v="De Isaeo"/>
    <s v="canonical-greekLit-master/data/tlg0081/tlg005/tlg0081.tlg005.perseus-grc1.xml"/>
    <s v="Dionysius of Halicarnassus - De Isaeo (tlg005).xml"/>
    <n v="5324"/>
    <n v="4"/>
    <n v="32"/>
    <n v="0"/>
    <s v="Perseus"/>
    <n v="7.513148009015778E-4"/>
    <n v="6.0105184072126224E-3"/>
    <n v="0"/>
    <n v="1052"/>
    <n v="0.19759579263711496"/>
    <n v="-10"/>
    <s v="koine"/>
    <s v="0081"/>
    <s v="005"/>
    <n v="618.26666666666654"/>
    <n v="8.1467568244427774E-2"/>
    <s v="https://github.com/PerseusDL/canonical-greekLit/tree/master/data/tlg0081/tlg005/tlg0081.tlg005.perseus-grc1.xml"/>
    <s v="Dionysius of Halicarnassus (0081) - De Isaeo (005)"/>
  </r>
  <r>
    <x v="6"/>
    <s v="Rhetoric, poetics, criticism"/>
    <s v="Language/Art"/>
    <x v="6"/>
    <s v="Dionysius of Halicarnassus"/>
    <s v="De Isocrate"/>
    <s v="canonical-greekLit-master/data/tlg0081/tlg004/tlg0081.tlg004.perseus-grc1.xml"/>
    <s v="Dionysius of Halicarnassus - De Isocrate (tlg004).xml"/>
    <n v="6399"/>
    <n v="5"/>
    <n v="9"/>
    <n v="0"/>
    <s v="Perseus"/>
    <n v="7.8137208938896705E-4"/>
    <n v="1.4064697609001407E-3"/>
    <n v="0"/>
    <n v="1106"/>
    <n v="0.1728395061728395"/>
    <n v="-10"/>
    <s v="koine"/>
    <s v="0081"/>
    <s v="004"/>
    <n v="621.11666666666667"/>
    <n v="7.5774860655310722E-2"/>
    <s v="https://github.com/PerseusDL/canonical-greekLit/tree/master/data/tlg0081/tlg004/tlg0081.tlg004.perseus-grc1.xml"/>
    <s v="Dionysius of Halicarnassus (0081) - De Isocrate (004)"/>
  </r>
  <r>
    <x v="6"/>
    <s v="Rhetoric, poetics, criticism"/>
    <s v="Language/Art"/>
    <x v="6"/>
    <s v="Dionysius of Halicarnassus"/>
    <s v="De Lysia"/>
    <s v="canonical-greekLit-master/data/tlg0081/tlg003/tlg0081.tlg003.perseus-grc1.xml"/>
    <s v="Dionysius of Halicarnassus - De Lysia (tlg003).xml"/>
    <n v="7749"/>
    <n v="11"/>
    <n v="5"/>
    <n v="0"/>
    <s v="Perseus"/>
    <n v="1.4195380049038585E-3"/>
    <n v="6.4524454768357211E-4"/>
    <n v="0"/>
    <n v="1383"/>
    <n v="0.17847464188927603"/>
    <n v="-10"/>
    <s v="koine"/>
    <s v="0081"/>
    <s v="003"/>
    <n v="736.43333333333476"/>
    <n v="8.3438723276121465E-2"/>
    <s v="https://github.com/PerseusDL/canonical-greekLit/tree/master/data/tlg0081/tlg003/tlg0081.tlg003.perseus-grc1.xml"/>
    <s v="Dionysius of Halicarnassus (0081) - De Lysia (003)"/>
  </r>
  <r>
    <x v="6"/>
    <s v="Rhetoric, poetics, criticism"/>
    <s v="Language/Art"/>
    <x v="6"/>
    <s v="Dionysius of Halicarnassus"/>
    <s v="De Thucydide"/>
    <s v="canonical-greekLit-master/data/tlg0081/tlg010/tlg0081.tlg010.perseus-grc1.xml"/>
    <s v="Dionysius of Halicarnassus - De Thucydide (tlg010).xml"/>
    <n v="16849"/>
    <n v="21"/>
    <n v="18"/>
    <n v="1"/>
    <s v="Perseus"/>
    <n v="1.2463647694225177E-3"/>
    <n v="1.0683126595050151E-3"/>
    <n v="5.9350703305834177E-5"/>
    <n v="3265"/>
    <n v="0.19378004629354859"/>
    <n v="-10"/>
    <s v="koine"/>
    <s v="0081"/>
    <s v="010"/>
    <n v="1794.6011904761799"/>
    <n v="8.7269203485300026E-2"/>
    <s v="https://github.com/PerseusDL/canonical-greekLit/tree/master/data/tlg0081/tlg010/tlg0081.tlg010.perseus-grc1.xml"/>
    <s v="Dionysius of Halicarnassus (0081) - De Thucydide (010)"/>
  </r>
  <r>
    <x v="6"/>
    <s v="Rhetoric, poetics, criticism"/>
    <s v="Language/Art"/>
    <x v="6"/>
    <s v="Dionysius of Halicarnassus"/>
    <s v="De Thucydidis idiomatibus (epistula ad Ammaeum)"/>
    <s v="canonical-greekLit-master/data/tlg0081/tlg011/tlg0081.tlg011.perseus-grc1.xml"/>
    <s v="Dionysius of Halicarnassus - De Thucydidis idiomatibus (epistula ad Ammaeum) (tlg011).xml"/>
    <n v="2606"/>
    <n v="3"/>
    <n v="7"/>
    <n v="0"/>
    <s v="Perseus"/>
    <n v="1.1511895625479663E-3"/>
    <n v="2.6861089792785879E-3"/>
    <n v="0"/>
    <n v="454"/>
    <n v="0.17421335379892555"/>
    <n v="-10"/>
    <s v="koine"/>
    <s v="0081"/>
    <s v="011"/>
    <n v="251.63333333333361"/>
    <n v="7.7654131491429926E-2"/>
    <s v="https://github.com/PerseusDL/canonical-greekLit/tree/master/data/tlg0081/tlg011/tlg0081.tlg011.perseus-grc1.xml"/>
    <s v="Dionysius of Halicarnassus (0081) - De Thucydidis idiomatibus (epistula ad Ammaeum) (011)"/>
  </r>
  <r>
    <x v="6"/>
    <s v="Rhetoric, poetics, criticism"/>
    <s v="Language/Art"/>
    <x v="6"/>
    <s v="Dionysius of Halicarnassus"/>
    <s v="Epistula ad Pompeium Geminum"/>
    <s v="canonical-greekLit-master/data/tlg0081/tlg015/tlg0081.tlg015.perseus-grc1.xml"/>
    <s v="Dionysius of Halicarnassus - Epistula ad Pompeium Geminum (tlg015).xml"/>
    <n v="4298"/>
    <n v="7"/>
    <n v="7"/>
    <n v="1"/>
    <s v="Perseus"/>
    <n v="1.6286644951140066E-3"/>
    <n v="1.6286644951140066E-3"/>
    <n v="2.3266635644485808E-4"/>
    <n v="805"/>
    <n v="0.18729641693811075"/>
    <n v="-10"/>
    <s v="koine"/>
    <s v="0081"/>
    <s v="015"/>
    <n v="430.31666666666621"/>
    <n v="8.7176205987281014E-2"/>
    <s v="https://github.com/PerseusDL/canonical-greekLit/tree/master/data/tlg0081/tlg015/tlg0081.tlg015.perseus-grc1.xml"/>
    <s v="Dionysius of Halicarnassus (0081) - Epistula ad Pompeium Geminum (015)"/>
  </r>
  <r>
    <x v="6"/>
    <s v="Rhetoric, poetics, criticism"/>
    <s v="Language/Art"/>
    <x v="6"/>
    <s v="Dionysius of Halicarnassus"/>
    <s v="Libri secundi de antiquis oratoribus reliquiae"/>
    <s v="canonical-greekLit-master/data/tlg0081/tlg007/tlg0081.tlg007.perseus-grc1.xml"/>
    <s v="Dionysius of Halicarnassus - Libri secundi de antiquis oratoribus reliquiae (tlg007).xml"/>
    <n v="157"/>
    <n v="4"/>
    <n v="0"/>
    <n v="3"/>
    <s v="Perseus"/>
    <n v="2.5477707006369428E-2"/>
    <n v="0"/>
    <n v="1.9108280254777069E-2"/>
    <n v="35"/>
    <n v="0.22292993630573249"/>
    <n v="-10"/>
    <s v="koine"/>
    <s v="0081"/>
    <s v="007"/>
    <n v="17.75"/>
    <n v="0.10987261146496816"/>
    <s v="https://github.com/PerseusDL/canonical-greekLit/tree/master/data/tlg0081/tlg007/tlg0081.tlg007.perseus-grc1.xml"/>
    <s v="Dionysius of Halicarnassus (0081) - Libri secundi de antiquis oratoribus reliquiae (007)"/>
  </r>
  <r>
    <x v="3"/>
    <s v="History"/>
    <s v="Narrative"/>
    <x v="6"/>
    <s v="Dionysius of Halicarnassus"/>
    <s v="Antiquitates Romanae, Books I-X"/>
    <s v="canonical-greekLit-master/data/tlg0081/tlg001/tlg0081.tlg001.perseus-grc1.xml"/>
    <s v="Dionysius of Halicarnassus - Antiquitates Romanae, Books I-X (tlg001).xml"/>
    <n v="283567"/>
    <n v="681"/>
    <n v="4634"/>
    <n v="18"/>
    <s v="Perseus"/>
    <n v="2.401548840309345E-3"/>
    <n v="1.6341816925100592E-2"/>
    <n v="6.3477061858396784E-5"/>
    <n v="52541"/>
    <n v="0.18528601706122363"/>
    <n v="-8"/>
    <s v="koine"/>
    <s v="0081"/>
    <s v="001"/>
    <n v="29835.949999997389"/>
    <n v="8.0069436852675424E-2"/>
    <s v="https://github.com/PerseusDL/canonical-greekLit/tree/master/data/tlg0081/tlg001/tlg0081.tlg001.perseus-grc1.xml"/>
    <s v="Dionysius of Halicarnassus (0081) - Antiquitates Romanae, Books I-X (001)"/>
  </r>
  <r>
    <x v="6"/>
    <s v="Geography"/>
    <s v="Miscellanea"/>
    <x v="6"/>
    <s v="Strabo"/>
    <s v="Geography"/>
    <s v="canonical-greekLit-master/data/tlg0099/tlg001/tlg0099.tlg001.perseus-grc1.xml"/>
    <s v="Strabo - Geography (tlg001).xml"/>
    <n v="284516"/>
    <n v="866"/>
    <n v="7600"/>
    <n v="80"/>
    <s v="Perseus"/>
    <n v="3.0437655527281418E-3"/>
    <n v="2.6712030254889003E-2"/>
    <n v="2.8117926584093688E-4"/>
    <n v="53030"/>
    <n v="0.18638670584431105"/>
    <n v="-7"/>
    <s v="koine"/>
    <s v="0099"/>
    <s v="001"/>
    <n v="28097.51428571135"/>
    <n v="8.763122535916662E-2"/>
    <s v="https://github.com/PerseusDL/canonical-greekLit/tree/master/data/tlg0099/tlg001/tlg0099.tlg001.perseus-grc1.xml"/>
    <s v="Strabo (0099) - Geography (001)"/>
  </r>
  <r>
    <x v="6"/>
    <s v="Rhetoric, poetics, criticism"/>
    <s v="Language/Art"/>
    <x v="7"/>
    <s v="Longinus"/>
    <s v="De Sublimitate"/>
    <s v="canonical-greekLit-master/data/tlg0560/tlg001/tlg0560.tlg001.perseus-grc1.xml"/>
    <s v="Longinus - De Sublimitate (tlg001).xml"/>
    <n v="12535"/>
    <n v="105"/>
    <n v="50"/>
    <n v="0"/>
    <s v="Perseus"/>
    <n v="8.3765456721180687E-3"/>
    <n v="3.9888312724371761E-3"/>
    <n v="0"/>
    <n v="2434"/>
    <n v="0.19417630634224173"/>
    <n v="0"/>
    <s v="koine"/>
    <s v="0560"/>
    <s v="001"/>
    <n v="1441.744047619045"/>
    <n v="7.9158831462381729E-2"/>
    <s v="https://github.com/PerseusDL/canonical-greekLit/tree/master/data/tlg0560/tlg001/tlg0560.tlg001.perseus-grc1.xml"/>
    <s v="Longinus (0560) - De Sublimitate (001)"/>
  </r>
  <r>
    <x v="6"/>
    <s v="Military"/>
    <s v="Military"/>
    <x v="7"/>
    <s v="Onasander"/>
    <s v="Strategicus"/>
    <s v="canonical-greekLit-master/data/tlg0648/tlg001/tlg0648.tlg001.perseus-grc1.xml"/>
    <s v="Onasander - Strategicus (tlg001).xml"/>
    <n v="11521"/>
    <n v="15"/>
    <n v="7"/>
    <n v="0"/>
    <s v="Perseus"/>
    <n v="1.3019703150768162E-3"/>
    <n v="6.075861470358476E-4"/>
    <n v="0"/>
    <n v="2190"/>
    <n v="0.19008766600121518"/>
    <n v="50"/>
    <s v="koine"/>
    <s v="0648"/>
    <s v="001"/>
    <n v="1336.902380952379"/>
    <n v="7.4047185057514189E-2"/>
    <s v="https://github.com/PerseusDL/canonical-greekLit/tree/master/data/tlg0648/tlg001/tlg0648.tlg001.perseus-grc1.xml"/>
    <s v="Onasander (0648) - Strategicus (001)"/>
  </r>
  <r>
    <x v="1"/>
    <s v="Theology"/>
    <s v="Religion"/>
    <x v="7"/>
    <s v="New Testament"/>
    <s v="1 Thessalonians"/>
    <s v="canonical-greekLit-master/data/tlg0031/tlg013/tlg0031.tlg013.perseus-grc2.xml"/>
    <s v="New Testament - 1 Thessalonians (tlg013).xml"/>
    <n v="1475"/>
    <n v="13"/>
    <n v="8"/>
    <n v="0"/>
    <s v="Perseus"/>
    <n v="8.8135593220338981E-3"/>
    <n v="5.4237288135593224E-3"/>
    <n v="0"/>
    <n v="401"/>
    <n v="0.27186440677966101"/>
    <n v="51"/>
    <s v="Biblical"/>
    <s v="0031"/>
    <s v="013"/>
    <n v="249.9666666666669"/>
    <n v="0.10239548022598854"/>
    <s v="https://github.com/PerseusDL/canonical-greekLit/tree/master/data/tlg0031/tlg013/tlg0031.tlg013.perseus-grc2.xml"/>
    <s v="New Testament (0031) - 1 Thessalonians (013)"/>
  </r>
  <r>
    <x v="1"/>
    <s v="Theology"/>
    <s v="Religion"/>
    <x v="7"/>
    <s v="New Testament"/>
    <s v="2 Thessalonians"/>
    <s v="canonical-greekLit-master/data/tlg0031/tlg014/tlg0031.tlg014.perseus-grc2.xml"/>
    <s v="New Testament - 2 Thessalonians (tlg014).xml"/>
    <n v="822"/>
    <n v="9"/>
    <n v="6"/>
    <n v="0"/>
    <s v="Perseus"/>
    <n v="1.0948905109489052E-2"/>
    <n v="7.2992700729927005E-3"/>
    <n v="0"/>
    <n v="239"/>
    <n v="0.29075425790754256"/>
    <n v="51"/>
    <s v="Biblical"/>
    <s v="0031"/>
    <s v="014"/>
    <n v="145.94999999999999"/>
    <n v="0.11319951338199515"/>
    <s v="https://github.com/PerseusDL/canonical-greekLit/tree/master/data/tlg0031/tlg014/tlg0031.tlg014.perseus-grc2.xml"/>
    <s v="New Testament (0031) - 2 Thessalonians (014)"/>
  </r>
  <r>
    <x v="1"/>
    <s v="Theology"/>
    <s v="Religion"/>
    <x v="7"/>
    <s v="New Testament"/>
    <s v="Philemon"/>
    <s v="canonical-greekLit-master/data/tlg0031/tlg018/tlg0031.tlg018.perseus-grc2.xml"/>
    <s v="New Testament - Philemon (tlg018).xml"/>
    <n v="334"/>
    <n v="2"/>
    <n v="4"/>
    <n v="0"/>
    <s v="Perseus"/>
    <n v="5.9880239520958087E-3"/>
    <n v="1.1976047904191617E-2"/>
    <n v="0"/>
    <n v="79"/>
    <n v="0.23652694610778444"/>
    <n v="54"/>
    <s v="Biblical"/>
    <s v="0031"/>
    <s v="018"/>
    <n v="48.366666666666667"/>
    <n v="9.171656686626746E-2"/>
    <s v="https://github.com/PerseusDL/canonical-greekLit/tree/master/data/tlg0031/tlg018/tlg0031.tlg018.perseus-grc2.xml"/>
    <s v="New Testament (0031) - Philemon (018)"/>
  </r>
  <r>
    <x v="1"/>
    <s v="Theology"/>
    <s v="Religion"/>
    <x v="7"/>
    <s v="New Testament"/>
    <s v="Philippians"/>
    <s v="canonical-greekLit-master/data/tlg0031/tlg011/tlg0031.tlg011.perseus-grc2.xml"/>
    <s v="New Testament - Philippians (tlg011).xml"/>
    <n v="1630"/>
    <n v="18"/>
    <n v="14"/>
    <n v="0"/>
    <s v="Perseus"/>
    <n v="1.1042944785276074E-2"/>
    <n v="8.5889570552147246E-3"/>
    <n v="0"/>
    <n v="418"/>
    <n v="0.25644171779141106"/>
    <n v="54"/>
    <s v="Biblical"/>
    <s v="0031"/>
    <s v="011"/>
    <n v="245.58333333333351"/>
    <n v="0.10577709611451931"/>
    <s v="https://github.com/PerseusDL/canonical-greekLit/tree/master/data/tlg0031/tlg011/tlg0031.tlg011.perseus-grc2.xml"/>
    <s v="New Testament (0031) - Philippians (011)"/>
  </r>
  <r>
    <x v="1"/>
    <s v="Theology"/>
    <s v="Religion"/>
    <x v="7"/>
    <s v="New Testament"/>
    <s v="Galatians"/>
    <s v="canonical-greekLit-master/data/tlg0031/tlg009/tlg0031.tlg009.perseus-grc2.xml"/>
    <s v="New Testament - Galatians (tlg009).xml"/>
    <n v="2230"/>
    <n v="17"/>
    <n v="28"/>
    <n v="0"/>
    <s v="Perseus"/>
    <n v="7.623318385650224E-3"/>
    <n v="1.2556053811659192E-2"/>
    <n v="0"/>
    <n v="502"/>
    <n v="0.22511210762331837"/>
    <n v="55"/>
    <s v="Biblical"/>
    <s v="0031"/>
    <s v="009"/>
    <n v="285.91666666666669"/>
    <n v="9.6898355754857987E-2"/>
    <s v="https://github.com/PerseusDL/canonical-greekLit/tree/master/data/tlg0031/tlg009/tlg0031.tlg009.perseus-grc2.xml"/>
    <s v="New Testament (0031) - Galatians (009)"/>
  </r>
  <r>
    <x v="1"/>
    <s v="Theology"/>
    <s v="Religion"/>
    <x v="7"/>
    <s v="New Testament"/>
    <s v="1 Corinthians"/>
    <s v="canonical-greekLit-master/data/tlg0031/tlg007/tlg0031.tlg007.perseus-grc2.xml"/>
    <s v="New Testament - 1 Corinthians (tlg007).xml"/>
    <n v="6814"/>
    <n v="32"/>
    <n v="27"/>
    <n v="0"/>
    <s v="Perseus"/>
    <n v="4.696213677722336E-3"/>
    <n v="3.9624302905782215E-3"/>
    <n v="0"/>
    <n v="1515"/>
    <n v="0.22233636630466685"/>
    <n v="56"/>
    <s v="Biblical"/>
    <s v="0031"/>
    <s v="007"/>
    <n v="845.80000000000211"/>
    <n v="9.8209568535368053E-2"/>
    <s v="https://github.com/PerseusDL/canonical-greekLit/tree/master/data/tlg0031/tlg007/tlg0031.tlg007.perseus-grc2.xml"/>
    <s v="New Testament (0031) - 1 Corinthians (007)"/>
  </r>
  <r>
    <x v="1"/>
    <s v="Theology"/>
    <s v="Religion"/>
    <x v="7"/>
    <s v="New Testament"/>
    <s v="2 Corinthians"/>
    <s v="canonical-greekLit-master/data/tlg0031/tlg008/tlg0031.tlg008.perseus-grc2.xml"/>
    <s v="New Testament - 2 Corinthians (tlg008).xml"/>
    <n v="4516"/>
    <n v="20"/>
    <n v="11"/>
    <n v="0"/>
    <s v="Perseus"/>
    <n v="4.4286979627989375E-3"/>
    <n v="2.4357838795394152E-3"/>
    <n v="0"/>
    <n v="1112"/>
    <n v="0.2462356067316209"/>
    <n v="56"/>
    <s v="Biblical"/>
    <s v="0031"/>
    <s v="008"/>
    <n v="637.1666666666672"/>
    <n v="0.10514467080011798"/>
    <s v="https://github.com/PerseusDL/canonical-greekLit/tree/master/data/tlg0031/tlg008/tlg0031.tlg008.perseus-grc2.xml"/>
    <s v="New Testament (0031) - 2 Corinthians (008)"/>
  </r>
  <r>
    <x v="1"/>
    <s v="Theology"/>
    <s v="Religion"/>
    <x v="7"/>
    <s v="New Testament"/>
    <s v="Romans"/>
    <s v="canonical-greekLit-master/data/tlg0031/tlg006/tlg0031.tlg006.perseus-grc2.xml"/>
    <s v="New Testament - Romans (tlg006).xml"/>
    <n v="7133"/>
    <n v="45"/>
    <n v="74"/>
    <n v="0"/>
    <s v="Perseus"/>
    <n v="6.308706014299734E-3"/>
    <n v="1.0374316556848451E-2"/>
    <n v="0"/>
    <n v="1708"/>
    <n v="0.239450441609421"/>
    <n v="57"/>
    <s v="Biblical"/>
    <s v="0031"/>
    <s v="006"/>
    <n v="947.60000000000343"/>
    <n v="0.10660311229496658"/>
    <s v="https://github.com/PerseusDL/canonical-greekLit/tree/master/data/tlg0031/tlg006/tlg0031.tlg006.perseus-grc2.xml"/>
    <s v="New Testament (0031) - Romans (006)"/>
  </r>
  <r>
    <x v="1"/>
    <s v="Theology"/>
    <s v="Religion"/>
    <x v="7"/>
    <s v="New Testament"/>
    <s v="Colossians"/>
    <s v="canonical-greekLit-master/data/tlg0031/tlg012/tlg0031.tlg012.perseus-grc2.xml"/>
    <s v="New Testament - Colossians (tlg012).xml"/>
    <n v="1577"/>
    <n v="17"/>
    <n v="11"/>
    <n v="0"/>
    <s v="Perseus"/>
    <n v="1.077996195307546E-2"/>
    <n v="6.9752694990488267E-3"/>
    <n v="0"/>
    <n v="461"/>
    <n v="0.2923272035510463"/>
    <n v="62"/>
    <s v="Biblical"/>
    <s v="0031"/>
    <s v="012"/>
    <n v="257.83333333333348"/>
    <n v="0.12883111392940172"/>
    <s v="https://github.com/PerseusDL/canonical-greekLit/tree/master/data/tlg0031/tlg012/tlg0031.tlg012.perseus-grc2.xml"/>
    <s v="New Testament (0031) - Colossians (012)"/>
  </r>
  <r>
    <x v="1"/>
    <s v="Theology"/>
    <s v="Religion"/>
    <x v="7"/>
    <s v="New Testament"/>
    <s v="James"/>
    <s v="canonical-greekLit-master/data/tlg0031/tlg020/tlg0031.tlg020.perseus-grc2.xml"/>
    <s v="New Testament - James (tlg020).xml"/>
    <n v="1734"/>
    <n v="18"/>
    <n v="6"/>
    <n v="0"/>
    <s v="Perseus"/>
    <n v="1.0380622837370242E-2"/>
    <n v="3.4602076124567475E-3"/>
    <n v="0"/>
    <n v="375"/>
    <n v="0.21626297577854672"/>
    <n v="65"/>
    <s v="Biblical"/>
    <s v="0031"/>
    <s v="020"/>
    <n v="218.58333333333351"/>
    <n v="9.020569011918482E-2"/>
    <s v="https://github.com/PerseusDL/canonical-greekLit/tree/master/data/tlg0031/tlg020/tlg0031.tlg020.perseus-grc2.xml"/>
    <s v="New Testament (0031) - James (020)"/>
  </r>
  <r>
    <x v="1"/>
    <s v="Narrative"/>
    <s v="Religion"/>
    <x v="7"/>
    <s v="New Testament"/>
    <s v="Mark"/>
    <s v="canonical-greekLit-master/data/tlg0031/tlg002/tlg0031.tlg002.perseus-grc2.xml"/>
    <s v="New Testament - Mark (tlg002).xml"/>
    <n v="11287"/>
    <n v="85"/>
    <n v="197"/>
    <n v="0"/>
    <s v="Perseus"/>
    <n v="7.5307876317887833E-3"/>
    <n v="1.7453707805439887E-2"/>
    <n v="0"/>
    <n v="2367"/>
    <n v="0.20971028616993001"/>
    <n v="68"/>
    <s v="Biblical"/>
    <s v="0031"/>
    <s v="002"/>
    <n v="1271.233333333332"/>
    <n v="9.7082188948938428E-2"/>
    <s v="https://github.com/PerseusDL/canonical-greekLit/tree/master/data/tlg0031/tlg002/tlg0031.tlg002.perseus-grc2.xml"/>
    <s v="New Testament (0031) - Mark (002)"/>
  </r>
  <r>
    <x v="1"/>
    <s v="Theology"/>
    <s v="Religion"/>
    <x v="7"/>
    <s v="New Testament"/>
    <s v="1 Peter"/>
    <s v="canonical-greekLit-master/data/tlg0031/tlg021/tlg0031.tlg021.perseus-grc2.xml"/>
    <s v="New Testament - 1 Peter (tlg021).xml"/>
    <n v="1743"/>
    <n v="14"/>
    <n v="5"/>
    <n v="0"/>
    <s v="Perseus"/>
    <n v="8.0321285140562242E-3"/>
    <n v="2.8686173264486519E-3"/>
    <n v="0"/>
    <n v="408"/>
    <n v="0.23407917383820998"/>
    <n v="75"/>
    <s v="Biblical"/>
    <s v="0031"/>
    <s v="021"/>
    <n v="237.2000000000003"/>
    <n v="9.7991967871485772E-2"/>
    <s v="https://github.com/PerseusDL/canonical-greekLit/tree/master/data/tlg0031/tlg021/tlg0031.tlg021.perseus-grc2.xml"/>
    <s v="New Testament (0031) - 1 Peter (021)"/>
  </r>
  <r>
    <x v="3"/>
    <s v="History"/>
    <s v="Narrative"/>
    <x v="7"/>
    <s v="Flavius Josephus"/>
    <s v="De bello Judaico"/>
    <s v="canonical-greekLit-master/data/tlg0526/tlg004/tlg0526.tlg004.perseus-grc1.xml"/>
    <s v="Flavius Josephus - De bello Judaico libri vii (tlg004).xml"/>
    <n v="125211"/>
    <n v="221"/>
    <n v="2948"/>
    <n v="0"/>
    <s v="Perseus"/>
    <n v="1.7650206451509851E-3"/>
    <n v="2.3544257293688253E-2"/>
    <n v="0"/>
    <n v="21256"/>
    <n v="0.16976144268474813"/>
    <n v="78"/>
    <s v="koine"/>
    <s v="0526"/>
    <s v="004"/>
    <n v="11855.00476190512"/>
    <n v="7.5081224797301199E-2"/>
    <s v="https://github.com/PerseusDL/canonical-greekLit/tree/master/data/tlg0526/tlg004/tlg0526.tlg004.perseus-grc1.xml"/>
    <s v="Flavius Josephus (0526) - De bello Judaico (004)"/>
  </r>
  <r>
    <x v="1"/>
    <s v="Theology"/>
    <s v="Religion"/>
    <x v="7"/>
    <s v="New Testament"/>
    <s v="Ephesians"/>
    <s v="canonical-greekLit-master/data/tlg0031/tlg010/tlg0031.tlg010.perseus-grc2.xml"/>
    <s v="New Testament - Ephesians (tlg010).xml"/>
    <n v="2430"/>
    <n v="19"/>
    <n v="3"/>
    <n v="0"/>
    <s v="Perseus"/>
    <n v="7.8189300411522639E-3"/>
    <n v="1.2345679012345679E-3"/>
    <n v="0"/>
    <n v="650"/>
    <n v="0.26748971193415638"/>
    <n v="80"/>
    <s v="Biblical"/>
    <s v="0031"/>
    <s v="010"/>
    <n v="341.99999999999989"/>
    <n v="0.12674897119341569"/>
    <s v="https://github.com/PerseusDL/canonical-greekLit/tree/master/data/tlg0031/tlg010/tlg0031.tlg010.perseus-grc2.xml"/>
    <s v="New Testament (0031) - Ephesians (010)"/>
  </r>
  <r>
    <x v="1"/>
    <s v="Theology"/>
    <s v="Religion"/>
    <x v="7"/>
    <s v="New Testament"/>
    <s v="Hebrews"/>
    <s v="canonical-greekLit-master/data/tlg0031/tlg019/tlg0031.tlg019.perseus-grc2.xml"/>
    <s v="New Testament - Hebrews (tlg019).xml"/>
    <n v="5148"/>
    <n v="45"/>
    <n v="81"/>
    <n v="0"/>
    <s v="Perseus"/>
    <n v="8.7412587412587419E-3"/>
    <n v="1.5734265734265736E-2"/>
    <n v="0"/>
    <n v="960"/>
    <n v="0.18648018648018649"/>
    <n v="80"/>
    <s v="Biblical"/>
    <s v="0031"/>
    <s v="019"/>
    <n v="543.24999999999898"/>
    <n v="8.0953768453768657E-2"/>
    <s v="https://github.com/PerseusDL/canonical-greekLit/tree/master/data/tlg0031/tlg019/tlg0031.tlg019.perseus-grc2.xml"/>
    <s v="New Testament (0031) - Hebrews (019)"/>
  </r>
  <r>
    <x v="1"/>
    <s v="Narrative"/>
    <s v="Religion"/>
    <x v="7"/>
    <s v="New Testament"/>
    <s v="Luke"/>
    <s v="canonical-greekLit-master/data/tlg0031/tlg003/tlg0031.tlg003.perseus-grc2.xml"/>
    <s v="New Testament - Luke (tlg003).xml"/>
    <n v="19801"/>
    <n v="133"/>
    <n v="386"/>
    <n v="0"/>
    <s v="Perseus"/>
    <n v="6.7168324832079188E-3"/>
    <n v="1.9493964951265087E-2"/>
    <n v="0"/>
    <n v="4519"/>
    <n v="0.22822079692944799"/>
    <n v="80"/>
    <s v="Biblical"/>
    <s v="0031"/>
    <s v="003"/>
    <n v="2336.5833333333298"/>
    <n v="0.11021749743278976"/>
    <s v="https://github.com/PerseusDL/canonical-greekLit/tree/master/data/tlg0031/tlg003/tlg0031.tlg003.perseus-grc2.xml"/>
    <s v="New Testament (0031) - Luke (003)"/>
  </r>
  <r>
    <x v="1"/>
    <s v="Narrative"/>
    <s v="Religion"/>
    <x v="7"/>
    <s v="New Testament"/>
    <s v="Matthew"/>
    <s v="canonical-greekLit-master/data/tlg0031/tlg001/tlg0031.tlg001.perseus-grc2.xml"/>
    <s v="New Testament - Matthew (tlg001).xml"/>
    <n v="18368"/>
    <n v="81"/>
    <n v="352"/>
    <n v="0"/>
    <s v="Perseus"/>
    <n v="4.4098432055749131E-3"/>
    <n v="1.9163763066202089E-2"/>
    <n v="0"/>
    <n v="4193"/>
    <n v="0.22827743902439024"/>
    <n v="80"/>
    <s v="Biblical"/>
    <s v="0031"/>
    <s v="001"/>
    <n v="2324.5999999999981"/>
    <n v="0.10172038327526142"/>
    <s v="https://github.com/PerseusDL/canonical-greekLit/tree/master/data/tlg0031/tlg001/tlg0031.tlg001.perseus-grc2.xml"/>
    <s v="New Testament (0031) - Matthew (001)"/>
  </r>
  <r>
    <x v="4"/>
    <s v="Oratory"/>
    <s v="Oratory"/>
    <x v="7"/>
    <s v="Dio Chrysostom"/>
    <s v="Orations"/>
    <s v="canonical-greekLit-master/data/tlg0612/tlg001/tlg0612.tlg001.perseus-grc1.xml"/>
    <s v="Dio Chrysostom - Orations (tlg001).xml"/>
    <n v="173642"/>
    <n v="828"/>
    <n v="408"/>
    <n v="3"/>
    <s v="Perseus"/>
    <n v="4.7684316006496126E-3"/>
    <n v="2.349661948146186E-3"/>
    <n v="1.727692608931019E-5"/>
    <n v="34420"/>
    <n v="0.19822393199801891"/>
    <n v="90"/>
    <s v="koine"/>
    <s v="0612"/>
    <s v="001"/>
    <n v="19217.798809524011"/>
    <n v="8.7549102120892355E-2"/>
    <s v="https://github.com/PerseusDL/canonical-greekLit/tree/master/data/tlg0612/tlg001/tlg0612.tlg001.perseus-grc1.xml"/>
    <s v="Dio Chrysostom (0612) - Orations (001)"/>
  </r>
  <r>
    <x v="1"/>
    <s v="Theology"/>
    <s v="Religion"/>
    <x v="7"/>
    <s v="New Testament"/>
    <s v="1 John"/>
    <s v="canonical-greekLit-master/data/tlg0031/tlg023/tlg0031.tlg023.perseus-grc2.xml"/>
    <s v="New Testament - 1 John (tlg023).xml"/>
    <n v="2135"/>
    <n v="4"/>
    <n v="5"/>
    <n v="0"/>
    <s v="Perseus"/>
    <n v="1.873536299765808E-3"/>
    <n v="2.34192037470726E-3"/>
    <n v="0"/>
    <n v="609"/>
    <n v="0.28524590163934427"/>
    <n v="90"/>
    <s v="Biblical"/>
    <s v="0031"/>
    <s v="023"/>
    <n v="295.16666666666669"/>
    <n v="0.14699453551912567"/>
    <s v="https://github.com/PerseusDL/canonical-greekLit/tree/master/data/tlg0031/tlg023/tlg0031.tlg023.perseus-grc2.xml"/>
    <s v="New Testament (0031) - 1 John (023)"/>
  </r>
  <r>
    <x v="1"/>
    <s v="Theology"/>
    <s v="Religion"/>
    <x v="7"/>
    <s v="New Testament"/>
    <s v="2 John"/>
    <s v="canonical-greekLit-master/data/tlg0031/tlg024/tlg0031.tlg024.perseus-grc2.xml"/>
    <s v="New Testament - 2 John (tlg024).xml"/>
    <n v="245"/>
    <n v="1"/>
    <n v="2"/>
    <n v="0"/>
    <s v="Perseus"/>
    <n v="4.0816326530612249E-3"/>
    <n v="8.1632653061224497E-3"/>
    <n v="0"/>
    <n v="49"/>
    <n v="0.2"/>
    <n v="90"/>
    <s v="Biblical"/>
    <s v="0031"/>
    <s v="024"/>
    <n v="27.083333333333329"/>
    <n v="8.9455782312925183E-2"/>
    <s v="https://github.com/PerseusDL/canonical-greekLit/tree/master/data/tlg0031/tlg024/tlg0031.tlg024.perseus-grc2.xml"/>
    <s v="New Testament (0031) - 2 John (024)"/>
  </r>
  <r>
    <x v="1"/>
    <s v="Theology"/>
    <s v="Religion"/>
    <x v="7"/>
    <s v="New Testament"/>
    <s v="3 John"/>
    <s v="canonical-greekLit-master/data/tlg0031/tlg025/tlg0031.tlg025.perseus-grc2.xml"/>
    <s v="New Testament - 3 John (tlg025).xml"/>
    <n v="219"/>
    <n v="1"/>
    <n v="2"/>
    <n v="0"/>
    <s v="Perseus"/>
    <n v="4.5662100456621002E-3"/>
    <n v="9.1324200913242004E-3"/>
    <n v="0"/>
    <n v="45"/>
    <n v="0.20547945205479451"/>
    <n v="90"/>
    <s v="Biblical"/>
    <s v="0031"/>
    <s v="025"/>
    <n v="26.166666666666661"/>
    <n v="8.5996955859969582E-2"/>
    <s v="https://github.com/PerseusDL/canonical-greekLit/tree/master/data/tlg0031/tlg025/tlg0031.tlg025.perseus-grc2.xml"/>
    <s v="New Testament (0031) - 3 John (025)"/>
  </r>
  <r>
    <x v="1"/>
    <s v="Narrative"/>
    <s v="Religion"/>
    <x v="7"/>
    <s v="New Testament"/>
    <s v="John"/>
    <s v="canonical-greekLit-master/data/tlg0031/tlg004/tlg0031.tlg004.perseus-grc2.xml"/>
    <s v="New Testament - John (tlg004).xml"/>
    <n v="15595"/>
    <n v="56"/>
    <n v="261"/>
    <n v="0"/>
    <s v="Perseus"/>
    <n v="3.5908945174735491E-3"/>
    <n v="1.6736133376082079E-2"/>
    <n v="0"/>
    <n v="3585"/>
    <n v="0.2298813722346906"/>
    <n v="90"/>
    <s v="Biblical"/>
    <s v="0031"/>
    <s v="004"/>
    <n v="1837.5666666666571"/>
    <n v="0.11205087100566483"/>
    <s v="https://github.com/PerseusDL/canonical-greekLit/tree/master/data/tlg0031/tlg004/tlg0031.tlg004.perseus-grc2.xml"/>
    <s v="New Testament (0031) - John (004)"/>
  </r>
  <r>
    <x v="3"/>
    <s v="History"/>
    <s v="Narrative"/>
    <x v="7"/>
    <s v="Flavius Josephus"/>
    <s v="Antiquitates Judaicae"/>
    <s v="canonical-greekLit-master/data/tlg0526/tlg001/tlg0526.tlg001.perseus-grc1.xml"/>
    <s v="Flavius Josephus - Antiquitates Judaicae (tlg001).xml"/>
    <n v="305405"/>
    <n v="459"/>
    <n v="8222"/>
    <n v="0"/>
    <s v="Perseus"/>
    <n v="1.5029223490119676E-3"/>
    <n v="2.6921628657029191E-2"/>
    <n v="0"/>
    <n v="54928"/>
    <n v="0.17985298210572845"/>
    <n v="93"/>
    <s v="koine"/>
    <s v="0526"/>
    <s v="001"/>
    <n v="29759.073809520491"/>
    <n v="8.2411637630292592E-2"/>
    <s v="https://github.com/PerseusDL/canonical-greekLit/tree/master/data/tlg0526/tlg001/tlg0526.tlg001.perseus-grc1.xml"/>
    <s v="Flavius Josephus (0526) - Antiquitates Judaicae (001)"/>
  </r>
  <r>
    <x v="3"/>
    <s v="History"/>
    <s v="Narrative"/>
    <x v="7"/>
    <s v="Flavius Josephus"/>
    <s v="Contra Apionem"/>
    <s v="canonical-greekLit-master/data/tlg0526/tlg003/tlg0526.tlg003.perseus-grc1.xml"/>
    <s v="Flavius Josephus - Contra Apionem (tlg003).xml"/>
    <n v="20457"/>
    <n v="56"/>
    <n v="307"/>
    <n v="0"/>
    <s v="Perseus"/>
    <n v="2.7374492838637141E-3"/>
    <n v="1.500708803832429E-2"/>
    <n v="0"/>
    <n v="3777"/>
    <n v="0.1846311775920223"/>
    <n v="95"/>
    <s v="koine"/>
    <s v="0526"/>
    <s v="003"/>
    <n v="2010.092857142839"/>
    <n v="8.6371762372643157E-2"/>
    <s v="https://github.com/PerseusDL/canonical-greekLit/tree/master/data/tlg0526/tlg003/tlg0526.tlg003.perseus-grc1.xml"/>
    <s v="Flavius Josephus (0526) - Contra Apionem (003)"/>
  </r>
  <r>
    <x v="1"/>
    <s v="Narrative"/>
    <s v="Religion"/>
    <x v="7"/>
    <s v="New Testament"/>
    <s v="Acts"/>
    <s v="canonical-greekLit-master/data/tlg0031/tlg005/tlg0031.tlg005.perseus-grc2.xml"/>
    <s v="New Testament - Acts (tlg005).xml"/>
    <n v="18573"/>
    <n v="116"/>
    <n v="443"/>
    <n v="1"/>
    <s v="Perseus"/>
    <n v="6.2456253701609864E-3"/>
    <n v="2.3851827922252732E-2"/>
    <n v="5.3841598018629193E-5"/>
    <n v="3683"/>
    <n v="0.19829860550261133"/>
    <n v="95"/>
    <s v="Biblical"/>
    <s v="0031"/>
    <s v="005"/>
    <n v="1943.5499999999861"/>
    <n v="9.3654767673505293E-2"/>
    <s v="https://github.com/PerseusDL/canonical-greekLit/tree/master/data/tlg0031/tlg005/tlg0031.tlg005.perseus-grc2.xml"/>
    <s v="New Testament (0031) - Acts (005)"/>
  </r>
  <r>
    <x v="1"/>
    <s v="Narrative"/>
    <s v="Religion"/>
    <x v="7"/>
    <s v="New Testament"/>
    <s v="Revelation"/>
    <s v="canonical-greekLit-master/data/tlg0031/tlg027/tlg0031.tlg027.perseus-grc2.xml"/>
    <s v="New Testament - Revelation (tlg027).xml"/>
    <n v="10055"/>
    <n v="73"/>
    <n v="90"/>
    <n v="0"/>
    <s v="Perseus"/>
    <n v="7.2600696171059177E-3"/>
    <n v="8.950770760815515E-3"/>
    <n v="0"/>
    <n v="2481"/>
    <n v="0.24674291397314768"/>
    <n v="95"/>
    <s v="Biblical"/>
    <s v="0031"/>
    <s v="027"/>
    <n v="1335.1833333333309"/>
    <n v="0.11395491463616798"/>
    <s v="https://github.com/PerseusDL/canonical-greekLit/tree/master/data/tlg0031/tlg027/tlg0031.tlg027.perseus-grc2.xml"/>
    <s v="New Testament (0031) - Revelation (027)"/>
  </r>
  <r>
    <x v="9"/>
    <s v="Essay"/>
    <s v="Philosophy"/>
    <x v="7"/>
    <s v="Plutarch"/>
    <s v="Ad principem ineruditum"/>
    <s v="canonical-greekLit-master/data/tlg0007/tlg116/tlg0007.tlg116.perseus-grc1.xml"/>
    <s v="Plutarch - Ad principem ineruditum (tlg116).xml"/>
    <n v="1589"/>
    <n v="7"/>
    <n v="5"/>
    <n v="0"/>
    <s v="Perseus"/>
    <n v="4.4052863436123352E-3"/>
    <n v="3.1466331025802393E-3"/>
    <n v="0"/>
    <n v="300"/>
    <n v="0.18879798615481436"/>
    <n v="95"/>
    <s v="koine"/>
    <s v="0007"/>
    <s v="116"/>
    <n v="169.11666666666659"/>
    <n v="8.2368365848542111E-2"/>
    <s v="https://github.com/PerseusDL/canonical-greekLit/tree/master/data/tlg0007/tlg116/tlg0007.tlg116.perseus-grc1.xml"/>
    <s v="Plutarch (0007) - Ad principem ineruditum (116)"/>
  </r>
  <r>
    <x v="9"/>
    <s v="Essay"/>
    <s v="Philosophy"/>
    <x v="7"/>
    <s v="Plutarch"/>
    <s v="Adversus Colotem"/>
    <s v="canonical-greekLit-master/data/tlg0007/tlg140/tlg0007.tlg140.perseus-grc1.xml"/>
    <s v="Plutarch - Adversus Colotem (tlg140).xml"/>
    <n v="9887"/>
    <n v="25"/>
    <n v="22"/>
    <n v="0"/>
    <s v="Perseus"/>
    <n v="2.5285728734702135E-3"/>
    <n v="2.2251441286537878E-3"/>
    <n v="0"/>
    <n v="1865"/>
    <n v="0.18863153636087793"/>
    <n v="95"/>
    <s v="koine"/>
    <s v="0007"/>
    <s v="140"/>
    <n v="1006.526190476195"/>
    <n v="8.6828543493861127E-2"/>
    <s v="https://github.com/PerseusDL/canonical-greekLit/tree/master/data/tlg0007/tlg140/tlg0007.tlg140.perseus-grc1.xml"/>
    <s v="Plutarch (0007) - Adversus Colotem (140)"/>
  </r>
  <r>
    <x v="3"/>
    <s v="Biography"/>
    <s v="Narrative"/>
    <x v="7"/>
    <s v="Plutarch"/>
    <s v="Aemilius Paulus"/>
    <s v="canonical-greekLit-master/data/tlg0007/tlg019/tlg0007.tlg019.perseus-grc2.xml"/>
    <s v="Plutarch - Aemilius Paulus (tlg019).xml"/>
    <n v="9835"/>
    <n v="17"/>
    <n v="150"/>
    <n v="2"/>
    <s v="Perseus"/>
    <n v="1.7285205897305542E-3"/>
    <n v="1.5251652262328419E-2"/>
    <n v="2.0335536349771224E-4"/>
    <n v="1775"/>
    <n v="0.18047788510421964"/>
    <n v="95"/>
    <s v="koine"/>
    <s v="0007"/>
    <s v="019"/>
    <n v="978.93571428571772"/>
    <n v="8.0941971094487267E-2"/>
    <s v="https://github.com/PerseusDL/canonical-greekLit/tree/master/data/tlg0007/tlg019/tlg0007.tlg019.perseus-grc2.xml"/>
    <s v="Plutarch (0007) - Aemilius Paulus (019)"/>
  </r>
  <r>
    <x v="3"/>
    <s v="Biography"/>
    <s v="Narrative"/>
    <x v="7"/>
    <s v="Plutarch"/>
    <s v="Agesilaus"/>
    <s v="canonical-greekLit-master/data/tlg0007/tlg044/tlg0007.tlg044.perseus-grc1.xml"/>
    <s v="Plutarch - Agesilaus (tlg044).xml"/>
    <n v="10720"/>
    <n v="9"/>
    <n v="48"/>
    <n v="0"/>
    <s v="Perseus"/>
    <n v="8.3955223880597014E-4"/>
    <n v="4.4776119402985077E-3"/>
    <n v="0"/>
    <n v="1818"/>
    <n v="0.16958955223880598"/>
    <n v="95"/>
    <s v="koine"/>
    <s v="0007"/>
    <s v="044"/>
    <n v="989.06904761905071"/>
    <n v="7.7325648542999004E-2"/>
    <s v="https://github.com/PerseusDL/canonical-greekLit/tree/master/data/tlg0007/tlg044/tlg0007.tlg044.perseus-grc1.xml"/>
    <s v="Plutarch (0007) - Agesilaus (044)"/>
  </r>
  <r>
    <x v="3"/>
    <s v="Biography"/>
    <s v="Narrative"/>
    <x v="7"/>
    <s v="Plutarch"/>
    <s v="Agis"/>
    <s v="canonical-greekLit-master/data/tlg0007/tlg051a/tlg0007.tlg051a.perseus-grc1.xml"/>
    <s v="Plutarch - Agis (tlg051a).xml"/>
    <n v="4488"/>
    <n v="3"/>
    <n v="26"/>
    <n v="0"/>
    <s v="Perseus"/>
    <n v="6.6844919786096253E-4"/>
    <n v="5.7932263814616759E-3"/>
    <n v="0"/>
    <n v="756"/>
    <n v="0.16844919786096257"/>
    <n v="95"/>
    <s v="koine"/>
    <s v="0007"/>
    <s v="051a"/>
    <n v="391.91666666666617"/>
    <n v="8.1123737373737487E-2"/>
    <s v="https://github.com/PerseusDL/canonical-greekLit/tree/master/data/tlg0007/tlg051a/tlg0007.tlg051a.perseus-grc1.xml"/>
    <s v="Plutarch (0007) - Agis (051a)"/>
  </r>
  <r>
    <x v="3"/>
    <s v="Biography"/>
    <s v="Narrative"/>
    <x v="7"/>
    <s v="Plutarch"/>
    <s v="Alcibiades"/>
    <s v="canonical-greekLit-master/data/tlg0007/tlg015/tlg0007.tlg015.perseus-grc2.xml"/>
    <s v="Plutarch - Alcibiades (tlg015).xml"/>
    <n v="10047"/>
    <n v="4"/>
    <n v="49"/>
    <n v="0"/>
    <s v="Perseus"/>
    <n v="3.9812879466507418E-4"/>
    <n v="4.8770777346471587E-3"/>
    <n v="0"/>
    <n v="1721"/>
    <n v="0.17129491390464816"/>
    <n v="95"/>
    <s v="koine"/>
    <s v="0007"/>
    <s v="015"/>
    <n v="856.20000000000209"/>
    <n v="8.6075445406588819E-2"/>
    <s v="https://github.com/PerseusDL/canonical-greekLit/tree/master/data/tlg0007/tlg015/tlg0007.tlg015.perseus-grc2.xml"/>
    <s v="Plutarch (0007) - Alcibiades (015)"/>
  </r>
  <r>
    <x v="3"/>
    <s v="Biography"/>
    <s v="Narrative"/>
    <x v="7"/>
    <s v="Plutarch"/>
    <s v="Alexander"/>
    <s v="canonical-greekLit-master/data/tlg0007/tlg047/tlg0007.tlg047.perseus-grc1.xml"/>
    <s v="Plutarch - Alexander (tlg047).xml"/>
    <n v="19874"/>
    <n v="44"/>
    <n v="99"/>
    <n v="2"/>
    <s v="Perseus"/>
    <n v="2.2139478715910233E-3"/>
    <n v="4.981382711079803E-3"/>
    <n v="1.0063399416322834E-4"/>
    <n v="3455"/>
    <n v="0.17384522491697696"/>
    <n v="95"/>
    <s v="koine"/>
    <s v="0007"/>
    <s v="047"/>
    <n v="1790.352380952369"/>
    <n v="8.3760069389535619E-2"/>
    <s v="https://github.com/PerseusDL/canonical-greekLit/tree/master/data/tlg0007/tlg047/tlg0007.tlg047.perseus-grc1.xml"/>
    <s v="Plutarch (0007) - Alexander (047)"/>
  </r>
  <r>
    <x v="9"/>
    <s v="Essay"/>
    <s v="Narrative"/>
    <x v="7"/>
    <s v="Plutarch"/>
    <s v="Amatoriae narrationes"/>
    <s v="canonical-greekLit-master/data/tlg0007/tlg114/tlg0007.tlg114.perseus-grc1.xml"/>
    <s v="Plutarch - Amatoriae narrationes (tlg114).xml"/>
    <n v="1815"/>
    <n v="2"/>
    <n v="25"/>
    <n v="0"/>
    <s v="Perseus"/>
    <n v="1.1019283746556473E-3"/>
    <n v="1.3774104683195593E-2"/>
    <n v="0"/>
    <n v="343"/>
    <n v="0.18898071625344354"/>
    <n v="95"/>
    <s v="koine"/>
    <s v="0007"/>
    <s v="114"/>
    <n v="162.53333333333339"/>
    <n v="9.9430670339761218E-2"/>
    <s v="https://github.com/PerseusDL/canonical-greekLit/tree/master/data/tlg0007/tlg114/tlg0007.tlg114.perseus-grc1.xml"/>
    <s v="Plutarch (0007) - Amatoriae narrationes (114)"/>
  </r>
  <r>
    <x v="9"/>
    <s v="Essay"/>
    <s v="Philosophy"/>
    <x v="7"/>
    <s v="Plutarch"/>
    <s v="Amatorius"/>
    <s v="canonical-greekLit-master/data/tlg0007/tlg113/tlg0007.tlg113.perseus-grc1.xml"/>
    <s v="Plutarch - Amatorius (tlg113).xml"/>
    <n v="10827"/>
    <n v="31"/>
    <n v="89"/>
    <n v="0"/>
    <s v="Perseus"/>
    <n v="2.8632123395215666E-3"/>
    <n v="8.2201902650780451E-3"/>
    <n v="0"/>
    <n v="2083"/>
    <n v="0.19238939687817494"/>
    <n v="95"/>
    <s v="koine"/>
    <s v="0007"/>
    <s v="113"/>
    <n v="1143.6928571428591"/>
    <n v="8.6755993613848795E-2"/>
    <s v="https://github.com/PerseusDL/canonical-greekLit/tree/master/data/tlg0007/tlg113/tlg0007.tlg113.perseus-grc1.xml"/>
    <s v="Plutarch (0007) - Amatorius (113)"/>
  </r>
  <r>
    <x v="9"/>
    <s v="Essay"/>
    <s v="Philosophy"/>
    <x v="7"/>
    <s v="Plutarch"/>
    <s v="An Recte Dictum Sit Latenter Esse Vivendum"/>
    <s v="canonical-greekLit-master/data/tlg0007/tlg141/tlg0007.tlg141.perseus-grc1.xml"/>
    <s v="Plutarch - An Recte Dictum Sit Latenter Esse Vivendum (tlg141).xml"/>
    <n v="1238"/>
    <n v="1"/>
    <n v="4"/>
    <n v="0"/>
    <s v="Perseus"/>
    <n v="8.0775444264943462E-4"/>
    <n v="3.2310177705977385E-3"/>
    <n v="0"/>
    <n v="220"/>
    <n v="0.17770597738287561"/>
    <n v="95"/>
    <s v="koine"/>
    <s v="0007"/>
    <s v="141"/>
    <n v="110.76666666666659"/>
    <n v="8.8233710285406622E-2"/>
    <s v="https://github.com/PerseusDL/canonical-greekLit/tree/master/data/tlg0007/tlg141/tlg0007.tlg141.perseus-grc1.xml"/>
    <s v="Plutarch (0007) - An Recte Dictum Sit Latenter Esse Vivendum (141)"/>
  </r>
  <r>
    <x v="9"/>
    <s v="Essay"/>
    <s v="Philosophy"/>
    <x v="7"/>
    <s v="Plutarch"/>
    <s v="An seni respublica gerenda sit"/>
    <s v="canonical-greekLit-master/data/tlg0007/tlg117/tlg0007.tlg117.perseus-grc1.xml"/>
    <s v="Plutarch - An seni respublica gerenda sit (tlg117).xml"/>
    <n v="6731"/>
    <n v="27"/>
    <n v="32"/>
    <n v="0"/>
    <s v="Perseus"/>
    <n v="4.0112910414500077E-3"/>
    <n v="4.7541227157926018E-3"/>
    <n v="0"/>
    <n v="1259"/>
    <n v="0.18704501559946515"/>
    <n v="95"/>
    <s v="koine"/>
    <s v="0007"/>
    <s v="117"/>
    <n v="706.26904761904859"/>
    <n v="8.2117211763623743E-2"/>
    <s v="https://github.com/PerseusDL/canonical-greekLit/tree/master/data/tlg0007/tlg117/tlg0007.tlg117.perseus-grc1.xml"/>
    <s v="Plutarch (0007) - An seni respublica gerenda sit (117)"/>
  </r>
  <r>
    <x v="9"/>
    <s v="Essay"/>
    <s v="Philosophy"/>
    <x v="7"/>
    <s v="Plutarch"/>
    <s v="An virtus doceri possit"/>
    <s v="canonical-greekLit-master/data/tlg0007/tlg093/tlg0007.tlg093.perseus-grc1.xml"/>
    <s v="Plutarch - An virtus doceri possit (tlg093).xml"/>
    <n v="652"/>
    <n v="2"/>
    <n v="2"/>
    <n v="0"/>
    <s v="Perseus"/>
    <n v="3.0674846625766872E-3"/>
    <n v="3.0674846625766872E-3"/>
    <n v="0"/>
    <n v="124"/>
    <n v="0.19018404907975461"/>
    <n v="95"/>
    <s v="koine"/>
    <s v="0007"/>
    <s v="093"/>
    <n v="62.333333333333343"/>
    <n v="9.458077709611451E-2"/>
    <s v="https://github.com/PerseusDL/canonical-greekLit/tree/master/data/tlg0007/tlg093/tlg0007.tlg093.perseus-grc1.xml"/>
    <s v="Plutarch (0007) - An virtus doceri possit (093)"/>
  </r>
  <r>
    <x v="9"/>
    <s v="Essay"/>
    <s v="Philosophy"/>
    <x v="7"/>
    <s v="Plutarch"/>
    <s v="An vitiositas ad infelicitatem sufficia"/>
    <s v="canonical-greekLit-master/data/tlg0007/tlg099/tlg0007.tlg099.perseus-grc1.xml"/>
    <s v="Plutarch - An vitiositas ad infelicitatem sufficia (tlg099).xml"/>
    <n v="862"/>
    <n v="7"/>
    <n v="1"/>
    <n v="0"/>
    <s v="Perseus"/>
    <n v="8.1206496519721574E-3"/>
    <n v="1.1600928074245939E-3"/>
    <n v="0"/>
    <n v="159"/>
    <n v="0.18445475638051045"/>
    <n v="95"/>
    <s v="koine"/>
    <s v="0007"/>
    <s v="099"/>
    <n v="93.592857142857113"/>
    <n v="7.5878355982764364E-2"/>
    <s v="https://github.com/PerseusDL/canonical-greekLit/tree/master/data/tlg0007/tlg099/tlg0007.tlg099.perseus-grc1.xml"/>
    <s v="Plutarch (0007) - An vitiositas ad infelicitatem sufficia (099)"/>
  </r>
  <r>
    <x v="9"/>
    <s v="Essay"/>
    <s v="Philosophy"/>
    <x v="7"/>
    <s v="Plutarch"/>
    <s v="Animine an corporis affectiones sint peiores"/>
    <s v="canonical-greekLit-master/data/tlg0007/tlg100/tlg0007.tlg100.perseus-grc1.xml"/>
    <s v="Plutarch - Animine an corporis affectiones sint peiores (tlg100).xml"/>
    <n v="850"/>
    <n v="3"/>
    <n v="1"/>
    <n v="0"/>
    <s v="Perseus"/>
    <n v="3.5294117647058825E-3"/>
    <n v="1.176470588235294E-3"/>
    <n v="0"/>
    <n v="175"/>
    <n v="0.20588235294117646"/>
    <n v="95"/>
    <s v="koine"/>
    <s v="0007"/>
    <s v="100"/>
    <n v="97.426190476190456"/>
    <n v="9.1263305322128882E-2"/>
    <s v="https://github.com/PerseusDL/canonical-greekLit/tree/master/data/tlg0007/tlg100/tlg0007.tlg100.perseus-grc1.xml"/>
    <s v="Plutarch (0007) - Animine an corporis affectiones sint peiores (100)"/>
  </r>
  <r>
    <x v="3"/>
    <s v="Biography"/>
    <s v="Narrative"/>
    <x v="7"/>
    <s v="Plutarch"/>
    <s v="Antony"/>
    <s v="canonical-greekLit-master/data/tlg0007/tlg058/tlg0007.tlg058.perseus-grc1.xml"/>
    <s v="Plutarch - Antony (tlg058).xml"/>
    <n v="18468"/>
    <n v="72"/>
    <n v="346"/>
    <n v="0"/>
    <s v="Perseus"/>
    <n v="3.8986354775828458E-3"/>
    <n v="1.8735109378384233E-2"/>
    <n v="0"/>
    <n v="3086"/>
    <n v="0.1670998483863981"/>
    <n v="95"/>
    <s v="koine"/>
    <s v="0007"/>
    <s v="058"/>
    <n v="1553.4666666666619"/>
    <n v="8.2983178109884023E-2"/>
    <s v="https://github.com/PerseusDL/canonical-greekLit/tree/master/data/tlg0007/tlg058/tlg0007.tlg058.perseus-grc1.xml"/>
    <s v="Plutarch (0007) - Antony (058)"/>
  </r>
  <r>
    <x v="9"/>
    <s v="Essay"/>
    <s v="Miscellanea"/>
    <x v="7"/>
    <s v="Plutarch"/>
    <s v="Apophthegmata Laconica"/>
    <s v="canonical-greekLit-master/data/tlg0007/tlg082/tlg0007.tlg082.perseus-grc1.xml"/>
    <s v="Plutarch - Apophthegmata Laconica (tlg082).xml"/>
    <n v="13425"/>
    <n v="53"/>
    <n v="41"/>
    <n v="37"/>
    <s v="Perseus"/>
    <n v="3.9478584729981375E-3"/>
    <n v="3.0540037243947859E-3"/>
    <n v="2.7560521415270021E-3"/>
    <n v="2730"/>
    <n v="0.20335195530726258"/>
    <n v="95"/>
    <s v="koine"/>
    <s v="0007"/>
    <s v="082"/>
    <n v="1454.109523809522"/>
    <n v="9.503839673672089E-2"/>
    <s v="https://github.com/PerseusDL/canonical-greekLit/tree/master/data/tlg0007/tlg082/tlg0007.tlg082.perseus-grc1.xml"/>
    <s v="Plutarch (0007) - Apophthegmata Laconica (082)"/>
  </r>
  <r>
    <x v="9"/>
    <s v="Essay"/>
    <s v="Philosophy"/>
    <x v="7"/>
    <s v="Plutarch"/>
    <s v="Aquane an ignis sit utilior"/>
    <s v="canonical-greekLit-master/data/tlg0007/tlg128/tlg0007.tlg128.perseus-grc1.xml"/>
    <s v="Plutarch - Aquane an ignis sit utilior (tlg128).xml"/>
    <n v="1624"/>
    <n v="12"/>
    <n v="2"/>
    <n v="0"/>
    <s v="Perseus"/>
    <n v="7.3891625615763543E-3"/>
    <n v="1.2315270935960591E-3"/>
    <n v="0"/>
    <n v="367"/>
    <n v="0.22598522167487683"/>
    <n v="95"/>
    <s v="koine"/>
    <s v="0007"/>
    <s v="128"/>
    <n v="186.90000000000009"/>
    <n v="0.11089901477832506"/>
    <s v="https://github.com/PerseusDL/canonical-greekLit/tree/master/data/tlg0007/tlg128/tlg0007.tlg128.perseus-grc1.xml"/>
    <s v="Plutarch (0007) - Aquane an ignis sit utilior (128)"/>
  </r>
  <r>
    <x v="3"/>
    <s v="Biography"/>
    <s v="Narrative"/>
    <x v="7"/>
    <s v="Plutarch"/>
    <s v="Aratus"/>
    <s v="canonical-greekLit-master/data/tlg0007/tlg063/tlg0007.tlg063.perseus-grc1.xml"/>
    <s v="Plutarch - Aratus (tlg063).xml"/>
    <n v="11754"/>
    <n v="21"/>
    <n v="44"/>
    <n v="0"/>
    <s v="Perseus"/>
    <n v="1.7866258295048494E-3"/>
    <n v="3.7434064999149227E-3"/>
    <n v="0"/>
    <n v="1999"/>
    <n v="0.17006976348477115"/>
    <n v="95"/>
    <s v="koine"/>
    <s v="0007"/>
    <s v="063"/>
    <n v="1059.178571428575"/>
    <n v="7.9957582828945467E-2"/>
    <s v="https://github.com/PerseusDL/canonical-greekLit/tree/master/data/tlg0007/tlg063/tlg0007.tlg063.perseus-grc1.xml"/>
    <s v="Plutarch (0007) - Aratus (063)"/>
  </r>
  <r>
    <x v="3"/>
    <s v="Biography"/>
    <s v="Narrative"/>
    <x v="7"/>
    <s v="Plutarch"/>
    <s v="Aristides"/>
    <s v="canonical-greekLit-master/data/tlg0007/tlg024/tlg0007.tlg024.perseus-grc1.xml"/>
    <s v="Plutarch - Aristides (tlg024).xml"/>
    <n v="8142"/>
    <n v="3"/>
    <n v="21"/>
    <n v="0"/>
    <s v="Perseus"/>
    <n v="3.6845983787767134E-4"/>
    <n v="2.5792188651436992E-3"/>
    <n v="0"/>
    <n v="1467"/>
    <n v="0.18017686072218128"/>
    <n v="95"/>
    <s v="koine"/>
    <s v="0007"/>
    <s v="024"/>
    <n v="754.22857142857231"/>
    <n v="8.7542548338421483E-2"/>
    <s v="https://github.com/PerseusDL/canonical-greekLit/tree/master/data/tlg0007/tlg024/tlg0007.tlg024.perseus-grc1.xml"/>
    <s v="Plutarch (0007) - Aristides (024)"/>
  </r>
  <r>
    <x v="3"/>
    <s v="Biography"/>
    <s v="Narrative"/>
    <x v="7"/>
    <s v="Plutarch"/>
    <s v="Artaxerxes"/>
    <s v="canonical-greekLit-master/data/tlg0007/tlg064/tlg0007.tlg064.perseus-grc1.xml"/>
    <s v="Plutarch - Artaxerxes (tlg064).xml"/>
    <n v="7345"/>
    <n v="12"/>
    <n v="82"/>
    <n v="1"/>
    <s v="Perseus"/>
    <n v="1.6337644656228727E-3"/>
    <n v="1.1164057181756297E-2"/>
    <n v="1.3614703880190606E-4"/>
    <n v="1191"/>
    <n v="0.16215112321307013"/>
    <n v="95"/>
    <s v="koine"/>
    <s v="0007"/>
    <s v="064"/>
    <n v="603.45000000000027"/>
    <n v="7.9993192648059874E-2"/>
    <s v="https://github.com/PerseusDL/canonical-greekLit/tree/master/data/tlg0007/tlg064/tlg0007.tlg064.perseus-grc1.xml"/>
    <s v="Plutarch (0007) - Artaxerxes (064)"/>
  </r>
  <r>
    <x v="9"/>
    <s v="Essay"/>
    <s v="Nature/Animals"/>
    <x v="7"/>
    <s v="Plutarch"/>
    <s v="Bruta animalia ratione uti"/>
    <s v="canonical-greekLit-master/data/tlg0007/tlg130/tlg0007.tlg130.perseus-grc1.xml"/>
    <s v="Plutarch - Bruta animalia ratione uti (tlg130).xml"/>
    <n v="3427"/>
    <n v="12"/>
    <n v="4"/>
    <n v="0"/>
    <s v="Perseus"/>
    <n v="3.5016049022468633E-3"/>
    <n v="1.1672016340822876E-3"/>
    <n v="0"/>
    <n v="692"/>
    <n v="0.20192588269623576"/>
    <n v="95"/>
    <s v="koine"/>
    <s v="0007"/>
    <s v="130"/>
    <n v="398.4547619047612"/>
    <n v="8.5656620395459238E-2"/>
    <s v="https://github.com/PerseusDL/canonical-greekLit/tree/master/data/tlg0007/tlg130/tlg0007.tlg130.perseus-grc1.xml"/>
    <s v="Plutarch (0007) - Bruta animalia ratione uti (130)"/>
  </r>
  <r>
    <x v="3"/>
    <s v="Biography"/>
    <s v="Narrative"/>
    <x v="7"/>
    <s v="Plutarch"/>
    <s v="Brutus"/>
    <s v="canonical-greekLit-master/data/tlg0007/tlg061/tlg0007.tlg061.perseus-grc1.xml"/>
    <s v="Plutarch - Brutus (tlg061).xml"/>
    <n v="11929"/>
    <n v="28"/>
    <n v="381"/>
    <n v="1"/>
    <s v="Perseus"/>
    <n v="2.3472210579260624E-3"/>
    <n v="3.1938972252493925E-2"/>
    <n v="8.382932349735938E-5"/>
    <n v="2101"/>
    <n v="0.17612540866795204"/>
    <n v="95"/>
    <s v="koine"/>
    <s v="0007"/>
    <s v="061"/>
    <n v="1146.6523809523819"/>
    <n v="8.0002315286077472E-2"/>
    <s v="https://github.com/PerseusDL/canonical-greekLit/tree/master/data/tlg0007/tlg061/tlg0007.tlg061.perseus-grc1.xml"/>
    <s v="Plutarch (0007) - Brutus (061)"/>
  </r>
  <r>
    <x v="3"/>
    <s v="Biography"/>
    <s v="Narrative"/>
    <x v="7"/>
    <s v="Plutarch"/>
    <s v="Caesar"/>
    <s v="canonical-greekLit-master/data/tlg0007/tlg048/tlg0007.tlg048.perseus-grc1.xml"/>
    <s v="Plutarch - Caesar (tlg048).xml"/>
    <n v="16000"/>
    <n v="16"/>
    <n v="351"/>
    <n v="0"/>
    <s v="Perseus"/>
    <n v="1E-3"/>
    <n v="2.1937499999999999E-2"/>
    <n v="0"/>
    <n v="2748"/>
    <n v="0.17175000000000001"/>
    <n v="95"/>
    <s v="koine"/>
    <s v="0007"/>
    <s v="048"/>
    <n v="1438.7380952380911"/>
    <n v="8.182886904761931E-2"/>
    <s v="https://github.com/PerseusDL/canonical-greekLit/tree/master/data/tlg0007/tlg048/tlg0007.tlg048.perseus-grc1.xml"/>
    <s v="Plutarch (0007) - Caesar (048)"/>
  </r>
  <r>
    <x v="3"/>
    <s v="Biography"/>
    <s v="Narrative"/>
    <x v="7"/>
    <s v="Plutarch"/>
    <s v="Caius Gracchus"/>
    <s v="canonical-greekLit-master/data/tlg0007/tlg052b/tlg0007.tlg052b.perseus-grc1.xml"/>
    <s v="Plutarch - Caius Gracchus (tlg052b).xml"/>
    <n v="4146"/>
    <n v="7"/>
    <n v="94"/>
    <n v="0"/>
    <s v="Perseus"/>
    <n v="1.688374336710082E-3"/>
    <n v="2.2672455378678243E-2"/>
    <n v="0"/>
    <n v="706"/>
    <n v="0.17028461167390255"/>
    <n v="95"/>
    <s v="koine"/>
    <s v="0007"/>
    <s v="052b"/>
    <n v="354.14285714285711"/>
    <n v="8.4866652884019025E-2"/>
    <s v="https://github.com/PerseusDL/canonical-greekLit/tree/master/data/tlg0007/tlg052b/tlg0007.tlg052b.perseus-grc1.xml"/>
    <s v="Plutarch (0007) - Caius Gracchus (052b)"/>
  </r>
  <r>
    <x v="3"/>
    <s v="Biography"/>
    <s v="Narrative"/>
    <x v="7"/>
    <s v="Plutarch"/>
    <s v="Caius Marcius Coriolanus"/>
    <s v="canonical-greekLit-master/data/tlg0007/tlg016/tlg0007.tlg016.perseus-grc2.xml"/>
    <s v="Plutarch - Caius Marcius Coriolanus (tlg016).xml"/>
    <n v="9336"/>
    <n v="7"/>
    <n v="116"/>
    <n v="1"/>
    <s v="Perseus"/>
    <n v="7.4978577549271637E-4"/>
    <n v="1.2425021422450729E-2"/>
    <n v="1.0711225364181663E-4"/>
    <n v="1665"/>
    <n v="0.17834190231362468"/>
    <n v="95"/>
    <s v="koine"/>
    <s v="0007"/>
    <s v="016"/>
    <n v="893.70952380952667"/>
    <n v="8.2614661117231508E-2"/>
    <s v="https://github.com/PerseusDL/canonical-greekLit/tree/master/data/tlg0007/tlg016/tlg0007.tlg016.perseus-grc2.xml"/>
    <s v="Plutarch (0007) - Caius Marcius Coriolanus (016)"/>
  </r>
  <r>
    <x v="3"/>
    <s v="Biography"/>
    <s v="Narrative"/>
    <x v="7"/>
    <s v="Plutarch"/>
    <s v="Caius Marius"/>
    <s v="canonical-greekLit-master/data/tlg0007/tlg031/tlg0007.tlg031.perseus-grc1.xml"/>
    <s v="Plutarch - Caius Marius (tlg031).xml"/>
    <n v="12786"/>
    <n v="43"/>
    <n v="272"/>
    <n v="1"/>
    <s v="Perseus"/>
    <n v="3.3630533395901767E-3"/>
    <n v="2.1273267636477397E-2"/>
    <n v="7.8210542781166907E-5"/>
    <n v="2192"/>
    <n v="0.17143750977631786"/>
    <n v="95"/>
    <s v="koine"/>
    <s v="0007"/>
    <s v="031"/>
    <n v="1133.7595238095259"/>
    <n v="8.2765562035857498E-2"/>
    <s v="https://github.com/PerseusDL/canonical-greekLit/tree/master/data/tlg0007/tlg031/tlg0007.tlg031.perseus-grc1.xml"/>
    <s v="Plutarch (0007) - Caius Marius (031)"/>
  </r>
  <r>
    <x v="3"/>
    <s v="Biography"/>
    <s v="Narrative"/>
    <x v="7"/>
    <s v="Plutarch"/>
    <s v="Camillus"/>
    <s v="canonical-greekLit-master/data/tlg0007/tlg011/tlg0007.tlg011.perseus-grc2.xml"/>
    <s v="Plutarch - Camillus (tlg011).xml"/>
    <n v="11041"/>
    <n v="20"/>
    <n v="294"/>
    <n v="0"/>
    <s v="Perseus"/>
    <n v="1.8114301240829635E-3"/>
    <n v="2.6628022824019562E-2"/>
    <n v="0"/>
    <n v="1935"/>
    <n v="0.17525586450502673"/>
    <n v="95"/>
    <s v="koine"/>
    <s v="0007"/>
    <s v="011"/>
    <n v="1056.6452380952419"/>
    <n v="7.9553913767299894E-2"/>
    <s v="https://github.com/PerseusDL/canonical-greekLit/tree/master/data/tlg0007/tlg011/tlg0007.tlg011.perseus-grc2.xml"/>
    <s v="Plutarch (0007) - Camillus (011)"/>
  </r>
  <r>
    <x v="3"/>
    <s v="Biography"/>
    <s v="Narrative"/>
    <x v="7"/>
    <s v="Plutarch"/>
    <s v="Cato the Younger"/>
    <s v="canonical-greekLit-master/data/tlg0007/tlg050/tlg0007.tlg050.perseus-grc1.xml"/>
    <s v="Plutarch - Cato the Younger (tlg050).xml"/>
    <n v="16622"/>
    <n v="20"/>
    <n v="460"/>
    <n v="4"/>
    <s v="Perseus"/>
    <n v="1.203224642040669E-3"/>
    <n v="2.7674166766935387E-2"/>
    <n v="2.406449284081338E-4"/>
    <n v="2877"/>
    <n v="0.17308386475755022"/>
    <n v="95"/>
    <s v="koine"/>
    <s v="0007"/>
    <s v="050"/>
    <n v="1538.792857142852"/>
    <n v="8.0508190522027914E-2"/>
    <s v="https://github.com/PerseusDL/canonical-greekLit/tree/master/data/tlg0007/tlg050/tlg0007.tlg050.perseus-grc1.xml"/>
    <s v="Plutarch (0007) - Cato the Younger (050)"/>
  </r>
  <r>
    <x v="3"/>
    <s v="Biography"/>
    <s v="Narrative"/>
    <x v="7"/>
    <s v="Plutarch"/>
    <s v="Cicero"/>
    <s v="canonical-greekLit-master/data/tlg0007/tlg055/tlg0007.tlg055.perseus-grc1.xml"/>
    <s v="Plutarch - Cicero (tlg055).xml"/>
    <n v="11956"/>
    <n v="18"/>
    <n v="414"/>
    <n v="1"/>
    <s v="Perseus"/>
    <n v="1.5055202408832385E-3"/>
    <n v="3.4626965540314483E-2"/>
    <n v="8.3640013382402139E-5"/>
    <n v="2158"/>
    <n v="0.18049514887922383"/>
    <n v="95"/>
    <s v="koine"/>
    <s v="0007"/>
    <s v="055"/>
    <n v="1102.4333333333359"/>
    <n v="8.8287610126017407E-2"/>
    <s v="https://github.com/PerseusDL/canonical-greekLit/tree/master/data/tlg0007/tlg055/tlg0007.tlg055.perseus-grc1.xml"/>
    <s v="Plutarch (0007) - Cicero (055)"/>
  </r>
  <r>
    <x v="3"/>
    <s v="Biography"/>
    <s v="Narrative"/>
    <x v="7"/>
    <s v="Plutarch"/>
    <s v="Cimon"/>
    <s v="canonical-greekLit-master/data/tlg0007/tlg035/tlg0007.tlg035.perseus-grc1.xml"/>
    <s v="Plutarch - Cimon (tlg035).xml"/>
    <n v="5851"/>
    <n v="1"/>
    <n v="33"/>
    <n v="0"/>
    <s v="Perseus"/>
    <n v="1.7091095539224064E-4"/>
    <n v="5.6400615279439412E-3"/>
    <n v="0"/>
    <n v="1081"/>
    <n v="0.18475474277901213"/>
    <n v="95"/>
    <s v="koine"/>
    <s v="0007"/>
    <s v="035"/>
    <n v="578.73571428571393"/>
    <n v="8.584246893082996E-2"/>
    <s v="https://github.com/PerseusDL/canonical-greekLit/tree/master/data/tlg0007/tlg035/tlg0007.tlg035.perseus-grc1.xml"/>
    <s v="Plutarch (0007) - Cimon (035)"/>
  </r>
  <r>
    <x v="3"/>
    <s v="Biography"/>
    <s v="Narrative"/>
    <x v="7"/>
    <s v="Plutarch"/>
    <s v="Cleomenes"/>
    <s v="canonical-greekLit-master/data/tlg0007/tlg051b/tlg0007.tlg051b.perseus-grc1.xml"/>
    <s v="Plutarch - Cleomenes (tlg051b).xml"/>
    <n v="8928"/>
    <n v="13"/>
    <n v="66"/>
    <n v="1"/>
    <s v="Perseus"/>
    <n v="1.4560931899641578E-3"/>
    <n v="7.3924731182795703E-3"/>
    <n v="1.1200716845878136E-4"/>
    <n v="1450"/>
    <n v="0.16241039426523299"/>
    <n v="95"/>
    <s v="koine"/>
    <s v="0007"/>
    <s v="051b"/>
    <n v="722.10952380952483"/>
    <n v="8.1528951186209134E-2"/>
    <s v="https://github.com/PerseusDL/canonical-greekLit/tree/master/data/tlg0007/tlg051b/tlg0007.tlg051b.perseus-grc1.xml"/>
    <s v="Plutarch (0007) - Cleomenes (051b)"/>
  </r>
  <r>
    <x v="3"/>
    <s v="Biography"/>
    <s v="Narrative"/>
    <x v="7"/>
    <s v="Plutarch"/>
    <s v="Comparationis Aristophanis et Menandri compendium"/>
    <s v="canonical-greekLit-master/data/tlg0007/tlg122/tlg0007.tlg122.perseus-grc1.xml"/>
    <s v="Plutarch - Comparationis Aristophanis et Menandri compendium (tlg122).xml"/>
    <n v="717"/>
    <n v="4"/>
    <n v="0"/>
    <n v="1"/>
    <s v="Perseus"/>
    <n v="5.5788005578800556E-3"/>
    <n v="0"/>
    <n v="1.3947001394700139E-3"/>
    <n v="125"/>
    <n v="0.17433751743375175"/>
    <n v="95"/>
    <s v="koine"/>
    <s v="0007"/>
    <s v="122"/>
    <n v="74.026190476190493"/>
    <n v="7.1093179252175051E-2"/>
    <s v="https://github.com/PerseusDL/canonical-greekLit/tree/master/data/tlg0007/tlg122/tlg0007.tlg122.perseus-grc1.xml"/>
    <s v="Plutarch (0007) - Comparationis Aristophanis et Menandri compendium (122)"/>
  </r>
  <r>
    <x v="3"/>
    <s v="Biography"/>
    <s v="Narrative"/>
    <x v="7"/>
    <s v="Plutarch"/>
    <s v="Comparison of Agesilaus and Pompey"/>
    <s v="canonical-greekLit-master/data/tlg0007/tlg046/tlg0007.tlg046.perseus-grc1.xml"/>
    <s v="Plutarch - Comparison of Agesilaus and Pompey (tlg046).xml"/>
    <n v="1079"/>
    <n v="1"/>
    <n v="18"/>
    <n v="0"/>
    <s v="Perseus"/>
    <n v="9.2678405931417981E-4"/>
    <n v="1.6682113067655237E-2"/>
    <n v="0"/>
    <n v="201"/>
    <n v="0.18628359592215013"/>
    <n v="95"/>
    <s v="koine"/>
    <s v="0007"/>
    <s v="046"/>
    <n v="109.8666666666667"/>
    <n v="8.4460920605498882E-2"/>
    <s v="https://github.com/PerseusDL/canonical-greekLit/tree/master/data/tlg0007/tlg046/tlg0007.tlg046.perseus-grc1.xml"/>
    <s v="Plutarch (0007) - Comparison of Agesilaus and Pompey (046)"/>
  </r>
  <r>
    <x v="3"/>
    <s v="Biography"/>
    <s v="Narrative"/>
    <x v="7"/>
    <s v="Plutarch"/>
    <s v="Comparison of Agis and Cleomenes and the Gracchi"/>
    <s v="canonical-greekLit-master/data/tlg0007/tlg053/tlg0007.tlg053.perseus-grc1.xml"/>
    <s v="Plutarch - Comparison of Agis and Cleomenes and the Gracchi (tlg053).xml"/>
    <n v="974"/>
    <n v="2"/>
    <n v="12"/>
    <n v="0"/>
    <s v="Perseus"/>
    <n v="2.0533880903490761E-3"/>
    <n v="1.2320328542094456E-2"/>
    <n v="0"/>
    <n v="155"/>
    <n v="0.15913757700205339"/>
    <n v="95"/>
    <s v="koine"/>
    <s v="0007"/>
    <s v="053"/>
    <n v="85.083333333333329"/>
    <n v="7.1783025325119793E-2"/>
    <s v="https://github.com/PerseusDL/canonical-greekLit/tree/master/data/tlg0007/tlg053/tlg0007.tlg053.perseus-grc1.xml"/>
    <s v="Plutarch (0007) - Comparison of Agis and Cleomenes and the Gracchi (053)"/>
  </r>
  <r>
    <x v="3"/>
    <s v="Biography"/>
    <s v="Narrative"/>
    <x v="7"/>
    <s v="Plutarch"/>
    <s v="Comparison of Alcibiades and Coriolanus"/>
    <s v="canonical-greekLit-master/data/tlg0007/tlg017/tlg0007.tlg017.perseus-grc2.xml"/>
    <s v="Plutarch - Comparison of Alcibiades and Coriolanus (tlg017).xml"/>
    <n v="1068"/>
    <n v="2"/>
    <n v="5"/>
    <n v="0"/>
    <s v="Perseus"/>
    <n v="1.8726591760299626E-3"/>
    <n v="4.6816479400749065E-3"/>
    <n v="0"/>
    <n v="199"/>
    <n v="0.18632958801498128"/>
    <n v="95"/>
    <s v="koine"/>
    <s v="0007"/>
    <s v="017"/>
    <n v="106.1666666666666"/>
    <n v="8.6922596754057488E-2"/>
    <s v="https://github.com/PerseusDL/canonical-greekLit/tree/master/data/tlg0007/tlg017/tlg0007.tlg017.perseus-grc2.xml"/>
    <s v="Plutarch (0007) - Comparison of Alcibiades and Coriolanus (017)"/>
  </r>
  <r>
    <x v="3"/>
    <s v="Biography"/>
    <s v="Narrative"/>
    <x v="7"/>
    <s v="Plutarch"/>
    <s v="Comparison of Aristides with Marcus Cato"/>
    <s v="canonical-greekLit-master/data/tlg0007/tlg026/tlg0007.tlg026.perseus-grc1.xml"/>
    <s v="Plutarch - Comparison of Aristides with Marcus Cato (tlg026).xml"/>
    <n v="1461"/>
    <n v="5"/>
    <n v="19"/>
    <n v="0"/>
    <s v="Perseus"/>
    <n v="3.4223134839151265E-3"/>
    <n v="1.3004791238877482E-2"/>
    <n v="0"/>
    <n v="270"/>
    <n v="0.18480492813141683"/>
    <n v="95"/>
    <s v="koine"/>
    <s v="0007"/>
    <s v="026"/>
    <n v="139.86666666666659"/>
    <n v="8.9071412274697753E-2"/>
    <s v="https://github.com/PerseusDL/canonical-greekLit/tree/master/data/tlg0007/tlg026/tlg0007.tlg026.perseus-grc1.xml"/>
    <s v="Plutarch (0007) - Comparison of Aristides with Marcus Cato (026)"/>
  </r>
  <r>
    <x v="3"/>
    <s v="Biography"/>
    <s v="Narrative"/>
    <x v="7"/>
    <s v="Plutarch"/>
    <s v="Comparison of Demetrius and Antony"/>
    <s v="canonical-greekLit-master/data/tlg0007/tlg059/tlg0007.tlg059.perseus-grc1.xml"/>
    <s v="Plutarch - Comparison of Demetrius and Antony (tlg059).xml"/>
    <n v="880"/>
    <n v="4"/>
    <n v="8"/>
    <n v="0"/>
    <s v="Perseus"/>
    <n v="4.5454545454545452E-3"/>
    <n v="9.0909090909090905E-3"/>
    <n v="0"/>
    <n v="144"/>
    <n v="0.16363636363636364"/>
    <n v="95"/>
    <s v="koine"/>
    <s v="0007"/>
    <s v="059"/>
    <n v="77.916666666666643"/>
    <n v="7.5094696969696992E-2"/>
    <s v="https://github.com/PerseusDL/canonical-greekLit/tree/master/data/tlg0007/tlg059/tlg0007.tlg059.perseus-grc1.xml"/>
    <s v="Plutarch (0007) - Comparison of Demetrius and Antony (059)"/>
  </r>
  <r>
    <x v="3"/>
    <s v="Biography"/>
    <s v="Narrative"/>
    <x v="7"/>
    <s v="Plutarch"/>
    <s v="Comparison of Demosthenes with Cicero"/>
    <s v="canonical-greekLit-master/data/tlg0007/tlg056/tlg0007.tlg056.perseus-grc1.xml"/>
    <s v="Plutarch - Comparison of Demosthenes with Cicero (tlg056).xml"/>
    <n v="976"/>
    <n v="26"/>
    <n v="24"/>
    <n v="0"/>
    <s v="Perseus"/>
    <n v="2.663934426229508E-2"/>
    <n v="2.4590163934426229E-2"/>
    <n v="0"/>
    <n v="168"/>
    <n v="0.1721311475409836"/>
    <n v="95"/>
    <s v="koine"/>
    <s v="0007"/>
    <s v="056"/>
    <n v="84.23333333333332"/>
    <n v="8.5826502732240448E-2"/>
    <s v="https://github.com/PerseusDL/canonical-greekLit/tree/master/data/tlg0007/tlg056/tlg0007.tlg056.perseus-grc1.xml"/>
    <s v="Plutarch (0007) - Comparison of Demosthenes with Cicero (056)"/>
  </r>
  <r>
    <x v="3"/>
    <s v="Biography"/>
    <s v="Narrative"/>
    <x v="7"/>
    <s v="Plutarch"/>
    <s v="Comparison of Dion and Brutus"/>
    <s v="canonical-greekLit-master/data/tlg0007/tlg062/tlg0007.tlg062.perseus-grc1.xml"/>
    <s v="Plutarch - Comparison of Dion and Brutus (tlg062).xml"/>
    <n v="936"/>
    <n v="0"/>
    <n v="18"/>
    <n v="0"/>
    <s v="Perseus"/>
    <n v="0"/>
    <n v="1.9230769230769232E-2"/>
    <n v="0"/>
    <n v="179"/>
    <n v="0.19123931623931623"/>
    <n v="95"/>
    <s v="koine"/>
    <s v="0007"/>
    <s v="062"/>
    <n v="83.899999999999991"/>
    <n v="0.10160256410256412"/>
    <s v="https://github.com/PerseusDL/canonical-greekLit/tree/master/data/tlg0007/tlg062/tlg0007.tlg062.perseus-grc1.xml"/>
    <s v="Plutarch (0007) - Comparison of Dion and Brutus (062)"/>
  </r>
  <r>
    <x v="3"/>
    <s v="Biography"/>
    <s v="Narrative"/>
    <x v="7"/>
    <s v="Plutarch"/>
    <s v="Comparison of Lucullus and Cimon"/>
    <s v="canonical-greekLit-master/data/tlg0007/tlg037/tlg0007.tlg037.perseus-grc1.xml"/>
    <s v="Plutarch - Comparison of Lucullus and Cimon (tlg037).xml"/>
    <n v="984"/>
    <n v="2"/>
    <n v="15"/>
    <n v="0"/>
    <s v="Perseus"/>
    <n v="2.0325203252032522E-3"/>
    <n v="1.524390243902439E-2"/>
    <n v="0"/>
    <n v="181"/>
    <n v="0.1839430894308943"/>
    <n v="95"/>
    <s v="koine"/>
    <s v="0007"/>
    <s v="037"/>
    <n v="110.4166666666666"/>
    <n v="7.1731029810298164E-2"/>
    <s v="https://github.com/PerseusDL/canonical-greekLit/tree/master/data/tlg0007/tlg037/tlg0007.tlg037.perseus-grc1.xml"/>
    <s v="Plutarch (0007) - Comparison of Lucullus and Cimon (037)"/>
  </r>
  <r>
    <x v="3"/>
    <s v="Biography"/>
    <s v="Narrative"/>
    <x v="7"/>
    <s v="Plutarch"/>
    <s v="Comparison of Lycurgus and Numa"/>
    <s v="canonical-greekLit-master/data/tlg0007/tlg006/tlg0007.tlg006.perseus-grc2.xml"/>
    <s v="Plutarch - Comparison of Lycurgus and Numa (tlg006).xml"/>
    <n v="1587"/>
    <n v="2"/>
    <n v="15"/>
    <n v="0"/>
    <s v="Perseus"/>
    <n v="1.260239445494644E-3"/>
    <n v="9.4517958412098299E-3"/>
    <n v="0"/>
    <n v="280"/>
    <n v="0.17643352236925017"/>
    <n v="95"/>
    <s v="koine"/>
    <s v="0007"/>
    <s v="006"/>
    <n v="162.5333333333333"/>
    <n v="7.4018063432052111E-2"/>
    <s v="https://github.com/PerseusDL/canonical-greekLit/tree/master/data/tlg0007/tlg006/tlg0007.tlg006.perseus-grc2.xml"/>
    <s v="Plutarch (0007) - Comparison of Lycurgus and Numa (006)"/>
  </r>
  <r>
    <x v="3"/>
    <s v="Biography"/>
    <s v="Narrative"/>
    <x v="7"/>
    <s v="Plutarch"/>
    <s v="Comparison of Lysander and Sulla"/>
    <s v="canonical-greekLit-master/data/tlg0007/tlg034/tlg0007.tlg034.perseus-grc1.xml"/>
    <s v="Plutarch - Comparison of Lysander and Sulla (tlg034).xml"/>
    <n v="1233"/>
    <n v="0"/>
    <n v="8"/>
    <n v="0"/>
    <s v="Perseus"/>
    <n v="0"/>
    <n v="6.4882400648824008E-3"/>
    <n v="0"/>
    <n v="218"/>
    <n v="0.17680454176804541"/>
    <n v="95"/>
    <s v="koine"/>
    <s v="0007"/>
    <s v="034"/>
    <n v="104.9166666666666"/>
    <n v="9.1713976750473158E-2"/>
    <s v="https://github.com/PerseusDL/canonical-greekLit/tree/master/data/tlg0007/tlg034/tlg0007.tlg034.perseus-grc1.xml"/>
    <s v="Plutarch (0007) - Comparison of Lysander and Sulla (034)"/>
  </r>
  <r>
    <x v="3"/>
    <s v="Biography"/>
    <s v="Narrative"/>
    <x v="7"/>
    <s v="Plutarch"/>
    <s v="Comparison of Nicias and Crassus"/>
    <s v="canonical-greekLit-master/data/tlg0007/tlg040/tlg0007.tlg040.perseus-grc1.xml"/>
    <s v="Plutarch - Comparison of Nicias and Crassus (tlg040).xml"/>
    <n v="1206"/>
    <n v="1"/>
    <n v="16"/>
    <n v="0"/>
    <s v="Perseus"/>
    <n v="8.2918739635157548E-4"/>
    <n v="1.3266998341625208E-2"/>
    <n v="0"/>
    <n v="220"/>
    <n v="0.1824212271973466"/>
    <n v="95"/>
    <s v="koine"/>
    <s v="0007"/>
    <s v="040"/>
    <n v="109.0833333333333"/>
    <n v="9.1970702045328936E-2"/>
    <s v="https://github.com/PerseusDL/canonical-greekLit/tree/master/data/tlg0007/tlg040/tlg0007.tlg040.perseus-grc1.xml"/>
    <s v="Plutarch (0007) - Comparison of Nicias and Crassus (040)"/>
  </r>
  <r>
    <x v="3"/>
    <s v="Biography"/>
    <s v="Narrative"/>
    <x v="7"/>
    <s v="Plutarch"/>
    <s v="Comparison of Pelopidas and Marcellus"/>
    <s v="canonical-greekLit-master/data/tlg0007/tlg023/tlg0007.tlg023.perseus-grc1.xml"/>
    <s v="Plutarch - Comparison of Pelopidas and Marcellus (tlg023).xml"/>
    <n v="800"/>
    <n v="2"/>
    <n v="21"/>
    <n v="0"/>
    <s v="Perseus"/>
    <n v="2.5000000000000001E-3"/>
    <n v="2.6249999999999999E-2"/>
    <n v="0"/>
    <n v="146"/>
    <n v="0.1825"/>
    <n v="95"/>
    <s v="koine"/>
    <s v="0007"/>
    <s v="023"/>
    <n v="83.333333333333314"/>
    <n v="7.8333333333333352E-2"/>
    <s v="https://github.com/PerseusDL/canonical-greekLit/tree/master/data/tlg0007/tlg023/tlg0007.tlg023.perseus-grc1.xml"/>
    <s v="Plutarch (0007) - Comparison of Pelopidas and Marcellus (023)"/>
  </r>
  <r>
    <x v="3"/>
    <s v="Biography"/>
    <s v="Narrative"/>
    <x v="7"/>
    <s v="Plutarch"/>
    <s v="Comparison of Pericles and Fabius Maximus"/>
    <s v="canonical-greekLit-master/data/tlg0007/tlg014/tlg0007.tlg014.perseus-grc2.xml"/>
    <s v="Plutarch - Comparison of Pericles and Fabius Maximus (tlg014).xml"/>
    <n v="719"/>
    <n v="2"/>
    <n v="9"/>
    <n v="0"/>
    <s v="Perseus"/>
    <n v="2.7816411682892906E-3"/>
    <n v="1.2517385257301807E-2"/>
    <n v="0"/>
    <n v="130"/>
    <n v="0.1808066759388039"/>
    <n v="95"/>
    <s v="koine"/>
    <s v="0007"/>
    <s v="014"/>
    <n v="70.500000000000014"/>
    <n v="8.2753824756606378E-2"/>
    <s v="https://github.com/PerseusDL/canonical-greekLit/tree/master/data/tlg0007/tlg014/tlg0007.tlg014.perseus-grc2.xml"/>
    <s v="Plutarch (0007) - Comparison of Pericles and Fabius Maximus (014)"/>
  </r>
  <r>
    <x v="3"/>
    <s v="Biography"/>
    <s v="Narrative"/>
    <x v="7"/>
    <s v="Plutarch"/>
    <s v="Comparison of Philopoemen and Titus"/>
    <s v="canonical-greekLit-master/data/tlg0007/tlg029/tlg0007.tlg029.perseus-grc1.xml"/>
    <s v="Plutarch - Comparison of Philopoemen and Titus (tlg029).xml"/>
    <n v="546"/>
    <n v="2"/>
    <n v="3"/>
    <n v="0"/>
    <s v="Perseus"/>
    <n v="3.663003663003663E-3"/>
    <n v="5.4945054945054949E-3"/>
    <n v="0"/>
    <n v="97"/>
    <n v="0.17765567765567766"/>
    <n v="95"/>
    <s v="koine"/>
    <s v="0007"/>
    <s v="029"/>
    <n v="57.916666666666693"/>
    <n v="7.1581196581196535E-2"/>
    <s v="https://github.com/PerseusDL/canonical-greekLit/tree/master/data/tlg0007/tlg029/tlg0007.tlg029.perseus-grc1.xml"/>
    <s v="Plutarch (0007) - Comparison of Philopoemen and Titus (029)"/>
  </r>
  <r>
    <x v="3"/>
    <s v="Biography"/>
    <s v="Narrative"/>
    <x v="7"/>
    <s v="Plutarch"/>
    <s v="Comparison of Sertorius and Eumenes"/>
    <s v="canonical-greekLit-master/data/tlg0007/tlg043/tlg0007.tlg043.perseus-grc1.xml"/>
    <s v="Plutarch - Comparison of Sertorius and Eumenes (tlg043).xml"/>
    <n v="397"/>
    <n v="0"/>
    <n v="8"/>
    <n v="0"/>
    <s v="Perseus"/>
    <n v="0"/>
    <n v="2.0151133501259445E-2"/>
    <n v="0"/>
    <n v="74"/>
    <n v="0.18639798488664988"/>
    <n v="95"/>
    <s v="koine"/>
    <s v="0007"/>
    <s v="043"/>
    <n v="43"/>
    <n v="7.8085642317380355E-2"/>
    <s v="https://github.com/PerseusDL/canonical-greekLit/tree/master/data/tlg0007/tlg043/tlg0007.tlg043.perseus-grc1.xml"/>
    <s v="Plutarch (0007) - Comparison of Sertorius and Eumenes (043)"/>
  </r>
  <r>
    <x v="3"/>
    <s v="Biography"/>
    <s v="Narrative"/>
    <x v="7"/>
    <s v="Plutarch"/>
    <s v="Comparison of Solon and Publicola"/>
    <s v="canonical-greekLit-master/data/tlg0007/tlg009/tlg0007.tlg009.perseus-grc2.xml"/>
    <s v="Plutarch - Comparison of Solon and Publicola (tlg009).xml"/>
    <n v="940"/>
    <n v="1"/>
    <n v="7"/>
    <n v="1"/>
    <s v="Perseus"/>
    <n v="1.0638297872340426E-3"/>
    <n v="7.4468085106382982E-3"/>
    <n v="1.0638297872340426E-3"/>
    <n v="167"/>
    <n v="0.17765957446808511"/>
    <n v="95"/>
    <s v="koine"/>
    <s v="0007"/>
    <s v="009"/>
    <n v="90.38333333333334"/>
    <n v="8.1507092198581557E-2"/>
    <s v="https://github.com/PerseusDL/canonical-greekLit/tree/master/data/tlg0007/tlg009/tlg0007.tlg009.perseus-grc2.xml"/>
    <s v="Plutarch (0007) - Comparison of Solon and Publicola (009)"/>
  </r>
  <r>
    <x v="3"/>
    <s v="Biography"/>
    <s v="Narrative"/>
    <x v="7"/>
    <s v="Plutarch"/>
    <s v="Comparison of Theseus and Romulus"/>
    <s v="canonical-greekLit-master/data/tlg0007/tlg003/tlg0007.tlg003.perseus-grc2.xml"/>
    <s v="Plutarch - Comparison of Theseus and Romulus (tlg003).xml"/>
    <n v="1156"/>
    <n v="0"/>
    <n v="14"/>
    <n v="0"/>
    <s v="Perseus"/>
    <n v="0"/>
    <n v="1.2110726643598616E-2"/>
    <n v="0"/>
    <n v="225"/>
    <n v="0.19463667820069205"/>
    <n v="95"/>
    <s v="koine"/>
    <s v="0007"/>
    <s v="003"/>
    <n v="132.25"/>
    <n v="8.0233564013840825E-2"/>
    <s v="https://github.com/PerseusDL/canonical-greekLit/tree/master/data/tlg0007/tlg003/tlg0007.tlg003.perseus-grc2.xml"/>
    <s v="Plutarch (0007) - Comparison of Theseus and Romulus (003)"/>
  </r>
  <r>
    <x v="3"/>
    <s v="Biography"/>
    <s v="Narrative"/>
    <x v="7"/>
    <s v="Plutarch"/>
    <s v="Comparison of Timoleon and Aemilius"/>
    <s v="canonical-greekLit-master/data/tlg0007/tlg020/tlg0007.tlg020.perseus-grc2.xml"/>
    <s v="Plutarch - Comparison of Timoleon and Aemilius (tlg020).xml"/>
    <n v="478"/>
    <n v="1"/>
    <n v="3"/>
    <n v="0"/>
    <s v="Perseus"/>
    <n v="2.0920502092050207E-3"/>
    <n v="6.2761506276150627E-3"/>
    <n v="0"/>
    <n v="82"/>
    <n v="0.17154811715481172"/>
    <n v="95"/>
    <s v="koine"/>
    <s v="0007"/>
    <s v="020"/>
    <n v="37.166666666666657"/>
    <n v="9.3793584379358461E-2"/>
    <s v="https://github.com/PerseusDL/canonical-greekLit/tree/master/data/tlg0007/tlg020/tlg0007.tlg020.perseus-grc2.xml"/>
    <s v="Plutarch (0007) - Comparison of Timoleon and Aemilius (020)"/>
  </r>
  <r>
    <x v="9"/>
    <s v="Essay"/>
    <s v="Philosophy"/>
    <x v="7"/>
    <s v="Plutarch"/>
    <s v="Compendium Argumenti Stoicos absurdiora poetis dicere"/>
    <s v="canonical-greekLit-master/data/tlg0007/tlg137/tlg0007.tlg137.perseus-grc1.xml"/>
    <s v="Plutarch - Compendium Argumenti Stoicos absurdiora poetis dicere (tlg137).xml"/>
    <n v="502"/>
    <n v="9"/>
    <n v="0"/>
    <n v="0"/>
    <s v="Perseus"/>
    <n v="1.7928286852589643E-2"/>
    <n v="0"/>
    <n v="0"/>
    <n v="81"/>
    <n v="0.16135458167330677"/>
    <n v="95"/>
    <s v="koine"/>
    <s v="0007"/>
    <s v="137"/>
    <n v="40.983333333333327"/>
    <n v="7.9714475431606924E-2"/>
    <s v="https://github.com/PerseusDL/canonical-greekLit/tree/master/data/tlg0007/tlg137/tlg0007.tlg137.perseus-grc1.xml"/>
    <s v="Plutarch (0007) - Compendium Argumenti Stoicos absurdiora poetis dicere (137)"/>
  </r>
  <r>
    <x v="9"/>
    <s v="Essay"/>
    <s v="Philosophy"/>
    <x v="7"/>
    <s v="Plutarch"/>
    <s v="Compendium libri de animae procreatione in Timaeo"/>
    <s v="canonical-greekLit-master/data/tlg0007/tlg135/tlg0007.tlg135.perseus-grc1.xml"/>
    <s v="Plutarch - Compendium libri de animae procreatione in Timaeo (tlg135).xml"/>
    <n v="1192"/>
    <n v="3"/>
    <n v="0"/>
    <n v="0"/>
    <s v="Perseus"/>
    <n v="2.5167785234899327E-3"/>
    <n v="0"/>
    <n v="0"/>
    <n v="220"/>
    <n v="0.18456375838926176"/>
    <n v="95"/>
    <s v="koine"/>
    <s v="0007"/>
    <s v="135"/>
    <n v="116.48333333333321"/>
    <n v="8.6842841163311063E-2"/>
    <s v="https://github.com/PerseusDL/canonical-greekLit/tree/master/data/tlg0007/tlg135/tlg0007.tlg135.perseus-grc1.xml"/>
    <s v="Plutarch (0007) - Compendium libri de animae procreatione in Timaeo (135)"/>
  </r>
  <r>
    <x v="9"/>
    <s v="Essay"/>
    <s v="Philosophy"/>
    <x v="7"/>
    <s v="Plutarch"/>
    <s v="Conjugalia Praecepta"/>
    <s v="canonical-greekLit-master/data/tlg0007/tlg078/tlg0007.tlg078.perseus-grc1.xml"/>
    <s v="Plutarch - Conjugalia Praecepta (tlg078).xml"/>
    <n v="3712"/>
    <n v="10"/>
    <n v="12"/>
    <n v="1"/>
    <s v="Perseus"/>
    <n v="2.6939655172413795E-3"/>
    <n v="3.2327586206896551E-3"/>
    <n v="2.6939655172413793E-4"/>
    <n v="666"/>
    <n v="0.17941810344827586"/>
    <n v="95"/>
    <s v="koine"/>
    <s v="0007"/>
    <s v="078"/>
    <n v="331.36666666666639"/>
    <n v="9.0149066091954097E-2"/>
    <s v="https://github.com/PerseusDL/canonical-greekLit/tree/master/data/tlg0007/tlg078/tlg0007.tlg078.perseus-grc1.xml"/>
    <s v="Plutarch (0007) - Conjugalia Praecepta (078)"/>
  </r>
  <r>
    <x v="4"/>
    <s v="Oratory"/>
    <s v="Oratory"/>
    <x v="7"/>
    <s v="Plutarch"/>
    <s v="Consolatio ad Apollonium"/>
    <s v="canonical-greekLit-master/data/tlg0007/tlg076/tlg0007.tlg076.perseus-grc1.xml"/>
    <s v="Plutarch - Consolatio ad Apollonium (tlg076).xml"/>
    <n v="9199"/>
    <n v="78"/>
    <n v="11"/>
    <n v="3"/>
    <s v="Perseus"/>
    <n v="8.4791825198391128E-3"/>
    <n v="1.1957821502337211E-3"/>
    <n v="3.2612240460919666E-4"/>
    <n v="1913"/>
    <n v="0.20795738667246441"/>
    <n v="95"/>
    <s v="koine"/>
    <s v="0007"/>
    <s v="076"/>
    <n v="1048.1000000000031"/>
    <n v="9.4021089248831055E-2"/>
    <s v="https://github.com/PerseusDL/canonical-greekLit/tree/master/data/tlg0007/tlg076/tlg0007.tlg076.perseus-grc1.xml"/>
    <s v="Plutarch (0007) - Consolatio ad Apollonium (076)"/>
  </r>
  <r>
    <x v="4"/>
    <s v="Oratory"/>
    <s v="Oratory"/>
    <x v="7"/>
    <s v="Plutarch"/>
    <s v="Consolatio ad uxorem"/>
    <s v="canonical-greekLit-master/data/tlg0007/tlg111/tlg0007.tlg111.perseus-grc1.xml"/>
    <s v="Plutarch - Consolatio ad uxorem (tlg111).xml"/>
    <n v="1942"/>
    <n v="4"/>
    <n v="2"/>
    <n v="0"/>
    <s v="Perseus"/>
    <n v="2.0597322348094747E-3"/>
    <n v="1.0298661174047373E-3"/>
    <n v="0"/>
    <n v="375"/>
    <n v="0.19309989701338826"/>
    <n v="95"/>
    <s v="koine"/>
    <s v="0007"/>
    <s v="111"/>
    <n v="208.06666666666669"/>
    <n v="8.5959491932715404E-2"/>
    <s v="https://github.com/PerseusDL/canonical-greekLit/tree/master/data/tlg0007/tlg111/tlg0007.tlg111.perseus-grc1.xml"/>
    <s v="Plutarch (0007) - Consolatio ad uxorem (111)"/>
  </r>
  <r>
    <x v="3"/>
    <s v="Biography"/>
    <s v="Narrative"/>
    <x v="7"/>
    <s v="Plutarch"/>
    <s v="Crassus"/>
    <s v="canonical-greekLit-master/data/tlg0007/tlg039/tlg0007.tlg039.perseus-grc1.xml"/>
    <s v="Plutarch - Crassus (tlg039).xml"/>
    <n v="10219"/>
    <n v="28"/>
    <n v="235"/>
    <n v="0"/>
    <s v="Perseus"/>
    <n v="2.7399941285840101E-3"/>
    <n v="2.2996379293472941E-2"/>
    <n v="0"/>
    <n v="1728"/>
    <n v="0.16909678050689891"/>
    <n v="95"/>
    <s v="koine"/>
    <s v="0007"/>
    <s v="039"/>
    <n v="853.72619047619321"/>
    <n v="8.5553753745357355E-2"/>
    <s v="https://github.com/PerseusDL/canonical-greekLit/tree/master/data/tlg0007/tlg039/tlg0007.tlg039.perseus-grc1.xml"/>
    <s v="Plutarch (0007) - Crassus (039)"/>
  </r>
  <r>
    <x v="9"/>
    <s v="Essay"/>
    <s v="Philosophy"/>
    <x v="7"/>
    <s v="Plutarch"/>
    <s v="De Alexandri magni fortuna aut virtute"/>
    <s v="canonical-greekLit-master/data/tlg0007/tlg087/tlg0007.tlg087.perseus-grc1.xml"/>
    <s v="Plutarch - De Alexandri magni fortuna aut virtute (tlg087).xml"/>
    <n v="8610"/>
    <n v="37"/>
    <n v="42"/>
    <n v="3"/>
    <s v="Perseus"/>
    <n v="4.2973286875725904E-3"/>
    <n v="4.8780487804878049E-3"/>
    <n v="3.4843205574912892E-4"/>
    <n v="1579"/>
    <n v="0.18339140534262485"/>
    <n v="95"/>
    <s v="koine"/>
    <s v="0007"/>
    <s v="087"/>
    <n v="836.60000000000298"/>
    <n v="8.6225319396050756E-2"/>
    <s v="https://github.com/PerseusDL/canonical-greekLit/tree/master/data/tlg0007/tlg087/tlg0007.tlg087.perseus-grc1.xml"/>
    <s v="Plutarch (0007) - De Alexandri magni fortuna aut virtute (087)"/>
  </r>
  <r>
    <x v="9"/>
    <s v="Essay"/>
    <s v="Philosophy"/>
    <x v="7"/>
    <s v="Plutarch"/>
    <s v="De amicorum multitudine"/>
    <s v="canonical-greekLit-master/data/tlg0007/tlg073/tlg0007.tlg073.perseus-grc1.xml"/>
    <s v="Plutarch - De amicorum multitudine (tlg073).xml"/>
    <n v="1813"/>
    <n v="11"/>
    <n v="4"/>
    <n v="0"/>
    <s v="Perseus"/>
    <n v="6.0672917815774961E-3"/>
    <n v="2.206287920573635E-3"/>
    <n v="0"/>
    <n v="345"/>
    <n v="0.190292333149476"/>
    <n v="95"/>
    <s v="koine"/>
    <s v="0007"/>
    <s v="073"/>
    <n v="218.3166666666668"/>
    <n v="6.9874977017834086E-2"/>
    <s v="https://github.com/PerseusDL/canonical-greekLit/tree/master/data/tlg0007/tlg073/tlg0007.tlg073.perseus-grc1.xml"/>
    <s v="Plutarch (0007) - De amicorum multitudine (073)"/>
  </r>
  <r>
    <x v="9"/>
    <s v="Essay"/>
    <s v="Philosophy"/>
    <x v="7"/>
    <s v="Plutarch"/>
    <s v="De amore prolis"/>
    <s v="canonical-greekLit-master/data/tlg0007/tlg098/tlg0007.tlg098.perseus-grc1.xml"/>
    <s v="Plutarch - De amore prolis (tlg098).xml"/>
    <n v="2160"/>
    <n v="4"/>
    <n v="2"/>
    <n v="0"/>
    <s v="Perseus"/>
    <n v="1.8518518518518519E-3"/>
    <n v="9.2592592592592596E-4"/>
    <n v="0"/>
    <n v="419"/>
    <n v="0.19398148148148148"/>
    <n v="95"/>
    <s v="koine"/>
    <s v="0007"/>
    <s v="098"/>
    <n v="217.4833333333336"/>
    <n v="9.3294753086419629E-2"/>
    <s v="https://github.com/PerseusDL/canonical-greekLit/tree/master/data/tlg0007/tlg098/tlg0007.tlg098.perseus-grc1.xml"/>
    <s v="Plutarch (0007) - De amore prolis (098)"/>
  </r>
  <r>
    <x v="9"/>
    <s v="Essay"/>
    <s v="Philosophy"/>
    <x v="7"/>
    <s v="Plutarch"/>
    <s v="De animae procreatione in Timaeo"/>
    <s v="canonical-greekLit-master/data/tlg0007/tlg134/tlg0007.tlg134.perseus-grc1.xml"/>
    <s v="Plutarch - De animae procreatione in Timaeo (tlg134).xml"/>
    <n v="9439"/>
    <n v="119"/>
    <n v="13"/>
    <n v="33"/>
    <s v="Perseus"/>
    <n v="1.2607267719038034E-2"/>
    <n v="1.3772645407352474E-3"/>
    <n v="3.4961330649433205E-3"/>
    <n v="1815"/>
    <n v="0.19228731857188261"/>
    <n v="95"/>
    <s v="koine"/>
    <s v="0007"/>
    <s v="134"/>
    <n v="1038.9666666666701"/>
    <n v="8.2215630186813216E-2"/>
    <s v="https://github.com/PerseusDL/canonical-greekLit/tree/master/data/tlg0007/tlg134/tlg0007.tlg134.perseus-grc1.xml"/>
    <s v="Plutarch (0007) - De animae procreatione in Timaeo (134)"/>
  </r>
  <r>
    <x v="9"/>
    <s v="Essay"/>
    <s v="Philosophy"/>
    <x v="7"/>
    <s v="Plutarch"/>
    <s v="De capienda ex inimicis utilitate"/>
    <s v="canonical-greekLit-master/data/tlg0007/tlg072/tlg0007.tlg072.perseus-grc1.xml"/>
    <s v="Plutarch - De capienda ex inimicis utilitate (tlg072).xml"/>
    <n v="2995"/>
    <n v="6"/>
    <n v="11"/>
    <n v="1"/>
    <s v="Perseus"/>
    <n v="2.0033388981636059E-3"/>
    <n v="3.6727879799666112E-3"/>
    <n v="3.33889816360601E-4"/>
    <n v="575"/>
    <n v="0.19198664440734559"/>
    <n v="95"/>
    <s v="koine"/>
    <s v="0007"/>
    <s v="072"/>
    <n v="326.97619047619031"/>
    <n v="8.2812624214961494E-2"/>
    <s v="https://github.com/PerseusDL/canonical-greekLit/tree/master/data/tlg0007/tlg072/tlg0007.tlg072.perseus-grc1.xml"/>
    <s v="Plutarch (0007) - De capienda ex inimicis utilitate (072)"/>
  </r>
  <r>
    <x v="9"/>
    <s v="Essay"/>
    <s v="Philosophy"/>
    <x v="7"/>
    <s v="Plutarch"/>
    <s v="De cohibenda ira"/>
    <s v="canonical-greekLit-master/data/tlg0007/tlg095/tlg0007.tlg095.perseus-grc1.xml"/>
    <s v="Plutarch - De cohibenda ira (tlg095).xml"/>
    <n v="5436"/>
    <n v="11"/>
    <n v="17"/>
    <n v="0"/>
    <s v="Perseus"/>
    <n v="2.0235467255334807E-3"/>
    <n v="3.1272994849153792E-3"/>
    <n v="0"/>
    <n v="1023"/>
    <n v="0.18818984547461368"/>
    <n v="95"/>
    <s v="koine"/>
    <s v="0007"/>
    <s v="095"/>
    <n v="560.81666666666558"/>
    <n v="8.5022688251165268E-2"/>
    <s v="https://github.com/PerseusDL/canonical-greekLit/tree/master/data/tlg0007/tlg095/tlg0007.tlg095.perseus-grc1.xml"/>
    <s v="Plutarch (0007) - De cohibenda ira (095)"/>
  </r>
  <r>
    <x v="9"/>
    <s v="Essay"/>
    <s v="Philosophy"/>
    <x v="7"/>
    <s v="Plutarch"/>
    <s v="De communibus notitiis adversus Stoicos"/>
    <s v="canonical-greekLit-master/data/tlg0007/tlg138/tlg0007.tlg138.perseus-grc1.xml"/>
    <s v="Plutarch - De communibus notitiis adversus Stoicos (tlg138).xml"/>
    <n v="13708"/>
    <n v="48"/>
    <n v="7"/>
    <n v="1"/>
    <s v="Perseus"/>
    <n v="3.5016049022468633E-3"/>
    <n v="5.1065071491100092E-4"/>
    <n v="7.2950102130142977E-5"/>
    <n v="2740"/>
    <n v="0.19988327983659177"/>
    <n v="95"/>
    <s v="koine"/>
    <s v="0007"/>
    <s v="138"/>
    <n v="1499.4833333333299"/>
    <n v="9.0495817527478123E-2"/>
    <s v="https://github.com/PerseusDL/canonical-greekLit/tree/master/data/tlg0007/tlg138/tlg0007.tlg138.perseus-grc1.xml"/>
    <s v="Plutarch (0007) - De communibus notitiis adversus Stoicos (138)"/>
  </r>
  <r>
    <x v="9"/>
    <s v="Essay"/>
    <s v="Philosophy"/>
    <x v="7"/>
    <s v="Plutarch"/>
    <s v="De cupiditate divitiarum"/>
    <s v="canonical-greekLit-master/data/tlg0007/tlg103/tlg0007.tlg103.perseus-grc1.xml"/>
    <s v="Plutarch - De cupiditate divitiarum (tlg103).xml"/>
    <n v="2249"/>
    <n v="6"/>
    <n v="2"/>
    <n v="0"/>
    <s v="Perseus"/>
    <n v="2.6678523788350376E-3"/>
    <n v="8.8928412627834591E-4"/>
    <n v="0"/>
    <n v="420"/>
    <n v="0.18674966651845265"/>
    <n v="95"/>
    <s v="koine"/>
    <s v="0007"/>
    <s v="103"/>
    <n v="207.01666666666679"/>
    <n v="9.4701348747591466E-2"/>
    <s v="https://github.com/PerseusDL/canonical-greekLit/tree/master/data/tlg0007/tlg103/tlg0007.tlg103.perseus-grc1.xml"/>
    <s v="Plutarch (0007) - De cupiditate divitiarum (103)"/>
  </r>
  <r>
    <x v="9"/>
    <s v="Essay"/>
    <s v="Philosophy"/>
    <x v="7"/>
    <s v="Plutarch"/>
    <s v="De curiositate"/>
    <s v="canonical-greekLit-master/data/tlg0007/tlg102/tlg0007.tlg102.perseus-grc1.xml"/>
    <s v="Plutarch - De curiositate (tlg102).xml"/>
    <n v="3705"/>
    <n v="14"/>
    <n v="6"/>
    <n v="0"/>
    <s v="Perseus"/>
    <n v="3.778677462887989E-3"/>
    <n v="1.6194331983805667E-3"/>
    <n v="0"/>
    <n v="730"/>
    <n v="0.19703103913630229"/>
    <n v="95"/>
    <s v="koine"/>
    <s v="0007"/>
    <s v="102"/>
    <n v="420.81190476190409"/>
    <n v="8.3451577662104162E-2"/>
    <s v="https://github.com/PerseusDL/canonical-greekLit/tree/master/data/tlg0007/tlg102/tlg0007.tlg102.perseus-grc1.xml"/>
    <s v="Plutarch (0007) - De curiositate (102)"/>
  </r>
  <r>
    <x v="9"/>
    <s v="Essay"/>
    <s v="Philosophy"/>
    <x v="7"/>
    <s v="Plutarch"/>
    <s v="De defectu oraculorum"/>
    <s v="canonical-greekLit-master/data/tlg0007/tlg092/tlg0007.tlg092.perseus-grc1.xml"/>
    <s v="Plutarch - De defectu oraculorum (tlg092).xml"/>
    <n v="13528"/>
    <n v="38"/>
    <n v="51"/>
    <n v="1"/>
    <s v="Perseus"/>
    <n v="2.8089887640449437E-3"/>
    <n v="3.769958604376109E-3"/>
    <n v="7.3920756948551159E-5"/>
    <n v="2656"/>
    <n v="0.19633353045535187"/>
    <n v="95"/>
    <s v="koine"/>
    <s v="0007"/>
    <s v="092"/>
    <n v="1428.8642857142841"/>
    <n v="9.0710800878601117E-2"/>
    <s v="https://github.com/PerseusDL/canonical-greekLit/tree/master/data/tlg0007/tlg092/tlg0007.tlg092.perseus-grc1.xml"/>
    <s v="Plutarch (0007) - De defectu oraculorum (092)"/>
  </r>
  <r>
    <x v="9"/>
    <s v="Essay"/>
    <s v="Philosophy"/>
    <x v="7"/>
    <s v="Plutarch"/>
    <s v="De E apud Delphos"/>
    <s v="canonical-greekLit-master/data/tlg0007/tlg090/tlg0007.tlg090.perseus-grc1.xml"/>
    <s v="Plutarch - De E apud Delphos (tlg090).xml"/>
    <n v="4870"/>
    <n v="13"/>
    <n v="15"/>
    <n v="0"/>
    <s v="Perseus"/>
    <n v="2.6694045174537988E-3"/>
    <n v="3.0800821355236141E-3"/>
    <n v="0"/>
    <n v="918"/>
    <n v="0.18850102669404517"/>
    <n v="95"/>
    <s v="koine"/>
    <s v="0007"/>
    <s v="090"/>
    <n v="488.84999999999849"/>
    <n v="8.81211498973309E-2"/>
    <s v="https://github.com/PerseusDL/canonical-greekLit/tree/master/data/tlg0007/tlg090/tlg0007.tlg090.perseus-grc1.xml"/>
    <s v="Plutarch (0007) - De E apud Delphos (090)"/>
  </r>
  <r>
    <x v="9"/>
    <s v="Essay"/>
    <s v="Philosophy"/>
    <x v="7"/>
    <s v="Plutarch"/>
    <s v="De esu carnium I"/>
    <s v="canonical-greekLit-master/data/tlg0007/tlg131/tlg0007.tlg131.perseus-grc1.xml"/>
    <s v="Plutarch - De esu carnium I (tlg131).xml"/>
    <n v="1587"/>
    <n v="12"/>
    <n v="0"/>
    <n v="0"/>
    <s v="Perseus"/>
    <n v="7.5614366729678641E-3"/>
    <n v="0"/>
    <n v="0"/>
    <n v="323"/>
    <n v="0.20352867044738501"/>
    <n v="95"/>
    <s v="koine"/>
    <s v="0007"/>
    <s v="131"/>
    <n v="178.3666666666667"/>
    <n v="9.1136315900020984E-2"/>
    <s v="https://github.com/PerseusDL/canonical-greekLit/tree/master/data/tlg0007/tlg131/tlg0007.tlg131.perseus-grc1.xml"/>
    <s v="Plutarch (0007) - De esu carnium I (131)"/>
  </r>
  <r>
    <x v="9"/>
    <s v="Essay"/>
    <s v="Philosophy"/>
    <x v="7"/>
    <s v="Plutarch"/>
    <s v="De esu carnium II"/>
    <s v="canonical-greekLit-master/data/tlg0007/tlg132/tlg0007.tlg132.perseus-grc1.xml"/>
    <s v="Plutarch - De esu carnium II (tlg132).xml"/>
    <n v="1245"/>
    <n v="11"/>
    <n v="0"/>
    <n v="0"/>
    <s v="Perseus"/>
    <n v="8.8353413654618466E-3"/>
    <n v="0"/>
    <n v="0"/>
    <n v="251"/>
    <n v="0.20160642570281123"/>
    <n v="95"/>
    <s v="koine"/>
    <s v="0007"/>
    <s v="132"/>
    <n v="137.24999999999989"/>
    <n v="9.1365461847389653E-2"/>
    <s v="https://github.com/PerseusDL/canonical-greekLit/tree/master/data/tlg0007/tlg132/tlg0007.tlg132.perseus-grc1.xml"/>
    <s v="Plutarch (0007) - De esu carnium II (132)"/>
  </r>
  <r>
    <x v="9"/>
    <s v="Essay"/>
    <s v="Philosophy"/>
    <x v="7"/>
    <s v="Plutarch"/>
    <s v="De exilio"/>
    <s v="canonical-greekLit-master/data/tlg0007/tlg110/tlg0007.tlg110.perseus-grc1.xml"/>
    <s v="Plutarch - De exilio (tlg110).xml"/>
    <n v="3913"/>
    <n v="6"/>
    <n v="26"/>
    <n v="0"/>
    <s v="Perseus"/>
    <n v="1.533350370559673E-3"/>
    <n v="6.6445182724252493E-3"/>
    <n v="0"/>
    <n v="813"/>
    <n v="0.20776897521083568"/>
    <n v="95"/>
    <s v="koine"/>
    <s v="0007"/>
    <s v="110"/>
    <n v="398.04999999999939"/>
    <n v="0.10604395604395619"/>
    <s v="https://github.com/PerseusDL/canonical-greekLit/tree/master/data/tlg0007/tlg110/tlg0007.tlg110.perseus-grc1.xml"/>
    <s v="Plutarch (0007) - De exilio (110)"/>
  </r>
  <r>
    <x v="9"/>
    <s v="Essay"/>
    <s v="Nature/Animals"/>
    <x v="7"/>
    <s v="Plutarch"/>
    <s v="De faciae quae in orbe lunae apparet"/>
    <s v="canonical-greekLit-master/data/tlg0007/tlg126/tlg0007.tlg126.perseus-grc1.xml"/>
    <s v="Plutarch - De faciae quae in orbe lunae apparet (tlg126).xml"/>
    <n v="12674"/>
    <n v="34"/>
    <n v="18"/>
    <n v="0"/>
    <s v="Perseus"/>
    <n v="2.6826574088685499E-3"/>
    <n v="1.4202303929304087E-3"/>
    <n v="0"/>
    <n v="2573"/>
    <n v="0.2030140445005523"/>
    <n v="95"/>
    <s v="koine"/>
    <s v="0007"/>
    <s v="126"/>
    <n v="1473.5023809523759"/>
    <n v="8.6752218640336443E-2"/>
    <s v="https://github.com/PerseusDL/canonical-greekLit/tree/master/data/tlg0007/tlg126/tlg0007.tlg126.perseus-grc1.xml"/>
    <s v="Plutarch (0007) - De faciae quae in orbe lunae apparet (126)"/>
  </r>
  <r>
    <x v="9"/>
    <s v="Essay"/>
    <s v="Philosophy"/>
    <x v="7"/>
    <s v="Plutarch"/>
    <s v="De fato"/>
    <s v="canonical-greekLit-master/data/tlg0007/tlg108/tlg0007.tlg108.perseus-grc1.xml"/>
    <s v="Plutarch - De fato (tlg108).xml"/>
    <n v="3423"/>
    <n v="1"/>
    <n v="0"/>
    <n v="0"/>
    <s v="Perseus"/>
    <n v="2.9214139643587495E-4"/>
    <n v="0"/>
    <n v="0"/>
    <n v="662"/>
    <n v="0.19339760444054924"/>
    <n v="95"/>
    <s v="koine"/>
    <s v="0007"/>
    <s v="108"/>
    <n v="376.88333333333293"/>
    <n v="8.3294381147142008E-2"/>
    <s v="https://github.com/PerseusDL/canonical-greekLit/tree/master/data/tlg0007/tlg108/tlg0007.tlg108.perseus-grc1.xml"/>
    <s v="Plutarch (0007) - De fato (108)"/>
  </r>
  <r>
    <x v="9"/>
    <s v="Essay"/>
    <s v="Philosophy"/>
    <x v="7"/>
    <s v="Plutarch"/>
    <s v="De fortuna"/>
    <s v="canonical-greekLit-master/data/tlg0007/tlg074/tlg0007.tlg074.perseus-grc1.xml"/>
    <s v="Plutarch - De fortuna (tlg074).xml"/>
    <n v="1255"/>
    <n v="2"/>
    <n v="1"/>
    <n v="0"/>
    <s v="Perseus"/>
    <n v="1.5936254980079682E-3"/>
    <n v="7.9681274900398409E-4"/>
    <n v="0"/>
    <n v="242"/>
    <n v="0.19282868525896416"/>
    <n v="95"/>
    <s v="koine"/>
    <s v="0007"/>
    <s v="074"/>
    <n v="134.6999999999999"/>
    <n v="8.5498007968127565E-2"/>
    <s v="https://github.com/PerseusDL/canonical-greekLit/tree/master/data/tlg0007/tlg074/tlg0007.tlg074.perseus-grc1.xml"/>
    <s v="Plutarch (0007) - De fortuna (074)"/>
  </r>
  <r>
    <x v="9"/>
    <s v="Essay"/>
    <s v="Philosophy"/>
    <x v="7"/>
    <s v="Plutarch"/>
    <s v="De fortuna Romanorum"/>
    <s v="canonical-greekLit-master/data/tlg0007/tlg086/tlg0007.tlg086.perseus-grc1.xml"/>
    <s v="Plutarch - De fortuna Romanorum (tlg086).xml"/>
    <n v="4600"/>
    <n v="42"/>
    <n v="121"/>
    <n v="4"/>
    <s v="Perseus"/>
    <n v="9.1304347826086964E-3"/>
    <n v="2.6304347826086958E-2"/>
    <n v="8.6956521739130438E-4"/>
    <n v="788"/>
    <n v="0.17130434782608694"/>
    <n v="95"/>
    <s v="koine"/>
    <s v="0007"/>
    <s v="086"/>
    <n v="422.40238095238061"/>
    <n v="7.9477743271221604E-2"/>
    <s v="https://github.com/PerseusDL/canonical-greekLit/tree/master/data/tlg0007/tlg086/tlg0007.tlg086.perseus-grc1.xml"/>
    <s v="Plutarch (0007) - De fortuna Romanorum (086)"/>
  </r>
  <r>
    <x v="9"/>
    <s v="Essay"/>
    <s v="Philosophy"/>
    <x v="7"/>
    <s v="Plutarch"/>
    <s v="De fraterno amore"/>
    <s v="canonical-greekLit-master/data/tlg0007/tlg097/tlg0007.tlg097.perseus-grc1.xml"/>
    <s v="Plutarch - De fraterno amore (tlg097).xml"/>
    <n v="6615"/>
    <n v="5"/>
    <n v="19"/>
    <n v="0"/>
    <s v="Perseus"/>
    <n v="7.5585789871504159E-4"/>
    <n v="2.8722600151171581E-3"/>
    <n v="0"/>
    <n v="1211"/>
    <n v="0.18306878306878308"/>
    <n v="95"/>
    <s v="koine"/>
    <s v="0007"/>
    <s v="097"/>
    <n v="693.11904761904827"/>
    <n v="7.8288881690242132E-2"/>
    <s v="https://github.com/PerseusDL/canonical-greekLit/tree/master/data/tlg0007/tlg097/tlg0007.tlg097.perseus-grc1.xml"/>
    <s v="Plutarch (0007) - De fraterno amore (097)"/>
  </r>
  <r>
    <x v="9"/>
    <s v="Essay"/>
    <s v="Philosophy"/>
    <x v="7"/>
    <s v="Plutarch"/>
    <s v="De garrulitate"/>
    <s v="canonical-greekLit-master/data/tlg0007/tlg101/tlg0007.tlg101.perseus-grc1.xml"/>
    <s v="Plutarch - De garrulitate (tlg101).xml"/>
    <n v="5860"/>
    <n v="11"/>
    <n v="19"/>
    <n v="0"/>
    <s v="Perseus"/>
    <n v="1.8771331058020477E-3"/>
    <n v="3.2423208191126279E-3"/>
    <n v="0"/>
    <n v="1096"/>
    <n v="0.18703071672354948"/>
    <n v="95"/>
    <s v="koine"/>
    <s v="0007"/>
    <s v="101"/>
    <n v="586.91904761904721"/>
    <n v="8.687388265886567E-2"/>
    <s v="https://github.com/PerseusDL/canonical-greekLit/tree/master/data/tlg0007/tlg101/tlg0007.tlg101.perseus-grc1.xml"/>
    <s v="Plutarch (0007) - De garrulitate (101)"/>
  </r>
  <r>
    <x v="9"/>
    <s v="Essay"/>
    <s v="Philosophy"/>
    <x v="7"/>
    <s v="Plutarch"/>
    <s v="De genio Socratis"/>
    <s v="canonical-greekLit-master/data/tlg0007/tlg109/tlg0007.tlg109.perseus-grc1.xml"/>
    <s v="Plutarch - De genio Socratis (tlg109).xml"/>
    <n v="11491"/>
    <n v="28"/>
    <n v="122"/>
    <n v="1"/>
    <s v="Perseus"/>
    <n v="2.436689583152032E-3"/>
    <n v="1.0617004612305282E-2"/>
    <n v="8.7024627969715425E-5"/>
    <n v="2177"/>
    <n v="0.1894526150900705"/>
    <n v="95"/>
    <s v="koine"/>
    <s v="0007"/>
    <s v="109"/>
    <n v="1317.0452380952379"/>
    <n v="7.4837243225547134E-2"/>
    <s v="https://github.com/PerseusDL/canonical-greekLit/tree/master/data/tlg0007/tlg109/tlg0007.tlg109.perseus-grc1.xml"/>
    <s v="Plutarch (0007) - De genio Socratis (109)"/>
  </r>
  <r>
    <x v="9"/>
    <s v="Essay"/>
    <s v="Philosophy"/>
    <x v="7"/>
    <s v="Plutarch"/>
    <s v="De gloria Atheniensium"/>
    <s v="canonical-greekLit-master/data/tlg0007/tlg088/tlg0007.tlg088.perseus-grc1.xml"/>
    <s v="Plutarch - De gloria Atheniensium (tlg088).xml"/>
    <n v="2689"/>
    <n v="11"/>
    <n v="9"/>
    <n v="0"/>
    <s v="Perseus"/>
    <n v="4.0907400520639641E-3"/>
    <n v="3.34696913350688E-3"/>
    <n v="0"/>
    <n v="467"/>
    <n v="0.17367050948307922"/>
    <n v="95"/>
    <s v="koine"/>
    <s v="0007"/>
    <s v="088"/>
    <n v="248.27619047619089"/>
    <n v="8.1340204359914139E-2"/>
    <s v="https://github.com/PerseusDL/canonical-greekLit/tree/master/data/tlg0007/tlg088/tlg0007.tlg088.perseus-grc1.xml"/>
    <s v="Plutarch (0007) - De gloria Atheniensium (088)"/>
  </r>
  <r>
    <x v="9"/>
    <s v="Essay"/>
    <s v="Essay"/>
    <x v="7"/>
    <s v="Plutarch"/>
    <s v="De Herodoti malignitate"/>
    <s v="canonical-greekLit-master/data/tlg0007/tlg123/tlg0007.tlg123.perseus-grc1.xml"/>
    <s v="Plutarch - De Herodoti malignitate (tlg123).xml"/>
    <n v="8940"/>
    <n v="19"/>
    <n v="20"/>
    <n v="1"/>
    <s v="Perseus"/>
    <n v="2.1252796420581656E-3"/>
    <n v="2.2371364653243847E-3"/>
    <n v="1.1185682326621924E-4"/>
    <n v="1603"/>
    <n v="0.17930648769574944"/>
    <n v="95"/>
    <s v="koine"/>
    <s v="0007"/>
    <s v="123"/>
    <n v="795.54285714285913"/>
    <n v="9.0319590923617549E-2"/>
    <s v="https://github.com/PerseusDL/canonical-greekLit/tree/master/data/tlg0007/tlg123/tlg0007.tlg123.perseus-grc1.xml"/>
    <s v="Plutarch (0007) - De Herodoti malignitate (123)"/>
  </r>
  <r>
    <x v="9"/>
    <s v="Essay"/>
    <s v="Philosophy"/>
    <x v="7"/>
    <s v="Plutarch"/>
    <s v="De invidia et odio"/>
    <s v="canonical-greekLit-master/data/tlg0007/tlg105/tlg0007.tlg105.perseus-grc1.xml"/>
    <s v="Plutarch - De invidia et odio (tlg105).xml"/>
    <n v="996"/>
    <n v="1"/>
    <n v="2"/>
    <n v="0"/>
    <s v="Perseus"/>
    <n v="1.004016064257028E-3"/>
    <n v="2.008032128514056E-3"/>
    <n v="0"/>
    <n v="153"/>
    <n v="0.1536144578313253"/>
    <n v="95"/>
    <s v="koine"/>
    <s v="0007"/>
    <s v="105"/>
    <n v="86.416666666666657"/>
    <n v="6.6850736278447134E-2"/>
    <s v="https://github.com/PerseusDL/canonical-greekLit/tree/master/data/tlg0007/tlg105/tlg0007.tlg105.perseus-grc1.xml"/>
    <s v="Plutarch (0007) - De invidia et odio (105)"/>
  </r>
  <r>
    <x v="9"/>
    <s v="Essay"/>
    <s v="Philosophy"/>
    <x v="7"/>
    <s v="Plutarch"/>
    <s v="De Iside et Osiride"/>
    <s v="canonical-greekLit-master/data/tlg0007/tlg089/tlg0007.tlg089.perseus-grc1.xml"/>
    <s v="Plutarch - De Iside et Osiride (tlg089).xml"/>
    <n v="15865"/>
    <n v="60"/>
    <n v="119"/>
    <n v="1"/>
    <s v="Perseus"/>
    <n v="3.7819098644815631E-3"/>
    <n v="7.5007878978884338E-3"/>
    <n v="6.3031831074692721E-5"/>
    <n v="2922"/>
    <n v="0.18417901040025214"/>
    <n v="95"/>
    <s v="koine"/>
    <s v="0007"/>
    <s v="089"/>
    <n v="1573.471428571421"/>
    <n v="8.5000225113682881E-2"/>
    <s v="https://github.com/PerseusDL/canonical-greekLit/tree/master/data/tlg0007/tlg089/tlg0007.tlg089.perseus-grc1.xml"/>
    <s v="Plutarch (0007) - De Iside et Osiride (089)"/>
  </r>
  <r>
    <x v="9"/>
    <s v="Essay"/>
    <s v="Philosophy"/>
    <x v="7"/>
    <s v="Plutarch"/>
    <s v="De liberis educandis"/>
    <s v="canonical-greekLit-master/data/tlg0007/tlg067/tlg0007.tlg067.perseus-grc1.xml"/>
    <s v="Plutarch - De liberis educandis (tlg067).xml"/>
    <n v="6140"/>
    <n v="12"/>
    <n v="4"/>
    <n v="1"/>
    <s v="Perseus"/>
    <n v="1.9543973941368079E-3"/>
    <n v="6.5146579804560263E-4"/>
    <n v="1.6286644951140066E-4"/>
    <n v="1142"/>
    <n v="0.18599348534201954"/>
    <n v="95"/>
    <s v="koine"/>
    <s v="0007"/>
    <s v="067"/>
    <n v="603.38333333333298"/>
    <n v="8.7722584147665636E-2"/>
    <s v="https://github.com/PerseusDL/canonical-greekLit/tree/master/data/tlg0007/tlg067/tlg0007.tlg067.perseus-grc1.xml"/>
    <s v="Plutarch (0007) - De liberis educandis (067)"/>
  </r>
  <r>
    <x v="9"/>
    <s v="Essay"/>
    <s v="Nature/Animals"/>
    <x v="7"/>
    <s v="Plutarch"/>
    <s v="De primo frigido"/>
    <s v="canonical-greekLit-master/data/tlg0007/tlg127/tlg0007.tlg127.perseus-grc1.xml"/>
    <s v="Plutarch - De primo frigido (tlg127).xml"/>
    <n v="5003"/>
    <n v="21"/>
    <n v="0"/>
    <n v="0"/>
    <s v="Perseus"/>
    <n v="4.1974815110933442E-3"/>
    <n v="0"/>
    <n v="0"/>
    <n v="974"/>
    <n v="0.19468319008594842"/>
    <n v="95"/>
    <s v="koine"/>
    <s v="0007"/>
    <s v="127"/>
    <n v="562.96666666666613"/>
    <n v="8.2157372243320786E-2"/>
    <s v="https://github.com/PerseusDL/canonical-greekLit/tree/master/data/tlg0007/tlg127/tlg0007.tlg127.perseus-grc1.xml"/>
    <s v="Plutarch (0007) - De primo frigido (127)"/>
  </r>
  <r>
    <x v="9"/>
    <s v="Essay"/>
    <s v="Philosophy"/>
    <x v="7"/>
    <s v="Plutarch"/>
    <s v="De Pythiae oraculis"/>
    <s v="canonical-greekLit-master/data/tlg0007/tlg091/tlg0007.tlg091.perseus-grc1.xml"/>
    <s v="Plutarch - De Pythiae oraculis (tlg091).xml"/>
    <n v="7093"/>
    <n v="40"/>
    <n v="40"/>
    <n v="0"/>
    <s v="Perseus"/>
    <n v="5.639362752009023E-3"/>
    <n v="5.639362752009023E-3"/>
    <n v="0"/>
    <n v="1412"/>
    <n v="0.19906950514591851"/>
    <n v="95"/>
    <s v="koine"/>
    <s v="0007"/>
    <s v="091"/>
    <n v="748.05952380952624"/>
    <n v="9.3605029774492282E-2"/>
    <s v="https://github.com/PerseusDL/canonical-greekLit/tree/master/data/tlg0007/tlg091/tlg0007.tlg091.perseus-grc1.xml"/>
    <s v="Plutarch (0007) - De Pythiae oraculis (091)"/>
  </r>
  <r>
    <x v="9"/>
    <s v="Essay"/>
    <s v="Philosophy"/>
    <x v="7"/>
    <s v="Plutarch"/>
    <s v="De Recta Ratione Audiendi"/>
    <s v="canonical-greekLit-master/data/tlg0007/tlg069/tlg0007.tlg069.perseus-grc1.xml"/>
    <s v="Plutarch - De Recta Ratione Audiendi (tlg069).xml"/>
    <n v="5112"/>
    <n v="28"/>
    <n v="4"/>
    <n v="0"/>
    <s v="Perseus"/>
    <n v="5.4773082942097028E-3"/>
    <n v="7.8247261345852897E-4"/>
    <n v="0"/>
    <n v="917"/>
    <n v="0.17938184663536777"/>
    <n v="95"/>
    <s v="koine"/>
    <s v="0007"/>
    <s v="069"/>
    <n v="494.58333333333252"/>
    <n v="8.2632368283776889E-2"/>
    <s v="https://github.com/PerseusDL/canonical-greekLit/tree/master/data/tlg0007/tlg069/tlg0007.tlg069.perseus-grc1.xml"/>
    <s v="Plutarch (0007) - De Recta Ratione Audiendi (069)"/>
  </r>
  <r>
    <x v="9"/>
    <s v="Essay"/>
    <s v="Philosophy"/>
    <x v="7"/>
    <s v="Plutarch"/>
    <s v="De Se Ipsum Citra Invidiam Laudando"/>
    <s v="canonical-greekLit-master/data/tlg0007/tlg106/tlg0007.tlg106.perseus-grc1.xml"/>
    <s v="Plutarch - De Se Ipsum Citra Invidiam Laudando (tlg106).xml"/>
    <n v="3951"/>
    <n v="7"/>
    <n v="10"/>
    <n v="0"/>
    <s v="Perseus"/>
    <n v="1.7717033662363959E-3"/>
    <n v="2.531004808909137E-3"/>
    <n v="0"/>
    <n v="700"/>
    <n v="0.1771703366236396"/>
    <n v="95"/>
    <s v="koine"/>
    <s v="0007"/>
    <s v="106"/>
    <n v="388.16666666666629"/>
    <n v="7.8925166624483345E-2"/>
    <s v="https://github.com/PerseusDL/canonical-greekLit/tree/master/data/tlg0007/tlg106/tlg0007.tlg106.perseus-grc1.xml"/>
    <s v="Plutarch (0007) - De Se Ipsum Citra Invidiam Laudando (106)"/>
  </r>
  <r>
    <x v="9"/>
    <s v="Essay"/>
    <s v="Philosophy"/>
    <x v="7"/>
    <s v="Plutarch"/>
    <s v="De sera numinis vindicta"/>
    <s v="canonical-greekLit-master/data/tlg0007/tlg107/tlg0007.tlg107.perseus-grc1.xml"/>
    <s v="Plutarch - De sera numinis vindicta (tlg107).xml"/>
    <n v="9360"/>
    <n v="15"/>
    <n v="32"/>
    <n v="2"/>
    <s v="Perseus"/>
    <n v="1.6025641025641025E-3"/>
    <n v="3.4188034188034188E-3"/>
    <n v="2.1367521367521368E-4"/>
    <n v="1689"/>
    <n v="0.18044871794871795"/>
    <n v="95"/>
    <s v="koine"/>
    <s v="0007"/>
    <s v="107"/>
    <n v="921.54047619048072"/>
    <n v="8.1993538868538385E-2"/>
    <s v="https://github.com/PerseusDL/canonical-greekLit/tree/master/data/tlg0007/tlg107/tlg0007.tlg107.perseus-grc1.xml"/>
    <s v="Plutarch (0007) - De sera numinis vindicta (107)"/>
  </r>
  <r>
    <x v="9"/>
    <s v="Essay"/>
    <s v="Nature/Animals"/>
    <x v="7"/>
    <s v="Plutarch"/>
    <s v="De sollertia animalium"/>
    <s v="canonical-greekLit-master/data/tlg0007/tlg129/tlg0007.tlg129.perseus-grc1.xml"/>
    <s v="Plutarch - De sollertia animalium (tlg129).xml"/>
    <n v="11859"/>
    <n v="56"/>
    <n v="35"/>
    <n v="4"/>
    <s v="Perseus"/>
    <n v="4.722151952103887E-3"/>
    <n v="2.9513449700649297E-3"/>
    <n v="3.3729656800742051E-4"/>
    <n v="2194"/>
    <n v="0.18500716755207017"/>
    <n v="95"/>
    <s v="koine"/>
    <s v="0007"/>
    <s v="129"/>
    <n v="1190.802380952382"/>
    <n v="8.4593778484494314E-2"/>
    <s v="https://github.com/PerseusDL/canonical-greekLit/tree/master/data/tlg0007/tlg129/tlg0007.tlg129.perseus-grc1.xml"/>
    <s v="Plutarch (0007) - De sollertia animalium (129)"/>
  </r>
  <r>
    <x v="9"/>
    <s v="Essay"/>
    <s v="Philosophy"/>
    <x v="7"/>
    <s v="Plutarch"/>
    <s v="De Stoicorum repugnantiis"/>
    <s v="canonical-greekLit-master/data/tlg0007/tlg136/tlg0007.tlg136.perseus-grc1.xml"/>
    <s v="Plutarch - De Stoicorum repugnantiis (tlg136).xml"/>
    <n v="12066"/>
    <n v="18"/>
    <n v="16"/>
    <n v="2"/>
    <s v="Perseus"/>
    <n v="1.4917951268025858E-3"/>
    <n v="1.3260401127134097E-3"/>
    <n v="1.6575501408917621E-4"/>
    <n v="2405"/>
    <n v="0.19932040444223437"/>
    <n v="95"/>
    <s v="koine"/>
    <s v="0007"/>
    <s v="136"/>
    <n v="1187.8595238095229"/>
    <n v="0.10087356838972958"/>
    <s v="https://github.com/PerseusDL/canonical-greekLit/tree/master/data/tlg0007/tlg136/tlg0007.tlg136.perseus-grc1.xml"/>
    <s v="Plutarch (0007) - De Stoicorum repugnantiis (136)"/>
  </r>
  <r>
    <x v="9"/>
    <s v="Essay"/>
    <s v="Philosophy"/>
    <x v="7"/>
    <s v="Plutarch"/>
    <s v="De superstitione"/>
    <s v="canonical-greekLit-master/data/tlg0007/tlg080/tlg0007.tlg080.perseus-grc1.xml"/>
    <s v="Plutarch - De superstitione (tlg080).xml"/>
    <n v="3324"/>
    <n v="10"/>
    <n v="2"/>
    <n v="0"/>
    <s v="Perseus"/>
    <n v="3.0084235860409147E-3"/>
    <n v="6.0168471720818293E-4"/>
    <n v="0"/>
    <n v="619"/>
    <n v="0.18622141997593261"/>
    <n v="95"/>
    <s v="koine"/>
    <s v="0007"/>
    <s v="080"/>
    <n v="350.03571428571411"/>
    <n v="8.0915850094550504E-2"/>
    <s v="https://github.com/PerseusDL/canonical-greekLit/tree/master/data/tlg0007/tlg080/tlg0007.tlg080.perseus-grc1.xml"/>
    <s v="Plutarch (0007) - De superstitione (080)"/>
  </r>
  <r>
    <x v="9"/>
    <s v="Essay"/>
    <s v="Philosophy"/>
    <x v="7"/>
    <s v="Plutarch"/>
    <s v="De tranquilitate animi"/>
    <s v="canonical-greekLit-master/data/tlg0007/tlg096/tlg0007.tlg096.perseus-grc1.xml"/>
    <s v="Plutarch - De tranquilitate animi (tlg096).xml"/>
    <n v="6042"/>
    <n v="5"/>
    <n v="16"/>
    <n v="0"/>
    <s v="Perseus"/>
    <n v="8.2754054948692491E-4"/>
    <n v="2.6481297583581596E-3"/>
    <n v="0"/>
    <n v="1151"/>
    <n v="0.19049983449189009"/>
    <n v="95"/>
    <s v="koine"/>
    <s v="0007"/>
    <s v="096"/>
    <n v="641.06666666666706"/>
    <n v="8.4398102173673106E-2"/>
    <s v="https://github.com/PerseusDL/canonical-greekLit/tree/master/data/tlg0007/tlg096/tlg0007.tlg096.perseus-grc1.xml"/>
    <s v="Plutarch (0007) - De tranquilitate animi (096)"/>
  </r>
  <r>
    <x v="9"/>
    <s v="Essay"/>
    <s v="Medicine/Biology"/>
    <x v="7"/>
    <s v="Plutarch"/>
    <s v="De tuenda sanitate praecepta"/>
    <s v="canonical-greekLit-master/data/tlg0007/tlg077/tlg0007.tlg077.perseus-grc1.xml"/>
    <s v="Plutarch - De tuenda sanitate praecepta (tlg077).xml"/>
    <n v="6895"/>
    <n v="15"/>
    <n v="7"/>
    <n v="1"/>
    <s v="Perseus"/>
    <n v="2.1754894851341551E-3"/>
    <n v="1.0152284263959391E-3"/>
    <n v="1.45032632342277E-4"/>
    <n v="1342"/>
    <n v="0.19463379260333574"/>
    <n v="95"/>
    <s v="koine"/>
    <s v="0007"/>
    <s v="077"/>
    <n v="739.35000000000116"/>
    <n v="8.7403915881073074E-2"/>
    <s v="https://github.com/PerseusDL/canonical-greekLit/tree/master/data/tlg0007/tlg077/tlg0007.tlg077.perseus-grc1.xml"/>
    <s v="Plutarch (0007) - De tuenda sanitate praecepta (077)"/>
  </r>
  <r>
    <x v="9"/>
    <s v="Essay"/>
    <s v="Social science"/>
    <x v="7"/>
    <s v="Plutarch"/>
    <s v="De unius in republica dominatione"/>
    <s v="canonical-greekLit-master/data/tlg0007/tlg119/tlg0007.tlg119.perseus-grc1.xml"/>
    <s v="Plutarch - De unius in republica dominatione (tlg119).xml"/>
    <n v="554"/>
    <n v="5"/>
    <n v="3"/>
    <n v="0"/>
    <s v="Perseus"/>
    <n v="9.0252707581227436E-3"/>
    <n v="5.415162454873646E-3"/>
    <n v="0"/>
    <n v="92"/>
    <n v="0.16606498194945848"/>
    <n v="95"/>
    <s v="koine"/>
    <s v="0007"/>
    <s v="119"/>
    <n v="54.083333333333343"/>
    <n v="6.8441636582430784E-2"/>
    <s v="https://github.com/PerseusDL/canonical-greekLit/tree/master/data/tlg0007/tlg119/tlg0007.tlg119.perseus-grc1.xml"/>
    <s v="Plutarch (0007) - De unius in republica dominatione (119)"/>
  </r>
  <r>
    <x v="9"/>
    <s v="Essay"/>
    <s v="Philosophy"/>
    <x v="7"/>
    <s v="Plutarch"/>
    <s v="De virtute et vitio"/>
    <s v="canonical-greekLit-master/data/tlg0007/tlg075/tlg0007.tlg075.perseus-grc1.xml"/>
    <s v="Plutarch - De virtute et vitio (tlg075).xml"/>
    <n v="663"/>
    <n v="2"/>
    <n v="0"/>
    <n v="0"/>
    <s v="Perseus"/>
    <n v="3.0165912518853697E-3"/>
    <n v="0"/>
    <n v="0"/>
    <n v="120"/>
    <n v="0.18099547511312217"/>
    <n v="95"/>
    <s v="koine"/>
    <s v="0007"/>
    <s v="075"/>
    <n v="66.03333333333336"/>
    <n v="8.1397687280040182E-2"/>
    <s v="https://github.com/PerseusDL/canonical-greekLit/tree/master/data/tlg0007/tlg075/tlg0007.tlg075.perseus-grc1.xml"/>
    <s v="Plutarch (0007) - De virtute et vitio (075)"/>
  </r>
  <r>
    <x v="9"/>
    <s v="Essay"/>
    <s v="Philosophy"/>
    <x v="7"/>
    <s v="Plutarch"/>
    <s v="De virtute morali"/>
    <s v="canonical-greekLit-master/data/tlg0007/tlg094/tlg0007.tlg094.perseus-grc1.xml"/>
    <s v="Plutarch - De virtute morali (tlg094).xml"/>
    <n v="5752"/>
    <n v="11"/>
    <n v="3"/>
    <n v="0"/>
    <s v="Perseus"/>
    <n v="1.9123783031988874E-3"/>
    <n v="5.2155771905424201E-4"/>
    <n v="0"/>
    <n v="1084"/>
    <n v="0.18845618915159945"/>
    <n v="95"/>
    <s v="koine"/>
    <s v="0007"/>
    <s v="094"/>
    <n v="611.75000000000011"/>
    <n v="8.2101877607788573E-2"/>
    <s v="https://github.com/PerseusDL/canonical-greekLit/tree/master/data/tlg0007/tlg094/tlg0007.tlg094.perseus-grc1.xml"/>
    <s v="Plutarch (0007) - De virtute morali (094)"/>
  </r>
  <r>
    <x v="9"/>
    <s v="Essay"/>
    <s v="Philosophy"/>
    <x v="7"/>
    <s v="Plutarch"/>
    <s v="De vitando aere alieno"/>
    <s v="canonical-greekLit-master/data/tlg0007/tlg120/tlg0007.tlg120.perseus-grc1.xml"/>
    <s v="Plutarch - De vitando aere alieno (tlg120).xml"/>
    <n v="2003"/>
    <n v="7"/>
    <n v="9"/>
    <n v="0"/>
    <s v="Perseus"/>
    <n v="3.494757863205192E-3"/>
    <n v="4.4932601098352475E-3"/>
    <n v="0"/>
    <n v="350"/>
    <n v="0.17473789316025962"/>
    <n v="95"/>
    <s v="koine"/>
    <s v="0007"/>
    <s v="120"/>
    <n v="179.4166666666666"/>
    <n v="8.516392078548847E-2"/>
    <s v="https://github.com/PerseusDL/canonical-greekLit/tree/master/data/tlg0007/tlg120/tlg0007.tlg120.perseus-grc1.xml"/>
    <s v="Plutarch (0007) - De vitando aere alieno (120)"/>
  </r>
  <r>
    <x v="9"/>
    <s v="Essay"/>
    <s v="Philosophy"/>
    <x v="7"/>
    <s v="Plutarch"/>
    <s v="De vitioso pudore"/>
    <s v="canonical-greekLit-master/data/tlg0007/tlg104/tlg0007.tlg104.perseus-grc1.xml"/>
    <s v="Plutarch - De vitioso pudore (tlg104).xml"/>
    <n v="3653"/>
    <n v="4"/>
    <n v="11"/>
    <n v="0"/>
    <s v="Perseus"/>
    <n v="1.0949904188338351E-3"/>
    <n v="3.011223651793047E-3"/>
    <n v="0"/>
    <n v="662"/>
    <n v="0.18122091431699971"/>
    <n v="95"/>
    <s v="koine"/>
    <s v="0007"/>
    <s v="104"/>
    <n v="386.58333333333297"/>
    <n v="7.5394652796788128E-2"/>
    <s v="https://github.com/PerseusDL/canonical-greekLit/tree/master/data/tlg0007/tlg104/tlg0007.tlg104.perseus-grc1.xml"/>
    <s v="Plutarch (0007) - De vitioso pudore (104)"/>
  </r>
  <r>
    <x v="3"/>
    <s v="Biography"/>
    <s v="Narrative"/>
    <x v="7"/>
    <s v="Plutarch"/>
    <s v="Demetrius"/>
    <s v="canonical-greekLit-master/data/tlg0007/tlg057/tlg0007.tlg057.perseus-grc1.xml"/>
    <s v="Plutarch - Demetrius (tlg057).xml"/>
    <n v="12290"/>
    <n v="45"/>
    <n v="57"/>
    <n v="0"/>
    <s v="Perseus"/>
    <n v="3.6615134255492269E-3"/>
    <n v="4.6379170056956879E-3"/>
    <n v="0"/>
    <n v="2139"/>
    <n v="0.17404393816110658"/>
    <n v="95"/>
    <s v="koine"/>
    <s v="0007"/>
    <s v="057"/>
    <n v="1039.0000000000041"/>
    <n v="8.9503661513425217E-2"/>
    <s v="https://github.com/PerseusDL/canonical-greekLit/tree/master/data/tlg0007/tlg057/tlg0007.tlg057.perseus-grc1.xml"/>
    <s v="Plutarch (0007) - Demetrius (057)"/>
  </r>
  <r>
    <x v="3"/>
    <s v="Biography"/>
    <s v="Narrative"/>
    <x v="7"/>
    <s v="Plutarch"/>
    <s v="Demosthenes"/>
    <s v="canonical-greekLit-master/data/tlg0007/tlg054/tlg0007.tlg054.perseus-grc1.xml"/>
    <s v="Plutarch - Demosthenes (tlg054).xml"/>
    <n v="6820"/>
    <n v="12"/>
    <n v="24"/>
    <n v="2"/>
    <s v="Perseus"/>
    <n v="1.7595307917888563E-3"/>
    <n v="3.5190615835777126E-3"/>
    <n v="2.9325513196480938E-4"/>
    <n v="1234"/>
    <n v="0.18093841642228739"/>
    <n v="95"/>
    <s v="koine"/>
    <s v="0007"/>
    <s v="054"/>
    <n v="621.9095238095241"/>
    <n v="8.9749336684820519E-2"/>
    <s v="https://github.com/PerseusDL/canonical-greekLit/tree/master/data/tlg0007/tlg054/tlg0007.tlg054.perseus-grc1.xml"/>
    <s v="Plutarch (0007) - Demosthenes (054)"/>
  </r>
  <r>
    <x v="3"/>
    <s v="Biography"/>
    <s v="Narrative"/>
    <x v="7"/>
    <s v="Plutarch"/>
    <s v="Dion"/>
    <s v="canonical-greekLit-master/data/tlg0007/tlg060/tlg0007.tlg060.perseus-grc1.xml"/>
    <s v="Plutarch - Dion (tlg060).xml"/>
    <n v="11763"/>
    <n v="13"/>
    <n v="26"/>
    <n v="2"/>
    <s v="Perseus"/>
    <n v="1.1051602482359943E-3"/>
    <n v="2.2103204964719885E-3"/>
    <n v="1.7002465357476835E-4"/>
    <n v="1980"/>
    <n v="0.16832440703902066"/>
    <n v="95"/>
    <s v="koine"/>
    <s v="0007"/>
    <s v="060"/>
    <n v="1002.821428571433"/>
    <n v="8.3072224043914566E-2"/>
    <s v="https://github.com/PerseusDL/canonical-greekLit/tree/master/data/tlg0007/tlg060/tlg0007.tlg060.perseus-grc1.xml"/>
    <s v="Plutarch (0007) - Dion (060)"/>
  </r>
  <r>
    <x v="3"/>
    <s v="Biography"/>
    <s v="Narrative"/>
    <x v="7"/>
    <s v="Plutarch"/>
    <s v="Eumenes"/>
    <s v="canonical-greekLit-master/data/tlg0007/tlg041/tlg0007.tlg041.perseus-grc1.xml"/>
    <s v="Plutarch - Eumenes (tlg041).xml"/>
    <n v="5509"/>
    <n v="24"/>
    <n v="16"/>
    <n v="0"/>
    <s v="Perseus"/>
    <n v="4.3565075331276097E-3"/>
    <n v="2.9043383554184063E-3"/>
    <n v="0"/>
    <n v="922"/>
    <n v="0.16736249773098566"/>
    <n v="95"/>
    <s v="koine"/>
    <s v="0007"/>
    <s v="041"/>
    <n v="488.42619047618962"/>
    <n v="7.8702815306554805E-2"/>
    <s v="https://github.com/PerseusDL/canonical-greekLit/tree/master/data/tlg0007/tlg041/tlg0007.tlg041.perseus-grc1.xml"/>
    <s v="Plutarch (0007) - Eumenes (041)"/>
  </r>
  <r>
    <x v="3"/>
    <s v="Biography"/>
    <s v="Narrative"/>
    <x v="7"/>
    <s v="Plutarch"/>
    <s v="Fabius Maximus"/>
    <s v="canonical-greekLit-master/data/tlg0007/tlg013/tlg0007.tlg013.perseus-grc2.xml"/>
    <s v="Plutarch - Fabius Maximus (tlg013).xml"/>
    <n v="7713"/>
    <n v="24"/>
    <n v="117"/>
    <n v="2"/>
    <s v="Perseus"/>
    <n v="3.1116297160637884E-3"/>
    <n v="1.5169194865810968E-2"/>
    <n v="2.5930247633864902E-4"/>
    <n v="1295"/>
    <n v="0.16789835342927525"/>
    <n v="95"/>
    <s v="koine"/>
    <s v="0007"/>
    <s v="013"/>
    <n v="702.96666666666772"/>
    <n v="7.6757854704178952E-2"/>
    <s v="https://github.com/PerseusDL/canonical-greekLit/tree/master/data/tlg0007/tlg013/tlg0007.tlg013.perseus-grc2.xml"/>
    <s v="Plutarch (0007) - Fabius Maximus (013)"/>
  </r>
  <r>
    <x v="3"/>
    <s v="Biography"/>
    <s v="Narrative"/>
    <x v="7"/>
    <s v="Plutarch"/>
    <s v="Galba"/>
    <s v="canonical-greekLit-master/data/tlg0007/tlg065/tlg0007.tlg065.perseus-grc1.xml"/>
    <s v="Plutarch - Galba (tlg065).xml"/>
    <n v="6146"/>
    <n v="8"/>
    <n v="321"/>
    <n v="1"/>
    <s v="Perseus"/>
    <n v="1.3016596160104132E-3"/>
    <n v="5.2229092092417835E-2"/>
    <n v="1.6270745200130165E-4"/>
    <n v="1085"/>
    <n v="0.17653758542141229"/>
    <n v="95"/>
    <s v="koine"/>
    <s v="0007"/>
    <s v="065"/>
    <n v="553.20952380952281"/>
    <n v="8.6526273379511423E-2"/>
    <s v="https://github.com/PerseusDL/canonical-greekLit/tree/master/data/tlg0007/tlg065/tlg0007.tlg065.perseus-grc1.xml"/>
    <s v="Plutarch (0007) - Galba (065)"/>
  </r>
  <r>
    <x v="9"/>
    <s v="Essay"/>
    <s v="Social science"/>
    <x v="7"/>
    <s v="Plutarch"/>
    <s v="Instituta Laconica"/>
    <s v="canonical-greekLit-master/data/tlg0007/tlg082a/tlg0007.tlg082a.perseus-grc1.xml"/>
    <s v="Plutarch - Instituta Laconica (tlg082a).xml"/>
    <n v="1615"/>
    <n v="8"/>
    <n v="3"/>
    <n v="0"/>
    <s v="Perseus"/>
    <n v="4.9535603715170282E-3"/>
    <n v="1.8575851393188853E-3"/>
    <n v="0"/>
    <n v="315"/>
    <n v="0.19504643962848298"/>
    <n v="95"/>
    <s v="koine"/>
    <s v="0007"/>
    <s v="082a"/>
    <n v="168.0428571428572"/>
    <n v="9.0995134896063659E-2"/>
    <s v="https://github.com/PerseusDL/canonical-greekLit/tree/master/data/tlg0007/tlg082a/tlg0007.tlg082a.perseus-grc1.xml"/>
    <s v="Plutarch (0007) - Instituta Laconica (082a)"/>
  </r>
  <r>
    <x v="9"/>
    <s v="Essay"/>
    <s v="Miscellanea"/>
    <x v="7"/>
    <s v="Plutarch"/>
    <s v="Lacaenarum Apophthegmata"/>
    <s v="canonical-greekLit-master/data/tlg0007/tlg082b/tlg0007.tlg082b.perseus-grc1.xml"/>
    <s v="Plutarch - Lacaenarum Apophthegmata (tlg082b).xml"/>
    <n v="1078"/>
    <n v="8"/>
    <n v="5"/>
    <n v="2"/>
    <s v="Perseus"/>
    <n v="7.4211502782931356E-3"/>
    <n v="4.6382189239332098E-3"/>
    <n v="1.8552875695732839E-3"/>
    <n v="199"/>
    <n v="0.18460111317254174"/>
    <n v="95"/>
    <s v="koine"/>
    <s v="0007"/>
    <s v="082b"/>
    <n v="104.7380952380952"/>
    <n v="8.7441470094531362E-2"/>
    <s v="https://github.com/PerseusDL/canonical-greekLit/tree/master/data/tlg0007/tlg082b/tlg0007.tlg082b.perseus-grc1.xml"/>
    <s v="Plutarch (0007) - Lacaenarum Apophthegmata (082b)"/>
  </r>
  <r>
    <x v="3"/>
    <s v="Biography"/>
    <s v="Narrative"/>
    <x v="7"/>
    <s v="Plutarch"/>
    <s v="Lucullus"/>
    <s v="canonical-greekLit-master/data/tlg0007/tlg036/tlg0007.tlg036.perseus-grc1.xml"/>
    <s v="Plutarch - Lucullus (tlg036).xml"/>
    <n v="13327"/>
    <n v="21"/>
    <n v="407"/>
    <n v="0"/>
    <s v="Perseus"/>
    <n v="1.5757484805282509E-3"/>
    <n v="3.05395062654761E-2"/>
    <n v="0"/>
    <n v="2257"/>
    <n v="0.16935544383582202"/>
    <n v="95"/>
    <s v="koine"/>
    <s v="0007"/>
    <s v="036"/>
    <n v="1145.9809523809549"/>
    <n v="8.3366027434459755E-2"/>
    <s v="https://github.com/PerseusDL/canonical-greekLit/tree/master/data/tlg0007/tlg036/tlg0007.tlg036.perseus-grc1.xml"/>
    <s v="Plutarch (0007) - Lucullus (036)"/>
  </r>
  <r>
    <x v="3"/>
    <s v="Biography"/>
    <s v="Narrative"/>
    <x v="7"/>
    <s v="Plutarch"/>
    <s v="Lycurgus"/>
    <s v="canonical-greekLit-master/data/tlg0007/tlg004/tlg0007.tlg004.perseus-grc2.xml"/>
    <s v="Plutarch - Lycurgus (tlg004).xml"/>
    <n v="9391"/>
    <n v="16"/>
    <n v="24"/>
    <n v="4"/>
    <s v="Perseus"/>
    <n v="1.703758918113087E-3"/>
    <n v="2.5556383771696304E-3"/>
    <n v="4.2593972952827174E-4"/>
    <n v="1691"/>
    <n v="0.18006602065807689"/>
    <n v="95"/>
    <s v="koine"/>
    <s v="0007"/>
    <s v="004"/>
    <n v="910.53571428571627"/>
    <n v="8.3107686690904459E-2"/>
    <s v="https://github.com/PerseusDL/canonical-greekLit/tree/master/data/tlg0007/tlg004/tlg0007.tlg004.perseus-grc2.xml"/>
    <s v="Plutarch (0007) - Lycurgus (004)"/>
  </r>
  <r>
    <x v="3"/>
    <s v="Biography"/>
    <s v="Narrative"/>
    <x v="7"/>
    <s v="Plutarch"/>
    <s v="Lysander"/>
    <s v="canonical-greekLit-master/data/tlg0007/tlg032/tlg0007.tlg032.perseus-grc1.xml"/>
    <s v="Plutarch - Lysander (tlg032).xml"/>
    <n v="8127"/>
    <n v="4"/>
    <n v="27"/>
    <n v="0"/>
    <s v="Perseus"/>
    <n v="4.9218653869816662E-4"/>
    <n v="3.3222591362126247E-3"/>
    <n v="0"/>
    <n v="1406"/>
    <n v="0.17300356835240557"/>
    <n v="95"/>
    <s v="koine"/>
    <s v="0007"/>
    <s v="032"/>
    <n v="741.17619047619155"/>
    <n v="8.1804332413413117E-2"/>
    <s v="https://github.com/PerseusDL/canonical-greekLit/tree/master/data/tlg0007/tlg032/tlg0007.tlg032.perseus-grc1.xml"/>
    <s v="Plutarch (0007) - Lysander (032)"/>
  </r>
  <r>
    <x v="3"/>
    <s v="Biography"/>
    <s v="Narrative"/>
    <x v="7"/>
    <s v="Plutarch"/>
    <s v="Marcellus"/>
    <s v="canonical-greekLit-master/data/tlg0007/tlg022/tlg0007.tlg022.perseus-grc1.xml"/>
    <s v="Plutarch - Marcellus (tlg022).xml"/>
    <n v="8423"/>
    <n v="36"/>
    <n v="243"/>
    <n v="0"/>
    <s v="Perseus"/>
    <n v="4.2740116348094501E-3"/>
    <n v="2.8849578534963789E-2"/>
    <n v="0"/>
    <n v="1440"/>
    <n v="0.17096046539237802"/>
    <n v="95"/>
    <s v="koine"/>
    <s v="0007"/>
    <s v="022"/>
    <n v="793.43809523809705"/>
    <n v="7.6761475099359253E-2"/>
    <s v="https://github.com/PerseusDL/canonical-greekLit/tree/master/data/tlg0007/tlg022/tlg0007.tlg022.perseus-grc1.xml"/>
    <s v="Plutarch (0007) - Marcellus (022)"/>
  </r>
  <r>
    <x v="3"/>
    <s v="Biography"/>
    <s v="Narrative"/>
    <x v="7"/>
    <s v="Plutarch"/>
    <s v="Marcus Cato"/>
    <s v="canonical-greekLit-master/data/tlg0007/tlg025/tlg0007.tlg025.perseus-grc1.xml"/>
    <s v="Plutarch - Marcus Cato (tlg025).xml"/>
    <n v="8057"/>
    <n v="16"/>
    <n v="157"/>
    <n v="1"/>
    <s v="Perseus"/>
    <n v="1.9858508129576764E-3"/>
    <n v="1.9486161102147202E-2"/>
    <n v="1.2411567580985477E-4"/>
    <n v="1446"/>
    <n v="0.17947126722105003"/>
    <n v="95"/>
    <s v="koine"/>
    <s v="0007"/>
    <s v="025"/>
    <n v="793.58571428571543"/>
    <n v="8.0974839979432112E-2"/>
    <s v="https://github.com/PerseusDL/canonical-greekLit/tree/master/data/tlg0007/tlg025/tlg0007.tlg025.perseus-grc1.xml"/>
    <s v="Plutarch (0007) - Marcus Cato (025)"/>
  </r>
  <r>
    <x v="9"/>
    <s v="Essay"/>
    <s v="Philosophy"/>
    <x v="7"/>
    <s v="Plutarch"/>
    <s v="Maxime cum principbus philosopho esse diserendum"/>
    <s v="canonical-greekLit-master/data/tlg0007/tlg115/tlg0007.tlg115.perseus-grc1.xml"/>
    <s v="Plutarch - Maxime cum principbus philosopho esse diserendum (tlg115).xml"/>
    <n v="1530"/>
    <n v="12"/>
    <n v="7"/>
    <n v="0"/>
    <s v="Perseus"/>
    <n v="7.8431372549019607E-3"/>
    <n v="4.5751633986928107E-3"/>
    <n v="0"/>
    <n v="309"/>
    <n v="0.20196078431372549"/>
    <n v="95"/>
    <s v="koine"/>
    <s v="0007"/>
    <s v="115"/>
    <n v="162.85"/>
    <n v="9.5522875816993466E-2"/>
    <s v="https://github.com/PerseusDL/canonical-greekLit/tree/master/data/tlg0007/tlg115/tlg0007.tlg115.perseus-grc1.xml"/>
    <s v="Plutarch (0007) - Maxime cum principbus philosopho esse diserendum (115)"/>
  </r>
  <r>
    <x v="9"/>
    <s v="Essay"/>
    <s v="Philosophy"/>
    <x v="7"/>
    <s v="Plutarch"/>
    <s v="Mulierum virtutes"/>
    <s v="canonical-greekLit-master/data/tlg0007/tlg083/tlg0007.tlg083.perseus-grc1.xml"/>
    <s v="Plutarch - Mulierum virtutes (tlg083).xml"/>
    <n v="9424"/>
    <n v="6"/>
    <n v="142"/>
    <n v="1"/>
    <s v="Perseus"/>
    <n v="6.3667232597623094E-4"/>
    <n v="1.5067911714770798E-2"/>
    <n v="1.0611205432937182E-4"/>
    <n v="1613"/>
    <n v="0.17115874363327674"/>
    <n v="95"/>
    <s v="koine"/>
    <s v="0007"/>
    <s v="083"/>
    <n v="852.50000000000227"/>
    <n v="8.0698217317487025E-2"/>
    <s v="https://github.com/PerseusDL/canonical-greekLit/tree/master/data/tlg0007/tlg083/tlg0007.tlg083.perseus-grc1.xml"/>
    <s v="Plutarch (0007) - Mulierum virtutes (083)"/>
  </r>
  <r>
    <x v="3"/>
    <s v="Biography"/>
    <s v="Narrative"/>
    <x v="7"/>
    <s v="Plutarch"/>
    <s v="Nicias"/>
    <s v="canonical-greekLit-master/data/tlg0007/tlg038/tlg0007.tlg038.perseus-grc1.xml"/>
    <s v="Plutarch - Nicias (tlg038).xml"/>
    <n v="9058"/>
    <n v="7"/>
    <n v="27"/>
    <n v="0"/>
    <s v="Perseus"/>
    <n v="7.7279752704791343E-4"/>
    <n v="2.9807904614705233E-3"/>
    <n v="0"/>
    <n v="1683"/>
    <n v="0.18580260543166263"/>
    <n v="95"/>
    <s v="koine"/>
    <s v="0007"/>
    <s v="038"/>
    <n v="901.13571428571674"/>
    <n v="8.6317540926725903E-2"/>
    <s v="https://github.com/PerseusDL/canonical-greekLit/tree/master/data/tlg0007/tlg038/tlg0007.tlg038.perseus-grc1.xml"/>
    <s v="Plutarch (0007) - Nicias (038)"/>
  </r>
  <r>
    <x v="9"/>
    <s v="Essay"/>
    <s v="Philosophy"/>
    <x v="7"/>
    <s v="Plutarch"/>
    <s v="Non posse suaviter vivi secundum Epicurum"/>
    <s v="canonical-greekLit-master/data/tlg0007/tlg139/tlg0007.tlg139.perseus-grc1.xml"/>
    <s v="Plutarch - Non posse suaviter vivi secundum Epicurum (tlg139).xml"/>
    <n v="9710"/>
    <n v="33"/>
    <n v="21"/>
    <n v="0"/>
    <s v="Perseus"/>
    <n v="3.3985581874356333E-3"/>
    <n v="2.1627188465499483E-3"/>
    <n v="0"/>
    <n v="1930"/>
    <n v="0.19876416065911431"/>
    <n v="95"/>
    <s v="koine"/>
    <s v="0007"/>
    <s v="139"/>
    <n v="1011.1595238095269"/>
    <n v="9.4628267372860259E-2"/>
    <s v="https://github.com/PerseusDL/canonical-greekLit/tree/master/data/tlg0007/tlg139/tlg0007.tlg139.perseus-grc1.xml"/>
    <s v="Plutarch (0007) - Non posse suaviter vivi secundum Epicurum (139)"/>
  </r>
  <r>
    <x v="3"/>
    <s v="Biography"/>
    <s v="Narrative"/>
    <x v="7"/>
    <s v="Plutarch"/>
    <s v="Numa"/>
    <s v="canonical-greekLit-master/data/tlg0007/tlg005/tlg0007.tlg005.perseus-grc2.xml"/>
    <s v="Plutarch - Numa (tlg005).xml"/>
    <n v="7508"/>
    <n v="34"/>
    <n v="167"/>
    <n v="6"/>
    <s v="Perseus"/>
    <n v="4.5285029302077782E-3"/>
    <n v="2.2242940863079382E-2"/>
    <n v="7.9914757591901967E-4"/>
    <n v="1327"/>
    <n v="0.17674480554075653"/>
    <n v="95"/>
    <s v="koine"/>
    <s v="0007"/>
    <s v="005"/>
    <n v="717.44761904762072"/>
    <n v="8.1187051272293462E-2"/>
    <s v="https://github.com/PerseusDL/canonical-greekLit/tree/master/data/tlg0007/tlg005/tlg0007.tlg005.perseus-grc2.xml"/>
    <s v="Plutarch (0007) - Numa (005)"/>
  </r>
  <r>
    <x v="3"/>
    <s v="Biography"/>
    <s v="Narrative"/>
    <x v="7"/>
    <s v="Plutarch"/>
    <s v="Otho"/>
    <s v="canonical-greekLit-master/data/tlg0007/tlg066/tlg0007.tlg066.perseus-grc1.xml"/>
    <s v="Plutarch - Otho (tlg066).xml"/>
    <n v="4129"/>
    <n v="3"/>
    <n v="162"/>
    <n v="3"/>
    <s v="Perseus"/>
    <n v="7.2656817631387748E-4"/>
    <n v="3.9234681520949381E-2"/>
    <n v="7.2656817631387748E-4"/>
    <n v="746"/>
    <n v="0.18067328651005085"/>
    <n v="95"/>
    <s v="koine"/>
    <s v="0007"/>
    <s v="066"/>
    <n v="433.54999999999939"/>
    <n v="7.5672075563090482E-2"/>
    <s v="https://github.com/PerseusDL/canonical-greekLit/tree/master/data/tlg0007/tlg066/tlg0007.tlg066.perseus-grc1.xml"/>
    <s v="Plutarch (0007) - Otho (066)"/>
  </r>
  <r>
    <x v="3"/>
    <s v="Biography"/>
    <s v="Narrative"/>
    <x v="7"/>
    <s v="Plutarch"/>
    <s v="Parallela minora"/>
    <s v="canonical-greekLit-master/data/tlg0007/tlg085/tlg0007.tlg085.perseus-grc1.xml"/>
    <s v="Plutarch - Parallela minora (tlg085).xml"/>
    <n v="4648"/>
    <n v="23"/>
    <n v="175"/>
    <n v="4"/>
    <s v="Perseus"/>
    <n v="4.9483648881239245E-3"/>
    <n v="3.7650602409638557E-2"/>
    <n v="8.6058519793459555E-4"/>
    <n v="733"/>
    <n v="0.15770223752151463"/>
    <n v="95"/>
    <s v="koine"/>
    <s v="0007"/>
    <s v="085"/>
    <n v="283.55000000000013"/>
    <n v="9.6697504302925966E-2"/>
    <s v="https://github.com/PerseusDL/canonical-greekLit/tree/master/data/tlg0007/tlg085/tlg0007.tlg085.perseus-grc1.xml"/>
    <s v="Plutarch (0007) - Parallela minora (085)"/>
  </r>
  <r>
    <x v="3"/>
    <s v="Biography"/>
    <s v="Narrative"/>
    <x v="7"/>
    <s v="Plutarch"/>
    <s v="Pelopidas"/>
    <s v="canonical-greekLit-master/data/tlg0007/tlg021/tlg0007.tlg021.perseus-grc2.xml"/>
    <s v="Plutarch - Pelopidas (tlg021).xml"/>
    <n v="9410"/>
    <n v="11"/>
    <n v="37"/>
    <n v="0"/>
    <s v="Perseus"/>
    <n v="1.1689691817215729E-3"/>
    <n v="3.9319872476089269E-3"/>
    <n v="0"/>
    <n v="1578"/>
    <n v="0.16769394261424017"/>
    <n v="95"/>
    <s v="koine"/>
    <s v="0007"/>
    <s v="021"/>
    <n v="864.25952380952663"/>
    <n v="7.5849147310358495E-2"/>
    <s v="https://github.com/PerseusDL/canonical-greekLit/tree/master/data/tlg0007/tlg021/tlg0007.tlg021.perseus-grc2.xml"/>
    <s v="Plutarch (0007) - Pelopidas (021)"/>
  </r>
  <r>
    <x v="3"/>
    <s v="Biography"/>
    <s v="Narrative"/>
    <x v="7"/>
    <s v="Plutarch"/>
    <s v="Pericles"/>
    <s v="canonical-greekLit-master/data/tlg0007/tlg012/tlg0007.tlg012.perseus-grc2.xml"/>
    <s v="Plutarch - Pericles (tlg012).xml"/>
    <n v="9940"/>
    <n v="10"/>
    <n v="30"/>
    <n v="0"/>
    <s v="Perseus"/>
    <n v="1.006036217303823E-3"/>
    <n v="3.0181086519114686E-3"/>
    <n v="0"/>
    <n v="1752"/>
    <n v="0.17625754527162979"/>
    <n v="95"/>
    <s v="koine"/>
    <s v="0007"/>
    <s v="012"/>
    <n v="945.30714285714635"/>
    <n v="8.1156223052600965E-2"/>
    <s v="https://github.com/PerseusDL/canonical-greekLit/tree/master/data/tlg0007/tlg012/tlg0007.tlg012.perseus-grc2.xml"/>
    <s v="Plutarch (0007) - Pericles (012)"/>
  </r>
  <r>
    <x v="3"/>
    <s v="Biography"/>
    <s v="Narrative"/>
    <x v="7"/>
    <s v="Plutarch"/>
    <s v="Philopoemen"/>
    <s v="canonical-greekLit-master/data/tlg0007/tlg027/tlg0007.tlg027.perseus-grc1.xml"/>
    <s v="Plutarch - Philopoemen (tlg027).xml"/>
    <n v="5686"/>
    <n v="14"/>
    <n v="29"/>
    <n v="0"/>
    <s v="Perseus"/>
    <n v="2.4621878297572987E-3"/>
    <n v="5.1002462187829754E-3"/>
    <n v="0"/>
    <n v="970"/>
    <n v="0.17059444249032713"/>
    <n v="95"/>
    <s v="koine"/>
    <s v="0007"/>
    <s v="027"/>
    <n v="468.78333333333228"/>
    <n v="8.8149255481299288E-2"/>
    <s v="https://github.com/PerseusDL/canonical-greekLit/tree/master/data/tlg0007/tlg027/tlg0007.tlg027.perseus-grc1.xml"/>
    <s v="Plutarch (0007) - Philopoemen (027)"/>
  </r>
  <r>
    <x v="3"/>
    <s v="Biography"/>
    <s v="Narrative"/>
    <x v="7"/>
    <s v="Plutarch"/>
    <s v="Phocion"/>
    <s v="canonical-greekLit-master/data/tlg0007/tlg049/tlg0007.tlg049.perseus-grc1.xml"/>
    <s v="Plutarch - Phocion (tlg049).xml"/>
    <n v="8159"/>
    <n v="8"/>
    <n v="49"/>
    <n v="0"/>
    <s v="Perseus"/>
    <n v="9.8051231768599102E-4"/>
    <n v="6.0056379458266942E-3"/>
    <n v="0"/>
    <n v="1501"/>
    <n v="0.18396862360583405"/>
    <n v="95"/>
    <s v="koine"/>
    <s v="0007"/>
    <s v="049"/>
    <n v="731.45238095238244"/>
    <n v="9.4318864940264438E-2"/>
    <s v="https://github.com/PerseusDL/canonical-greekLit/tree/master/data/tlg0007/tlg049/tlg0007.tlg049.perseus-grc1.xml"/>
    <s v="Plutarch (0007) - Phocion (049)"/>
  </r>
  <r>
    <x v="9"/>
    <s v="Essay"/>
    <s v="Philosophy"/>
    <x v="7"/>
    <s v="Plutarch"/>
    <s v="Platonicae quaestiones"/>
    <s v="canonical-greekLit-master/data/tlg0007/tlg133/tlg0007.tlg133.perseus-grc1.xml"/>
    <s v="Plutarch - Platonicae quaestiones (tlg133).xml"/>
    <n v="6178"/>
    <n v="12"/>
    <n v="1"/>
    <n v="0"/>
    <s v="Perseus"/>
    <n v="1.9423761735189381E-3"/>
    <n v="1.6186468112657819E-4"/>
    <n v="0"/>
    <n v="1283"/>
    <n v="0.2076723858853998"/>
    <n v="95"/>
    <s v="koine"/>
    <s v="0007"/>
    <s v="133"/>
    <n v="729.25000000000136"/>
    <n v="8.9632567173842451E-2"/>
    <s v="https://github.com/PerseusDL/canonical-greekLit/tree/master/data/tlg0007/tlg133/tlg0007.tlg133.perseus-grc1.xml"/>
    <s v="Plutarch (0007) - Platonicae quaestiones (133)"/>
  </r>
  <r>
    <x v="3"/>
    <s v="Biography"/>
    <s v="Narrative"/>
    <x v="7"/>
    <s v="Plutarch"/>
    <s v="Pompey"/>
    <s v="canonical-greekLit-master/data/tlg0007/tlg045/tlg0007.tlg045.perseus-grc1.xml"/>
    <s v="Plutarch - Pompey (tlg045).xml"/>
    <n v="20099"/>
    <n v="21"/>
    <n v="395"/>
    <n v="1"/>
    <s v="Perseus"/>
    <n v="1.0448281009005423E-3"/>
    <n v="1.9652719040748296E-2"/>
    <n v="4.9753719090502018E-5"/>
    <n v="3413"/>
    <n v="0.16980944325588337"/>
    <n v="95"/>
    <s v="koine"/>
    <s v="0007"/>
    <s v="045"/>
    <n v="1723.064285714278"/>
    <n v="8.4080586809578681E-2"/>
    <s v="https://github.com/PerseusDL/canonical-greekLit/tree/master/data/tlg0007/tlg045/tlg0007.tlg045.perseus-grc1.xml"/>
    <s v="Plutarch (0007) - Pompey (045)"/>
  </r>
  <r>
    <x v="9"/>
    <s v="Essay"/>
    <s v="Philosophy"/>
    <x v="7"/>
    <s v="Plutarch"/>
    <s v="Praecepta gerendae reipublicae"/>
    <s v="canonical-greekLit-master/data/tlg0007/tlg118/tlg0007.tlg118.perseus-grc1.xml"/>
    <s v="Plutarch - Praecepta gerendae reipublicae (tlg118).xml"/>
    <n v="12425"/>
    <n v="40"/>
    <n v="72"/>
    <n v="0"/>
    <s v="Perseus"/>
    <n v="3.2193158953722333E-3"/>
    <n v="5.7947686116700198E-3"/>
    <n v="0"/>
    <n v="2252"/>
    <n v="0.18124748490945675"/>
    <n v="95"/>
    <s v="koine"/>
    <s v="0007"/>
    <s v="118"/>
    <n v="1218.340476190476"/>
    <n v="8.3191913385072355E-2"/>
    <s v="https://github.com/PerseusDL/canonical-greekLit/tree/master/data/tlg0007/tlg118/tlg0007.tlg118.perseus-grc1.xml"/>
    <s v="Plutarch (0007) - Praecepta gerendae reipublicae (118)"/>
  </r>
  <r>
    <x v="3"/>
    <s v="Biography"/>
    <s v="Narrative"/>
    <x v="7"/>
    <s v="Plutarch"/>
    <s v="Publicola"/>
    <s v="canonical-greekLit-master/data/tlg0007/tlg008/tlg0007.tlg008.perseus-grc2.xml"/>
    <s v="Plutarch - Publicola (tlg008).xml"/>
    <n v="5845"/>
    <n v="37"/>
    <n v="238"/>
    <n v="4"/>
    <s v="Perseus"/>
    <n v="6.3301967493584257E-3"/>
    <n v="4.0718562874251497E-2"/>
    <n v="6.843455945252353E-4"/>
    <n v="1026"/>
    <n v="0.17553464499572283"/>
    <n v="95"/>
    <s v="koine"/>
    <s v="0007"/>
    <s v="008"/>
    <n v="570.69999999999948"/>
    <n v="7.7895637296834991E-2"/>
    <s v="https://github.com/PerseusDL/canonical-greekLit/tree/master/data/tlg0007/tlg008/tlg0007.tlg008.perseus-grc2.xml"/>
    <s v="Plutarch (0007) - Publicola (008)"/>
  </r>
  <r>
    <x v="3"/>
    <s v="Biography"/>
    <s v="Narrative"/>
    <x v="7"/>
    <s v="Plutarch"/>
    <s v="Pyrrhus"/>
    <s v="canonical-greekLit-master/data/tlg0007/tlg030/tlg0007.tlg030.perseus-grc1.xml"/>
    <s v="Plutarch - Pyrrhus (tlg030).xml"/>
    <n v="10870"/>
    <n v="24"/>
    <n v="115"/>
    <n v="0"/>
    <s v="Perseus"/>
    <n v="2.2079116835326588E-3"/>
    <n v="1.0579576816927323E-2"/>
    <n v="0"/>
    <n v="1915"/>
    <n v="0.17617295308187672"/>
    <n v="95"/>
    <s v="koine"/>
    <s v="0007"/>
    <s v="030"/>
    <n v="991.72380952381343"/>
    <n v="8.4938012003329025E-2"/>
    <s v="https://github.com/PerseusDL/canonical-greekLit/tree/master/data/tlg0007/tlg030/tlg0007.tlg030.perseus-grc1.xml"/>
    <s v="Plutarch (0007) - Pyrrhus (030)"/>
  </r>
  <r>
    <x v="9"/>
    <s v="Essay"/>
    <s v="Miscellanea"/>
    <x v="7"/>
    <s v="Plutarch"/>
    <s v="Quaestiones Convivales"/>
    <s v="canonical-greekLit-master/data/tlg0007/tlg112/tlg0007.tlg112.perseus-grc1.xml"/>
    <s v="Plutarch - Quaestiones Convivales (tlg112).xml"/>
    <n v="60924"/>
    <n v="235"/>
    <n v="239"/>
    <n v="7"/>
    <s v="Perseus"/>
    <n v="3.8572647889173394E-3"/>
    <n v="3.9229203597925281E-3"/>
    <n v="1.1489724903158033E-4"/>
    <n v="11740"/>
    <n v="0.192699100518679"/>
    <n v="95"/>
    <s v="koine"/>
    <s v="0007"/>
    <s v="112"/>
    <n v="6340.4214285712978"/>
    <n v="8.8628103398146904E-2"/>
    <s v="https://github.com/PerseusDL/canonical-greekLit/tree/master/data/tlg0007/tlg112/tlg0007.tlg112.perseus-grc1.xml"/>
    <s v="Plutarch (0007) - Quaestiones Convivales (112)"/>
  </r>
  <r>
    <x v="9"/>
    <s v="Essay"/>
    <s v="Miscellanea"/>
    <x v="7"/>
    <s v="Plutarch"/>
    <s v="Quaestiones Graecae"/>
    <s v="canonical-greekLit-master/data/tlg0007/tlg084b/tlg0007.tlg084b.perseus-grc1.xml"/>
    <s v="Plutarch - Quaestiones Graecae (tlg084b).xml"/>
    <n v="5954"/>
    <n v="27"/>
    <n v="102"/>
    <n v="0"/>
    <s v="Perseus"/>
    <n v="4.5347665435001676E-3"/>
    <n v="1.7131340275445078E-2"/>
    <n v="0"/>
    <n v="1085"/>
    <n v="0.18223043332213637"/>
    <n v="95"/>
    <s v="koine"/>
    <s v="0007"/>
    <s v="084b"/>
    <n v="517.09285714285625"/>
    <n v="9.5382455971975769E-2"/>
    <s v="https://github.com/PerseusDL/canonical-greekLit/tree/master/data/tlg0007/tlg084b/tlg0007.tlg084b.perseus-grc1.xml"/>
    <s v="Plutarch (0007) - Quaestiones Graecae (084b)"/>
  </r>
  <r>
    <x v="9"/>
    <s v="Essay"/>
    <s v="Nature/Animals"/>
    <x v="7"/>
    <s v="Plutarch"/>
    <s v="Quaestiones Naturales"/>
    <s v="canonical-greekLit-master/data/tlg0007/tlg125/tlg0007.tlg125.perseus-grc1.xml"/>
    <s v="Plutarch - Quaestiones Naturales (tlg125).xml"/>
    <n v="4059"/>
    <n v="15"/>
    <n v="1"/>
    <n v="0"/>
    <s v="Perseus"/>
    <n v="3.6954915003695491E-3"/>
    <n v="2.4636610002463661E-4"/>
    <n v="0"/>
    <n v="806"/>
    <n v="0.1985710766198571"/>
    <n v="95"/>
    <s v="koine"/>
    <s v="0007"/>
    <s v="125"/>
    <n v="461.18571428571357"/>
    <n v="8.4950550804209518E-2"/>
    <s v="https://github.com/PerseusDL/canonical-greekLit/tree/master/data/tlg0007/tlg125/tlg0007.tlg125.perseus-grc1.xml"/>
    <s v="Plutarch (0007) - Quaestiones Naturales (125)"/>
  </r>
  <r>
    <x v="9"/>
    <s v="Essay"/>
    <s v="Miscellanea"/>
    <x v="7"/>
    <s v="Plutarch"/>
    <s v="Quaestiones Romanae"/>
    <s v="canonical-greekLit-master/data/tlg0007/tlg084a/tlg0007.tlg084a.perseus-grc1.xml"/>
    <s v="Plutarch - Quaestiones Romanae (tlg084a).xml"/>
    <n v="13469"/>
    <n v="90"/>
    <n v="226"/>
    <n v="2"/>
    <s v="Perseus"/>
    <n v="6.6820105427277451E-3"/>
    <n v="1.6779270918405226E-2"/>
    <n v="1.4848912317172767E-4"/>
    <n v="2800"/>
    <n v="0.20788477244041875"/>
    <n v="95"/>
    <s v="koine"/>
    <s v="0007"/>
    <s v="084a"/>
    <n v="1453.816666666663"/>
    <n v="9.9946791397530405E-2"/>
    <s v="https://github.com/PerseusDL/canonical-greekLit/tree/master/data/tlg0007/tlg084a/tlg0007.tlg084a.perseus-grc1.xml"/>
    <s v="Plutarch (0007) - Quaestiones Romanae (084a)"/>
  </r>
  <r>
    <x v="9"/>
    <s v="Essay"/>
    <s v="Essay"/>
    <x v="7"/>
    <s v="Plutarch"/>
    <s v="Quomodo adolescens poetas audire debeat"/>
    <s v="canonical-greekLit-master/data/tlg0007/tlg068/tlg0007.tlg068.perseus-grc1.xml"/>
    <s v="Plutarch - Quomodo adolescens poetas audire debeat (tlg068).xml"/>
    <n v="9862"/>
    <n v="40"/>
    <n v="16"/>
    <n v="0"/>
    <s v="Perseus"/>
    <n v="4.0559724193875478E-3"/>
    <n v="1.6223889677550193E-3"/>
    <n v="0"/>
    <n v="1876"/>
    <n v="0.19022510646927601"/>
    <n v="95"/>
    <s v="koine"/>
    <s v="0007"/>
    <s v="068"/>
    <n v="977.60000000000537"/>
    <n v="9.1097140539443788E-2"/>
    <s v="https://github.com/PerseusDL/canonical-greekLit/tree/master/data/tlg0007/tlg068/tlg0007.tlg068.perseus-grc1.xml"/>
    <s v="Plutarch (0007) - Quomodo adolescens poetas audire debeat (068)"/>
  </r>
  <r>
    <x v="9"/>
    <s v="Essay"/>
    <s v="Essay"/>
    <x v="7"/>
    <s v="Plutarch"/>
    <s v="Quomodo adulator ab amico internoscatur"/>
    <s v="canonical-greekLit-master/data/tlg0007/tlg070/tlg0007.tlg070.perseus-grc1.xml"/>
    <s v="Plutarch - Quomodo adulator ab amico internoscatur (tlg070).xml"/>
    <n v="11778"/>
    <n v="35"/>
    <n v="13"/>
    <n v="1"/>
    <s v="Perseus"/>
    <n v="2.9716420444897266E-3"/>
    <n v="1.1037527593818985E-3"/>
    <n v="8.4904058413992189E-5"/>
    <n v="2141"/>
    <n v="0.18177958906435729"/>
    <n v="95"/>
    <s v="koine"/>
    <s v="0007"/>
    <s v="070"/>
    <n v="1136.2666666666689"/>
    <n v="8.5305937623818232E-2"/>
    <s v="https://github.com/PerseusDL/canonical-greekLit/tree/master/data/tlg0007/tlg070/tlg0007.tlg070.perseus-grc1.xml"/>
    <s v="Plutarch (0007) - Quomodo adulator ab amico internoscatur (070)"/>
  </r>
  <r>
    <x v="9"/>
    <s v="Essay"/>
    <s v="Essay"/>
    <x v="7"/>
    <s v="Plutarch"/>
    <s v="Quomodo quis suos in virtute sentiat profectus"/>
    <s v="canonical-greekLit-master/data/tlg0007/tlg071/tlg0007.tlg071.perseus-grc1.xml"/>
    <s v="Plutarch - Quomodo quis suos in virtute sentiat profectus (tlg071).xml"/>
    <n v="5043"/>
    <n v="9"/>
    <n v="8"/>
    <n v="2"/>
    <s v="Perseus"/>
    <n v="1.784651992861392E-3"/>
    <n v="1.586357326987904E-3"/>
    <n v="3.9658933174697601E-4"/>
    <n v="1002"/>
    <n v="0.19869125520523498"/>
    <n v="95"/>
    <s v="koine"/>
    <s v="0007"/>
    <s v="071"/>
    <n v="556.70952380952349"/>
    <n v="8.8298726192836907E-2"/>
    <s v="https://github.com/PerseusDL/canonical-greekLit/tree/master/data/tlg0007/tlg071/tlg0007.tlg071.perseus-grc1.xml"/>
    <s v="Plutarch (0007) - Quomodo quis suos in virtute sentiat profectus (071)"/>
  </r>
  <r>
    <x v="9"/>
    <s v="Essay"/>
    <s v="Essay"/>
    <x v="7"/>
    <s v="Plutarch"/>
    <s v="Regum et imperatorum apophthegmata"/>
    <s v="canonical-greekLit-master/data/tlg0007/tlg081/tlg0007.tlg081.perseus-grc1.xml"/>
    <s v="Plutarch - Regum et imperatorum apophthegmata (tlg081).xml"/>
    <n v="15921"/>
    <n v="31"/>
    <n v="186"/>
    <n v="0"/>
    <s v="Perseus"/>
    <n v="1.9471138747566108E-3"/>
    <n v="1.1682683248539664E-2"/>
    <n v="0"/>
    <n v="2941"/>
    <n v="0.18472457760190944"/>
    <n v="95"/>
    <s v="koine"/>
    <s v="0007"/>
    <s v="081"/>
    <n v="1489.3714285714241"/>
    <n v="9.1176972013603155E-2"/>
    <s v="https://github.com/PerseusDL/canonical-greekLit/tree/master/data/tlg0007/tlg081/tlg0007.tlg081.perseus-grc1.xml"/>
    <s v="Plutarch (0007) - Regum et imperatorum apophthegmata (081)"/>
  </r>
  <r>
    <x v="3"/>
    <s v="Biography"/>
    <s v="Narrative"/>
    <x v="7"/>
    <s v="Plutarch"/>
    <s v="Romulus"/>
    <s v="canonical-greekLit-master/data/tlg0007/tlg002/tlg0007.tlg002.perseus-grc2.xml"/>
    <s v="Plutarch - Romulus (tlg002).xml"/>
    <n v="9212"/>
    <n v="66"/>
    <n v="382"/>
    <n v="1"/>
    <s v="Perseus"/>
    <n v="7.1645679548415107E-3"/>
    <n v="4.1467650890143294E-2"/>
    <n v="1.0855405992184108E-4"/>
    <n v="1617"/>
    <n v="0.17553191489361702"/>
    <n v="95"/>
    <s v="koine"/>
    <s v="0007"/>
    <s v="002"/>
    <n v="880.53571428571661"/>
    <n v="7.9946188201724208E-2"/>
    <s v="https://github.com/PerseusDL/canonical-greekLit/tree/master/data/tlg0007/tlg002/tlg0007.tlg002.perseus-grc2.xml"/>
    <s v="Plutarch (0007) - Romulus (002)"/>
  </r>
  <r>
    <x v="9"/>
    <s v="Essay"/>
    <s v="Essay"/>
    <x v="7"/>
    <s v="Plutarch"/>
    <s v="Septem sapientium convivium"/>
    <s v="canonical-greekLit-master/data/tlg0007/tlg079/tlg0007.tlg079.perseus-grc1.xml"/>
    <s v="Plutarch - Septem sapientium convivium (tlg079).xml"/>
    <n v="8730"/>
    <n v="23"/>
    <n v="34"/>
    <n v="2"/>
    <s v="Perseus"/>
    <n v="2.634593356242841E-3"/>
    <n v="3.8946162657502864E-3"/>
    <n v="2.290950744558992E-4"/>
    <n v="1635"/>
    <n v="0.1872852233676976"/>
    <n v="95"/>
    <s v="koine"/>
    <s v="0007"/>
    <s v="079"/>
    <n v="904.53333333333615"/>
    <n v="8.3673157693775924E-2"/>
    <s v="https://github.com/PerseusDL/canonical-greekLit/tree/master/data/tlg0007/tlg079/tlg0007.tlg079.perseus-grc1.xml"/>
    <s v="Plutarch (0007) - Septem sapientium convivium (079)"/>
  </r>
  <r>
    <x v="3"/>
    <s v="Biography"/>
    <s v="Narrative"/>
    <x v="7"/>
    <s v="Plutarch"/>
    <s v="Sertorius"/>
    <s v="canonical-greekLit-master/data/tlg0007/tlg042/tlg0007.tlg042.perseus-grc1.xml"/>
    <s v="Plutarch - Sertorius (tlg042).xml"/>
    <n v="6649"/>
    <n v="12"/>
    <n v="233"/>
    <n v="1"/>
    <s v="Perseus"/>
    <n v="1.8047826740863289E-3"/>
    <n v="3.5042863588509547E-2"/>
    <n v="1.5039855617386073E-4"/>
    <n v="1111"/>
    <n v="0.16709279590915926"/>
    <n v="95"/>
    <s v="koine"/>
    <s v="0007"/>
    <s v="042"/>
    <n v="609.24285714285736"/>
    <n v="7.5463549835635829E-2"/>
    <s v="https://github.com/PerseusDL/canonical-greekLit/tree/master/data/tlg0007/tlg042/tlg0007.tlg042.perseus-grc1.xml"/>
    <s v="Plutarch (0007) - Sertorius (042)"/>
  </r>
  <r>
    <x v="3"/>
    <s v="Biography"/>
    <s v="Narrative"/>
    <x v="7"/>
    <s v="Plutarch"/>
    <s v="Solon"/>
    <s v="canonical-greekLit-master/data/tlg0007/tlg007/tlg0007.tlg007.perseus-grc2.xml"/>
    <s v="Plutarch - Solon (tlg007).xml"/>
    <n v="8462"/>
    <n v="15"/>
    <n v="35"/>
    <n v="0"/>
    <s v="Perseus"/>
    <n v="1.772630583786339E-3"/>
    <n v="4.1361380288347906E-3"/>
    <n v="0"/>
    <n v="1486"/>
    <n v="0.17560860316709997"/>
    <n v="95"/>
    <s v="koine"/>
    <s v="0007"/>
    <s v="007"/>
    <n v="754.36904761904941"/>
    <n v="8.6460760149013299E-2"/>
    <s v="https://github.com/PerseusDL/canonical-greekLit/tree/master/data/tlg0007/tlg007/tlg0007.tlg007.perseus-grc2.xml"/>
    <s v="Plutarch (0007) - Solon (007)"/>
  </r>
  <r>
    <x v="3"/>
    <s v="Biography"/>
    <s v="Narrative"/>
    <x v="7"/>
    <s v="Plutarch"/>
    <s v="Sulla"/>
    <s v="canonical-greekLit-master/data/tlg0007/tlg033/tlg0007.tlg033.perseus-grc1.xml"/>
    <s v="Plutarch - Sulla (tlg033).xml"/>
    <n v="11491"/>
    <n v="23"/>
    <n v="241"/>
    <n v="0"/>
    <s v="Perseus"/>
    <n v="2.0015664433034549E-3"/>
    <n v="2.097293534070142E-2"/>
    <n v="0"/>
    <n v="2078"/>
    <n v="0.18083717692106865"/>
    <n v="95"/>
    <s v="koine"/>
    <s v="0007"/>
    <s v="033"/>
    <n v="1028.464285714289"/>
    <n v="9.1335455076643549E-2"/>
    <s v="https://github.com/PerseusDL/canonical-greekLit/tree/master/data/tlg0007/tlg033/tlg0007.tlg033.perseus-grc1.xml"/>
    <s v="Plutarch (0007) - Sulla (033)"/>
  </r>
  <r>
    <x v="3"/>
    <s v="Biography"/>
    <s v="Narrative"/>
    <x v="7"/>
    <s v="Plutarch"/>
    <s v="Themistocles"/>
    <s v="canonical-greekLit-master/data/tlg0007/tlg010/tlg0007.tlg010.perseus-grc2.xml"/>
    <s v="Plutarch - Themistocles (tlg010).xml"/>
    <n v="7927"/>
    <n v="10"/>
    <n v="51"/>
    <n v="0"/>
    <s v="Perseus"/>
    <n v="1.2615112905260501E-3"/>
    <n v="6.4337075816828558E-3"/>
    <n v="0"/>
    <n v="1508"/>
    <n v="0.19023590261132836"/>
    <n v="95"/>
    <s v="koine"/>
    <s v="0007"/>
    <s v="010"/>
    <n v="725.38571428571606"/>
    <n v="9.8727675755554925E-2"/>
    <s v="https://github.com/PerseusDL/canonical-greekLit/tree/master/data/tlg0007/tlg010/tlg0007.tlg010.perseus-grc2.xml"/>
    <s v="Plutarch (0007) - Themistocles (010)"/>
  </r>
  <r>
    <x v="3"/>
    <s v="Biography"/>
    <s v="Narrative"/>
    <x v="7"/>
    <s v="Plutarch"/>
    <s v="Theseus"/>
    <s v="canonical-greekLit-master/data/tlg0007/tlg001/tlg0007.tlg001.perseus-grc2.xml"/>
    <s v="Plutarch - Theseus (tlg001).xml"/>
    <n v="7384"/>
    <n v="5"/>
    <n v="61"/>
    <n v="0"/>
    <s v="Perseus"/>
    <n v="6.7713976164680389E-4"/>
    <n v="8.2611050920910079E-3"/>
    <n v="0"/>
    <n v="1276"/>
    <n v="0.17280606717226435"/>
    <n v="95"/>
    <s v="koine"/>
    <s v="0007"/>
    <s v="001"/>
    <n v="596.68809523809534"/>
    <n v="9.19978202548625E-2"/>
    <s v="https://github.com/PerseusDL/canonical-greekLit/tree/master/data/tlg0007/tlg001/tlg0007.tlg001.perseus-grc2.xml"/>
    <s v="Plutarch (0007) - Theseus (001)"/>
  </r>
  <r>
    <x v="3"/>
    <s v="Biography"/>
    <s v="Narrative"/>
    <x v="7"/>
    <s v="Plutarch"/>
    <s v="Tiberius Gracchus"/>
    <s v="canonical-greekLit-master/data/tlg0007/tlg052a/tlg0007.tlg052a.perseus-grc1.xml"/>
    <s v="Plutarch - Tiberius Gracchus (tlg052a).xml"/>
    <n v="5028"/>
    <n v="11"/>
    <n v="112"/>
    <n v="0"/>
    <s v="Perseus"/>
    <n v="2.1877486077963404E-3"/>
    <n v="2.2275258552108195E-2"/>
    <n v="0"/>
    <n v="875"/>
    <n v="0.17402545743834527"/>
    <n v="95"/>
    <s v="koine"/>
    <s v="0007"/>
    <s v="052a"/>
    <n v="452.25238095238001"/>
    <n v="8.407868318369531E-2"/>
    <s v="https://github.com/PerseusDL/canonical-greekLit/tree/master/data/tlg0007/tlg052a/tlg0007.tlg052a.perseus-grc1.xml"/>
    <s v="Plutarch (0007) - Tiberius Gracchus (052a)"/>
  </r>
  <r>
    <x v="3"/>
    <s v="Biography"/>
    <s v="Narrative"/>
    <x v="7"/>
    <s v="Plutarch"/>
    <s v="Timoleon"/>
    <s v="canonical-greekLit-master/data/tlg0007/tlg018/tlg0007.tlg018.perseus-grc2.xml"/>
    <s v="Plutarch - Timoleon (tlg018).xml"/>
    <n v="9051"/>
    <n v="11"/>
    <n v="92"/>
    <n v="0"/>
    <s v="Perseus"/>
    <n v="1.2153353220638603E-3"/>
    <n v="1.0164622693625013E-2"/>
    <n v="0"/>
    <n v="1534"/>
    <n v="0.16948403491326924"/>
    <n v="95"/>
    <s v="koine"/>
    <s v="0007"/>
    <s v="018"/>
    <n v="818.39285714285904"/>
    <n v="7.9063876130498395E-2"/>
    <s v="https://github.com/PerseusDL/canonical-greekLit/tree/master/data/tlg0007/tlg018/tlg0007.tlg018.perseus-grc2.xml"/>
    <s v="Plutarch (0007) - Timoleon (018)"/>
  </r>
  <r>
    <x v="3"/>
    <s v="Biography"/>
    <s v="Narrative"/>
    <x v="7"/>
    <s v="Plutarch"/>
    <s v="Titus Flamininus"/>
    <s v="canonical-greekLit-master/data/tlg0007/tlg028/tlg0007.tlg028.perseus-grc1.xml"/>
    <s v="Plutarch - Titus Flamininus (tlg028).xml"/>
    <n v="5817"/>
    <n v="14"/>
    <n v="93"/>
    <n v="0"/>
    <s v="Perseus"/>
    <n v="2.4067388688327317E-3"/>
    <n v="1.5987622485817431E-2"/>
    <n v="0"/>
    <n v="1084"/>
    <n v="0.18635035241533437"/>
    <n v="95"/>
    <s v="koine"/>
    <s v="0007"/>
    <s v="028"/>
    <n v="565.18571428571431"/>
    <n v="8.9189321938161537E-2"/>
    <s v="https://github.com/PerseusDL/canonical-greekLit/tree/master/data/tlg0007/tlg028/tlg0007.tlg028.perseus-grc1.xml"/>
    <s v="Plutarch (0007) - Titus Flamininus (028)"/>
  </r>
  <r>
    <x v="3"/>
    <s v="Biography"/>
    <s v="Narrative"/>
    <x v="7"/>
    <s v="Plutarch"/>
    <s v="Vitae decem oratorum"/>
    <s v="canonical-greekLit-master/data/tlg0007/tlg121/tlg0007.tlg121.perseus-grc1.xml"/>
    <s v="Plutarch - Vitae decem oratorum (tlg121).xml"/>
    <n v="9071"/>
    <n v="27"/>
    <n v="97"/>
    <n v="0"/>
    <s v="Perseus"/>
    <n v="2.976518575680741E-3"/>
    <n v="1.0693418586704884E-2"/>
    <n v="0"/>
    <n v="1642"/>
    <n v="0.18101642597288062"/>
    <n v="95"/>
    <s v="koine"/>
    <s v="0007"/>
    <s v="121"/>
    <n v="839.52619047619271"/>
    <n v="8.8465859279440784E-2"/>
    <s v="https://github.com/PerseusDL/canonical-greekLit/tree/master/data/tlg0007/tlg121/tlg0007.tlg121.perseus-grc1.xml"/>
    <s v="Plutarch (0007) - Vitae decem oratorum (121)"/>
  </r>
  <r>
    <x v="6"/>
    <s v="Medicine"/>
    <s v="Medicine/Biology"/>
    <x v="8"/>
    <s v="Aretaeus"/>
    <s v="De causis et signis acutorum morborum"/>
    <s v="canonical-greekLit-master/data/tlg0719/tlg001/tlg0719.tlg001.perseus-grc1.xml"/>
    <s v="Aretaeus - De causis et signis acutorum morborum (tlg001).xml"/>
    <n v="9384"/>
    <n v="327"/>
    <n v="79"/>
    <n v="12"/>
    <s v="Perseus"/>
    <n v="3.4846547314578008E-2"/>
    <n v="8.4185848252344413E-3"/>
    <n v="1.2787723785166241E-3"/>
    <n v="1806"/>
    <n v="0.19245524296675193"/>
    <n v="100"/>
    <s v="koine"/>
    <s v="0719"/>
    <s v="001"/>
    <n v="1195.757142857143"/>
    <n v="6.5030142491779311E-2"/>
    <s v="https://github.com/PerseusDL/canonical-greekLit/tree/master/data/tlg0719/tlg001/tlg0719.tlg001.perseus-grc1.xml"/>
    <s v="Aretaeus (0719) - De causis et signis acutorum morborum (001)"/>
  </r>
  <r>
    <x v="6"/>
    <s v="Medicine"/>
    <s v="Medicine/Biology"/>
    <x v="8"/>
    <s v="Aretaeus"/>
    <s v="De causis et signis diuturnorum morborum"/>
    <s v="canonical-greekLit-master/data/tlg0719/tlg002/tlg0719.tlg002.perseus-grc1.xml"/>
    <s v="Aretaeus - De causis et signis diuturnorum morborum (tlg002).xml"/>
    <n v="17080"/>
    <n v="602"/>
    <n v="145"/>
    <n v="17"/>
    <s v="Perseus"/>
    <n v="3.5245901639344261E-2"/>
    <n v="8.4894613583138181E-3"/>
    <n v="9.9531615925058559E-4"/>
    <n v="3462"/>
    <n v="0.20269320843091335"/>
    <n v="100"/>
    <s v="koine"/>
    <s v="0719"/>
    <s v="002"/>
    <n v="2284.0166666666651"/>
    <n v="6.8968579234972766E-2"/>
    <s v="https://github.com/PerseusDL/canonical-greekLit/tree/master/data/tlg0719/tlg002/tlg0719.tlg002.perseus-grc1.xml"/>
    <s v="Aretaeus (0719) - De causis et signis diuturnorum morborum (002)"/>
  </r>
  <r>
    <x v="6"/>
    <s v="Medicine"/>
    <s v="Medicine/Biology"/>
    <x v="8"/>
    <s v="Aretaeus"/>
    <s v="De curatione acutorum morborum"/>
    <s v="canonical-greekLit-master/data/tlg0719/tlg003/tlg0719.tlg003.perseus-grc1.xml"/>
    <s v="Aretaeus - De curatione acutorum morborum (tlg003).xml"/>
    <n v="16197"/>
    <n v="686"/>
    <n v="141"/>
    <n v="21"/>
    <s v="Perseus"/>
    <n v="4.2353522257208127E-2"/>
    <n v="8.7053157992220773E-3"/>
    <n v="1.2965363956288201E-3"/>
    <n v="3385"/>
    <n v="0.20898931900969314"/>
    <n v="100"/>
    <s v="koine"/>
    <s v="0719"/>
    <s v="003"/>
    <n v="2104.9571428571339"/>
    <n v="7.9029626297639446E-2"/>
    <s v="https://github.com/PerseusDL/canonical-greekLit/tree/master/data/tlg0719/tlg003/tlg0719.tlg003.perseus-grc1.xml"/>
    <s v="Aretaeus (0719) - De curatione acutorum morborum (003)"/>
  </r>
  <r>
    <x v="6"/>
    <s v="Medicine"/>
    <s v="Medicine/Biology"/>
    <x v="8"/>
    <s v="Aretaeus"/>
    <s v="De curatione diuturnorum morborum"/>
    <s v="canonical-greekLit-master/data/tlg0719/tlg004/tlg0719.tlg004.perseus-grc1.xml"/>
    <s v="Aretaeus - De curatione diuturnorum morborum (tlg004).xml"/>
    <n v="7993"/>
    <n v="276"/>
    <n v="87"/>
    <n v="4"/>
    <s v="Perseus"/>
    <n v="3.4530213937195048E-2"/>
    <n v="1.0884523958463656E-2"/>
    <n v="5.0043788314775431E-4"/>
    <n v="1576"/>
    <n v="0.1971725259602152"/>
    <n v="100"/>
    <s v="koine"/>
    <s v="0719"/>
    <s v="004"/>
    <n v="960.45476190476563"/>
    <n v="7.701053898351487E-2"/>
    <s v="https://github.com/PerseusDL/canonical-greekLit/tree/master/data/tlg0719/tlg004/tlg0719.tlg004.perseus-grc1.xml"/>
    <s v="Aretaeus (0719) - De curatione diuturnorum morborum (004)"/>
  </r>
  <r>
    <x v="3"/>
    <s v="Novel"/>
    <s v="Narrative"/>
    <x v="8"/>
    <s v="Chariton"/>
    <s v="Chaereas and Callirhoe"/>
    <s v="canonical-greekLit-master/data/tlg0554/tlg001/tlg0554.tlg001.perseus-grc1.xml"/>
    <s v="Chariton - Chaereas and Callirhoe (tlg001).xml"/>
    <n v="34718"/>
    <n v="109"/>
    <n v="165"/>
    <n v="1"/>
    <s v="Perseus"/>
    <n v="3.1395817731436145E-3"/>
    <n v="4.7525779134742789E-3"/>
    <n v="2.8803502505904717E-5"/>
    <n v="6036"/>
    <n v="0.17385794112564087"/>
    <n v="100"/>
    <s v="koine"/>
    <s v="0554"/>
    <s v="001"/>
    <n v="3016.6166666666818"/>
    <n v="8.6968815407953176E-2"/>
    <s v="https://github.com/PerseusDL/canonical-greekLit/tree/master/data/tlg0554/tlg001/tlg0554.tlg001.perseus-grc1.xml"/>
    <s v="Chariton (0554) - Chaereas and Callirhoe (001)"/>
  </r>
  <r>
    <x v="3"/>
    <s v="Biography"/>
    <s v="Narrative"/>
    <x v="8"/>
    <s v="Flavius Josephus"/>
    <s v="Josephi vita"/>
    <s v="canonical-greekLit-master/data/tlg0526/tlg002/tlg0526.tlg002.perseus-grc1.xml"/>
    <s v="Flavius Josephus - Josephi vita (tlg002).xml"/>
    <n v="15781"/>
    <n v="16"/>
    <n v="654"/>
    <n v="0"/>
    <s v="Perseus"/>
    <n v="1.0138774475635258E-3"/>
    <n v="4.1442240669159115E-2"/>
    <n v="0"/>
    <n v="2653"/>
    <n v="0.16811355427412711"/>
    <n v="100"/>
    <s v="koine"/>
    <s v="0526"/>
    <s v="002"/>
    <n v="1487.4285714285679"/>
    <n v="7.3859161559561001E-2"/>
    <s v="https://github.com/PerseusDL/canonical-greekLit/tree/master/data/tlg0526/tlg002/tlg0526.tlg002.perseus-grc1.xml"/>
    <s v="Flavius Josephus (0526) - Josephi vita (002)"/>
  </r>
  <r>
    <x v="1"/>
    <s v="Theology"/>
    <s v="Religion"/>
    <x v="8"/>
    <s v="New Testament"/>
    <s v="1 Timothy"/>
    <s v="canonical-greekLit-master/data/tlg0031/tlg015/tlg0031.tlg015.perseus-grc2.xml"/>
    <s v="New Testament - 1 Timothy (tlg015).xml"/>
    <n v="1612"/>
    <n v="22"/>
    <n v="6"/>
    <n v="0"/>
    <s v="Perseus"/>
    <n v="1.3647642679900745E-2"/>
    <n v="3.7220843672456576E-3"/>
    <n v="0"/>
    <n v="356"/>
    <n v="0.22084367245657568"/>
    <n v="100"/>
    <s v="Biblical"/>
    <s v="0031"/>
    <s v="015"/>
    <n v="177.98333333333349"/>
    <n v="0.11043217535153009"/>
    <s v="https://github.com/PerseusDL/canonical-greekLit/tree/master/data/tlg0031/tlg015/tlg0031.tlg015.perseus-grc2.xml"/>
    <s v="New Testament (0031) - 1 Timothy (015)"/>
  </r>
  <r>
    <x v="1"/>
    <s v="Theology"/>
    <s v="Religion"/>
    <x v="8"/>
    <s v="New Testament"/>
    <s v="2 Timothy"/>
    <s v="canonical-greekLit-master/data/tlg0031/tlg016/tlg0031.tlg016.perseus-grc2.xml"/>
    <s v="New Testament - 2 Timothy (tlg016).xml"/>
    <n v="1239"/>
    <n v="20"/>
    <n v="20"/>
    <n v="0"/>
    <s v="Perseus"/>
    <n v="1.6142050040355124E-2"/>
    <n v="1.6142050040355124E-2"/>
    <n v="0"/>
    <n v="258"/>
    <n v="0.20823244552058112"/>
    <n v="100"/>
    <s v="Biblical"/>
    <s v="0031"/>
    <s v="016"/>
    <n v="154.36666666666659"/>
    <n v="8.3642722625773533E-2"/>
    <s v="https://github.com/PerseusDL/canonical-greekLit/tree/master/data/tlg0031/tlg016/tlg0031.tlg016.perseus-grc2.xml"/>
    <s v="New Testament (0031) - 2 Timothy (016)"/>
  </r>
  <r>
    <x v="1"/>
    <s v="Theology"/>
    <s v="Religion"/>
    <x v="8"/>
    <s v="New Testament"/>
    <s v="Jude"/>
    <s v="canonical-greekLit-master/data/tlg0031/tlg026/tlg0031.tlg026.perseus-grc2.xml"/>
    <s v="New Testament - Jude (tlg026).xml"/>
    <n v="456"/>
    <n v="1"/>
    <n v="10"/>
    <n v="0"/>
    <s v="Perseus"/>
    <n v="2.1929824561403508E-3"/>
    <n v="2.1929824561403508E-2"/>
    <n v="0"/>
    <n v="104"/>
    <n v="0.22807017543859648"/>
    <n v="100"/>
    <s v="Biblical"/>
    <s v="0031"/>
    <s v="026"/>
    <n v="67.999999999999986"/>
    <n v="7.8947368421052669E-2"/>
    <s v="https://github.com/PerseusDL/canonical-greekLit/tree/master/data/tlg0031/tlg026/tlg0031.tlg026.perseus-grc2.xml"/>
    <s v="New Testament (0031) - Jude (026)"/>
  </r>
  <r>
    <x v="1"/>
    <s v="Theology"/>
    <s v="Religion"/>
    <x v="8"/>
    <s v="New Testament"/>
    <s v="Titus"/>
    <s v="canonical-greekLit-master/data/tlg0031/tlg017/tlg0031.tlg017.perseus-grc2.xml"/>
    <s v="New Testament - Titus (tlg017).xml"/>
    <n v="659"/>
    <n v="5"/>
    <n v="6"/>
    <n v="0"/>
    <s v="Perseus"/>
    <n v="7.5872534142640367E-3"/>
    <n v="9.104704097116844E-3"/>
    <n v="0"/>
    <n v="150"/>
    <n v="0.22761760242792109"/>
    <n v="100"/>
    <s v="Biblical"/>
    <s v="0031"/>
    <s v="017"/>
    <n v="94.666666666666671"/>
    <n v="8.3965604451188669E-2"/>
    <s v="https://github.com/PerseusDL/canonical-greekLit/tree/master/data/tlg0031/tlg017/tlg0031.tlg017.perseus-grc2.xml"/>
    <s v="New Testament (0031) - Titus (017)"/>
  </r>
  <r>
    <x v="3"/>
    <s v="Mythology"/>
    <s v="Narrative"/>
    <x v="8"/>
    <s v="Pseudo Apollodorus"/>
    <s v="Library"/>
    <s v="canonical-greekLit-master/data/tlg0548/tlg001/tlg0548.tlg001.perseus-grc2.xml"/>
    <s v="Pseudo Apollodorus - Library (tlg001).xml"/>
    <n v="26999"/>
    <n v="18"/>
    <n v="40"/>
    <n v="1"/>
    <s v="Perseus"/>
    <n v="6.6669135893922E-4"/>
    <n v="1.4815363531982665E-3"/>
    <n v="3.7038408829956664E-5"/>
    <n v="4112"/>
    <n v="0.15230193710878182"/>
    <n v="100"/>
    <s v="koine"/>
    <s v="0548"/>
    <s v="001"/>
    <n v="1675.2285714285631"/>
    <n v="9.0254136396586429E-2"/>
    <s v="https://github.com/PerseusDL/canonical-greekLit/tree/master/data/tlg0548/tlg001/tlg0548.tlg001.perseus-grc2.xml"/>
    <s v="Pseudo Apollodorus (0548) - Library (001)"/>
  </r>
  <r>
    <x v="7"/>
    <s v="Philosophy"/>
    <s v="Philosophy"/>
    <x v="8"/>
    <s v="Epictetus"/>
    <s v="Discourses"/>
    <s v="canonical-greekLit-master/data/tlg0557/tlg001/tlg0557.tlg001.perseus-grc1.xml"/>
    <s v="Epictetus - Discourses (tlg001).xml"/>
    <n v="74641"/>
    <n v="268"/>
    <n v="118"/>
    <n v="24"/>
    <s v="Perseus"/>
    <n v="3.5905199555204244E-3"/>
    <n v="1.5809005774306347E-3"/>
    <n v="3.2153910049436638E-4"/>
    <n v="17011"/>
    <n v="0.22790423493790277"/>
    <n v="108"/>
    <s v="koine"/>
    <s v="0557"/>
    <s v="001"/>
    <n v="8343.2976190473764"/>
    <n v="0.11612521778851601"/>
    <s v="https://github.com/PerseusDL/canonical-greekLit/tree/master/data/tlg0557/tlg001/tlg0557.tlg001.perseus-grc1.xml"/>
    <s v="Epictetus (0557) - Discourses (001)"/>
  </r>
  <r>
    <x v="7"/>
    <s v="Philosophy"/>
    <s v="Philosophy"/>
    <x v="8"/>
    <s v="Epictetus"/>
    <s v="Enchiridion"/>
    <s v="canonical-greekLit-master/data/tlg0557/tlg002/tlg0557.tlg002.perseus-grc1.xml"/>
    <s v="Epictetus - Enchiridion (tlg002).xml"/>
    <n v="4966"/>
    <n v="6"/>
    <n v="1"/>
    <n v="1"/>
    <s v="Perseus"/>
    <n v="1.2082158679017317E-3"/>
    <n v="2.013693113169553E-4"/>
    <n v="2.013693113169553E-4"/>
    <n v="1064"/>
    <n v="0.21425694724124045"/>
    <n v="108"/>
    <s v="koine"/>
    <s v="0557"/>
    <s v="002"/>
    <n v="562.18809523809512"/>
    <n v="0.10104951767255435"/>
    <s v="https://github.com/PerseusDL/canonical-greekLit/tree/master/data/tlg0557/tlg002/tlg0557.tlg002.perseus-grc1.xml"/>
    <s v="Epictetus (0557) - Enchiridion (002)"/>
  </r>
  <r>
    <x v="7"/>
    <s v="Philosophy"/>
    <s v="Philosophy"/>
    <x v="8"/>
    <s v="Epictetus"/>
    <s v="Fragments"/>
    <s v="canonical-greekLit-master/data/tlg0557/tlg003/tlg0557.tlg003.perseus-grc1.xml"/>
    <s v="Epictetus - Fragments (tlg003).xml"/>
    <n v="4010"/>
    <n v="15"/>
    <n v="10"/>
    <n v="0"/>
    <s v="Perseus"/>
    <n v="3.740648379052369E-3"/>
    <n v="2.4937655860349127E-3"/>
    <n v="0"/>
    <n v="811"/>
    <n v="0.20224438902743141"/>
    <n v="108"/>
    <s v="koine"/>
    <s v="0557"/>
    <s v="003"/>
    <n v="456.79285714285652"/>
    <n v="8.8330958318489652E-2"/>
    <s v="https://github.com/PerseusDL/canonical-greekLit/tree/master/data/tlg0557/tlg003/tlg0557.tlg003.perseus-grc1.xml"/>
    <s v="Epictetus (0557) - Fragments (003)"/>
  </r>
  <r>
    <x v="1"/>
    <s v="Theology"/>
    <s v="Religion"/>
    <x v="8"/>
    <s v="New Testament"/>
    <s v="2 Peter"/>
    <s v="canonical-greekLit-master/data/tlg0031/tlg022/tlg0031.tlg022.perseus-grc2.xml"/>
    <s v="New Testament - 2 Peter (tlg022).xml"/>
    <n v="1095"/>
    <n v="4"/>
    <n v="8"/>
    <n v="0"/>
    <s v="Perseus"/>
    <n v="3.6529680365296802E-3"/>
    <n v="7.3059360730593605E-3"/>
    <n v="0"/>
    <n v="283"/>
    <n v="0.25844748858447486"/>
    <n v="110"/>
    <s v="Biblical"/>
    <s v="0031"/>
    <s v="022"/>
    <n v="147"/>
    <n v="0.12420091324200913"/>
    <s v="https://github.com/PerseusDL/canonical-greekLit/tree/master/data/tlg0031/tlg022/tlg0031.tlg022.perseus-grc2.xml"/>
    <s v="New Testament (0031) - 2 Peter (022)"/>
  </r>
  <r>
    <x v="3"/>
    <s v="Novel"/>
    <s v="Narrative"/>
    <x v="8"/>
    <s v="Xenophon of Ephesus"/>
    <s v="Ephesiaca"/>
    <s v="canonical-greekLit-master/data/tlg0641/tlg001/tlg0641.tlg001.perseus-grc1.xml"/>
    <s v="Xenophon of Ephesus - Ephesiaca (tlg001).xml"/>
    <n v="16395"/>
    <n v="39"/>
    <n v="99"/>
    <n v="0"/>
    <s v="Perseus"/>
    <n v="2.3787740164684353E-3"/>
    <n v="6.0384263494967982E-3"/>
    <n v="0"/>
    <n v="3112"/>
    <n v="0.18981396767307107"/>
    <n v="110"/>
    <s v="koine"/>
    <s v="0641"/>
    <s v="001"/>
    <n v="1549.5023809523759"/>
    <n v="9.5303300948314976E-2"/>
    <s v="https://github.com/PerseusDL/canonical-greekLit/tree/master/data/tlg0641/tlg001/tlg0641.tlg001.perseus-grc1.xml"/>
    <s v="Xenophon of Ephesus (0641) - Ephesiaca (001)"/>
  </r>
  <r>
    <x v="3"/>
    <s v="Novel"/>
    <s v="Narrative"/>
    <x v="8"/>
    <s v="Achilles Tatius"/>
    <s v="Leucippe and Clitophon"/>
    <s v="canonical-greekLit-master/data/tlg0532/tlg001/tlg0532.tlg001.perseus-grc1.xml"/>
    <s v="Achilles Tatius - Leucippe and Clitophon (tlg001).xml"/>
    <n v="41515"/>
    <n v="99"/>
    <n v="61"/>
    <n v="0"/>
    <s v="Perseus"/>
    <n v="2.3846802360592556E-3"/>
    <n v="1.4693484282789354E-3"/>
    <n v="0"/>
    <n v="7663"/>
    <n v="0.18458388534264725"/>
    <n v="120"/>
    <s v="koine"/>
    <s v="0532"/>
    <s v="001"/>
    <n v="3923.0809523810071"/>
    <n v="9.0085970073924909E-2"/>
    <s v="https://github.com/PerseusDL/canonical-greekLit/tree/master/data/tlg0532/tlg001/tlg0532.tlg001.perseus-grc1.xml"/>
    <s v="Achilles Tatius (0532) - Leucippe and Clitophon (001)"/>
  </r>
  <r>
    <x v="3"/>
    <s v="History"/>
    <s v="Narrative"/>
    <x v="8"/>
    <s v="Arrian"/>
    <s v="Acies Contra Alanos"/>
    <s v="canonical-greekLit-master/data/tlg0074/tlg006/tlg0074.tlg006.perseus-grc1.xml"/>
    <s v="Arrian - Acies Contra Alanos (tlg006).xml"/>
    <n v="1265"/>
    <n v="10"/>
    <n v="21"/>
    <n v="0"/>
    <s v="Perseus"/>
    <n v="7.9051383399209481E-3"/>
    <n v="1.6600790513833993E-2"/>
    <n v="0"/>
    <n v="229"/>
    <n v="0.18102766798418973"/>
    <n v="120"/>
    <s v="koine"/>
    <s v="0074"/>
    <s v="006"/>
    <n v="145.56666666666661"/>
    <n v="6.5955204216073829E-2"/>
    <s v="https://github.com/PerseusDL/canonical-greekLit/tree/master/data/tlg0074/tlg006/tlg0074.tlg006.perseus-grc1.xml"/>
    <s v="Arrian (0074) - Acies Contra Alanos (006)"/>
  </r>
  <r>
    <x v="3"/>
    <s v="History"/>
    <s v="Narrative"/>
    <x v="8"/>
    <s v="Arrian"/>
    <s v="Anabasis"/>
    <s v="canonical-greekLit-master/data/tlg0074/tlg001/tlg0074.tlg001.perseus-grc1.xml"/>
    <s v="Arrian - Anabasis (tlg001).xml"/>
    <n v="78473"/>
    <n v="122"/>
    <n v="757"/>
    <n v="3"/>
    <s v="Perseus"/>
    <n v="1.5546748563200082E-3"/>
    <n v="9.6466300511003789E-3"/>
    <n v="3.8229709581639543E-5"/>
    <n v="14674"/>
    <n v="0.18699425280032622"/>
    <n v="120"/>
    <s v="koine"/>
    <s v="0074"/>
    <s v="001"/>
    <n v="7860.6928571426424"/>
    <n v="8.6823584453982361E-2"/>
    <s v="https://github.com/PerseusDL/canonical-greekLit/tree/master/data/tlg0074/tlg001/tlg0074.tlg001.perseus-grc1.xml"/>
    <s v="Arrian (0074) - Anabasis (001)"/>
  </r>
  <r>
    <x v="6"/>
    <s v="Hunting"/>
    <s v="Nature/Animals"/>
    <x v="8"/>
    <s v="Arrian"/>
    <s v="Cynegeticus"/>
    <s v="canonical-greekLit-master/data/tlg0074/tlg003/tlg0074.tlg003.perseus-grc1.xml"/>
    <s v="Arrian - Cynegeticus (tlg003).xml"/>
    <n v="5979"/>
    <n v="42"/>
    <n v="3"/>
    <n v="12"/>
    <s v="Perseus"/>
    <n v="7.0245860511791271E-3"/>
    <n v="5.0175614651279475E-4"/>
    <n v="2.007024586051179E-3"/>
    <n v="1182"/>
    <n v="0.19769192172604114"/>
    <n v="120"/>
    <s v="koine"/>
    <s v="0074"/>
    <s v="003"/>
    <n v="682.61666666666736"/>
    <n v="8.3522885655349169E-2"/>
    <s v="https://github.com/PerseusDL/canonical-greekLit/tree/master/data/tlg0074/tlg003/tlg0074.tlg003.perseus-grc1.xml"/>
    <s v="Arrian (0074) - Cynegeticus (003)"/>
  </r>
  <r>
    <x v="3"/>
    <s v="History"/>
    <s v="Narrative"/>
    <x v="8"/>
    <s v="Arrian"/>
    <s v="Indica"/>
    <s v="canonical-greekLit-master/data/tlg0074/tlg002/tlg0074.tlg002.perseus-grc1.xml"/>
    <s v="Arrian - Indica (tlg002).xml"/>
    <n v="13755"/>
    <n v="158"/>
    <n v="243"/>
    <n v="2"/>
    <s v="Perseus"/>
    <n v="1.1486732097419121E-2"/>
    <n v="1.7666303162486369E-2"/>
    <n v="1.4540167211922936E-4"/>
    <n v="2786"/>
    <n v="0.20254452926208652"/>
    <n v="120"/>
    <s v="koine"/>
    <s v="0074"/>
    <s v="002"/>
    <n v="1506.080952380948"/>
    <n v="9.3051184850530863E-2"/>
    <s v="https://github.com/PerseusDL/canonical-greekLit/tree/master/data/tlg0074/tlg002/tlg0074.tlg002.perseus-grc1.xml"/>
    <s v="Arrian (0074) - Indica (002)"/>
  </r>
  <r>
    <x v="6"/>
    <s v="Geography"/>
    <s v="Miscellanea"/>
    <x v="8"/>
    <s v="Arrian"/>
    <s v="Periplus Ponti Euxini"/>
    <s v="canonical-greekLit-master/data/tlg0074/tlg004/tlg0074.tlg004.perseus-grc1.xml"/>
    <s v="Arrian - Periplus Ponti Euxini (tlg004).xml"/>
    <n v="4337"/>
    <n v="16"/>
    <n v="167"/>
    <n v="0"/>
    <s v="Perseus"/>
    <n v="3.6891860733225734E-3"/>
    <n v="3.8505879640304358E-2"/>
    <n v="0"/>
    <n v="828"/>
    <n v="0.19091537929444316"/>
    <n v="120"/>
    <s v="koine"/>
    <s v="0074"/>
    <s v="004"/>
    <n v="437.21666666666619"/>
    <n v="9.0104526938744253E-2"/>
    <s v="https://github.com/PerseusDL/canonical-greekLit/tree/master/data/tlg0074/tlg004/tlg0074.tlg004.perseus-grc1.xml"/>
    <s v="Arrian (0074) - Periplus Ponti Euxini (004)"/>
  </r>
  <r>
    <x v="1"/>
    <s v="Theology"/>
    <s v="Religion"/>
    <x v="8"/>
    <s v="Barnabas"/>
    <s v="Barnabae Epistula"/>
    <s v="canonical-greekLit-master/data/tlg1216/tlg001/tlg1216.tlg001.perseus-grc1.xml"/>
    <s v="Barnabas - Barnabae Epistula (tlg001).xml"/>
    <n v="6713"/>
    <n v="52"/>
    <n v="93"/>
    <n v="0"/>
    <s v="Perseus"/>
    <n v="7.7461641590942949E-3"/>
    <n v="1.3853716669149412E-2"/>
    <n v="0"/>
    <n v="1761"/>
    <n v="0.26232682854163564"/>
    <n v="130"/>
    <s v="koine"/>
    <s v="1216"/>
    <s v="001"/>
    <n v="943.70000000000334"/>
    <n v="0.1217488455236104"/>
    <s v="https://github.com/PerseusDL/canonical-greekLit/tree/master/data/tlg1216/tlg001/tlg1216.tlg001.perseus-grc1.xml"/>
    <s v="Barnabas (1216) - Barnabae Epistula (001)"/>
  </r>
  <r>
    <x v="6"/>
    <s v="Military"/>
    <s v="Military"/>
    <x v="8"/>
    <s v="Arrian"/>
    <s v="Tactica"/>
    <s v="canonical-greekLit-master/data/tlg0074/tlg005/tlg0074.tlg005.perseus-grc1.xml"/>
    <s v="Arrian - Tactica (tlg005).xml"/>
    <n v="8993"/>
    <n v="50"/>
    <n v="33"/>
    <n v="0"/>
    <s v="Perseus"/>
    <n v="5.5598799065940179E-3"/>
    <n v="3.6695207383520517E-3"/>
    <n v="0"/>
    <n v="1819"/>
    <n v="0.20226843100189035"/>
    <n v="136"/>
    <s v="koine"/>
    <s v="0074"/>
    <s v="005"/>
    <n v="1098.8500000000031"/>
    <n v="8.0078950294673296E-2"/>
    <s v="https://github.com/PerseusDL/canonical-greekLit/tree/master/data/tlg0074/tlg005/tlg0074.tlg005.perseus-grc1.xml"/>
    <s v="Arrian (0074) - Tactica (005)"/>
  </r>
  <r>
    <x v="4"/>
    <s v="Oratory"/>
    <s v="Oratory"/>
    <x v="8"/>
    <s v="Aristides, Aelius"/>
    <s v="Orationes 43 Dindorf 25 Keil (sp.)"/>
    <s v="canonical-greekLit-master/data/tlg0284/tlg043/tlg0284.tlg043.perseus-grc1.xml"/>
    <s v="Aristides, Aelius - Orationes 43 (tlg043).xml"/>
    <n v="5238"/>
    <n v="7"/>
    <n v="34"/>
    <n v="0"/>
    <s v="Perseus"/>
    <n v="1.3363879343260786E-3"/>
    <n v="6.4910271095838107E-3"/>
    <n v="0"/>
    <n v="1072"/>
    <n v="0.20465826651393662"/>
    <n v="142"/>
    <s v="koine"/>
    <s v="0284"/>
    <s v="043"/>
    <n v="631.79999999999984"/>
    <n v="8.4039709812905719E-2"/>
    <s v="https://github.com/PerseusDL/canonical-greekLit/tree/master/data/tlg0284/tlg043/tlg0284.tlg043.perseus-grc1.xml"/>
    <s v="Aristides, Aelius (0284) - Orationes 43 Dindorf 25 Keil (sp.) (043)"/>
  </r>
  <r>
    <x v="4"/>
    <s v="Oratory"/>
    <s v="Oratory"/>
    <x v="8"/>
    <s v="Aristides, Aelius"/>
    <s v="Orationes 8 Dindorf 45 Keil"/>
    <s v="canonical-greekLit-master/data/tlg0284/tlg008/tlg0284.tlg008.perseus-grc1.xml"/>
    <s v="Aristides, Aelius - Orationes 08 (tlg008).xml"/>
    <n v="2610"/>
    <n v="4"/>
    <n v="2"/>
    <n v="0"/>
    <s v="Perseus"/>
    <n v="1.5325670498084292E-3"/>
    <n v="7.6628352490421458E-4"/>
    <n v="0"/>
    <n v="576"/>
    <n v="0.22068965517241379"/>
    <n v="142"/>
    <s v="koine"/>
    <s v="0284"/>
    <s v="008"/>
    <n v="331.15476190476181"/>
    <n v="9.3810436051815396E-2"/>
    <s v="https://github.com/PerseusDL/canonical-greekLit/tree/master/data/tlg0284/tlg008/tlg0284.tlg008.perseus-grc1.xml"/>
    <s v="Aristides, Aelius (0284) - Orationes 8 Dindorf 45 Keil (008)"/>
  </r>
  <r>
    <x v="4"/>
    <s v="Oratory"/>
    <s v="Oratory"/>
    <x v="8"/>
    <s v="Aristides, Aelius"/>
    <s v="Orationes 4 Dindorf 41 Keil"/>
    <s v="canonical-greekLit-master/data/tlg0284/tlg004/tlg0284.tlg004.perseus-grc1.xml"/>
    <s v="Aristides, Aelius - Orationes 04 (tlg004).xml"/>
    <n v="753"/>
    <n v="1"/>
    <n v="1"/>
    <n v="0"/>
    <s v="Perseus"/>
    <n v="1.3280212483399733E-3"/>
    <n v="1.3280212483399733E-3"/>
    <n v="0"/>
    <n v="144"/>
    <n v="0.19123505976095617"/>
    <n v="145"/>
    <s v="koine"/>
    <s v="0284"/>
    <s v="004"/>
    <n v="68.642857142857167"/>
    <n v="0.10007588692847653"/>
    <s v="https://github.com/PerseusDL/canonical-greekLit/tree/master/data/tlg0284/tlg004/tlg0284.tlg004.perseus-grc1.xml"/>
    <s v="Aristides, Aelius (0284) - Orationes 4 Dindorf 41 Keil (004)"/>
  </r>
  <r>
    <x v="4"/>
    <s v="Oratory"/>
    <s v="Oratory"/>
    <x v="8"/>
    <s v="Aristides, Aelius"/>
    <s v="Orationes 45 Dindorf 2 Keil"/>
    <s v="canonical-greekLit-master/data/tlg0284/tlg045/tlg0284.tlg045.perseus-grc1.xml"/>
    <s v="Aristides, Aelius - Orationes 45 (tlg045).xml"/>
    <n v="30056"/>
    <n v="39"/>
    <n v="10"/>
    <n v="3"/>
    <s v="Perseus"/>
    <n v="1.2975778546712802E-3"/>
    <n v="3.3271227042853339E-4"/>
    <n v="9.9813681128560022E-5"/>
    <n v="6444"/>
    <n v="0.21439978706414692"/>
    <n v="145"/>
    <s v="koine"/>
    <s v="0284"/>
    <s v="045"/>
    <n v="3553.4833333333781"/>
    <n v="9.61710362878168E-2"/>
    <s v="https://github.com/PerseusDL/canonical-greekLit/tree/master/data/tlg0284/tlg045/tlg0284.tlg045.perseus-grc1.xml"/>
    <s v="Aristides, Aelius (0284) - Orationes 45 Dindorf 2 Keil (045)"/>
  </r>
  <r>
    <x v="4"/>
    <s v="Oratory"/>
    <s v="Oratory"/>
    <x v="8"/>
    <s v="Aristides, Aelius"/>
    <s v="Orationes 49 Dindorf 28 Keil"/>
    <s v="canonical-greekLit-master/data/tlg0284/tlg049/tlg0284.tlg049.perseus-grc1.xml"/>
    <s v="Aristides, Aelius - Orationes 49 (tlg049).xml"/>
    <n v="11193"/>
    <n v="20"/>
    <n v="3"/>
    <n v="0"/>
    <s v="Perseus"/>
    <n v="1.786831055123738E-3"/>
    <n v="2.6802465826856071E-4"/>
    <n v="0"/>
    <n v="2419"/>
    <n v="0.21611721611721613"/>
    <n v="145"/>
    <s v="koine"/>
    <s v="0284"/>
    <s v="049"/>
    <n v="1346.6690476190461"/>
    <n v="9.580371235423514E-2"/>
    <s v="https://github.com/PerseusDL/canonical-greekLit/tree/master/data/tlg0284/tlg049/tlg0284.tlg049.perseus-grc1.xml"/>
    <s v="Aristides, Aelius (0284) - Orationes 49 Dindorf 28 Keil (049)"/>
  </r>
  <r>
    <x v="9"/>
    <s v="Essay"/>
    <s v="Essay"/>
    <x v="8"/>
    <s v="Lucian"/>
    <s v="Abdicatus"/>
    <s v="canonical-greekLit-master/data/tlg0062/tlg052/tlg0062.tlg052.perseus-grc1.xml"/>
    <s v="Lucian - Abdicatus (tlg052).xml"/>
    <n v="4778"/>
    <n v="9"/>
    <n v="0"/>
    <n v="0"/>
    <s v="Perseus"/>
    <n v="1.8836333193804938E-3"/>
    <n v="0"/>
    <n v="0"/>
    <n v="904"/>
    <n v="0.18920050230221849"/>
    <n v="145"/>
    <s v="koine"/>
    <s v="0062"/>
    <s v="052"/>
    <n v="508.39999999999912"/>
    <n v="8.279614901632501E-2"/>
    <s v="https://github.com/PerseusDL/canonical-greekLit/tree/master/data/tlg0062/tlg052/tlg0062.tlg052.perseus-grc1.xml"/>
    <s v="Lucian (0062) - Abdicatus (052)"/>
  </r>
  <r>
    <x v="9"/>
    <s v="Essay"/>
    <s v="Essay"/>
    <x v="8"/>
    <s v="Lucian"/>
    <s v="De Domo"/>
    <s v="canonical-greekLit-master/data/tlg0062/tlg009/tlg0062.tlg009.perseus-grc1.xml"/>
    <s v="Lucian - De Domo (tlg009).xml"/>
    <n v="3130"/>
    <n v="4"/>
    <n v="4"/>
    <n v="0"/>
    <s v="Perseus"/>
    <n v="1.2779552715654952E-3"/>
    <n v="1.2779552715654952E-3"/>
    <n v="0"/>
    <n v="631"/>
    <n v="0.20159744408945687"/>
    <n v="145"/>
    <s v="koine"/>
    <s v="0062"/>
    <s v="009"/>
    <n v="362.16666666666617"/>
    <n v="8.5889243876464474E-2"/>
    <s v="https://github.com/PerseusDL/canonical-greekLit/tree/master/data/tlg0062/tlg009/tlg0062.tlg009.perseus-grc1.xml"/>
    <s v="Lucian (0062) - De Domo (009)"/>
  </r>
  <r>
    <x v="9"/>
    <s v="Essay"/>
    <s v="Essay"/>
    <x v="8"/>
    <s v="Lucian"/>
    <s v="Dipsades"/>
    <s v="canonical-greekLit-master/data/tlg0062/tlg054/tlg0062.tlg054.perseus-grc1.xml"/>
    <s v="Lucian - Dipsades (tlg054).xml"/>
    <n v="934"/>
    <n v="8"/>
    <n v="2"/>
    <n v="0"/>
    <s v="Perseus"/>
    <n v="8.5653104925053538E-3"/>
    <n v="2.1413276231263384E-3"/>
    <n v="0"/>
    <n v="179"/>
    <n v="0.19164882226980728"/>
    <n v="145"/>
    <s v="koine"/>
    <s v="0062"/>
    <s v="054"/>
    <n v="105.3"/>
    <n v="7.8907922912205566E-2"/>
    <s v="https://github.com/PerseusDL/canonical-greekLit/tree/master/data/tlg0062/tlg054/tlg0062.tlg054.perseus-grc1.xml"/>
    <s v="Lucian (0062) - Dipsades (054)"/>
  </r>
  <r>
    <x v="9"/>
    <s v="Essay"/>
    <s v="Essay"/>
    <x v="8"/>
    <s v="Lucian"/>
    <s v="Muscae Encomium"/>
    <s v="canonical-greekLit-master/data/tlg0062/tlg006/tlg0062.tlg006.perseus-grc1.xml"/>
    <s v="Lucian - Muscae Encomium (tlg006).xml"/>
    <n v="1181"/>
    <n v="4"/>
    <n v="0"/>
    <n v="0"/>
    <s v="Perseus"/>
    <n v="3.3869602032176121E-3"/>
    <n v="0"/>
    <n v="0"/>
    <n v="191"/>
    <n v="0.16172734970364097"/>
    <n v="145"/>
    <s v="koine"/>
    <s v="0062"/>
    <s v="006"/>
    <n v="107.6166666666666"/>
    <n v="7.060400790290719E-2"/>
    <s v="https://github.com/PerseusDL/canonical-greekLit/tree/master/data/tlg0062/tlg006/tlg0062.tlg006.perseus-grc1.xml"/>
    <s v="Lucian (0062) - Muscae Encomium (006)"/>
  </r>
  <r>
    <x v="9"/>
    <s v="Essay"/>
    <s v="Essay"/>
    <x v="8"/>
    <s v="Lucian"/>
    <s v="Phalaris"/>
    <s v="canonical-greekLit-master/data/tlg0062/tlg001/tlg0062.tlg001.perseus-grc1.xml"/>
    <s v="Lucian - Phalaris (tlg001).xml"/>
    <n v="2881"/>
    <n v="3"/>
    <n v="1"/>
    <n v="0"/>
    <s v="Perseus"/>
    <n v="1.0413051023950017E-3"/>
    <n v="3.4710170079833391E-4"/>
    <n v="0"/>
    <n v="587"/>
    <n v="0.203748698368622"/>
    <n v="145"/>
    <s v="koine"/>
    <s v="0062"/>
    <s v="001"/>
    <n v="362.28333333333308"/>
    <n v="7.7999537197732352E-2"/>
    <s v="https://github.com/PerseusDL/canonical-greekLit/tree/master/data/tlg0062/tlg001/tlg0062.tlg001.perseus-grc1.xml"/>
    <s v="Lucian (0062) - Phalaris (001)"/>
  </r>
  <r>
    <x v="9"/>
    <s v="Essay"/>
    <s v="Essay"/>
    <x v="8"/>
    <s v="Lucian"/>
    <s v="Tyrannicida"/>
    <s v="canonical-greekLit-master/data/tlg0062/tlg051/tlg0062.tlg051.perseus-grc1.xml"/>
    <s v="Lucian - Tyrannicida (tlg051).xml"/>
    <n v="2838"/>
    <n v="2"/>
    <n v="0"/>
    <n v="0"/>
    <s v="Perseus"/>
    <n v="7.0472163495419312E-4"/>
    <n v="0"/>
    <n v="0"/>
    <n v="541"/>
    <n v="0.19062720225510923"/>
    <n v="145"/>
    <s v="koine"/>
    <s v="0062"/>
    <s v="051"/>
    <n v="302.93333333333328"/>
    <n v="8.3885365280714136E-2"/>
    <s v="https://github.com/PerseusDL/canonical-greekLit/tree/master/data/tlg0062/tlg051/tlg0062.tlg051.perseus-grc1.xml"/>
    <s v="Lucian (0062) - Tyrannicida (051)"/>
  </r>
  <r>
    <x v="4"/>
    <s v="Oratory"/>
    <s v="Oratory"/>
    <x v="8"/>
    <s v="Aristides, Aelius"/>
    <s v="Orationes 10 Dindorf 30 Keil"/>
    <s v="canonical-greekLit-master/data/tlg0284/tlg010/tlg0284.tlg010.perseus-grc1.xml"/>
    <s v="Aristides, Aelius - Orationes 10 (tlg010).xml"/>
    <n v="2080"/>
    <n v="2"/>
    <n v="2"/>
    <n v="0"/>
    <s v="Perseus"/>
    <n v="9.6153846153846159E-4"/>
    <n v="9.6153846153846159E-4"/>
    <n v="0"/>
    <n v="437"/>
    <n v="0.21009615384615385"/>
    <n v="147"/>
    <s v="koine"/>
    <s v="0284"/>
    <s v="010"/>
    <n v="248.0928571428573"/>
    <n v="9.0820741758241688E-2"/>
    <s v="https://github.com/PerseusDL/canonical-greekLit/tree/master/data/tlg0284/tlg010/tlg0284.tlg010.perseus-grc1.xml"/>
    <s v="Aristides, Aelius (0284) - Orationes 10 Dindorf 30 Keil (010)"/>
  </r>
  <r>
    <x v="4"/>
    <s v="Oratory"/>
    <s v="Oratory"/>
    <x v="8"/>
    <s v="Aristides, Aelius"/>
    <s v="Orationes 47 Dindorf 4 Keil"/>
    <s v="canonical-greekLit-master/data/tlg0284/tlg047/tlg0284.tlg047.perseus-grc1.xml"/>
    <s v="Aristides, Aelius - Orationes 47 (tlg047).xml"/>
    <n v="4283"/>
    <n v="14"/>
    <n v="7"/>
    <n v="0"/>
    <s v="Perseus"/>
    <n v="3.268736866682232E-3"/>
    <n v="1.634368433341116E-3"/>
    <n v="0"/>
    <n v="947"/>
    <n v="0.22110670091057669"/>
    <n v="147"/>
    <s v="koine"/>
    <s v="0284"/>
    <s v="047"/>
    <n v="509.84999999999928"/>
    <n v="0.10206630866215287"/>
    <s v="https://github.com/PerseusDL/canonical-greekLit/tree/master/data/tlg0284/tlg047/tlg0284.tlg047.perseus-grc1.xml"/>
    <s v="Aristides, Aelius (0284) - Orationes 47 Dindorf 4 Keil (047)"/>
  </r>
  <r>
    <x v="4"/>
    <s v="Oratory"/>
    <s v="Oratory"/>
    <x v="8"/>
    <s v="Aristides, Aelius"/>
    <s v="Orationes 7 Dindorf 38 Keil"/>
    <s v="canonical-greekLit-master/data/tlg0284/tlg007/tlg0284.tlg007.perseus-grc1.xml"/>
    <s v="Aristides, Aelius - Orationes 07 (tlg007).xml"/>
    <n v="1510"/>
    <n v="2"/>
    <n v="4"/>
    <n v="0"/>
    <s v="Perseus"/>
    <n v="1.3245033112582781E-3"/>
    <n v="2.6490066225165563E-3"/>
    <n v="0"/>
    <n v="280"/>
    <n v="0.18543046357615894"/>
    <n v="147"/>
    <s v="koine"/>
    <s v="0284"/>
    <s v="007"/>
    <n v="159.75952380952381"/>
    <n v="7.9629454430778929E-2"/>
    <s v="https://github.com/PerseusDL/canonical-greekLit/tree/master/data/tlg0284/tlg007/tlg0284.tlg007.perseus-grc1.xml"/>
    <s v="Aristides, Aelius (0284) - Orationes 7 Dindorf 38 Keil (007)"/>
  </r>
  <r>
    <x v="4"/>
    <s v="Oratory"/>
    <s v="Oratory"/>
    <x v="8"/>
    <s v="Aristides, Aelius"/>
    <s v="Orationes 48 Dindorf 36 Keil"/>
    <s v="canonical-greekLit-master/data/tlg0284/tlg048/tlg0284.tlg048.perseus-grc1.xml"/>
    <s v="Aristides, Aelius - Orationes 48 (tlg048).xml"/>
    <n v="10763"/>
    <n v="16"/>
    <n v="20"/>
    <n v="0"/>
    <s v="Perseus"/>
    <n v="1.4865743751742079E-3"/>
    <n v="1.8582179689677599E-3"/>
    <n v="0"/>
    <n v="2308"/>
    <n v="0.2144383536188795"/>
    <n v="148"/>
    <s v="koine"/>
    <s v="0284"/>
    <s v="048"/>
    <n v="1263.5071428571439"/>
    <n v="9.7044769780066528E-2"/>
    <s v="https://github.com/PerseusDL/canonical-greekLit/tree/master/data/tlg0284/tlg048/tlg0284.tlg048.perseus-grc1.xml"/>
    <s v="Aristides, Aelius (0284) - Orationes 48 Dindorf 36 Keil (048)"/>
  </r>
  <r>
    <x v="4"/>
    <s v="Oratory"/>
    <s v="Oratory"/>
    <x v="8"/>
    <s v="Aristides, Aelius"/>
    <s v="Orationes 1 Dindorf 43 Keil"/>
    <s v="canonical-greekLit-master/data/tlg0284/tlg001/tlg0284.tlg001.perseus-grc1.xml"/>
    <s v="Aristides, Aelius - Orationes 01 (tlg001).xml"/>
    <n v="2019"/>
    <n v="4"/>
    <n v="1"/>
    <n v="0"/>
    <s v="Perseus"/>
    <n v="1.9811788013868251E-3"/>
    <n v="4.9529470034670627E-4"/>
    <n v="0"/>
    <n v="409"/>
    <n v="0.20257553244180287"/>
    <n v="149"/>
    <s v="koine"/>
    <s v="0284"/>
    <s v="001"/>
    <n v="238.86666666666679"/>
    <n v="8.4266138352319567E-2"/>
    <s v="https://github.com/PerseusDL/canonical-greekLit/tree/master/data/tlg0284/tlg001/tlg0284.tlg001.perseus-grc1.xml"/>
    <s v="Aristides, Aelius (0284) - Orationes 1 Dindorf 43 Keil (001)"/>
  </r>
  <r>
    <x v="4"/>
    <s v="Oratory"/>
    <s v="Oratory"/>
    <x v="8"/>
    <s v="Aristides, Aelius"/>
    <s v="Orationes 44 Dindorf 24 Keil"/>
    <s v="canonical-greekLit-master/data/tlg0284/tlg044/tlg0284.tlg044.perseus-grc1.xml"/>
    <s v="Aristides, Aelius - Orationes 44 (tlg044).xml"/>
    <n v="4325"/>
    <n v="11"/>
    <n v="11"/>
    <n v="0"/>
    <s v="Perseus"/>
    <n v="2.5433526011560694E-3"/>
    <n v="2.5433526011560694E-3"/>
    <n v="0"/>
    <n v="908"/>
    <n v="0.20994219653179191"/>
    <n v="149"/>
    <s v="koine"/>
    <s v="0284"/>
    <s v="044"/>
    <n v="529.02619047618975"/>
    <n v="8.7624002202037046E-2"/>
    <s v="https://github.com/PerseusDL/canonical-greekLit/tree/master/data/tlg0284/tlg044/tlg0284.tlg044.perseus-grc1.xml"/>
    <s v="Aristides, Aelius (0284) - Orationes 44 Dindorf 24 Keil (044)"/>
  </r>
  <r>
    <x v="4"/>
    <s v="Oratory"/>
    <s v="Oratory"/>
    <x v="8"/>
    <s v="Aristides, Aelius"/>
    <s v="Orationes 12 Dindorf 32 Keil"/>
    <s v="canonical-greekLit-master/data/tlg0284/tlg012/tlg0284.tlg012.perseus-grc1.xml"/>
    <s v="Aristides, Aelius - Orationes 12 (tlg012).xml"/>
    <n v="2736"/>
    <n v="4"/>
    <n v="4"/>
    <n v="0"/>
    <s v="Perseus"/>
    <n v="1.4619883040935672E-3"/>
    <n v="1.4619883040935672E-3"/>
    <n v="0"/>
    <n v="546"/>
    <n v="0.19956140350877194"/>
    <n v="150"/>
    <s v="koine"/>
    <s v="0284"/>
    <s v="012"/>
    <n v="311.71666666666658"/>
    <n v="8.5629873294347014E-2"/>
    <s v="https://github.com/PerseusDL/canonical-greekLit/tree/master/data/tlg0284/tlg012/tlg0284.tlg012.perseus-grc1.xml"/>
    <s v="Aristides, Aelius (0284) - Orationes 12 Dindorf 32 Keil (012)"/>
  </r>
  <r>
    <x v="4"/>
    <s v="Oratory"/>
    <s v="Oratory"/>
    <x v="8"/>
    <s v="Aristides, Aelius"/>
    <s v="Orationes 29 Dindorf 5 Keil"/>
    <s v="canonical-greekLit-master/data/tlg0284/tlg029/tlg0284.tlg029.perseus-grc1.xml"/>
    <s v="Aristides, Aelius - Orationes 29 (tlg029).xml"/>
    <n v="3786"/>
    <n v="6"/>
    <n v="5"/>
    <n v="0"/>
    <s v="Perseus"/>
    <n v="1.5847860538827259E-3"/>
    <n v="1.3206550449022716E-3"/>
    <n v="0"/>
    <n v="775"/>
    <n v="0.20470153195985208"/>
    <n v="150"/>
    <s v="koine"/>
    <s v="0284"/>
    <s v="029"/>
    <n v="444.82619047619022"/>
    <n v="8.7209141448444216E-2"/>
    <s v="https://github.com/PerseusDL/canonical-greekLit/tree/master/data/tlg0284/tlg029/tlg0284.tlg029.perseus-grc1.xml"/>
    <s v="Aristides, Aelius (0284) - Orationes 29 Dindorf 5 Keil (029)"/>
  </r>
  <r>
    <x v="4"/>
    <s v="Oratory"/>
    <s v="Oratory"/>
    <x v="8"/>
    <s v="Aristides, Aelius"/>
    <s v="Orationes 30 Dindorf 6 Keil"/>
    <s v="canonical-greekLit-master/data/tlg0284/tlg030/tlg0284.tlg030.perseus-grc1.xml"/>
    <s v="Aristides, Aelius - Orationes 30 (tlg030).xml"/>
    <n v="4399"/>
    <n v="7"/>
    <n v="1"/>
    <n v="0"/>
    <s v="Perseus"/>
    <n v="1.5912707433507615E-3"/>
    <n v="2.2732439190725165E-4"/>
    <n v="0"/>
    <n v="927"/>
    <n v="0.21072971129802229"/>
    <n v="150"/>
    <s v="koine"/>
    <s v="0284"/>
    <s v="030"/>
    <n v="549.21904761904671"/>
    <n v="8.5878825274142603E-2"/>
    <s v="https://github.com/PerseusDL/canonical-greekLit/tree/master/data/tlg0284/tlg030/tlg0284.tlg030.perseus-grc1.xml"/>
    <s v="Aristides, Aelius (0284) - Orationes 30 Dindorf 6 Keil (030)"/>
  </r>
  <r>
    <x v="4"/>
    <s v="Oratory"/>
    <s v="Oratory"/>
    <x v="8"/>
    <s v="Aristides, Aelius"/>
    <s v="Orationes 31 Dindorf 7 Keil"/>
    <s v="canonical-greekLit-master/data/tlg0284/tlg031/tlg0284.tlg031.perseus-grc1.xml"/>
    <s v="Aristides, Aelius - Orationes 31 (tlg031).xml"/>
    <n v="2344"/>
    <n v="1"/>
    <n v="1"/>
    <n v="0"/>
    <s v="Perseus"/>
    <n v="4.2662116040955632E-4"/>
    <n v="4.2662116040955632E-4"/>
    <n v="0"/>
    <n v="445"/>
    <n v="0.18984641638225255"/>
    <n v="150"/>
    <s v="koine"/>
    <s v="0284"/>
    <s v="031"/>
    <n v="237.06666666666689"/>
    <n v="8.8708759954493649E-2"/>
    <s v="https://github.com/PerseusDL/canonical-greekLit/tree/master/data/tlg0284/tlg031/tlg0284.tlg031.perseus-grc1.xml"/>
    <s v="Aristides, Aelius (0284) - Orationes 31 Dindorf 7 Keil (031)"/>
  </r>
  <r>
    <x v="4"/>
    <s v="Oratory"/>
    <s v="Oratory"/>
    <x v="8"/>
    <s v="Aristides, Aelius"/>
    <s v="Orationes 32 Dindorf 8 Keil"/>
    <s v="canonical-greekLit-master/data/tlg0284/tlg032/tlg0284.tlg032.perseus-grc1.xml"/>
    <s v="Aristides, Aelius - Orationes 32 (tlg032).xml"/>
    <n v="2005"/>
    <n v="2"/>
    <n v="0"/>
    <n v="0"/>
    <s v="Perseus"/>
    <n v="9.9750623441396502E-4"/>
    <n v="0"/>
    <n v="0"/>
    <n v="456"/>
    <n v="0.22743142144638404"/>
    <n v="150"/>
    <s v="koine"/>
    <s v="0284"/>
    <s v="032"/>
    <n v="239.47619047619079"/>
    <n v="0.10799192494953078"/>
    <s v="https://github.com/PerseusDL/canonical-greekLit/tree/master/data/tlg0284/tlg032/tlg0284.tlg032.perseus-grc1.xml"/>
    <s v="Aristides, Aelius (0284) - Orationes 32 Dindorf 8 Keil (032)"/>
  </r>
  <r>
    <x v="4"/>
    <s v="Oratory"/>
    <s v="Oratory"/>
    <x v="8"/>
    <s v="Aristides, Aelius"/>
    <s v="Orationes 33 Dindorf 11 Keil"/>
    <s v="canonical-greekLit-master/data/tlg0284/tlg033/tlg0284.tlg033.perseus-grc1.xml"/>
    <s v="Aristides, Aelius - Orationes 33 (tlg033).xml"/>
    <n v="5697"/>
    <n v="5"/>
    <n v="2"/>
    <n v="0"/>
    <s v="Perseus"/>
    <n v="8.7765490609092501E-4"/>
    <n v="3.5106196243637003E-4"/>
    <n v="0"/>
    <n v="1159"/>
    <n v="0.20344040723187642"/>
    <n v="150"/>
    <s v="koine"/>
    <s v="0284"/>
    <s v="033"/>
    <n v="687.68333333333442"/>
    <n v="8.2730676964484037E-2"/>
    <s v="https://github.com/PerseusDL/canonical-greekLit/tree/master/data/tlg0284/tlg033/tlg0284.tlg033.perseus-grc1.xml"/>
    <s v="Aristides, Aelius (0284) - Orationes 33 Dindorf 11 Keil (033)"/>
  </r>
  <r>
    <x v="4"/>
    <s v="Oratory"/>
    <s v="Oratory"/>
    <x v="8"/>
    <s v="Aristides, Aelius"/>
    <s v="Orationes 34 Dindorf 12 Keil"/>
    <s v="canonical-greekLit-master/data/tlg0284/tlg034/tlg0284.tlg034.perseus-grc1.xml"/>
    <s v="Aristides, Aelius - Orationes 34 (tlg034).xml"/>
    <n v="6012"/>
    <n v="5"/>
    <n v="1"/>
    <n v="0"/>
    <s v="Perseus"/>
    <n v="8.3166999334664002E-4"/>
    <n v="1.6633399866932801E-4"/>
    <n v="0"/>
    <n v="1272"/>
    <n v="0.21157684630738524"/>
    <n v="150"/>
    <s v="koine"/>
    <s v="0284"/>
    <s v="034"/>
    <n v="739.23809523809598"/>
    <n v="8.86164179577352E-2"/>
    <s v="https://github.com/PerseusDL/canonical-greekLit/tree/master/data/tlg0284/tlg034/tlg0284.tlg034.perseus-grc1.xml"/>
    <s v="Aristides, Aelius (0284) - Orationes 34 Dindorf 12 Keil (034)"/>
  </r>
  <r>
    <x v="4"/>
    <s v="Oratory"/>
    <s v="Oratory"/>
    <x v="8"/>
    <s v="Aristides, Aelius"/>
    <s v="Orationes 35 Dindorf 13 Keil"/>
    <s v="canonical-greekLit-master/data/tlg0284/tlg035/tlg0284.tlg035.perseus-grc1.xml"/>
    <s v="Aristides, Aelius - Orationes 35 (tlg035).xml"/>
    <n v="2594"/>
    <n v="5"/>
    <n v="1"/>
    <n v="0"/>
    <s v="Perseus"/>
    <n v="1.9275250578257518E-3"/>
    <n v="3.8550501156515033E-4"/>
    <n v="0"/>
    <n v="497"/>
    <n v="0.19159599074787972"/>
    <n v="150"/>
    <s v="koine"/>
    <s v="0284"/>
    <s v="035"/>
    <n v="299.48333333333352"/>
    <n v="7.6143664867643207E-2"/>
    <s v="https://github.com/PerseusDL/canonical-greekLit/tree/master/data/tlg0284/tlg035/tlg0284.tlg035.perseus-grc1.xml"/>
    <s v="Aristides, Aelius (0284) - Orationes 35 Dindorf 13 Keil (035)"/>
  </r>
  <r>
    <x v="4"/>
    <s v="Oratory"/>
    <s v="Oratory"/>
    <x v="8"/>
    <s v="Aristides, Aelius"/>
    <s v="Orationes 36 Dindorf 14 Keil"/>
    <s v="canonical-greekLit-master/data/tlg0284/tlg036/tlg0284.tlg036.perseus-grc1.xml"/>
    <s v="Aristides, Aelius - Orationes 36 (tlg036).xml"/>
    <n v="2442"/>
    <n v="4"/>
    <n v="0"/>
    <n v="0"/>
    <s v="Perseus"/>
    <n v="1.6380016380016381E-3"/>
    <n v="0"/>
    <n v="0"/>
    <n v="462"/>
    <n v="0.1891891891891892"/>
    <n v="150"/>
    <s v="koine"/>
    <s v="0284"/>
    <s v="036"/>
    <n v="250.78809523809539"/>
    <n v="8.6491361491361426E-2"/>
    <s v="https://github.com/PerseusDL/canonical-greekLit/tree/master/data/tlg0284/tlg036/tlg0284.tlg036.perseus-grc1.xml"/>
    <s v="Aristides, Aelius (0284) - Orationes 36 Dindorf 14 Keil (036)"/>
  </r>
  <r>
    <x v="4"/>
    <s v="Oratory"/>
    <s v="Oratory"/>
    <x v="8"/>
    <s v="Aristides, Aelius"/>
    <s v="Orationes 37 Dindorf 15 Keil"/>
    <s v="canonical-greekLit-master/data/tlg0284/tlg037/tlg0284.tlg037.perseus-grc1.xml"/>
    <s v="Aristides, Aelius - Orationes 37 (tlg037).xml"/>
    <n v="3177"/>
    <n v="4"/>
    <n v="0"/>
    <n v="0"/>
    <s v="Perseus"/>
    <n v="1.2590494176896443E-3"/>
    <n v="0"/>
    <n v="0"/>
    <n v="668"/>
    <n v="0.2102612527541706"/>
    <n v="150"/>
    <s v="koine"/>
    <s v="0284"/>
    <s v="037"/>
    <n v="403.69285714285661"/>
    <n v="8.3193938576374998E-2"/>
    <s v="https://github.com/PerseusDL/canonical-greekLit/tree/master/data/tlg0284/tlg037/tlg0284.tlg037.perseus-grc1.xml"/>
    <s v="Aristides, Aelius (0284) - Orationes 37 Dindorf 15 Keil (037)"/>
  </r>
  <r>
    <x v="4"/>
    <s v="Oratory"/>
    <s v="Oratory"/>
    <x v="8"/>
    <s v="Aristides, Aelius"/>
    <s v="Orationes 38 Dindorf 9 Keil"/>
    <s v="canonical-greekLit-master/data/tlg0284/tlg038/tlg0284.tlg038.perseus-grc1.xml"/>
    <s v="Aristides, Aelius - Orationes 38 (tlg038).xml"/>
    <n v="3958"/>
    <n v="8"/>
    <n v="2"/>
    <n v="0"/>
    <s v="Perseus"/>
    <n v="2.0212228398180901E-3"/>
    <n v="5.0530570995452253E-4"/>
    <n v="0"/>
    <n v="871"/>
    <n v="0.22006063668519454"/>
    <n v="150"/>
    <s v="koine"/>
    <s v="0284"/>
    <s v="038"/>
    <n v="500.90476190476079"/>
    <n v="9.350561851825144E-2"/>
    <s v="https://github.com/PerseusDL/canonical-greekLit/tree/master/data/tlg0284/tlg038/tlg0284.tlg038.perseus-grc1.xml"/>
    <s v="Aristides, Aelius (0284) - Orationes 38 Dindorf 9 Keil (038)"/>
  </r>
  <r>
    <x v="4"/>
    <s v="Oratory"/>
    <s v="Oratory"/>
    <x v="8"/>
    <s v="Aristides, Aelius"/>
    <s v="Orationes 39 Dindorf 10 Keil"/>
    <s v="canonical-greekLit-master/data/tlg0284/tlg039/tlg0284.tlg039.perseus-grc1.xml"/>
    <s v="Aristides, Aelius - Orationes 39 (tlg039).xml"/>
    <n v="4159"/>
    <n v="3"/>
    <n v="1"/>
    <n v="0"/>
    <s v="Perseus"/>
    <n v="7.2132724212551095E-4"/>
    <n v="2.4044241404183698E-4"/>
    <n v="0"/>
    <n v="902"/>
    <n v="0.21687905746573696"/>
    <n v="150"/>
    <s v="koine"/>
    <s v="0284"/>
    <s v="039"/>
    <n v="564.16428571428526"/>
    <n v="8.123003469240557E-2"/>
    <s v="https://github.com/PerseusDL/canonical-greekLit/tree/master/data/tlg0284/tlg039/tlg0284.tlg039.perseus-grc1.xml"/>
    <s v="Aristides, Aelius (0284) - Orationes 39 Dindorf 10 Keil (039)"/>
  </r>
  <r>
    <x v="4"/>
    <s v="Oratory"/>
    <s v="Oratory"/>
    <x v="8"/>
    <s v="Aristides, Aelius"/>
    <s v="Orationes 52 Dindorf 16 Keil"/>
    <s v="canonical-greekLit-master/data/tlg0284/tlg052/tlg0284.tlg052.perseus-grc1.xml"/>
    <s v="Aristides, Aelius - Orationes 52 (tlg052).xml"/>
    <n v="3439"/>
    <n v="7"/>
    <n v="1"/>
    <n v="0"/>
    <s v="Perseus"/>
    <n v="2.0354754289037512E-3"/>
    <n v="2.9078220412910729E-4"/>
    <n v="0"/>
    <n v="709"/>
    <n v="0.20616458272753707"/>
    <n v="150"/>
    <s v="koine"/>
    <s v="0284"/>
    <s v="052"/>
    <n v="392.4499999999997"/>
    <n v="9.2047106717069005E-2"/>
    <s v="https://github.com/PerseusDL/canonical-greekLit/tree/master/data/tlg0284/tlg052/tlg0284.tlg052.perseus-grc1.xml"/>
    <s v="Aristides, Aelius (0284) - Orationes 52 Dindorf 16 Keil (052)"/>
  </r>
  <r>
    <x v="4"/>
    <s v="Oratory"/>
    <s v="Oratory"/>
    <x v="8"/>
    <s v="Aristides, Aelius"/>
    <s v="Orationes 53 Dindorf 53 Keil (sp.)"/>
    <s v="canonical-greekLit-master/data/tlg0284/tlg053/tlg0284.tlg053.perseus-grc1.xml"/>
    <s v="Aristides, Aelius - Orationes 53 (tlg053).xml"/>
    <n v="8964"/>
    <n v="12"/>
    <n v="0"/>
    <n v="0"/>
    <s v="Perseus"/>
    <n v="1.3386880856760374E-3"/>
    <n v="0"/>
    <n v="0"/>
    <n v="1819"/>
    <n v="0.20292280232039267"/>
    <n v="150"/>
    <s v="koine"/>
    <s v="0284"/>
    <s v="053"/>
    <n v="1049.9142857142899"/>
    <n v="8.5797156881493766E-2"/>
    <s v="https://github.com/PerseusDL/canonical-greekLit/tree/master/data/tlg0284/tlg053/tlg0284.tlg053.perseus-grc1.xml"/>
    <s v="Aristides, Aelius (0284) - Orationes 53 Dindorf 53 Keil (sp.) (053)"/>
  </r>
  <r>
    <x v="4"/>
    <s v="Oratory"/>
    <s v="Oratory"/>
    <x v="8"/>
    <s v="Aristides, Aelius"/>
    <s v="Orationes 54 Dindorf 54 Keil (sp.)"/>
    <s v="canonical-greekLit-master/data/tlg0284/tlg054/tlg0284.tlg054.perseus-grc1.xml"/>
    <s v="Aristides, Aelius - Orationes 54 (tlg054).xml"/>
    <n v="10899"/>
    <n v="20"/>
    <n v="3"/>
    <n v="0"/>
    <s v="Perseus"/>
    <n v="1.8350307367648408E-3"/>
    <n v="2.7525461051472613E-4"/>
    <n v="0"/>
    <n v="2233"/>
    <n v="0.20488118175979447"/>
    <n v="150"/>
    <s v="koine"/>
    <s v="0284"/>
    <s v="054"/>
    <n v="1369.5047619047591"/>
    <n v="7.922701514774208E-2"/>
    <s v="https://github.com/PerseusDL/canonical-greekLit/tree/master/data/tlg0284/tlg054/tlg0284.tlg054.perseus-grc1.xml"/>
    <s v="Aristides, Aelius (0284) - Orationes 54 Dindorf 54 Keil (sp.) (054)"/>
  </r>
  <r>
    <x v="3"/>
    <s v="Novel"/>
    <s v="Narrative"/>
    <x v="8"/>
    <s v="Longus"/>
    <s v="Daphnis et Chloe"/>
    <s v="canonical-greekLit-master/data/tlg0561/tlg001/tlg0561.tlg001.perseus-grc1.xml"/>
    <s v="Longus - Daphnis et Chloe (tlg001).xml"/>
    <n v="19679"/>
    <n v="67"/>
    <n v="69"/>
    <n v="0"/>
    <s v="Perseus"/>
    <n v="3.4046445449463897E-3"/>
    <n v="3.5062757253925504E-3"/>
    <n v="0"/>
    <n v="3483"/>
    <n v="0.17699070074698917"/>
    <n v="150"/>
    <s v="koine"/>
    <s v="0561"/>
    <s v="001"/>
    <n v="1846.805952380942"/>
    <n v="8.3144166249253415E-2"/>
    <s v="https://github.com/PerseusDL/canonical-greekLit/tree/master/data/tlg0561/tlg001/tlg0561.tlg001.perseus-grc1.xml"/>
    <s v="Longus (0561) - Daphnis et Chloe (001)"/>
  </r>
  <r>
    <x v="9"/>
    <s v="Essay"/>
    <s v="Essay"/>
    <x v="8"/>
    <s v="Lucian"/>
    <s v="Hermotimus"/>
    <s v="canonical-greekLit-master/data/tlg0062/tlg063/tlg0062.tlg063.perseus-grc1.xml"/>
    <s v="Lucian - Hermotimus (tlg063).xml"/>
    <n v="13987"/>
    <n v="58"/>
    <n v="26"/>
    <n v="0"/>
    <s v="Perseus"/>
    <n v="4.1467076571101739E-3"/>
    <n v="1.8588689497390433E-3"/>
    <n v="0"/>
    <n v="3066"/>
    <n v="0.21920354614999643"/>
    <n v="150"/>
    <s v="koine"/>
    <s v="0062"/>
    <s v="063"/>
    <n v="1755.2761904761819"/>
    <n v="9.3710145815672982E-2"/>
    <s v="https://github.com/PerseusDL/canonical-greekLit/tree/master/data/tlg0062/tlg063/tlg0062.tlg063.perseus-grc1.xml"/>
    <s v="Lucian (0062) - Hermotimus (063)"/>
  </r>
  <r>
    <x v="9"/>
    <s v="Essay"/>
    <s v="Essay"/>
    <x v="8"/>
    <s v="Lucian"/>
    <s v="Nigrinus"/>
    <s v="canonical-greekLit-master/data/tlg0062/tlg007/tlg0062.tlg007.perseus-grc1.xml"/>
    <s v="Lucian - Nigrinus (tlg007).xml"/>
    <n v="4034"/>
    <n v="4"/>
    <n v="5"/>
    <n v="0"/>
    <s v="Perseus"/>
    <n v="9.9157164105106587E-4"/>
    <n v="1.2394645513138325E-3"/>
    <n v="0"/>
    <n v="760"/>
    <n v="0.18839861179970252"/>
    <n v="150"/>
    <s v="koine"/>
    <s v="0062"/>
    <s v="007"/>
    <n v="416.42499999999927"/>
    <n v="8.5169806643530174E-2"/>
    <s v="https://github.com/PerseusDL/canonical-greekLit/tree/master/data/tlg0062/tlg007/tlg0062.tlg007.perseus-grc1.xml"/>
    <s v="Lucian (0062) - Nigrinus (007)"/>
  </r>
  <r>
    <x v="4"/>
    <s v="Oratory"/>
    <s v="Oratory"/>
    <x v="8"/>
    <s v="Aristides, Aelius"/>
    <s v="Orationes 2 Dindorf 37 Keil"/>
    <s v="canonical-greekLit-master/data/tlg0284/tlg002/tlg0284.tlg002.perseus-grc1.xml"/>
    <s v="Aristides, Aelius - Orationes 02 (tlg002).xml"/>
    <n v="2247"/>
    <n v="3"/>
    <n v="0"/>
    <n v="0"/>
    <s v="Perseus"/>
    <n v="1.3351134846461949E-3"/>
    <n v="0"/>
    <n v="0"/>
    <n v="449"/>
    <n v="0.19982198486871383"/>
    <n v="153"/>
    <s v="koine"/>
    <s v="0284"/>
    <s v="002"/>
    <n v="244.56666666666689"/>
    <n v="9.098056668150116E-2"/>
    <s v="https://github.com/PerseusDL/canonical-greekLit/tree/master/data/tlg0284/tlg002/tlg0284.tlg002.perseus-grc1.xml"/>
    <s v="Aristides, Aelius (0284) - Orationes 2 Dindorf 37 Keil (002)"/>
  </r>
  <r>
    <x v="4"/>
    <s v="Oratory"/>
    <s v="Oratory"/>
    <x v="8"/>
    <s v="Aristides, Aelius"/>
    <s v="Orationes 13 Dindorf 1 Keil"/>
    <s v="canonical-greekLit-master/data/tlg0284/tlg013/tlg0284.tlg013.perseus-grc1.xml"/>
    <s v="Aristides, Aelius - Orationes 13 (tlg013).xml"/>
    <n v="28660"/>
    <n v="24"/>
    <n v="10"/>
    <n v="0"/>
    <s v="Perseus"/>
    <n v="8.3740404745289603E-4"/>
    <n v="3.4891835310537332E-4"/>
    <n v="0"/>
    <n v="6023"/>
    <n v="0.21015352407536636"/>
    <n v="155"/>
    <s v="koine"/>
    <s v="0284"/>
    <s v="013"/>
    <n v="3521.990476190505"/>
    <n v="8.7264812414846307E-2"/>
    <s v="https://github.com/PerseusDL/canonical-greekLit/tree/master/data/tlg0284/tlg013/tlg0284.tlg013.perseus-grc1.xml"/>
    <s v="Aristides, Aelius (0284) - Orationes 13 Dindorf 1 Keil (013)"/>
  </r>
  <r>
    <x v="4"/>
    <s v="Oratory"/>
    <s v="Oratory"/>
    <x v="8"/>
    <s v="Aristides, Aelius"/>
    <s v="Orationes 14 Dindorf 26 Keil"/>
    <s v="canonical-greekLit-master/data/tlg0284/tlg014/tlg0284.tlg014.perseus-grc1.xml"/>
    <s v="Aristides, Aelius - Orationes 14 (tlg014).xml"/>
    <n v="8378"/>
    <n v="10"/>
    <n v="7"/>
    <n v="0"/>
    <s v="Perseus"/>
    <n v="1.1936022917164002E-3"/>
    <n v="8.3552160420148007E-4"/>
    <n v="0"/>
    <n v="1658"/>
    <n v="0.19789925996657914"/>
    <n v="155"/>
    <s v="koine"/>
    <s v="0284"/>
    <s v="014"/>
    <n v="984.78571428571706"/>
    <n v="8.0355011424478748E-2"/>
    <s v="https://github.com/PerseusDL/canonical-greekLit/tree/master/data/tlg0284/tlg014/tlg0284.tlg014.perseus-grc1.xml"/>
    <s v="Aristides, Aelius (0284) - Orationes 14 Dindorf 26 Keil (014)"/>
  </r>
  <r>
    <x v="4"/>
    <s v="Oratory"/>
    <s v="Oratory"/>
    <x v="8"/>
    <s v="Aristides, Aelius"/>
    <s v="Orationes 17 Dindorf 44 Keil"/>
    <s v="canonical-greekLit-master/data/tlg0284/tlg017/tlg0284.tlg017.perseus-grc1.xml"/>
    <s v="Aristides, Aelius - Orationes 17 (tlg017).xml"/>
    <n v="1159"/>
    <n v="2"/>
    <n v="1"/>
    <n v="0"/>
    <s v="Perseus"/>
    <n v="1.7256255392579811E-3"/>
    <n v="8.6281276962899055E-4"/>
    <n v="0"/>
    <n v="244"/>
    <n v="0.21052631578947367"/>
    <n v="155"/>
    <s v="koine"/>
    <s v="0284"/>
    <s v="017"/>
    <n v="134.59285714285701"/>
    <n v="9.4397879945766164E-2"/>
    <s v="https://github.com/PerseusDL/canonical-greekLit/tree/master/data/tlg0284/tlg017/tlg0284.tlg017.perseus-grc1.xml"/>
    <s v="Aristides, Aelius (0284) - Orationes 17 Dindorf 44 Keil (017)"/>
  </r>
  <r>
    <x v="4"/>
    <s v="Oratory"/>
    <s v="Oratory"/>
    <x v="8"/>
    <s v="Aristides, Aelius"/>
    <s v="Orationes 3 Dindorf 46 Keil"/>
    <s v="canonical-greekLit-master/data/tlg0284/tlg003/tlg0284.tlg003.perseus-grc1.xml"/>
    <s v="Aristides, Aelius - Orationes 03 (tlg003).xml"/>
    <n v="3401"/>
    <n v="2"/>
    <n v="3"/>
    <n v="0"/>
    <s v="Perseus"/>
    <n v="5.8806233460746834E-4"/>
    <n v="8.8209350191120262E-4"/>
    <n v="0"/>
    <n v="678"/>
    <n v="0.19935313143193178"/>
    <n v="156"/>
    <s v="koine"/>
    <s v="0284"/>
    <s v="003"/>
    <n v="367.01666666666631"/>
    <n v="9.1438792512006373E-2"/>
    <s v="https://github.com/PerseusDL/canonical-greekLit/tree/master/data/tlg0284/tlg003/tlg0284.tlg003.perseus-grc1.xml"/>
    <s v="Aristides, Aelius (0284) - Orationes 3 Dindorf 46 Keil (003)"/>
  </r>
  <r>
    <x v="4"/>
    <s v="Oratory"/>
    <s v="Oratory"/>
    <x v="8"/>
    <s v="Aristides, Aelius"/>
    <s v="Orationes 15 Dindorf 17 Keil"/>
    <s v="canonical-greekLit-master/data/tlg0284/tlg015/tlg0284.tlg015.perseus-grc1.xml"/>
    <s v="Aristides, Aelius - Orationes 15 (tlg015).xml"/>
    <n v="1855"/>
    <n v="5"/>
    <n v="1"/>
    <n v="0"/>
    <s v="Perseus"/>
    <n v="2.6954177897574125E-3"/>
    <n v="5.3908355795148253E-4"/>
    <n v="0"/>
    <n v="412"/>
    <n v="0.22210242587601078"/>
    <n v="157"/>
    <s v="koine"/>
    <s v="0284"/>
    <s v="015"/>
    <n v="242.459523809524"/>
    <n v="9.1396483121550409E-2"/>
    <s v="https://github.com/PerseusDL/canonical-greekLit/tree/master/data/tlg0284/tlg015/tlg0284.tlg015.perseus-grc1.xml"/>
    <s v="Aristides, Aelius (0284) - Orationes 15 Dindorf 17 Keil (015)"/>
  </r>
  <r>
    <x v="6"/>
    <s v="Mathematics"/>
    <s v="Mathematics"/>
    <x v="8"/>
    <s v="Claudius Ptolemy"/>
    <s v="Tetrabiblos"/>
    <s v="canonical-greekLit-master/data/tlg0363/tlg007/tlg0363.tlg007.perseus-grc1.xml"/>
    <s v="Claudius Ptolemy - Tetrabiblos (tlg007).xml"/>
    <n v="37935"/>
    <n v="406"/>
    <n v="91"/>
    <n v="1"/>
    <s v="Perseus"/>
    <n v="1.0702517464083301E-2"/>
    <n v="2.3988401212600499E-3"/>
    <n v="2.6360880453407144E-5"/>
    <n v="7856"/>
    <n v="0.20709107684196651"/>
    <n v="160"/>
    <s v="koine"/>
    <s v="0363"/>
    <s v="007"/>
    <n v="4737.2785714285956"/>
    <n v="8.2212242746049935E-2"/>
    <s v="https://github.com/PerseusDL/canonical-greekLit/tree/master/data/tlg0363/tlg007/tlg0363.tlg007.perseus-grc1.xml"/>
    <s v="Claudius Ptolemy (0363) - Tetrabiblos (007)"/>
  </r>
  <r>
    <x v="4"/>
    <s v="Oratory"/>
    <s v="Oratory"/>
    <x v="8"/>
    <s v="Aristides, Aelius"/>
    <s v="Orationes 11 Dindorf 31 Keil"/>
    <s v="canonical-greekLit-master/data/tlg0284/tlg011/tlg0284.tlg011.perseus-grc1.xml"/>
    <s v="Aristides, Aelius - Orationes 11 (tlg011).xml"/>
    <n v="1285"/>
    <n v="3"/>
    <n v="0"/>
    <n v="0"/>
    <s v="Perseus"/>
    <n v="2.3346303501945525E-3"/>
    <n v="0"/>
    <n v="0"/>
    <n v="287"/>
    <n v="0.22334630350194554"/>
    <n v="161"/>
    <s v="koine"/>
    <s v="0284"/>
    <s v="011"/>
    <n v="169.6166666666667"/>
    <n v="9.1348897535667939E-2"/>
    <s v="https://github.com/PerseusDL/canonical-greekLit/tree/master/data/tlg0284/tlg011/tlg0284.tlg011.perseus-grc1.xml"/>
    <s v="Aristides, Aelius (0284) - Orationes 11 Dindorf 31 Keil (011)"/>
  </r>
  <r>
    <x v="4"/>
    <s v="Oratory"/>
    <s v="Oratory"/>
    <x v="8"/>
    <s v="Aristides, Aelius"/>
    <s v="Orationes 46 Dindorf 3 Keil"/>
    <s v="canonical-greekLit-master/data/tlg0284/tlg046/tlg0284.tlg046.perseus-grc1.xml"/>
    <s v="Aristides, Aelius - Orationes 46 (tlg046).xml"/>
    <n v="52223"/>
    <n v="69"/>
    <n v="35"/>
    <n v="1"/>
    <s v="Perseus"/>
    <n v="1.3212569174501656E-3"/>
    <n v="6.7020278421385212E-4"/>
    <n v="1.9148650977538632E-5"/>
    <n v="11196"/>
    <n v="0.21438829634452253"/>
    <n v="161"/>
    <s v="koine"/>
    <s v="0284"/>
    <s v="046"/>
    <n v="6012.8238095237184"/>
    <n v="9.9250831826518615E-2"/>
    <s v="https://github.com/PerseusDL/canonical-greekLit/tree/master/data/tlg0284/tlg046/tlg0284.tlg046.perseus-grc1.xml"/>
    <s v="Aristides, Aelius (0284) - Orationes 46 Dindorf 3 Keil (046)"/>
  </r>
  <r>
    <x v="9"/>
    <s v="Essay"/>
    <s v="Essay"/>
    <x v="8"/>
    <s v="Lucian"/>
    <s v="Toxaris vel amicitia"/>
    <s v="canonical-greekLit-master/data/tlg0062/tlg044/tlg0062.tlg044.perseus-grc1.xml"/>
    <s v="Lucian - Toxaris vel amicitia (tlg044).xml"/>
    <n v="9682"/>
    <n v="10"/>
    <n v="192"/>
    <n v="0"/>
    <s v="Perseus"/>
    <n v="1.032844453625284E-3"/>
    <n v="1.9830613509605452E-2"/>
    <n v="0"/>
    <n v="1844"/>
    <n v="0.19045651724850238"/>
    <n v="163"/>
    <s v="koine"/>
    <s v="0062"/>
    <s v="044"/>
    <n v="1065.776190476194"/>
    <n v="8.037841453458025E-2"/>
    <s v="https://github.com/PerseusDL/canonical-greekLit/tree/master/data/tlg0062/tlg044/tlg0062.tlg044.perseus-grc1.xml"/>
    <s v="Lucian (0062) - Toxaris vel amicitia (044)"/>
  </r>
  <r>
    <x v="3"/>
    <s v="History"/>
    <s v="Narrative"/>
    <x v="8"/>
    <s v="Appian"/>
    <s v="Gallic History"/>
    <s v="canonical-greekLit-master/data/tlg0551/tlg005/tlg0551.tlg005.perseus-grc2.xml"/>
    <s v="Appian - Gallic History (tlg005).xml"/>
    <n v="2062"/>
    <n v="7"/>
    <n v="131"/>
    <n v="0"/>
    <s v="Perseus"/>
    <n v="3.3947623666343357E-3"/>
    <n v="6.3530552861299702E-2"/>
    <n v="0"/>
    <n v="382"/>
    <n v="0.18525703200775945"/>
    <n v="165"/>
    <s v="koine"/>
    <s v="0551"/>
    <s v="005"/>
    <n v="182.08571428571429"/>
    <n v="9.6951641956491613E-2"/>
    <s v="https://github.com/PerseusDL/canonical-greekLit/tree/master/data/tlg0551/tlg005/tlg0551.tlg005.perseus-grc2.xml"/>
    <s v="Appian (0551) - Gallic History (005)"/>
  </r>
  <r>
    <x v="3"/>
    <s v="History"/>
    <s v="Narrative"/>
    <x v="8"/>
    <s v="Appian"/>
    <s v="Hannibalic War"/>
    <s v="canonical-greekLit-master/data/tlg0551/tlg008/tlg0551.tlg008.perseus-grc2.xml"/>
    <s v="Appian - Hannibalic War (tlg008).xml"/>
    <n v="9660"/>
    <n v="48"/>
    <n v="311"/>
    <n v="1"/>
    <s v="Perseus"/>
    <n v="4.9689440993788822E-3"/>
    <n v="3.2194616977225671E-2"/>
    <n v="1.0351966873706004E-4"/>
    <n v="1626"/>
    <n v="0.16832298136645962"/>
    <n v="165"/>
    <s v="koine"/>
    <s v="0551"/>
    <s v="008"/>
    <n v="874.26904761905053"/>
    <n v="7.7818939169870552E-2"/>
    <s v="https://github.com/PerseusDL/canonical-greekLit/tree/master/data/tlg0551/tlg008/tlg0551.tlg008.perseus-grc2.xml"/>
    <s v="Appian (0551) - Hannibalic War (008)"/>
  </r>
  <r>
    <x v="3"/>
    <s v="History"/>
    <s v="Narrative"/>
    <x v="8"/>
    <s v="Appian"/>
    <s v="Illyrian Wars"/>
    <s v="canonical-greekLit-master/data/tlg0551/tlg012/tlg0551.tlg012.perseus-grc2.xml"/>
    <s v="Appian - Illyrian Wars (tlg012).xml"/>
    <n v="4836"/>
    <n v="21"/>
    <n v="273"/>
    <n v="0"/>
    <s v="Perseus"/>
    <n v="4.3424317617866007E-3"/>
    <n v="5.6451612903225805E-2"/>
    <n v="0"/>
    <n v="823"/>
    <n v="0.17018196856906534"/>
    <n v="165"/>
    <s v="koine"/>
    <s v="0551"/>
    <s v="012"/>
    <n v="438.92619047619002"/>
    <n v="7.9419729016503307E-2"/>
    <s v="https://github.com/PerseusDL/canonical-greekLit/tree/master/data/tlg0551/tlg012/tlg0551.tlg012.perseus-grc2.xml"/>
    <s v="Appian (0551) - Illyrian Wars (012)"/>
  </r>
  <r>
    <x v="3"/>
    <s v="History"/>
    <s v="Narrative"/>
    <x v="8"/>
    <s v="Appian"/>
    <s v="Italy"/>
    <s v="canonical-greekLit-master/data/tlg0551/tlg003/tlg0551.tlg003.perseus-grc2.xml"/>
    <s v="Appian - Italy (tlg003).xml"/>
    <n v="1083"/>
    <n v="5"/>
    <n v="28"/>
    <n v="1"/>
    <s v="Perseus"/>
    <n v="4.6168051708217915E-3"/>
    <n v="2.5854108956602031E-2"/>
    <n v="9.2336103416435823E-4"/>
    <n v="206"/>
    <n v="0.19021237303785779"/>
    <n v="165"/>
    <s v="koine"/>
    <s v="0551"/>
    <s v="003"/>
    <n v="104.25"/>
    <n v="9.3951985226223458E-2"/>
    <s v="https://github.com/PerseusDL/canonical-greekLit/tree/master/data/tlg0551/tlg003/tlg0551.tlg003.perseus-grc2.xml"/>
    <s v="Appian (0551) - Italy (003)"/>
  </r>
  <r>
    <x v="3"/>
    <s v="History"/>
    <s v="Narrative"/>
    <x v="8"/>
    <s v="Appian"/>
    <s v="Kings"/>
    <s v="canonical-greekLit-master/data/tlg0551/tlg002/tlg0551.tlg002.perseus-grc2.xml"/>
    <s v="Appian - Kings (tlg002).xml"/>
    <n v="796"/>
    <n v="5"/>
    <n v="67"/>
    <n v="0"/>
    <s v="Perseus"/>
    <n v="6.2814070351758797E-3"/>
    <n v="8.4170854271356788E-2"/>
    <n v="0"/>
    <n v="139"/>
    <n v="0.17462311557788945"/>
    <n v="165"/>
    <s v="koine"/>
    <s v="0551"/>
    <s v="002"/>
    <n v="78.666666666666686"/>
    <n v="7.5795644891122255E-2"/>
    <s v="https://github.com/PerseusDL/canonical-greekLit/tree/master/data/tlg0551/tlg002/tlg0551.tlg002.perseus-grc2.xml"/>
    <s v="Appian (0551) - Kings (002)"/>
  </r>
  <r>
    <x v="3"/>
    <s v="History"/>
    <s v="Narrative"/>
    <x v="8"/>
    <s v="Appian"/>
    <s v="Macedonian Affairs"/>
    <s v="canonical-greekLit-master/data/tlg0551/tlg011/tlg0551.tlg011.perseus-grc2.xml"/>
    <s v="Appian - Macedonian Affairs (tlg011).xml"/>
    <n v="4066"/>
    <n v="16"/>
    <n v="119"/>
    <n v="0"/>
    <s v="Perseus"/>
    <n v="3.9350713231677322E-3"/>
    <n v="2.9267092966060011E-2"/>
    <n v="0"/>
    <n v="746"/>
    <n v="0.18347270044269554"/>
    <n v="165"/>
    <s v="koine"/>
    <s v="0551"/>
    <s v="011"/>
    <n v="354.90238095238072"/>
    <n v="9.6187314079591552E-2"/>
    <s v="https://github.com/PerseusDL/canonical-greekLit/tree/master/data/tlg0551/tlg011/tlg0551.tlg011.perseus-grc2.xml"/>
    <s v="Appian (0551) - Macedonian Affairs (011)"/>
  </r>
  <r>
    <x v="3"/>
    <s v="History"/>
    <s v="Narrative"/>
    <x v="8"/>
    <s v="Appian"/>
    <s v="Mithridatic Wars"/>
    <s v="canonical-greekLit-master/data/tlg0551/tlg014/tlg0551.tlg014.perseus-grc2.xml"/>
    <s v="Appian - Mithridatic Wars (tlg014).xml"/>
    <n v="24009"/>
    <n v="81"/>
    <n v="653"/>
    <n v="0"/>
    <s v="Perseus"/>
    <n v="3.3737348494314633E-3"/>
    <n v="2.719813403307093E-2"/>
    <n v="0"/>
    <n v="4286"/>
    <n v="0.17851638968720063"/>
    <n v="165"/>
    <s v="koine"/>
    <s v="0551"/>
    <s v="014"/>
    <n v="2290.6476190476142"/>
    <n v="8.3108516845865538E-2"/>
    <s v="https://github.com/PerseusDL/canonical-greekLit/tree/master/data/tlg0551/tlg014/tlg0551.tlg014.perseus-grc2.xml"/>
    <s v="Appian (0551) - Mithridatic Wars (014)"/>
  </r>
  <r>
    <x v="3"/>
    <s v="History"/>
    <s v="Narrative"/>
    <x v="8"/>
    <s v="Appian"/>
    <s v="Numidian Affairs"/>
    <s v="canonical-greekLit-master/data/tlg0551/tlg010/tlg0551.tlg010.perseus-grc2.xml"/>
    <s v="Appian - Numidian Affairs (tlg010).xml"/>
    <n v="362"/>
    <n v="1"/>
    <n v="24"/>
    <n v="0"/>
    <s v="Perseus"/>
    <n v="2.7624309392265192E-3"/>
    <n v="6.6298342541436461E-2"/>
    <n v="0"/>
    <n v="65"/>
    <n v="0.17955801104972377"/>
    <n v="165"/>
    <s v="koine"/>
    <s v="0551"/>
    <s v="010"/>
    <n v="30.833333333333329"/>
    <n v="9.4383057090239419E-2"/>
    <s v="https://github.com/PerseusDL/canonical-greekLit/tree/master/data/tlg0551/tlg010/tlg0551.tlg010.perseus-grc2.xml"/>
    <s v="Appian (0551) - Numidian Affairs (010)"/>
  </r>
  <r>
    <x v="3"/>
    <s v="History"/>
    <s v="Narrative"/>
    <x v="8"/>
    <s v="Appian"/>
    <s v="Punic Wars"/>
    <s v="canonical-greekLit-master/data/tlg0551/tlg009/tlg0551.tlg009.perseus-grc2.xml"/>
    <s v="Appian - Punic Wars (tlg009).xml"/>
    <n v="25053"/>
    <n v="170"/>
    <n v="627"/>
    <n v="7"/>
    <s v="Perseus"/>
    <n v="6.7856144972657968E-3"/>
    <n v="2.5026942881092085E-2"/>
    <n v="2.7940765576976809E-4"/>
    <n v="4450"/>
    <n v="0.17762343831078115"/>
    <n v="165"/>
    <s v="koine"/>
    <s v="0551"/>
    <s v="009"/>
    <n v="2424.2619047619082"/>
    <n v="8.0858104627712923E-2"/>
    <s v="https://github.com/PerseusDL/canonical-greekLit/tree/master/data/tlg0551/tlg009/tlg0551.tlg009.perseus-grc2.xml"/>
    <s v="Appian (0551) - Punic Wars (009)"/>
  </r>
  <r>
    <x v="3"/>
    <s v="History"/>
    <s v="Narrative"/>
    <x v="8"/>
    <s v="Appian"/>
    <s v="Samnite History"/>
    <s v="canonical-greekLit-master/data/tlg0551/tlg004/tlg0551.tlg004.perseus-grc2.xml"/>
    <s v="Appian - Samnite History (tlg004).xml"/>
    <n v="3413"/>
    <n v="11"/>
    <n v="95"/>
    <n v="1"/>
    <s v="Perseus"/>
    <n v="3.2229709932610606E-3"/>
    <n v="2.7834749487254614E-2"/>
    <n v="2.9299736302373279E-4"/>
    <n v="630"/>
    <n v="0.18458833870495164"/>
    <n v="165"/>
    <s v="koine"/>
    <s v="0551"/>
    <s v="004"/>
    <n v="327.19523809523821"/>
    <n v="8.8720996749124467E-2"/>
    <s v="https://github.com/PerseusDL/canonical-greekLit/tree/master/data/tlg0551/tlg004/tlg0551.tlg004.perseus-grc2.xml"/>
    <s v="Appian (0551) - Samnite History (004)"/>
  </r>
  <r>
    <x v="3"/>
    <s v="History"/>
    <s v="Narrative"/>
    <x v="8"/>
    <s v="Appian"/>
    <s v="Sicily and the Other Islands"/>
    <s v="canonical-greekLit-master/data/tlg0551/tlg006/tlg0551.tlg006.perseus-grc2.xml"/>
    <s v="Appian - Sicily and the Other Islands (tlg006).xml"/>
    <n v="922"/>
    <n v="3"/>
    <n v="30"/>
    <n v="0"/>
    <s v="Perseus"/>
    <n v="3.2537960954446853E-3"/>
    <n v="3.2537960954446853E-2"/>
    <n v="0"/>
    <n v="160"/>
    <n v="0.17353579175704989"/>
    <n v="165"/>
    <s v="koine"/>
    <s v="0551"/>
    <s v="006"/>
    <n v="68.059523809523824"/>
    <n v="9.9718520813965483E-2"/>
    <s v="https://github.com/PerseusDL/canonical-greekLit/tree/master/data/tlg0551/tlg006/tlg0551.tlg006.perseus-grc2.xml"/>
    <s v="Appian (0551) - Sicily and the Other Islands (006)"/>
  </r>
  <r>
    <x v="3"/>
    <s v="History"/>
    <s v="Narrative"/>
    <x v="8"/>
    <s v="Appian"/>
    <s v="Syrian Wars"/>
    <s v="canonical-greekLit-master/data/tlg0551/tlg013/tlg0551.tlg013.perseus-grc2.xml"/>
    <s v="Appian - Syrian Wars (tlg013).xml"/>
    <n v="13668"/>
    <n v="44"/>
    <n v="323"/>
    <n v="1"/>
    <s v="Perseus"/>
    <n v="3.2191981270119989E-3"/>
    <n v="2.36318407960199E-2"/>
    <n v="7.3163593795727246E-5"/>
    <n v="2429"/>
    <n v="0.17771436932982149"/>
    <n v="165"/>
    <s v="koine"/>
    <s v="0551"/>
    <s v="013"/>
    <n v="1173.047619047619"/>
    <n v="9.1889989826776486E-2"/>
    <s v="https://github.com/PerseusDL/canonical-greekLit/tree/master/data/tlg0551/tlg013/tlg0551.tlg013.perseus-grc2.xml"/>
    <s v="Appian (0551) - Syrian Wars (013)"/>
  </r>
  <r>
    <x v="3"/>
    <s v="History"/>
    <s v="Narrative"/>
    <x v="8"/>
    <s v="Appian"/>
    <s v="The Civil Wars"/>
    <s v="canonical-greekLit-master/data/tlg0551/tlg017/tlg0551.tlg017.perseus-grc2.xml"/>
    <s v="Appian - The Civil Wars (tlg017).xml"/>
    <n v="116921"/>
    <n v="234"/>
    <n v="2985"/>
    <n v="1"/>
    <s v="Perseus"/>
    <n v="2.0013513397935359E-3"/>
    <n v="2.5530058757622667E-2"/>
    <n v="8.5527835033911781E-6"/>
    <n v="20493"/>
    <n v="0.17527219233499541"/>
    <n v="165"/>
    <s v="koine"/>
    <s v="0551"/>
    <s v="017"/>
    <n v="11394.295238095479"/>
    <n v="7.7819251989843741E-2"/>
    <s v="https://github.com/PerseusDL/canonical-greekLit/tree/master/data/tlg0551/tlg017/tlg0551.tlg017.perseus-grc2.xml"/>
    <s v="Appian (0551) - The Civil Wars (017)"/>
  </r>
  <r>
    <x v="3"/>
    <s v="History"/>
    <s v="Narrative"/>
    <x v="8"/>
    <s v="Appian"/>
    <s v="Wars in Spain"/>
    <s v="canonical-greekLit-master/data/tlg0551/tlg007/tlg0551.tlg007.perseus-grc2.xml"/>
    <s v="Appian - Wars in Spain (tlg007).xml"/>
    <n v="15969"/>
    <n v="70"/>
    <n v="746"/>
    <n v="0"/>
    <s v="Perseus"/>
    <n v="4.3834930177218357E-3"/>
    <n v="4.6715511303149854E-2"/>
    <n v="0"/>
    <n v="2667"/>
    <n v="0.16701108397520195"/>
    <n v="165"/>
    <s v="koine"/>
    <s v="0551"/>
    <s v="007"/>
    <n v="1447.0595238095209"/>
    <n v="7.6394293705960237E-2"/>
    <s v="https://github.com/PerseusDL/canonical-greekLit/tree/master/data/tlg0551/tlg007/tlg0551.tlg007.perseus-grc2.xml"/>
    <s v="Appian (0551) - Wars in Spain (007)"/>
  </r>
  <r>
    <x v="4"/>
    <s v="Oratory"/>
    <s v="Oratory"/>
    <x v="8"/>
    <s v="Aristides, Aelius"/>
    <s v="Orationes 40 Dindorf 29 Keil"/>
    <s v="canonical-greekLit-master/data/tlg0284/tlg040/tlg0284.tlg040.perseus-grc1.xml"/>
    <s v="Aristides, Aelius - Orationes 40 (tlg040).xml"/>
    <n v="2107"/>
    <n v="9"/>
    <n v="0"/>
    <n v="0"/>
    <s v="Perseus"/>
    <n v="4.2714760322733747E-3"/>
    <n v="0"/>
    <n v="0"/>
    <n v="460"/>
    <n v="0.21831988609397246"/>
    <n v="165"/>
    <s v="koine"/>
    <s v="0284"/>
    <s v="040"/>
    <n v="240.02619047619069"/>
    <n v="0.10440142834542444"/>
    <s v="https://github.com/PerseusDL/canonical-greekLit/tree/master/data/tlg0284/tlg040/tlg0284.tlg040.perseus-grc1.xml"/>
    <s v="Aristides, Aelius (0284) - Orationes 40 Dindorf 29 Keil (040)"/>
  </r>
  <r>
    <x v="9"/>
    <s v="Essay"/>
    <s v="Essay"/>
    <x v="8"/>
    <s v="Lucian"/>
    <s v="Imagines"/>
    <s v="canonical-greekLit-master/data/tlg0062/tlg039/tlg0062.tlg039.perseus-grc1.xml"/>
    <s v="Lucian - Imagines (tlg039).xml"/>
    <n v="3199"/>
    <n v="6"/>
    <n v="7"/>
    <n v="3"/>
    <s v="Perseus"/>
    <n v="1.8755861206627071E-3"/>
    <n v="2.1881838074398249E-3"/>
    <n v="9.3779306033135354E-4"/>
    <n v="575"/>
    <n v="0.17974366989684276"/>
    <n v="165"/>
    <s v="koine"/>
    <s v="0062"/>
    <s v="039"/>
    <n v="344.66666666666652"/>
    <n v="7.2001667187662863E-2"/>
    <s v="https://github.com/PerseusDL/canonical-greekLit/tree/master/data/tlg0062/tlg039/tlg0062.tlg039.perseus-grc1.xml"/>
    <s v="Lucian (0062) - Imagines (039)"/>
  </r>
  <r>
    <x v="9"/>
    <s v="Essay"/>
    <s v="Essay"/>
    <x v="8"/>
    <s v="Lucian"/>
    <s v="Patriae Encomium"/>
    <s v="canonical-greekLit-master/data/tlg0062/tlg010/tlg0062.tlg010.perseus-grc1.xml"/>
    <s v="Lucian - Patriae Encomium (tlg010).xml"/>
    <n v="958"/>
    <n v="0"/>
    <n v="0"/>
    <n v="0"/>
    <s v="Perseus"/>
    <n v="0"/>
    <n v="0"/>
    <n v="0"/>
    <n v="174"/>
    <n v="0.18162839248434237"/>
    <n v="165"/>
    <s v="koine"/>
    <s v="0062"/>
    <s v="010"/>
    <n v="98.683333333333337"/>
    <n v="7.8618649965205289E-2"/>
    <s v="https://github.com/PerseusDL/canonical-greekLit/tree/master/data/tlg0062/tlg010/tlg0062.tlg010.perseus-grc1.xml"/>
    <s v="Lucian (0062) - Patriae Encomium (010)"/>
  </r>
  <r>
    <x v="9"/>
    <s v="Essay"/>
    <s v="Essay"/>
    <x v="8"/>
    <s v="Lucian"/>
    <s v="Pro imaginibus"/>
    <s v="canonical-greekLit-master/data/tlg0062/tlg040/tlg0062.tlg040.perseus-grc1.xml"/>
    <s v="Lucian - Pro imaginibus (tlg040).xml"/>
    <n v="3505"/>
    <n v="7"/>
    <n v="3"/>
    <n v="0"/>
    <s v="Perseus"/>
    <n v="1.9971469329529245E-3"/>
    <n v="8.5592011412268193E-4"/>
    <n v="0"/>
    <n v="652"/>
    <n v="0.18601997146932953"/>
    <n v="165"/>
    <s v="koine"/>
    <s v="0062"/>
    <s v="040"/>
    <n v="367.41666666666657"/>
    <n v="8.119353304802665E-2"/>
    <s v="https://github.com/PerseusDL/canonical-greekLit/tree/master/data/tlg0062/tlg040/tlg0062.tlg040.perseus-grc1.xml"/>
    <s v="Lucian (0062) - Pro imaginibus (040)"/>
  </r>
  <r>
    <x v="9"/>
    <s v="Essay"/>
    <s v="Essay"/>
    <x v="8"/>
    <s v="Lucian"/>
    <s v="Quomodo historia conscribenda sit"/>
    <s v="canonical-greekLit-master/data/tlg0062/tlg053/tlg0062.tlg053.perseus-grc1.xml"/>
    <s v="Lucian - Quomodo historia conscribenda sit (tlg053).xml"/>
    <n v="7555"/>
    <n v="30"/>
    <n v="65"/>
    <n v="0"/>
    <s v="Perseus"/>
    <n v="3.9708802117802778E-3"/>
    <n v="8.6035737921906028E-3"/>
    <n v="0"/>
    <n v="1526"/>
    <n v="0.20198544010589015"/>
    <n v="165"/>
    <s v="koine"/>
    <s v="0062"/>
    <s v="053"/>
    <n v="862.47500000000184"/>
    <n v="8.7825943084050048E-2"/>
    <s v="https://github.com/PerseusDL/canonical-greekLit/tree/master/data/tlg0062/tlg053/tlg0062.tlg053.perseus-grc1.xml"/>
    <s v="Lucian (0062) - Quomodo historia conscribenda sit (053)"/>
  </r>
  <r>
    <x v="4"/>
    <s v="Oratory"/>
    <s v="Oratory"/>
    <x v="8"/>
    <s v="Aristides, Aelius"/>
    <s v="Orationes 16 Dindorf 27 Keil"/>
    <s v="canonical-greekLit-master/data/tlg0284/tlg016/tlg0284.tlg016.perseus-grc1.xml"/>
    <s v="Aristides, Aelius - Orationes 16 (tlg016).xml"/>
    <n v="3215"/>
    <n v="11"/>
    <n v="1"/>
    <n v="0"/>
    <s v="Perseus"/>
    <n v="3.4214618973561432E-3"/>
    <n v="3.1104199066874026E-4"/>
    <n v="0"/>
    <n v="655"/>
    <n v="0.20373250388802489"/>
    <n v="166"/>
    <s v="koine"/>
    <s v="0284"/>
    <s v="016"/>
    <n v="384.41666666666617"/>
    <n v="8.4162778641783467E-2"/>
    <s v="https://github.com/PerseusDL/canonical-greekLit/tree/master/data/tlg0284/tlg016/tlg0284.tlg016.perseus-grc1.xml"/>
    <s v="Aristides, Aelius (0284) - Orationes 16 Dindorf 27 Keil (016)"/>
  </r>
  <r>
    <x v="4"/>
    <s v="Oratory"/>
    <s v="Oratory"/>
    <x v="8"/>
    <s v="Aristides, Aelius"/>
    <s v="Orationes 5 Dindorf 40 Keil"/>
    <s v="canonical-greekLit-master/data/tlg0284/tlg005/tlg0284.tlg005.perseus-grc1.xml"/>
    <s v="Aristides, Aelius - Orationes 05 (tlg005).xml"/>
    <n v="1485"/>
    <n v="5"/>
    <n v="2"/>
    <n v="0"/>
    <s v="Perseus"/>
    <n v="3.3670033670033669E-3"/>
    <n v="1.3468013468013469E-3"/>
    <n v="0"/>
    <n v="335"/>
    <n v="0.22558922558922559"/>
    <n v="166"/>
    <s v="koine"/>
    <s v="0284"/>
    <s v="005"/>
    <n v="176.41666666666671"/>
    <n v="0.10679012345679009"/>
    <s v="https://github.com/PerseusDL/canonical-greekLit/tree/master/data/tlg0284/tlg005/tlg0284.tlg005.perseus-grc1.xml"/>
    <s v="Aristides, Aelius (0284) - Orationes 5 Dindorf 40 Keil (005)"/>
  </r>
  <r>
    <x v="4"/>
    <s v="Oratory"/>
    <s v="Oratory"/>
    <x v="8"/>
    <s v="Aristides, Aelius"/>
    <s v="Orationes 51 Dindorf 33 Keil"/>
    <s v="canonical-greekLit-master/data/tlg0284/tlg051/tlg0284.tlg051.perseus-grc1.xml"/>
    <s v="Aristides, Aelius - Orationes 51 (tlg051).xml"/>
    <n v="2231"/>
    <n v="3"/>
    <n v="0"/>
    <n v="0"/>
    <s v="Perseus"/>
    <n v="1.344688480502017E-3"/>
    <n v="0"/>
    <n v="0"/>
    <n v="475"/>
    <n v="0.21290900941281937"/>
    <n v="166"/>
    <s v="koine"/>
    <s v="0284"/>
    <s v="051"/>
    <n v="266.10000000000008"/>
    <n v="9.3635141192290411E-2"/>
    <s v="https://github.com/PerseusDL/canonical-greekLit/tree/master/data/tlg0284/tlg051/tlg0284.tlg051.perseus-grc1.xml"/>
    <s v="Aristides, Aelius (0284) - Orationes 51 Dindorf 33 Keil (051)"/>
  </r>
  <r>
    <x v="4"/>
    <s v="Oratory"/>
    <s v="Oratory"/>
    <x v="8"/>
    <s v="Aristides, Aelius"/>
    <s v="Orationes 18 Dindorf 39 Keil"/>
    <s v="canonical-greekLit-master/data/tlg0284/tlg018/tlg0284.tlg018.perseus-grc1.xml"/>
    <s v="Aristides, Aelius - Orationes 18 (tlg018).xml"/>
    <n v="1261"/>
    <n v="0"/>
    <n v="0"/>
    <n v="0"/>
    <s v="Perseus"/>
    <n v="0"/>
    <n v="0"/>
    <n v="0"/>
    <n v="248"/>
    <n v="0.19666931007137192"/>
    <n v="167"/>
    <s v="koine"/>
    <s v="0284"/>
    <s v="018"/>
    <n v="133.9499999999999"/>
    <n v="9.0444091990483824E-2"/>
    <s v="https://github.com/PerseusDL/canonical-greekLit/tree/master/data/tlg0284/tlg018/tlg0284.tlg018.perseus-grc1.xml"/>
    <s v="Aristides, Aelius (0284) - Orationes 18 Dindorf 39 Keil (018)"/>
  </r>
  <r>
    <x v="4"/>
    <s v="Oratory"/>
    <s v="Oratory"/>
    <x v="8"/>
    <s v="Aristides, Aelius"/>
    <s v="Orationes 42 Dindorf 23 Keil"/>
    <s v="canonical-greekLit-master/data/tlg0284/tlg042/tlg0284.tlg042.perseus-grc1.xml"/>
    <s v="Aristides, Aelius - Orationes 42 (tlg042).xml"/>
    <n v="6427"/>
    <n v="12"/>
    <n v="0"/>
    <n v="0"/>
    <s v="Perseus"/>
    <n v="1.8671230745293294E-3"/>
    <n v="0"/>
    <n v="0"/>
    <n v="1357"/>
    <n v="0.21114050101135834"/>
    <n v="167"/>
    <s v="koine"/>
    <s v="0284"/>
    <s v="042"/>
    <n v="760.60476190476368"/>
    <n v="9.279527588225242E-2"/>
    <s v="https://github.com/PerseusDL/canonical-greekLit/tree/master/data/tlg0284/tlg042/tlg0284.tlg042.perseus-grc1.xml"/>
    <s v="Aristides, Aelius (0284) - Orationes 42 Dindorf 23 Keil (042)"/>
  </r>
  <r>
    <x v="9"/>
    <s v="Essay"/>
    <s v="Essay"/>
    <x v="8"/>
    <s v="Lucian"/>
    <s v="De morte Peregrini"/>
    <s v="canonical-greekLit-master/data/tlg0062/tlg042/tlg0062.tlg042.perseus-grc1.xml"/>
    <s v="Lucian - De morte Peregrini (tlg042).xml"/>
    <n v="4211"/>
    <n v="3"/>
    <n v="14"/>
    <n v="0"/>
    <s v="Perseus"/>
    <n v="7.124198527665638E-4"/>
    <n v="3.3246259795772976E-3"/>
    <n v="0"/>
    <n v="815"/>
    <n v="0.19354072666824981"/>
    <n v="169"/>
    <s v="koine"/>
    <s v="0062"/>
    <s v="042"/>
    <n v="420.43333333333288"/>
    <n v="9.3699042191086948E-2"/>
    <s v="https://github.com/PerseusDL/canonical-greekLit/tree/master/data/tlg0062/tlg042/tlg0062.tlg042.perseus-grc1.xml"/>
    <s v="Lucian (0062) - De morte Peregrini (042)"/>
  </r>
  <r>
    <x v="4"/>
    <s v="Oratory"/>
    <s v="Oratory"/>
    <x v="8"/>
    <s v="Aristides, Aelius"/>
    <s v="Orationes 50 Dindorf 34 Keil"/>
    <s v="canonical-greekLit-master/data/tlg0284/tlg050/tlg0284.tlg050.perseus-grc1.xml"/>
    <s v="Aristides, Aelius - Orationes 50 (tlg050).xml"/>
    <n v="4074"/>
    <n v="7"/>
    <n v="2"/>
    <n v="0"/>
    <s v="Perseus"/>
    <n v="1.718213058419244E-3"/>
    <n v="4.9091801669121256E-4"/>
    <n v="0"/>
    <n v="887"/>
    <n v="0.21772214040255278"/>
    <n v="170"/>
    <s v="koine"/>
    <s v="0284"/>
    <s v="050"/>
    <n v="483.78333333333228"/>
    <n v="9.8973163148421139E-2"/>
    <s v="https://github.com/PerseusDL/canonical-greekLit/tree/master/data/tlg0284/tlg050/tlg0284.tlg050.perseus-grc1.xml"/>
    <s v="Aristides, Aelius (0284) - Orationes 50 Dindorf 34 Keil (050)"/>
  </r>
  <r>
    <x v="6"/>
    <s v="Medicine"/>
    <s v="Medicine/Biology"/>
    <x v="8"/>
    <s v="Galen"/>
    <s v="On the Natural Faculties"/>
    <s v="canonical-greekLit-master/data/tlg0057/tlg010/tlg0057.tlg010.perseus-grc1.xml"/>
    <s v="Galen - On the Natural Faculties (tlg010).xml"/>
    <n v="31808"/>
    <n v="96"/>
    <n v="90"/>
    <n v="0"/>
    <s v="Perseus"/>
    <n v="3.0181086519114686E-3"/>
    <n v="2.8294768611670019E-3"/>
    <n v="0"/>
    <n v="6013"/>
    <n v="0.18904049295774647"/>
    <n v="170"/>
    <s v="koine"/>
    <s v="0057"/>
    <s v="010"/>
    <n v="3303.833333333369"/>
    <n v="8.5172493293090762E-2"/>
    <s v="https://github.com/PerseusDL/canonical-greekLit/tree/master/data/tlg0057/tlg010/tlg0057.tlg010.perseus-grc1.xml"/>
    <s v="Galen (0057) - On the Natural Faculties (010)"/>
  </r>
  <r>
    <x v="9"/>
    <s v="Essay"/>
    <s v="Essay"/>
    <x v="8"/>
    <s v="Lucian"/>
    <s v="Alexander"/>
    <s v="canonical-greekLit-master/data/tlg0062/tlg038/tlg0062.tlg038.perseus-grc1.xml"/>
    <s v="Lucian - Alexander (tlg038).xml"/>
    <n v="6930"/>
    <n v="11"/>
    <n v="62"/>
    <n v="0"/>
    <s v="Perseus"/>
    <n v="1.5873015873015873E-3"/>
    <n v="8.9466089466089475E-3"/>
    <n v="0"/>
    <n v="1302"/>
    <n v="0.18787878787878787"/>
    <n v="170"/>
    <s v="koine"/>
    <s v="0062"/>
    <s v="038"/>
    <n v="705.16666666666754"/>
    <n v="8.612313612313599E-2"/>
    <s v="https://github.com/PerseusDL/canonical-greekLit/tree/master/data/tlg0062/tlg038/tlg0062.tlg038.perseus-grc1.xml"/>
    <s v="Lucian (0062) - Alexander (038)"/>
  </r>
  <r>
    <x v="9"/>
    <s v="Essay"/>
    <s v="Essay"/>
    <x v="8"/>
    <s v="Lucian"/>
    <s v="Anacharsis"/>
    <s v="canonical-greekLit-master/data/tlg0062/tlg034/tlg0062.tlg034.perseus-grc1.xml"/>
    <s v="Lucian - Anacharsis (tlg034).xml"/>
    <n v="6320"/>
    <n v="6"/>
    <n v="1"/>
    <n v="1"/>
    <s v="Perseus"/>
    <n v="9.493670886075949E-4"/>
    <n v="1.5822784810126583E-4"/>
    <n v="1.5822784810126583E-4"/>
    <n v="1387"/>
    <n v="0.2194620253164557"/>
    <n v="170"/>
    <s v="koine"/>
    <s v="0062"/>
    <s v="034"/>
    <n v="825.41904761904902"/>
    <n v="8.8857745629897303E-2"/>
    <s v="https://github.com/PerseusDL/canonical-greekLit/tree/master/data/tlg0062/tlg034/tlg0062.tlg034.perseus-grc1.xml"/>
    <s v="Lucian (0062) - Anacharsis (034)"/>
  </r>
  <r>
    <x v="9"/>
    <s v="Essay"/>
    <s v="Essay"/>
    <x v="8"/>
    <s v="Lucian"/>
    <s v="Apologia"/>
    <s v="canonical-greekLit-master/data/tlg0062/tlg059/tlg0062.tlg059.perseus-grc1.xml"/>
    <s v="Lucian - Apologia (tlg059).xml"/>
    <n v="2065"/>
    <n v="11"/>
    <n v="1"/>
    <n v="1"/>
    <s v="Perseus"/>
    <n v="5.3268765133171912E-3"/>
    <n v="4.8426150121065375E-4"/>
    <n v="4.8426150121065375E-4"/>
    <n v="416"/>
    <n v="0.20145278450363197"/>
    <n v="170"/>
    <s v="koine"/>
    <s v="0062"/>
    <s v="059"/>
    <n v="235.1500000000002"/>
    <n v="8.7578692493946633E-2"/>
    <s v="https://github.com/PerseusDL/canonical-greekLit/tree/master/data/tlg0062/tlg059/tlg0062.tlg059.perseus-grc1.xml"/>
    <s v="Lucian (0062) - Apologia (059)"/>
  </r>
  <r>
    <x v="9"/>
    <s v="Essay"/>
    <s v="Essay"/>
    <x v="8"/>
    <s v="Lucian"/>
    <s v="Bacchus"/>
    <s v="canonical-greekLit-master/data/tlg0062/tlg003/tlg0062.tlg003.perseus-grc1.xml"/>
    <s v="Lucian - Bacchus (tlg003).xml"/>
    <n v="1019"/>
    <n v="5"/>
    <n v="1"/>
    <n v="0"/>
    <s v="Perseus"/>
    <n v="4.9067713444553487E-3"/>
    <n v="9.813542688910696E-4"/>
    <n v="0"/>
    <n v="209"/>
    <n v="0.20510304219823355"/>
    <n v="170"/>
    <s v="koine"/>
    <s v="0062"/>
    <s v="003"/>
    <n v="131.1666666666666"/>
    <n v="7.6382073928688315E-2"/>
    <s v="https://github.com/PerseusDL/canonical-greekLit/tree/master/data/tlg0062/tlg003/tlg0062.tlg003.perseus-grc1.xml"/>
    <s v="Lucian (0062) - Bacchus (003)"/>
  </r>
  <r>
    <x v="9"/>
    <s v="Essay"/>
    <s v="Essay"/>
    <x v="8"/>
    <s v="Lucian"/>
    <s v="Calumniae non temere credundum"/>
    <s v="canonical-greekLit-master/data/tlg0062/tlg013/tlg0062.tlg013.perseus-grc1.xml"/>
    <s v="Lucian - Calumniae non temere credundum (tlg013).xml"/>
    <n v="3140"/>
    <n v="5"/>
    <n v="0"/>
    <n v="0"/>
    <s v="Perseus"/>
    <n v="1.5923566878980893E-3"/>
    <n v="0"/>
    <n v="0"/>
    <n v="593"/>
    <n v="0.18885350318471339"/>
    <n v="170"/>
    <s v="koine"/>
    <s v="0062"/>
    <s v="013"/>
    <n v="322.64999999999992"/>
    <n v="8.6098726114649707E-2"/>
    <s v="https://github.com/PerseusDL/canonical-greekLit/tree/master/data/tlg0062/tlg013/tlg0062.tlg013.perseus-grc1.xml"/>
    <s v="Lucian (0062) - Calumniae non temere credundum (013)"/>
  </r>
  <r>
    <x v="9"/>
    <s v="Essay"/>
    <s v="Essay"/>
    <x v="8"/>
    <s v="Lucian"/>
    <s v="De astrologia"/>
    <s v="canonical-greekLit-master/data/tlg0062/tlg048/tlg0062.tlg048.perseus-grc1.xml"/>
    <s v="Lucian - De astrologia (tlg048).xml"/>
    <n v="1957"/>
    <n v="15"/>
    <n v="0"/>
    <n v="0"/>
    <s v="Perseus"/>
    <n v="7.6647930505876344E-3"/>
    <n v="0"/>
    <n v="0"/>
    <n v="411"/>
    <n v="0.21001532958610117"/>
    <n v="170"/>
    <s v="koine"/>
    <s v="0062"/>
    <s v="048"/>
    <n v="239.6166666666669"/>
    <n v="8.757451882132504E-2"/>
    <s v="https://github.com/PerseusDL/canonical-greekLit/tree/master/data/tlg0062/tlg048/tlg0062.tlg048.perseus-grc1.xml"/>
    <s v="Lucian (0062) - De astrologia (048)"/>
  </r>
  <r>
    <x v="9"/>
    <s v="Essay"/>
    <s v="Essay"/>
    <x v="8"/>
    <s v="Lucian"/>
    <s v="De luctu"/>
    <s v="canonical-greekLit-master/data/tlg0062/tlg036/tlg0062.tlg036.perseus-grc1.xml"/>
    <s v="Lucian - De luctu (tlg036).xml"/>
    <n v="1771"/>
    <n v="6"/>
    <n v="2"/>
    <n v="0"/>
    <s v="Perseus"/>
    <n v="3.3879164313946925E-3"/>
    <n v="1.129305477131564E-3"/>
    <n v="0"/>
    <n v="358"/>
    <n v="0.20214568040654998"/>
    <n v="170"/>
    <s v="koine"/>
    <s v="0062"/>
    <s v="036"/>
    <n v="210.18333333333351"/>
    <n v="8.3465085638998585E-2"/>
    <s v="https://github.com/PerseusDL/canonical-greekLit/tree/master/data/tlg0062/tlg036/tlg0062.tlg036.perseus-grc1.xml"/>
    <s v="Lucian (0062) - De luctu (036)"/>
  </r>
  <r>
    <x v="9"/>
    <s v="Essay"/>
    <s v="Essay"/>
    <x v="8"/>
    <s v="Lucian"/>
    <s v="De mercede"/>
    <s v="canonical-greekLit-master/data/tlg0062/tlg033/tlg0062.tlg033.perseus-grc1.xml"/>
    <s v="Lucian - De mercede (tlg033).xml"/>
    <n v="7078"/>
    <n v="9"/>
    <n v="22"/>
    <n v="0"/>
    <s v="Perseus"/>
    <n v="1.2715456343599886E-3"/>
    <n v="3.1082226617688614E-3"/>
    <n v="0"/>
    <n v="1400"/>
    <n v="0.19779598756710937"/>
    <n v="170"/>
    <s v="koine"/>
    <s v="0062"/>
    <s v="033"/>
    <n v="806.46666666666806"/>
    <n v="8.3856079871903355E-2"/>
    <s v="https://github.com/PerseusDL/canonical-greekLit/tree/master/data/tlg0062/tlg033/tlg0062.tlg033.perseus-grc1.xml"/>
    <s v="Lucian (0062) - De mercede (033)"/>
  </r>
  <r>
    <x v="9"/>
    <s v="Essay"/>
    <s v="Essay"/>
    <x v="8"/>
    <s v="Lucian"/>
    <s v="De parasito sive artem esse parasiticam"/>
    <s v="canonical-greekLit-master/data/tlg0062/tlg030/tlg0062.tlg030.perseus-grc1.xml"/>
    <s v="Lucian - De parasito sive artem esse parasiticam (tlg030).xml"/>
    <n v="6365"/>
    <n v="16"/>
    <n v="13"/>
    <n v="2"/>
    <s v="Perseus"/>
    <n v="2.5137470542026708E-3"/>
    <n v="2.0424194815396699E-3"/>
    <n v="3.1421838177533385E-4"/>
    <n v="1338"/>
    <n v="0.21021209740769836"/>
    <n v="170"/>
    <s v="koine"/>
    <s v="0062"/>
    <s v="030"/>
    <n v="687.46666666666658"/>
    <n v="0.10220476564545694"/>
    <s v="https://github.com/PerseusDL/canonical-greekLit/tree/master/data/tlg0062/tlg030/tlg0062.tlg030.perseus-grc1.xml"/>
    <s v="Lucian (0062) - De parasito sive artem esse parasiticam (030)"/>
  </r>
  <r>
    <x v="9"/>
    <s v="Essay"/>
    <s v="Essay"/>
    <x v="8"/>
    <s v="Lucian"/>
    <s v="De sacrificiis"/>
    <s v="canonical-greekLit-master/data/tlg0062/tlg027/tlg0062.tlg027.perseus-grc1.xml"/>
    <s v="Lucian - De sacrificiis (tlg027).xml"/>
    <n v="1785"/>
    <n v="4"/>
    <n v="7"/>
    <n v="0"/>
    <s v="Perseus"/>
    <n v="2.2408963585434172E-3"/>
    <n v="3.9215686274509803E-3"/>
    <n v="0"/>
    <n v="346"/>
    <n v="0.19383753501400561"/>
    <n v="170"/>
    <s v="koine"/>
    <s v="0062"/>
    <s v="027"/>
    <n v="188.75000000000011"/>
    <n v="8.8095238095238032E-2"/>
    <s v="https://github.com/PerseusDL/canonical-greekLit/tree/master/data/tlg0062/tlg027/tlg0062.tlg027.perseus-grc1.xml"/>
    <s v="Lucian (0062) - De sacrificiis (027)"/>
  </r>
  <r>
    <x v="9"/>
    <s v="Essay"/>
    <s v="Essay"/>
    <x v="8"/>
    <s v="Lucian"/>
    <s v="De saltatione"/>
    <s v="canonical-greekLit-master/data/tlg0062/tlg045/tlg0062.tlg045.perseus-grc1.xml"/>
    <s v="Lucian - De saltatione (tlg045).xml"/>
    <n v="6970"/>
    <n v="10"/>
    <n v="14"/>
    <n v="0"/>
    <s v="Perseus"/>
    <n v="1.4347202295552368E-3"/>
    <n v="2.0086083213773313E-3"/>
    <n v="0"/>
    <n v="1313"/>
    <n v="0.18837876614060259"/>
    <n v="170"/>
    <s v="koine"/>
    <s v="0062"/>
    <s v="045"/>
    <n v="710.80000000000041"/>
    <n v="8.6398852223816297E-2"/>
    <s v="https://github.com/PerseusDL/canonical-greekLit/tree/master/data/tlg0062/tlg045/tlg0062.tlg045.perseus-grc1.xml"/>
    <s v="Lucian (0062) - De saltatione (045)"/>
  </r>
  <r>
    <x v="9"/>
    <s v="Essay"/>
    <s v="Essay"/>
    <x v="8"/>
    <s v="Lucian"/>
    <s v="De Syria dea"/>
    <s v="canonical-greekLit-master/data/tlg0062/tlg041/tlg0062.tlg041.perseus-grc1.xml"/>
    <s v="Lucian - De Syria dea (tlg041).xml"/>
    <n v="6240"/>
    <n v="35"/>
    <n v="56"/>
    <n v="1"/>
    <s v="Perseus"/>
    <n v="5.608974358974359E-3"/>
    <n v="8.9743589743589737E-3"/>
    <n v="1.6025641025641026E-4"/>
    <n v="1342"/>
    <n v="0.21506410256410258"/>
    <n v="170"/>
    <s v="koine"/>
    <s v="0062"/>
    <s v="041"/>
    <n v="667.18333333333396"/>
    <n v="0.10814369658119648"/>
    <s v="https://github.com/PerseusDL/canonical-greekLit/tree/master/data/tlg0062/tlg041/tlg0062.tlg041.perseus-grc1.xml"/>
    <s v="Lucian (0062) - De Syria dea (041)"/>
  </r>
  <r>
    <x v="9"/>
    <s v="Essay"/>
    <s v="Essay"/>
    <x v="8"/>
    <s v="Lucian"/>
    <s v="Dearum judicium"/>
    <s v="canonical-greekLit-master/data/tlg0062/tlg032/tlg0062.tlg032.perseus-grc1.xml"/>
    <s v="Lucian - Dearum judicium (tlg032).xml"/>
    <n v="1978"/>
    <n v="1"/>
    <n v="1"/>
    <n v="0"/>
    <s v="Perseus"/>
    <n v="5.0556117290192115E-4"/>
    <n v="5.0556117290192115E-4"/>
    <n v="0"/>
    <n v="392"/>
    <n v="0.19817997977755308"/>
    <n v="170"/>
    <s v="koine"/>
    <s v="0062"/>
    <s v="032"/>
    <n v="218.65"/>
    <n v="8.7639029322548023E-2"/>
    <s v="https://github.com/PerseusDL/canonical-greekLit/tree/master/data/tlg0062/tlg032/tlg0062.tlg032.perseus-grc1.xml"/>
    <s v="Lucian (0062) - Dearum judicium (032)"/>
  </r>
  <r>
    <x v="9"/>
    <s v="Essay"/>
    <s v="Essay"/>
    <x v="8"/>
    <s v="Lucian"/>
    <s v="Deorum concilium"/>
    <s v="canonical-greekLit-master/data/tlg0062/tlg050/tlg0062.tlg050.perseus-grc1.xml"/>
    <s v="Lucian - Deorum concilium (tlg050).xml"/>
    <n v="1832"/>
    <n v="5"/>
    <n v="3"/>
    <n v="0"/>
    <s v="Perseus"/>
    <n v="2.7292576419213972E-3"/>
    <n v="1.6375545851528383E-3"/>
    <n v="0"/>
    <n v="366"/>
    <n v="0.19978165938864628"/>
    <n v="170"/>
    <s v="koine"/>
    <s v="0062"/>
    <s v="050"/>
    <n v="214.88333333333341"/>
    <n v="8.2487263464337657E-2"/>
    <s v="https://github.com/PerseusDL/canonical-greekLit/tree/master/data/tlg0062/tlg050/tlg0062.tlg050.perseus-grc1.xml"/>
    <s v="Lucian (0062) - Deorum concilium (050)"/>
  </r>
  <r>
    <x v="9"/>
    <s v="Essay"/>
    <s v="Essay"/>
    <x v="8"/>
    <s v="Lucian"/>
    <s v="Electrum"/>
    <s v="canonical-greekLit-master/data/tlg0062/tlg005/tlg0062.tlg005.perseus-grc1.xml"/>
    <s v="Lucian - Electrum (tlg005).xml"/>
    <n v="603"/>
    <n v="2"/>
    <n v="1"/>
    <n v="0"/>
    <s v="Perseus"/>
    <n v="3.3167495854063019E-3"/>
    <n v="1.658374792703151E-3"/>
    <n v="0"/>
    <n v="112"/>
    <n v="0.18573797678275289"/>
    <n v="170"/>
    <s v="koine"/>
    <s v="0062"/>
    <s v="005"/>
    <n v="67.166666666666686"/>
    <n v="7.4350469872857899E-2"/>
    <s v="https://github.com/PerseusDL/canonical-greekLit/tree/master/data/tlg0062/tlg005/tlg0062.tlg005.perseus-grc1.xml"/>
    <s v="Lucian (0062) - Electrum (005)"/>
  </r>
  <r>
    <x v="9"/>
    <s v="Essay"/>
    <s v="Essay"/>
    <x v="8"/>
    <s v="Lucian"/>
    <s v="Eunuchus"/>
    <s v="canonical-greekLit-master/data/tlg0062/tlg047/tlg0062.tlg047.perseus-grc1.xml"/>
    <s v="Lucian - Eunuchus (tlg047).xml"/>
    <n v="1299"/>
    <n v="1"/>
    <n v="2"/>
    <n v="0"/>
    <s v="Perseus"/>
    <n v="7.6982294072363352E-4"/>
    <n v="1.539645881447267E-3"/>
    <n v="0"/>
    <n v="248"/>
    <n v="0.19091608929946113"/>
    <n v="170"/>
    <s v="koine"/>
    <s v="0062"/>
    <s v="047"/>
    <n v="139.93571428571431"/>
    <n v="8.3190366215770348E-2"/>
    <s v="https://github.com/PerseusDL/canonical-greekLit/tree/master/data/tlg0062/tlg047/tlg0062.tlg047.perseus-grc1.xml"/>
    <s v="Lucian (0062) - Eunuchus (047)"/>
  </r>
  <r>
    <x v="9"/>
    <s v="Essay"/>
    <s v="Essay"/>
    <x v="8"/>
    <s v="Lucian"/>
    <s v="Fugitivi"/>
    <s v="canonical-greekLit-master/data/tlg0062/tlg043/tlg0062.tlg043.perseus-grc1.xml"/>
    <s v="Lucian - Fugitivi (tlg043).xml"/>
    <n v="3110"/>
    <n v="6"/>
    <n v="13"/>
    <n v="2"/>
    <s v="Perseus"/>
    <n v="1.9292604501607716E-3"/>
    <n v="4.1800643086816721E-3"/>
    <n v="6.4308681672025725E-4"/>
    <n v="679"/>
    <n v="0.21832797427652734"/>
    <n v="170"/>
    <s v="koine"/>
    <s v="0062"/>
    <s v="043"/>
    <n v="402.48333333333318"/>
    <n v="8.8912111468381613E-2"/>
    <s v="https://github.com/PerseusDL/canonical-greekLit/tree/master/data/tlg0062/tlg043/tlg0062.tlg043.perseus-grc1.xml"/>
    <s v="Lucian (0062) - Fugitivi (043)"/>
  </r>
  <r>
    <x v="9"/>
    <s v="Essay"/>
    <s v="Essay"/>
    <x v="8"/>
    <s v="Lucian"/>
    <s v="Harmonides"/>
    <s v="canonical-greekLit-master/data/tlg0062/tlg060/tlg0062.tlg060.perseus-grc1.xml"/>
    <s v="Lucian - Harmonides (tlg060).xml"/>
    <n v="980"/>
    <n v="1"/>
    <n v="0"/>
    <n v="0"/>
    <s v="Perseus"/>
    <n v="1.0204081632653062E-3"/>
    <n v="0"/>
    <n v="0"/>
    <n v="226"/>
    <n v="0.23061224489795917"/>
    <n v="170"/>
    <s v="koine"/>
    <s v="0062"/>
    <s v="060"/>
    <n v="126.2833333333333"/>
    <n v="0.10175170068027214"/>
    <s v="https://github.com/PerseusDL/canonical-greekLit/tree/master/data/tlg0062/tlg060/tlg0062.tlg060.perseus-grc1.xml"/>
    <s v="Lucian (0062) - Harmonides (060)"/>
  </r>
  <r>
    <x v="9"/>
    <s v="Essay"/>
    <s v="Essay"/>
    <x v="8"/>
    <s v="Lucian"/>
    <s v="Hercules"/>
    <s v="canonical-greekLit-master/data/tlg0062/tlg004/tlg0062.tlg004.perseus-grc1.xml"/>
    <s v="Lucian - Hercules (tlg004).xml"/>
    <n v="762"/>
    <n v="2"/>
    <n v="0"/>
    <n v="0"/>
    <s v="Perseus"/>
    <n v="2.6246719160104987E-3"/>
    <n v="0"/>
    <n v="0"/>
    <n v="141"/>
    <n v="0.18503937007874016"/>
    <n v="170"/>
    <s v="koine"/>
    <s v="0062"/>
    <s v="004"/>
    <n v="84.833333333333329"/>
    <n v="7.370953630796151E-2"/>
    <s v="https://github.com/PerseusDL/canonical-greekLit/tree/master/data/tlg0062/tlg004/tlg0062.tlg004.perseus-grc1.xml"/>
    <s v="Lucian (0062) - Hercules (004)"/>
  </r>
  <r>
    <x v="9"/>
    <s v="Essay"/>
    <s v="Essay"/>
    <x v="8"/>
    <s v="Lucian"/>
    <s v="Herodotus"/>
    <s v="canonical-greekLit-master/data/tlg0062/tlg056/tlg0062.tlg056.perseus-grc1.xml"/>
    <s v="Lucian - Herodotus (tlg056).xml"/>
    <n v="925"/>
    <n v="5"/>
    <n v="9"/>
    <n v="0"/>
    <s v="Perseus"/>
    <n v="5.4054054054054057E-3"/>
    <n v="9.7297297297297292E-3"/>
    <n v="0"/>
    <n v="185"/>
    <n v="0.2"/>
    <n v="170"/>
    <s v="koine"/>
    <s v="0062"/>
    <s v="056"/>
    <n v="98.416666666666629"/>
    <n v="9.3603603603603647E-2"/>
    <s v="https://github.com/PerseusDL/canonical-greekLit/tree/master/data/tlg0062/tlg056/tlg0062.tlg056.perseus-grc1.xml"/>
    <s v="Lucian (0062) - Herodotus (056)"/>
  </r>
  <r>
    <x v="9"/>
    <s v="Essay"/>
    <s v="Essay"/>
    <x v="8"/>
    <s v="Lucian"/>
    <s v="Hesiod"/>
    <s v="canonical-greekLit-master/data/tlg0062/tlg061/tlg0062.tlg061.perseus-grc1.xml"/>
    <s v="Lucian - Hesiod (tlg061).xml"/>
    <n v="936"/>
    <n v="6"/>
    <n v="0"/>
    <n v="0"/>
    <s v="Perseus"/>
    <n v="6.41025641025641E-3"/>
    <n v="0"/>
    <n v="0"/>
    <n v="222"/>
    <n v="0.23717948717948717"/>
    <n v="170"/>
    <s v="koine"/>
    <s v="0062"/>
    <s v="061"/>
    <n v="130.03333333333319"/>
    <n v="9.825498575498591E-2"/>
    <s v="https://github.com/PerseusDL/canonical-greekLit/tree/master/data/tlg0062/tlg061/tlg0062.tlg061.perseus-grc1.xml"/>
    <s v="Lucian (0062) - Hesiod (061)"/>
  </r>
  <r>
    <x v="9"/>
    <s v="Essay"/>
    <s v="Essay"/>
    <x v="8"/>
    <s v="Lucian"/>
    <s v="Hippias"/>
    <s v="canonical-greekLit-master/data/tlg0062/tlg002/tlg0062.tlg002.perseus-grc1.xml"/>
    <s v="Lucian - Hippias (tlg002).xml"/>
    <n v="968"/>
    <n v="0"/>
    <n v="0"/>
    <n v="0"/>
    <s v="Perseus"/>
    <n v="0"/>
    <n v="0"/>
    <n v="0"/>
    <n v="182"/>
    <n v="0.18801652892561985"/>
    <n v="170"/>
    <s v="koine"/>
    <s v="0062"/>
    <s v="002"/>
    <n v="101.0333333333333"/>
    <n v="8.3643250688705262E-2"/>
    <s v="https://github.com/PerseusDL/canonical-greekLit/tree/master/data/tlg0062/tlg002/tlg0062.tlg002.perseus-grc1.xml"/>
    <s v="Lucian (0062) - Hippias (002)"/>
  </r>
  <r>
    <x v="9"/>
    <s v="Essay"/>
    <s v="Essay"/>
    <x v="8"/>
    <s v="Lucian"/>
    <s v="Macrobii"/>
    <s v="canonical-greekLit-master/data/tlg0062/tlg011/tlg0062.tlg011.perseus-grc1.xml"/>
    <s v="Lucian - Macrobii (tlg011).xml"/>
    <n v="2118"/>
    <n v="3"/>
    <n v="49"/>
    <n v="0"/>
    <s v="Perseus"/>
    <n v="1.4164305949008499E-3"/>
    <n v="2.3135033050047216E-2"/>
    <n v="0"/>
    <n v="383"/>
    <n v="0.18083097261567516"/>
    <n v="170"/>
    <s v="koine"/>
    <s v="0062"/>
    <s v="011"/>
    <n v="178.73333333333341"/>
    <n v="9.644318539502672E-2"/>
    <s v="https://github.com/PerseusDL/canonical-greekLit/tree/master/data/tlg0062/tlg011/tlg0062.tlg011.perseus-grc1.xml"/>
    <s v="Lucian (0062) - Macrobii (011)"/>
  </r>
  <r>
    <x v="9"/>
    <s v="Essay"/>
    <s v="Essay"/>
    <x v="8"/>
    <s v="Lucian"/>
    <s v="Podagra"/>
    <s v="canonical-greekLit-master/data/tlg0062/tlg071/tlg0062.tlg071.perseus-grc1.xml"/>
    <s v="Lucian - Podagra (tlg071).xml"/>
    <n v="373"/>
    <n v="3"/>
    <n v="1"/>
    <n v="0"/>
    <s v="Perseus"/>
    <n v="8.0428954423592495E-3"/>
    <n v="2.6809651474530832E-3"/>
    <n v="0"/>
    <n v="87"/>
    <n v="0.23324396782841822"/>
    <n v="170"/>
    <s v="koine"/>
    <s v="0062"/>
    <s v="071"/>
    <n v="56.833333333333343"/>
    <n v="8.0875781948167982E-2"/>
    <s v="https://github.com/PerseusDL/canonical-greekLit/tree/master/data/tlg0062/tlg071/tlg0062.tlg071.perseus-grc1.xml"/>
    <s v="Lucian (0062) - Podagra (071)"/>
  </r>
  <r>
    <x v="9"/>
    <s v="Essay"/>
    <s v="Essay"/>
    <x v="8"/>
    <s v="Lucian"/>
    <s v="Pro lapsu inter salutandum"/>
    <s v="canonical-greekLit-master/data/tlg0062/tlg058/tlg0062.tlg058.perseus-grc1.xml"/>
    <s v="Lucian - Pro lapsu inter salutandum (tlg058).xml"/>
    <n v="1592"/>
    <n v="6"/>
    <n v="5"/>
    <n v="0"/>
    <s v="Perseus"/>
    <n v="3.7688442211055275E-3"/>
    <n v="3.1407035175879399E-3"/>
    <n v="0"/>
    <n v="338"/>
    <n v="0.21231155778894473"/>
    <n v="170"/>
    <s v="koine"/>
    <s v="0062"/>
    <s v="058"/>
    <n v="194.85000000000011"/>
    <n v="8.991834170854264E-2"/>
    <s v="https://github.com/PerseusDL/canonical-greekLit/tree/master/data/tlg0062/tlg058/tlg0062.tlg058.perseus-grc1.xml"/>
    <s v="Lucian (0062) - Pro lapsu inter salutandum (058)"/>
  </r>
  <r>
    <x v="9"/>
    <s v="Essay"/>
    <s v="Essay"/>
    <x v="8"/>
    <s v="Lucian"/>
    <s v="Prometheus"/>
    <s v="canonical-greekLit-master/data/tlg0062/tlg020/tlg0062.tlg020.perseus-grc1.xml"/>
    <s v="Lucian - Prometheus (tlg020).xml"/>
    <n v="2348"/>
    <n v="6"/>
    <n v="0"/>
    <n v="1"/>
    <s v="Perseus"/>
    <n v="2.5553662691652468E-3"/>
    <n v="0"/>
    <n v="4.2589437819420784E-4"/>
    <n v="480"/>
    <n v="0.20442930153321975"/>
    <n v="170"/>
    <s v="koine"/>
    <s v="0062"/>
    <s v="020"/>
    <n v="286.85000000000008"/>
    <n v="8.2261499148211209E-2"/>
    <s v="https://github.com/PerseusDL/canonical-greekLit/tree/master/data/tlg0062/tlg020/tlg0062.tlg020.perseus-grc1.xml"/>
    <s v="Lucian (0062) - Prometheus (020)"/>
  </r>
  <r>
    <x v="9"/>
    <s v="Essay"/>
    <s v="Essay"/>
    <x v="8"/>
    <s v="Lucian"/>
    <s v="Prometheus es in verbis"/>
    <s v="canonical-greekLit-master/data/tlg0062/tlg064/tlg0062.tlg064.perseus-grc1.xml"/>
    <s v="Lucian - Prometheus es in verbis (tlg064).xml"/>
    <n v="1006"/>
    <n v="19"/>
    <n v="0"/>
    <n v="1"/>
    <s v="Perseus"/>
    <n v="1.8886679920477135E-2"/>
    <n v="0"/>
    <n v="9.9403578528827028E-4"/>
    <n v="177"/>
    <n v="0.17594433399602386"/>
    <n v="170"/>
    <s v="koine"/>
    <s v="0062"/>
    <s v="064"/>
    <n v="97.316666666666649"/>
    <n v="7.9208084824387029E-2"/>
    <s v="https://github.com/PerseusDL/canonical-greekLit/tree/master/data/tlg0062/tlg064/tlg0062.tlg064.perseus-grc1.xml"/>
    <s v="Lucian (0062) - Prometheus es in verbis (064)"/>
  </r>
  <r>
    <x v="9"/>
    <s v="Essay"/>
    <s v="Essay"/>
    <x v="8"/>
    <s v="Lucian"/>
    <s v="Pseudologista"/>
    <s v="canonical-greekLit-master/data/tlg0062/tlg049/tlg0062.tlg049.perseus-grc1.xml"/>
    <s v="Lucian - Pseudologista (tlg049).xml"/>
    <n v="3911"/>
    <n v="6"/>
    <n v="13"/>
    <n v="0"/>
    <s v="Perseus"/>
    <n v="1.534134492457172E-3"/>
    <n v="3.3239580669905395E-3"/>
    <n v="0"/>
    <n v="840"/>
    <n v="0.2147788289440041"/>
    <n v="170"/>
    <s v="koine"/>
    <s v="0062"/>
    <s v="049"/>
    <n v="465.83333333333269"/>
    <n v="9.5670331543509929E-2"/>
    <s v="https://github.com/PerseusDL/canonical-greekLit/tree/master/data/tlg0062/tlg049/tlg0062.tlg049.perseus-grc1.xml"/>
    <s v="Lucian (0062) - Pseudologista (049)"/>
  </r>
  <r>
    <x v="9"/>
    <s v="Essay"/>
    <s v="Essay"/>
    <x v="8"/>
    <s v="Lucian"/>
    <s v="Saturnalia"/>
    <s v="canonical-greekLit-master/data/tlg0062/tlg055/tlg0062.tlg055.perseus-grc1.xml"/>
    <s v="Lucian - Saturnalia (tlg055).xml"/>
    <n v="5180"/>
    <n v="31"/>
    <n v="4"/>
    <n v="0"/>
    <s v="Perseus"/>
    <n v="5.9845559845559844E-3"/>
    <n v="7.722007722007722E-4"/>
    <n v="0"/>
    <n v="1056"/>
    <n v="0.20386100386100386"/>
    <n v="170"/>
    <s v="koine"/>
    <s v="0062"/>
    <s v="055"/>
    <n v="647.50476190476263"/>
    <n v="7.8860084574370146E-2"/>
    <s v="https://github.com/PerseusDL/canonical-greekLit/tree/master/data/tlg0062/tlg055/tlg0062.tlg055.perseus-grc1.xml"/>
    <s v="Lucian (0062) - Saturnalia (055)"/>
  </r>
  <r>
    <x v="9"/>
    <s v="Essay"/>
    <s v="Essay"/>
    <x v="8"/>
    <s v="Lucian"/>
    <s v="Scytha"/>
    <s v="canonical-greekLit-master/data/tlg0062/tlg062/tlg0062.tlg062.perseus-grc1.xml"/>
    <s v="Lucian - Scytha (tlg062).xml"/>
    <n v="1832"/>
    <n v="16"/>
    <n v="26"/>
    <n v="0"/>
    <s v="Perseus"/>
    <n v="8.7336244541484712E-3"/>
    <n v="1.4192139737991267E-2"/>
    <n v="0"/>
    <n v="378"/>
    <n v="0.20633187772925765"/>
    <n v="170"/>
    <s v="koine"/>
    <s v="0062"/>
    <s v="062"/>
    <n v="214.03571428571439"/>
    <n v="8.9500155957579486E-2"/>
    <s v="https://github.com/PerseusDL/canonical-greekLit/tree/master/data/tlg0062/tlg062/tlg0062.tlg062.perseus-grc1.xml"/>
    <s v="Lucian (0062) - Scytha (062)"/>
  </r>
  <r>
    <x v="9"/>
    <s v="Essay"/>
    <s v="Essay"/>
    <x v="8"/>
    <s v="Lucian"/>
    <s v="Somnium sive vita Luciani"/>
    <s v="canonical-greekLit-master/data/tlg0062/tlg029/tlg0062.tlg029.perseus-grc1.xml"/>
    <s v="Lucian - Somnium sive vita Luciani (tlg029).xml"/>
    <n v="1788"/>
    <n v="1"/>
    <n v="0"/>
    <n v="0"/>
    <s v="Perseus"/>
    <n v="5.5928411633109618E-4"/>
    <n v="0"/>
    <n v="0"/>
    <n v="334"/>
    <n v="0.18680089485458612"/>
    <n v="170"/>
    <s v="koine"/>
    <s v="0062"/>
    <s v="029"/>
    <n v="203.78333333333339"/>
    <n v="7.2828113348247542E-2"/>
    <s v="https://github.com/PerseusDL/canonical-greekLit/tree/master/data/tlg0062/tlg029/tlg0062.tlg029.perseus-grc1.xml"/>
    <s v="Lucian (0062) - Somnium sive vita Luciani (029)"/>
  </r>
  <r>
    <x v="9"/>
    <s v="Essay"/>
    <s v="Essay"/>
    <x v="8"/>
    <s v="Lucian"/>
    <s v="Symposium"/>
    <s v="canonical-greekLit-master/data/tlg0062/tlg015/tlg0062.tlg015.perseus-grc1.xml"/>
    <s v="Lucian - Symposium (tlg015).xml"/>
    <n v="4741"/>
    <n v="15"/>
    <n v="27"/>
    <n v="0"/>
    <s v="Perseus"/>
    <n v="3.1638894747943471E-3"/>
    <n v="5.6950010546298249E-3"/>
    <n v="0"/>
    <n v="967"/>
    <n v="0.20396540814174224"/>
    <n v="170"/>
    <s v="koine"/>
    <s v="0062"/>
    <s v="015"/>
    <n v="530.89999999999918"/>
    <n v="9.1984813330521165E-2"/>
    <s v="https://github.com/PerseusDL/canonical-greekLit/tree/master/data/tlg0062/tlg015/tlg0062.tlg015.perseus-grc1.xml"/>
    <s v="Lucian (0062) - Symposium (015)"/>
  </r>
  <r>
    <x v="9"/>
    <s v="Essay"/>
    <s v="Essay"/>
    <x v="8"/>
    <s v="Lucian"/>
    <s v="Zeuxis"/>
    <s v="canonical-greekLit-master/data/tlg0062/tlg057/tlg0062.tlg057.perseus-grc1.xml"/>
    <s v="Lucian - Zeuxis (tlg057).xml"/>
    <n v="1584"/>
    <n v="8"/>
    <n v="4"/>
    <n v="0"/>
    <s v="Perseus"/>
    <n v="5.0505050505050509E-3"/>
    <n v="2.5252525252525255E-3"/>
    <n v="0"/>
    <n v="307"/>
    <n v="0.19381313131313133"/>
    <n v="170"/>
    <s v="koine"/>
    <s v="0062"/>
    <s v="057"/>
    <n v="179.98333333333329"/>
    <n v="8.0187289562289585E-2"/>
    <s v="https://github.com/PerseusDL/canonical-greekLit/tree/master/data/tlg0062/tlg057/tlg0062.tlg057.perseus-grc1.xml"/>
    <s v="Lucian (0062) - Zeuxis (057)"/>
  </r>
  <r>
    <x v="4"/>
    <s v="Oratory"/>
    <s v="Oratory"/>
    <x v="8"/>
    <s v="Aristides, Aelius"/>
    <s v="Orationes 19 Dindorf 22 Keil"/>
    <s v="canonical-greekLit-master/data/tlg0284/tlg019/tlg0284.tlg019.perseus-grc1.xml"/>
    <s v="Aristides, Aelius - Orationes 19 (tlg019).xml"/>
    <n v="1015"/>
    <n v="5"/>
    <n v="1"/>
    <n v="0"/>
    <s v="Perseus"/>
    <n v="4.9261083743842365E-3"/>
    <n v="9.8522167487684722E-4"/>
    <n v="0"/>
    <n v="245"/>
    <n v="0.2413793103448276"/>
    <n v="171"/>
    <s v="koine"/>
    <s v="0284"/>
    <s v="019"/>
    <n v="143.16190476190471"/>
    <n v="0.10033309875674414"/>
    <s v="https://github.com/PerseusDL/canonical-greekLit/tree/master/data/tlg0284/tlg019/tlg0284.tlg019.perseus-grc1.xml"/>
    <s v="Aristides, Aelius (0284) - Orationes 19 Dindorf 22 Keil (019)"/>
  </r>
  <r>
    <x v="4"/>
    <s v="Oratory"/>
    <s v="Oratory"/>
    <x v="8"/>
    <s v="Aristides, Aelius"/>
    <s v="Orationes 23 Dindorf 47 Keil"/>
    <s v="canonical-greekLit-master/data/tlg0284/tlg023/tlg0284.tlg023.perseus-grc1.xml"/>
    <s v="Aristides, Aelius - Orationes 23 (tlg023).xml"/>
    <n v="5172"/>
    <n v="15"/>
    <n v="10"/>
    <n v="0"/>
    <s v="Perseus"/>
    <n v="2.9002320185614848E-3"/>
    <n v="1.9334880123743233E-3"/>
    <n v="0"/>
    <n v="1149"/>
    <n v="0.22215777262180975"/>
    <n v="171"/>
    <s v="koine"/>
    <s v="0284"/>
    <s v="023"/>
    <n v="517.95238095237937"/>
    <n v="0.12201230066659331"/>
    <s v="https://github.com/PerseusDL/canonical-greekLit/tree/master/data/tlg0284/tlg023/tlg0284.tlg023.perseus-grc1.xml"/>
    <s v="Aristides, Aelius (0284) - Orationes 23 Dindorf 47 Keil (023)"/>
  </r>
  <r>
    <x v="4"/>
    <s v="Oratory"/>
    <s v="Oratory"/>
    <x v="8"/>
    <s v="Aristides, Aelius"/>
    <s v="Orationes 24 Dindorf 48 Keil"/>
    <s v="canonical-greekLit-master/data/tlg0284/tlg024/tlg0284.tlg024.perseus-grc1.xml"/>
    <s v="Aristides, Aelius - Orationes 24 (tlg024).xml"/>
    <n v="5741"/>
    <n v="11"/>
    <n v="17"/>
    <n v="0"/>
    <s v="Perseus"/>
    <n v="1.9160425013063926E-3"/>
    <n v="2.9611565929280612E-3"/>
    <n v="0"/>
    <n v="1239"/>
    <n v="0.2158160599198746"/>
    <n v="171"/>
    <s v="koine"/>
    <s v="0284"/>
    <s v="024"/>
    <n v="625.55000000000018"/>
    <n v="0.10685420658421875"/>
    <s v="https://github.com/PerseusDL/canonical-greekLit/tree/master/data/tlg0284/tlg024/tlg0284.tlg024.perseus-grc1.xml"/>
    <s v="Aristides, Aelius (0284) - Orationes 24 Dindorf 48 Keil (024)"/>
  </r>
  <r>
    <x v="4"/>
    <s v="Oratory"/>
    <s v="Oratory"/>
    <x v="8"/>
    <s v="Aristides, Aelius"/>
    <s v="Orationes 25 Dindorf 49 Keil"/>
    <s v="canonical-greekLit-master/data/tlg0284/tlg025/tlg0284.tlg025.perseus-grc1.xml"/>
    <s v="Aristides, Aelius - Orationes 25 (tlg025).xml"/>
    <n v="3472"/>
    <n v="5"/>
    <n v="6"/>
    <n v="0"/>
    <s v="Perseus"/>
    <n v="1.4400921658986176E-3"/>
    <n v="1.7281105990783411E-3"/>
    <n v="0"/>
    <n v="752"/>
    <n v="0.21658986175115208"/>
    <n v="171"/>
    <s v="koine"/>
    <s v="0284"/>
    <s v="025"/>
    <n v="375.90952380952359"/>
    <n v="0.10832098968619712"/>
    <s v="https://github.com/PerseusDL/canonical-greekLit/tree/master/data/tlg0284/tlg025/tlg0284.tlg025.perseus-grc1.xml"/>
    <s v="Aristides, Aelius (0284) - Orationes 25 Dindorf 49 Keil (025)"/>
  </r>
  <r>
    <x v="4"/>
    <s v="Oratory"/>
    <s v="Oratory"/>
    <x v="8"/>
    <s v="Aristides, Aelius"/>
    <s v="Orationes 26 Dindorf 50 Keil"/>
    <s v="canonical-greekLit-master/data/tlg0284/tlg026/tlg0284.tlg026.perseus-grc1.xml"/>
    <s v="Aristides, Aelius - Orationes 26 (tlg026).xml"/>
    <n v="7944"/>
    <n v="21"/>
    <n v="39"/>
    <n v="0"/>
    <s v="Perseus"/>
    <n v="2.6435045317220545E-3"/>
    <n v="4.9093655589123866E-3"/>
    <n v="0"/>
    <n v="1686"/>
    <n v="0.2122356495468278"/>
    <n v="171"/>
    <s v="koine"/>
    <s v="0284"/>
    <s v="026"/>
    <n v="875.53571428571638"/>
    <n v="0.10202219105164698"/>
    <s v="https://github.com/PerseusDL/canonical-greekLit/tree/master/data/tlg0284/tlg026/tlg0284.tlg026.perseus-grc1.xml"/>
    <s v="Aristides, Aelius (0284) - Orationes 26 Dindorf 50 Keil (026)"/>
  </r>
  <r>
    <x v="4"/>
    <s v="Oratory"/>
    <s v="Oratory"/>
    <x v="8"/>
    <s v="Aristides, Aelius"/>
    <s v="Orationes 27 Dindorf 51 Keil"/>
    <s v="canonical-greekLit-master/data/tlg0284/tlg027/tlg0284.tlg027.perseus-grc1.xml"/>
    <s v="Aristides, Aelius - Orationes 27 (tlg027).xml"/>
    <n v="4436"/>
    <n v="6"/>
    <n v="6"/>
    <n v="0"/>
    <s v="Perseus"/>
    <n v="1.3525698827772769E-3"/>
    <n v="1.3525698827772769E-3"/>
    <n v="0"/>
    <n v="935"/>
    <n v="0.21077547339945898"/>
    <n v="171"/>
    <s v="koine"/>
    <s v="0284"/>
    <s v="027"/>
    <n v="483.08333333333269"/>
    <n v="0.10187481214307198"/>
    <s v="https://github.com/PerseusDL/canonical-greekLit/tree/master/data/tlg0284/tlg027/tlg0284.tlg027.perseus-grc1.xml"/>
    <s v="Aristides, Aelius (0284) - Orationes 27 Dindorf 51 Keil (027)"/>
  </r>
  <r>
    <x v="4"/>
    <s v="Oratory"/>
    <s v="Oratory"/>
    <x v="8"/>
    <s v="Aristides, Aelius"/>
    <s v="Orationes 28 Dindorf 52 Keil"/>
    <s v="canonical-greekLit-master/data/tlg0284/tlg028/tlg0284.tlg028.perseus-grc1.xml"/>
    <s v="Aristides, Aelius - Orationes 28 (tlg028).xml"/>
    <n v="130"/>
    <n v="0"/>
    <n v="2"/>
    <n v="0"/>
    <s v="Perseus"/>
    <n v="0"/>
    <n v="1.5384615384615385E-2"/>
    <n v="0"/>
    <n v="26"/>
    <n v="0.2"/>
    <n v="171"/>
    <s v="koine"/>
    <s v="0284"/>
    <s v="028"/>
    <n v="13"/>
    <n v="0.1"/>
    <s v="https://github.com/PerseusDL/canonical-greekLit/tree/master/data/tlg0284/tlg028/tlg0284.tlg028.perseus-grc1.xml"/>
    <s v="Aristides, Aelius (0284) - Orationes 28 Dindorf 52 Keil (028)"/>
  </r>
  <r>
    <x v="0"/>
    <s v="Didactic"/>
    <s v="Poetry"/>
    <x v="8"/>
    <s v="Oppian"/>
    <s v="Halieutica"/>
    <s v="canonical-greekLit-master/data/tlg0023/tlg001/tlg0023.tlg001.perseus-grc1.xml"/>
    <s v="Oppian - Halieutica (tlg001).xml"/>
    <n v="22752"/>
    <n v="270"/>
    <n v="20"/>
    <n v="0"/>
    <s v="Perseus"/>
    <n v="1.1867088607594937E-2"/>
    <n v="8.7904360056258787E-4"/>
    <n v="0"/>
    <n v="4199"/>
    <n v="0.18455520393811534"/>
    <n v="171"/>
    <s v="epic"/>
    <s v="0023"/>
    <s v="001"/>
    <n v="2256.659523809516"/>
    <n v="8.5370098285446727E-2"/>
    <s v="https://github.com/PerseusDL/canonical-greekLit/tree/master/data/tlg0023/tlg001/tlg0023.tlg001.perseus-grc1.xml"/>
    <s v="Oppian (0023) - Halieutica (001)"/>
  </r>
  <r>
    <x v="6"/>
    <s v="Grammar"/>
    <s v="Language/Art"/>
    <x v="8"/>
    <s v="Harpocration"/>
    <s v="Lexicon in decem oratores Atticos"/>
    <s v="canonical-greekLit-master/data/tlg1389/tlg001/tlg1389.tlg001.perseus-grc2.xml"/>
    <s v="Harpocration - Lexicon in decem oratores Atticos (tlg001).xml"/>
    <n v="37022"/>
    <n v="101"/>
    <n v="667"/>
    <n v="13"/>
    <s v="Perseus"/>
    <n v="2.7281076116903464E-3"/>
    <n v="1.8016314623737237E-2"/>
    <n v="3.5114256388093569E-4"/>
    <n v="8795"/>
    <n v="0.23756144994867917"/>
    <n v="175"/>
    <s v="Attic"/>
    <s v="1389"/>
    <s v="001"/>
    <n v="3812.8523809524208"/>
    <n v="0.13457262219889737"/>
    <s v="https://github.com/PerseusDL/canonical-greekLit/tree/master/data/tlg1389/tlg001/tlg1389.tlg001.perseus-grc2.xml"/>
    <s v="Harpocration (1389) - Lexicon in decem oratores Atticos (001)"/>
  </r>
  <r>
    <x v="9"/>
    <s v="Essay"/>
    <s v="Essay"/>
    <x v="8"/>
    <s v="Lucian"/>
    <s v="Bis accusatus sive tribunalia"/>
    <s v="canonical-greekLit-master/data/tlg0062/tlg026/tlg0062.tlg026.perseus-grc1.xml"/>
    <s v="Lucian - Bis accusatus sive tribunalia (tlg026).xml"/>
    <n v="5620"/>
    <n v="15"/>
    <n v="14"/>
    <n v="0"/>
    <s v="Perseus"/>
    <n v="2.6690391459074734E-3"/>
    <n v="2.491103202846975E-3"/>
    <n v="0"/>
    <n v="1169"/>
    <n v="0.20800711743772243"/>
    <n v="175"/>
    <s v="koine"/>
    <s v="0062"/>
    <s v="026"/>
    <n v="707.11904761904782"/>
    <n v="8.2185222843585801E-2"/>
    <s v="https://github.com/PerseusDL/canonical-greekLit/tree/master/data/tlg0062/tlg026/tlg0062.tlg026.perseus-grc1.xml"/>
    <s v="Lucian (0062) - Bis accusatus sive tribunalia (026)"/>
  </r>
  <r>
    <x v="9"/>
    <s v="Essay"/>
    <s v="Essay"/>
    <x v="8"/>
    <s v="Lucian"/>
    <s v="Cataplus"/>
    <s v="canonical-greekLit-master/data/tlg0062/tlg016/tlg0062.tlg016.perseus-grc1.xml"/>
    <s v="Lucian - Cataplus (tlg016).xml"/>
    <n v="3848"/>
    <n v="10"/>
    <n v="28"/>
    <n v="0"/>
    <s v="Perseus"/>
    <n v="2.5987525987525989E-3"/>
    <n v="7.2765072765072769E-3"/>
    <n v="0"/>
    <n v="803"/>
    <n v="0.20867983367983367"/>
    <n v="175"/>
    <s v="koine"/>
    <s v="0062"/>
    <s v="016"/>
    <n v="465.74999999999937"/>
    <n v="8.7642931392931556E-2"/>
    <s v="https://github.com/PerseusDL/canonical-greekLit/tree/master/data/tlg0062/tlg016/tlg0062.tlg016.perseus-grc1.xml"/>
    <s v="Lucian (0062) - Cataplus (016)"/>
  </r>
  <r>
    <x v="9"/>
    <s v="Essay"/>
    <s v="Essay"/>
    <x v="8"/>
    <s v="Lucian"/>
    <s v="Contemplantes"/>
    <s v="canonical-greekLit-master/data/tlg0062/tlg023/tlg0062.tlg023.perseus-grc1.xml"/>
    <s v="Lucian - Contemplantes (tlg023).xml"/>
    <n v="4114"/>
    <n v="7"/>
    <n v="3"/>
    <n v="1"/>
    <s v="Perseus"/>
    <n v="1.7015070491006321E-3"/>
    <n v="7.2921730675741374E-4"/>
    <n v="2.4307243558580456E-4"/>
    <n v="850"/>
    <n v="0.20661157024793389"/>
    <n v="175"/>
    <s v="koine"/>
    <s v="0062"/>
    <s v="023"/>
    <n v="487.11666666666599"/>
    <n v="8.8206935666828884E-2"/>
    <s v="https://github.com/PerseusDL/canonical-greekLit/tree/master/data/tlg0062/tlg023/tlg0062.tlg023.perseus-grc1.xml"/>
    <s v="Lucian (0062) - Contemplantes (023)"/>
  </r>
  <r>
    <x v="9"/>
    <s v="Essay"/>
    <s v="Essay"/>
    <x v="8"/>
    <s v="Lucian"/>
    <s v="Dialogi deorum"/>
    <s v="canonical-greekLit-master/data/tlg0062/tlg068/tlg0062.tlg068.perseus-grc1.xml"/>
    <s v="Lucian - Dialogi deorum (tlg068).xml"/>
    <n v="7514"/>
    <n v="22"/>
    <n v="13"/>
    <n v="0"/>
    <s v="Perseus"/>
    <n v="2.9278679797710939E-3"/>
    <n v="1.7301038062283738E-3"/>
    <n v="0"/>
    <n v="1559"/>
    <n v="0.20747937183923343"/>
    <n v="175"/>
    <s v="koine"/>
    <s v="0062"/>
    <s v="068"/>
    <n v="881.50000000000227"/>
    <n v="9.0165025286132253E-2"/>
    <s v="https://github.com/PerseusDL/canonical-greekLit/tree/master/data/tlg0062/tlg068/tlg0062.tlg068.perseus-grc1.xml"/>
    <s v="Lucian (0062) - Dialogi deorum (068)"/>
  </r>
  <r>
    <x v="9"/>
    <s v="Essay"/>
    <s v="Essay"/>
    <x v="8"/>
    <s v="Lucian"/>
    <s v="Dialogi Marini"/>
    <s v="canonical-greekLit-master/data/tlg0062/tlg067/tlg0062.tlg067.perseus-grc1.xml"/>
    <s v="Lucian - Dialogi Marini (tlg067).xml"/>
    <n v="3925"/>
    <n v="17"/>
    <n v="2"/>
    <n v="0"/>
    <s v="Perseus"/>
    <n v="4.3312101910828026E-3"/>
    <n v="5.0955414012738849E-4"/>
    <n v="0"/>
    <n v="791"/>
    <n v="0.20152866242038217"/>
    <n v="175"/>
    <s v="koine"/>
    <s v="0062"/>
    <s v="067"/>
    <n v="426.39999999999969"/>
    <n v="9.2891719745223006E-2"/>
    <s v="https://github.com/PerseusDL/canonical-greekLit/tree/master/data/tlg0062/tlg067/tlg0062.tlg067.perseus-grc1.xml"/>
    <s v="Lucian (0062) - Dialogi Marini (067)"/>
  </r>
  <r>
    <x v="9"/>
    <s v="Essay"/>
    <s v="Essay"/>
    <x v="8"/>
    <s v="Lucian"/>
    <s v="Dialogi meretricii"/>
    <s v="canonical-greekLit-master/data/tlg0062/tlg069/tlg0062.tlg069.perseus-grc1.xml"/>
    <s v="Lucian - Dialogi meretricii (tlg069).xml"/>
    <n v="7848"/>
    <n v="38"/>
    <n v="86"/>
    <n v="0"/>
    <s v="Perseus"/>
    <n v="4.8419979612640161E-3"/>
    <n v="1.0958205912334353E-2"/>
    <n v="0"/>
    <n v="1579"/>
    <n v="0.20119775739041795"/>
    <n v="175"/>
    <s v="koine"/>
    <s v="0062"/>
    <s v="069"/>
    <n v="932.12738095238331"/>
    <n v="8.2425155332265118E-2"/>
    <s v="https://github.com/PerseusDL/canonical-greekLit/tree/master/data/tlg0062/tlg069/tlg0062.tlg069.perseus-grc1.xml"/>
    <s v="Lucian (0062) - Dialogi meretricii (069)"/>
  </r>
  <r>
    <x v="9"/>
    <s v="Essay"/>
    <s v="Essay"/>
    <x v="8"/>
    <s v="Lucian"/>
    <s v="Dialogi mortuorum"/>
    <s v="canonical-greekLit-master/data/tlg0062/tlg066/tlg0062.tlg066.perseus-grc1.xml"/>
    <s v="Lucian - Dialogi mortuorum (tlg066).xml"/>
    <n v="11090"/>
    <n v="57"/>
    <n v="46"/>
    <n v="1"/>
    <s v="Perseus"/>
    <n v="5.1397655545536523E-3"/>
    <n v="4.147880973850316E-3"/>
    <n v="9.017132551848512E-5"/>
    <n v="2325"/>
    <n v="0.2096483318304779"/>
    <n v="175"/>
    <s v="koine"/>
    <s v="0062"/>
    <s v="066"/>
    <n v="1357.466666666664"/>
    <n v="8.7243763149985221E-2"/>
    <s v="https://github.com/PerseusDL/canonical-greekLit/tree/master/data/tlg0062/tlg066/tlg0062.tlg066.perseus-grc1.xml"/>
    <s v="Lucian (0062) - Dialogi mortuorum (066)"/>
  </r>
  <r>
    <x v="9"/>
    <s v="Essay"/>
    <s v="Essay"/>
    <x v="8"/>
    <s v="Lucian"/>
    <s v="Gallus"/>
    <s v="canonical-greekLit-master/data/tlg0062/tlg019/tlg0062.tlg019.perseus-grc1.xml"/>
    <s v="Lucian - Gallus (tlg019).xml"/>
    <n v="5567"/>
    <n v="5"/>
    <n v="40"/>
    <n v="0"/>
    <s v="Perseus"/>
    <n v="8.9814981138853958E-4"/>
    <n v="7.1851984911083166E-3"/>
    <n v="0"/>
    <n v="1126"/>
    <n v="0.20226333752469913"/>
    <n v="175"/>
    <s v="koine"/>
    <s v="0062"/>
    <s v="019"/>
    <n v="657.3500000000007"/>
    <n v="8.4183581821447695E-2"/>
    <s v="https://github.com/PerseusDL/canonical-greekLit/tree/master/data/tlg0062/tlg019/tlg0062.tlg019.perseus-grc1.xml"/>
    <s v="Lucian (0062) - Gallus (019)"/>
  </r>
  <r>
    <x v="9"/>
    <s v="Essay"/>
    <s v="Essay"/>
    <x v="8"/>
    <s v="Lucian"/>
    <s v="Icaromenippus"/>
    <s v="canonical-greekLit-master/data/tlg0062/tlg021/tlg0062.tlg021.perseus-grc1.xml"/>
    <s v="Lucian - Icaromenippus (tlg021).xml"/>
    <n v="5217"/>
    <n v="8"/>
    <n v="10"/>
    <n v="0"/>
    <s v="Perseus"/>
    <n v="1.5334483419589802E-3"/>
    <n v="1.9168104274487254E-3"/>
    <n v="0"/>
    <n v="1040"/>
    <n v="0.19934828445466743"/>
    <n v="175"/>
    <s v="koine"/>
    <s v="0062"/>
    <s v="021"/>
    <n v="586.54999999999995"/>
    <n v="8.6917768832662459E-2"/>
    <s v="https://github.com/PerseusDL/canonical-greekLit/tree/master/data/tlg0062/tlg021/tlg0062.tlg021.perseus-grc1.xml"/>
    <s v="Lucian (0062) - Icaromenippus (021)"/>
  </r>
  <r>
    <x v="9"/>
    <s v="Essay"/>
    <s v="Essay"/>
    <x v="8"/>
    <s v="Lucian"/>
    <s v="Juppiter confuatus"/>
    <s v="canonical-greekLit-master/data/tlg0062/tlg017/tlg0062.tlg017.perseus-grc1.xml"/>
    <s v="Lucian - Juppiter confuatus (tlg017).xml"/>
    <n v="2257"/>
    <n v="1"/>
    <n v="1"/>
    <n v="1"/>
    <s v="Perseus"/>
    <n v="4.4306601683650863E-4"/>
    <n v="4.4306601683650863E-4"/>
    <n v="4.4306601683650863E-4"/>
    <n v="481"/>
    <n v="0.21311475409836064"/>
    <n v="175"/>
    <s v="koine"/>
    <s v="0062"/>
    <s v="017"/>
    <n v="288.08333333333343"/>
    <n v="8.5474819081376413E-2"/>
    <s v="https://github.com/PerseusDL/canonical-greekLit/tree/master/data/tlg0062/tlg017/tlg0062.tlg017.perseus-grc1.xml"/>
    <s v="Lucian (0062) - Juppiter confuatus (017)"/>
  </r>
  <r>
    <x v="9"/>
    <s v="Essay"/>
    <s v="Essay"/>
    <x v="8"/>
    <s v="Lucian"/>
    <s v="Juppiter trageodeus"/>
    <s v="canonical-greekLit-master/data/tlg0062/tlg018/tlg0062.tlg018.perseus-grc1.xml"/>
    <s v="Lucian - Juppiter trageodeus (tlg018).xml"/>
    <n v="6504"/>
    <n v="20"/>
    <n v="12"/>
    <n v="0"/>
    <s v="Perseus"/>
    <n v="3.0750307503075031E-3"/>
    <n v="1.8450184501845018E-3"/>
    <n v="0"/>
    <n v="1347"/>
    <n v="0.20710332103321033"/>
    <n v="175"/>
    <s v="koine"/>
    <s v="0062"/>
    <s v="018"/>
    <n v="834.00000000000193"/>
    <n v="7.8874538745387163E-2"/>
    <s v="https://github.com/PerseusDL/canonical-greekLit/tree/master/data/tlg0062/tlg018/tlg0062.tlg018.perseus-grc1.xml"/>
    <s v="Lucian (0062) - Juppiter trageodeus (018)"/>
  </r>
  <r>
    <x v="9"/>
    <s v="Essay"/>
    <s v="Essay"/>
    <x v="8"/>
    <s v="Lucian"/>
    <s v="Navigium"/>
    <s v="canonical-greekLit-master/data/tlg0062/tlg065/tlg0062.tlg065.perseus-grc1.xml"/>
    <s v="Lucian - Navigium (tlg065).xml"/>
    <n v="5330"/>
    <n v="18"/>
    <n v="24"/>
    <n v="0"/>
    <s v="Perseus"/>
    <n v="3.3771106941838649E-3"/>
    <n v="4.5028142589118199E-3"/>
    <n v="0"/>
    <n v="1049"/>
    <n v="0.19681050656660412"/>
    <n v="175"/>
    <s v="koine"/>
    <s v="0062"/>
    <s v="065"/>
    <n v="640.28333333333364"/>
    <n v="7.6682301438398937E-2"/>
    <s v="https://github.com/PerseusDL/canonical-greekLit/tree/master/data/tlg0062/tlg065/tlg0062.tlg065.perseus-grc1.xml"/>
    <s v="Lucian (0062) - Navigium (065)"/>
  </r>
  <r>
    <x v="9"/>
    <s v="Essay"/>
    <s v="Essay"/>
    <x v="8"/>
    <s v="Lucian"/>
    <s v="Necyomantia"/>
    <s v="canonical-greekLit-master/data/tlg0062/tlg035/tlg0062.tlg035.perseus-grc1.xml"/>
    <s v="Lucian - Necyomantia (tlg035).xml"/>
    <n v="3285"/>
    <n v="7"/>
    <n v="15"/>
    <n v="1"/>
    <s v="Perseus"/>
    <n v="2.1308980213089802E-3"/>
    <n v="4.5662100456621002E-3"/>
    <n v="3.0441400304414006E-4"/>
    <n v="626"/>
    <n v="0.19056316590563166"/>
    <n v="175"/>
    <s v="koine"/>
    <s v="0062"/>
    <s v="035"/>
    <n v="358.40000000000009"/>
    <n v="8.1461187214611847E-2"/>
    <s v="https://github.com/PerseusDL/canonical-greekLit/tree/master/data/tlg0062/tlg035/tlg0062.tlg035.perseus-grc1.xml"/>
    <s v="Lucian (0062) - Necyomantia (035)"/>
  </r>
  <r>
    <x v="9"/>
    <s v="Essay"/>
    <s v="Essay"/>
    <x v="8"/>
    <s v="Lucian"/>
    <s v="Philopsuedes sive incredulus"/>
    <s v="canonical-greekLit-master/data/tlg0062/tlg031/tlg0062.tlg031.perseus-grc1.xml"/>
    <s v="Lucian - Philopsuedes sive incredulus (tlg031).xml"/>
    <n v="6241"/>
    <n v="20"/>
    <n v="39"/>
    <n v="0"/>
    <s v="Perseus"/>
    <n v="3.2046146450889282E-3"/>
    <n v="6.2489985579234101E-3"/>
    <n v="0"/>
    <n v="1227"/>
    <n v="0.19660310847620574"/>
    <n v="175"/>
    <s v="koine"/>
    <s v="0062"/>
    <s v="031"/>
    <n v="655.26190476190493"/>
    <n v="9.161001365776239E-2"/>
    <s v="https://github.com/PerseusDL/canonical-greekLit/tree/master/data/tlg0062/tlg031/tlg0062.tlg031.perseus-grc1.xml"/>
    <s v="Lucian (0062) - Philopsuedes sive incredulus (031)"/>
  </r>
  <r>
    <x v="9"/>
    <s v="Essay"/>
    <s v="Essay"/>
    <x v="8"/>
    <s v="Lucian"/>
    <s v="Piscator"/>
    <s v="canonical-greekLit-master/data/tlg0062/tlg025/tlg0062.tlg025.perseus-grc1.xml"/>
    <s v="Lucian - Piscator (tlg025).xml"/>
    <n v="6253"/>
    <n v="16"/>
    <n v="25"/>
    <n v="0"/>
    <s v="Perseus"/>
    <n v="2.5587717895410203E-3"/>
    <n v="3.9980809211578447E-3"/>
    <n v="0"/>
    <n v="1278"/>
    <n v="0.204381896689589"/>
    <n v="175"/>
    <s v="koine"/>
    <s v="0062"/>
    <s v="025"/>
    <n v="782.98333333333494"/>
    <n v="7.9164667626205831E-2"/>
    <s v="https://github.com/PerseusDL/canonical-greekLit/tree/master/data/tlg0062/tlg025/tlg0062.tlg025.perseus-grc1.xml"/>
    <s v="Lucian (0062) - Piscator (025)"/>
  </r>
  <r>
    <x v="9"/>
    <s v="Essay"/>
    <s v="Essay"/>
    <x v="8"/>
    <s v="Lucian"/>
    <s v="Soleocista"/>
    <s v="canonical-greekLit-master/data/tlg0062/tlg070/tlg0062.tlg070.perseus-grc1.xml"/>
    <s v="Lucian - Soleocista (tlg070).xml"/>
    <n v="1723"/>
    <n v="9"/>
    <n v="0"/>
    <n v="1"/>
    <s v="Perseus"/>
    <n v="5.2234474753337203E-3"/>
    <n v="0"/>
    <n v="5.8038305281485781E-4"/>
    <n v="353"/>
    <n v="0.2048752176436448"/>
    <n v="175"/>
    <s v="koine"/>
    <s v="0062"/>
    <s v="070"/>
    <n v="170.1"/>
    <n v="0.1061520603598375"/>
    <s v="https://github.com/PerseusDL/canonical-greekLit/tree/master/data/tlg0062/tlg070/tlg0062.tlg070.perseus-grc1.xml"/>
    <s v="Lucian (0062) - Soleocista (070)"/>
  </r>
  <r>
    <x v="9"/>
    <s v="Essay"/>
    <s v="Essay"/>
    <x v="8"/>
    <s v="Lucian"/>
    <s v="Timon"/>
    <s v="canonical-greekLit-master/data/tlg0062/tlg022/tlg0062.tlg022.perseus-grc1.xml"/>
    <s v="Lucian - Timon (tlg022).xml"/>
    <n v="5894"/>
    <n v="16"/>
    <n v="11"/>
    <n v="0"/>
    <s v="Perseus"/>
    <n v="2.7146250424160165E-3"/>
    <n v="1.8663047166610112E-3"/>
    <n v="0"/>
    <n v="1139"/>
    <n v="0.19324737020699015"/>
    <n v="175"/>
    <s v="koine"/>
    <s v="0062"/>
    <s v="022"/>
    <n v="695.22619047619128"/>
    <n v="7.5292468531355405E-2"/>
    <s v="https://github.com/PerseusDL/canonical-greekLit/tree/master/data/tlg0062/tlg022/tlg0062.tlg022.perseus-grc1.xml"/>
    <s v="Lucian (0062) - Timon (022)"/>
  </r>
  <r>
    <x v="3"/>
    <s v="Novel"/>
    <s v="Narrative"/>
    <x v="8"/>
    <s v="Lucian"/>
    <s v="Verae Historiae"/>
    <s v="canonical-greekLit-master/data/tlg0062/tlg012/tlg0062.tlg012.perseus-grc1.xml"/>
    <s v="Lucian - Verae Historiae (tlg012).xml"/>
    <n v="11168"/>
    <n v="21"/>
    <n v="58"/>
    <n v="2"/>
    <s v="Perseus"/>
    <n v="1.8803724928366761E-3"/>
    <n v="5.1934097421203439E-3"/>
    <n v="1.7908309455587392E-4"/>
    <n v="2002"/>
    <n v="0.17926217765042979"/>
    <n v="175"/>
    <s v="koine"/>
    <s v="0062"/>
    <s v="012"/>
    <n v="1177.7761904761919"/>
    <n v="7.3802275208077375E-2"/>
    <s v="https://github.com/PerseusDL/canonical-greekLit/tree/master/data/tlg0062/tlg012/tlg0062.tlg012.perseus-grc1.xml"/>
    <s v="Lucian (0062) - Verae Historiae (012)"/>
  </r>
  <r>
    <x v="9"/>
    <s v="Essay"/>
    <s v="Essay"/>
    <x v="8"/>
    <s v="Lucian"/>
    <s v="Vitarum auctio"/>
    <s v="canonical-greekLit-master/data/tlg0062/tlg024/tlg0062.tlg024.perseus-grc1.xml"/>
    <s v="Lucian - Vitarum auctio (tlg024).xml"/>
    <n v="3389"/>
    <n v="17"/>
    <n v="1"/>
    <n v="0"/>
    <s v="Perseus"/>
    <n v="5.0162289760991444E-3"/>
    <n v="2.9507229271171436E-4"/>
    <n v="0"/>
    <n v="735"/>
    <n v="0.21687813514311005"/>
    <n v="175"/>
    <s v="koine"/>
    <s v="0062"/>
    <s v="024"/>
    <n v="401.78333333333268"/>
    <n v="9.8323005803088614E-2"/>
    <s v="https://github.com/PerseusDL/canonical-greekLit/tree/master/data/tlg0062/tlg024/tlg0062.tlg024.perseus-grc1.xml"/>
    <s v="Lucian (0062) - Vitarum auctio (024)"/>
  </r>
  <r>
    <x v="6"/>
    <s v="Geography"/>
    <s v="Miscellanea"/>
    <x v="8"/>
    <s v="Pausanias"/>
    <s v="Description of Greece"/>
    <s v="canonical-greekLit-master/data/tlg0525/tlg001/tlg0525.tlg001.perseus-grc2.xml"/>
    <s v="Pausanias - Description of Greece (tlg001).xml"/>
    <n v="217284"/>
    <n v="107"/>
    <n v="1380"/>
    <n v="5"/>
    <s v="Perseus"/>
    <n v="4.9244306989930234E-4"/>
    <n v="6.3511349201966086E-3"/>
    <n v="2.3011358406509454E-5"/>
    <n v="42606"/>
    <n v="0.19608438725354835"/>
    <n v="176"/>
    <s v="koine"/>
    <s v="0525"/>
    <s v="001"/>
    <n v="21481.973809523381"/>
    <n v="9.7218507531509998E-2"/>
    <s v="https://github.com/PerseusDL/canonical-greekLit/tree/master/data/tlg0525/tlg001/tlg0525.tlg001.perseus-grc2.xml"/>
    <s v="Pausanias (0525) - Description of Greece (001)"/>
  </r>
  <r>
    <x v="4"/>
    <s v="Oratory"/>
    <s v="Oratory"/>
    <x v="8"/>
    <s v="Aristides, Aelius"/>
    <s v="Orationes 20 Dindorf 18 Keil"/>
    <s v="canonical-greekLit-master/data/tlg0284/tlg020/tlg0284.tlg020.perseus-grc1.xml"/>
    <s v="Aristides, Aelius - Orationes 20 (tlg020).xml"/>
    <n v="725"/>
    <n v="2"/>
    <n v="1"/>
    <n v="0"/>
    <s v="Perseus"/>
    <n v="2.7586206896551722E-3"/>
    <n v="1.3793103448275861E-3"/>
    <n v="0"/>
    <n v="180"/>
    <n v="0.24827586206896551"/>
    <n v="177"/>
    <s v="koine"/>
    <s v="0284"/>
    <s v="020"/>
    <n v="110.3928571428571"/>
    <n v="9.6009852216748834E-2"/>
    <s v="https://github.com/PerseusDL/canonical-greekLit/tree/master/data/tlg0284/tlg020/tlg0284.tlg020.perseus-grc1.xml"/>
    <s v="Aristides, Aelius (0284) - Orationes 20 Dindorf 18 Keil (020)"/>
  </r>
  <r>
    <x v="4"/>
    <s v="Oratory"/>
    <s v="Oratory"/>
    <x v="8"/>
    <s v="Aristides, Aelius"/>
    <s v="Orationes 21 Dindorf 20 Keil"/>
    <s v="canonical-greekLit-master/data/tlg0284/tlg021/tlg0284.tlg021.perseus-grc1.xml"/>
    <s v="Aristides, Aelius - Orationes 21 (tlg021).xml"/>
    <n v="1660"/>
    <n v="5"/>
    <n v="1"/>
    <n v="0"/>
    <s v="Perseus"/>
    <n v="3.0120481927710845E-3"/>
    <n v="6.0240963855421692E-4"/>
    <n v="0"/>
    <n v="333"/>
    <n v="0.20060240963855422"/>
    <n v="177"/>
    <s v="koine"/>
    <s v="0284"/>
    <s v="021"/>
    <n v="198.30952380952391"/>
    <n v="8.113884107860006E-2"/>
    <s v="https://github.com/PerseusDL/canonical-greekLit/tree/master/data/tlg0284/tlg021/tlg0284.tlg021.perseus-grc1.xml"/>
    <s v="Aristides, Aelius (0284) - Orationes 21 Dindorf 20 Keil (021)"/>
  </r>
  <r>
    <x v="4"/>
    <s v="Oratory"/>
    <s v="Oratory"/>
    <x v="8"/>
    <s v="Aristides, Aelius"/>
    <s v="Orationes 22 Dindorf 21 Keil"/>
    <s v="canonical-greekLit-master/data/tlg0284/tlg022/tlg0284.tlg022.perseus-grc1.xml"/>
    <s v="Aristides, Aelius - Orationes 22 (tlg022).xml"/>
    <n v="1107"/>
    <n v="0"/>
    <n v="4"/>
    <n v="0"/>
    <s v="Perseus"/>
    <n v="0"/>
    <n v="3.6133694670280035E-3"/>
    <n v="0"/>
    <n v="227"/>
    <n v="0.2050587172538392"/>
    <n v="177"/>
    <s v="koine"/>
    <s v="0284"/>
    <s v="022"/>
    <n v="134.53333333333319"/>
    <n v="8.3529057512797475E-2"/>
    <s v="https://github.com/PerseusDL/canonical-greekLit/tree/master/data/tlg0284/tlg022/tlg0284.tlg022.perseus-grc1.xml"/>
    <s v="Aristides, Aelius (0284) - Orationes 22 Dindorf 21 Keil (022)"/>
  </r>
  <r>
    <x v="4"/>
    <s v="Oratory"/>
    <s v="Oratory"/>
    <x v="8"/>
    <s v="Aristides, Aelius"/>
    <s v="Orationes 41 Dindorf 19 Keil"/>
    <s v="canonical-greekLit-master/data/tlg0284/tlg041/tlg0284.tlg041.perseus-grc1.xml"/>
    <s v="Aristides, Aelius - Orationes 41 (tlg041).xml"/>
    <n v="1166"/>
    <n v="0"/>
    <n v="1"/>
    <n v="0"/>
    <s v="Perseus"/>
    <n v="0"/>
    <n v="8.576329331046312E-4"/>
    <n v="0"/>
    <n v="256"/>
    <n v="0.21955403087478559"/>
    <n v="177"/>
    <s v="koine"/>
    <s v="0284"/>
    <s v="041"/>
    <n v="145.06666666666669"/>
    <n v="9.5140080045740399E-2"/>
    <s v="https://github.com/PerseusDL/canonical-greekLit/tree/master/data/tlg0284/tlg041/tlg0284.tlg041.perseus-grc1.xml"/>
    <s v="Aristides, Aelius (0284) - Orationes 41 Dindorf 19 Keil (041)"/>
  </r>
  <r>
    <x v="4"/>
    <s v="Oratory"/>
    <s v="Oratory"/>
    <x v="8"/>
    <s v="Aristides, Aelius"/>
    <s v="Orationes 6 Dindorf 42 Keil"/>
    <s v="canonical-greekLit-master/data/tlg0284/tlg006/tlg0284.tlg006.perseus-grc1.xml"/>
    <s v="Aristides, Aelius - Orationes 06 (tlg006).xml"/>
    <n v="1204"/>
    <n v="2"/>
    <n v="0"/>
    <n v="0"/>
    <s v="Perseus"/>
    <n v="1.6611295681063123E-3"/>
    <n v="0"/>
    <n v="0"/>
    <n v="244"/>
    <n v="0.20265780730897009"/>
    <n v="177"/>
    <s v="koine"/>
    <s v="0284"/>
    <s v="006"/>
    <n v="136.64999999999989"/>
    <n v="8.9161129568106401E-2"/>
    <s v="https://github.com/PerseusDL/canonical-greekLit/tree/master/data/tlg0284/tlg006/tlg0284.tlg006.perseus-grc1.xml"/>
    <s v="Aristides, Aelius (0284) - Orationes 6 Dindorf 42 Keil (006)"/>
  </r>
  <r>
    <x v="4"/>
    <s v="Oratory"/>
    <s v="Oratory"/>
    <x v="8"/>
    <s v="Aristides, Aelius"/>
    <s v="Orationes 55 Dindorf 53 Keil"/>
    <s v="canonical-greekLit-master/data/tlg0284/tlg055/tlg0284.tlg055.perseus-grc1.xml"/>
    <s v="Aristides, Aelius - Orationes 55 (tlg055).xml"/>
    <n v="362"/>
    <n v="0"/>
    <n v="0"/>
    <n v="0"/>
    <s v="Perseus"/>
    <n v="0"/>
    <n v="0"/>
    <n v="0"/>
    <n v="76"/>
    <n v="0.20994475138121546"/>
    <n v="180"/>
    <s v="koine"/>
    <s v="0284"/>
    <s v="055"/>
    <n v="43.916666666666657"/>
    <n v="8.8627992633517519E-2"/>
    <s v="https://github.com/PerseusDL/canonical-greekLit/tree/master/data/tlg0284/tlg055/tlg0284.tlg055.perseus-grc1.xml"/>
    <s v="Aristides, Aelius (0284) - Orationes 55 Dindorf 53 Keil (055)"/>
  </r>
  <r>
    <x v="7"/>
    <s v="Philosophy"/>
    <s v="Philosophy"/>
    <x v="8"/>
    <s v="Marcus Aurelius"/>
    <s v="Ad se ipsum"/>
    <s v="canonical-greekLit-master/data/tlg0562/tlg001/tlg0562.tlg001.perseus-grc1.xml"/>
    <s v="Marcus Aurelius - Ad se ipsum (tlg001).xml"/>
    <n v="29229"/>
    <n v="69"/>
    <n v="82"/>
    <n v="0"/>
    <s v="Perseus"/>
    <n v="2.3606691983988504E-3"/>
    <n v="2.805432960416025E-3"/>
    <n v="0"/>
    <n v="6147"/>
    <n v="0.21030483423996715"/>
    <n v="180"/>
    <s v="koine"/>
    <s v="0562"/>
    <s v="001"/>
    <n v="3426.8595238095609"/>
    <n v="9.3063070108126825E-2"/>
    <s v="https://github.com/PerseusDL/canonical-greekLit/tree/master/data/tlg0562/tlg001/tlg0562.tlg001.perseus-grc1.xml"/>
    <s v="Marcus Aurelius (0562) - Ad se ipsum (001)"/>
  </r>
  <r>
    <x v="9"/>
    <s v="Essay"/>
    <s v="Essay"/>
    <x v="8"/>
    <s v="Lucian"/>
    <s v="Adversus indoctum et libros multos ementem"/>
    <s v="canonical-greekLit-master/data/tlg0062/tlg028/tlg0062.tlg028.perseus-grc1.xml"/>
    <s v="Lucian - Adversus indoctum et libros multos ementem (tlg028).xml"/>
    <n v="3804"/>
    <n v="6"/>
    <n v="5"/>
    <n v="0"/>
    <s v="Perseus"/>
    <n v="1.5772870662460567E-3"/>
    <n v="1.3144058885383807E-3"/>
    <n v="0"/>
    <n v="760"/>
    <n v="0.19978969505783387"/>
    <n v="185"/>
    <s v="koine"/>
    <s v="0062"/>
    <s v="028"/>
    <n v="433.31666666666632"/>
    <n v="8.5878899404136094E-2"/>
    <s v="https://github.com/PerseusDL/canonical-greekLit/tree/master/data/tlg0062/tlg028/tlg0062.tlg028.perseus-grc1.xml"/>
    <s v="Lucian (0062) - Adversus indoctum et libros multos ementem (028)"/>
  </r>
  <r>
    <x v="9"/>
    <s v="Essay"/>
    <s v="Essay"/>
    <x v="8"/>
    <s v="Lucian"/>
    <s v="Demonax"/>
    <s v="canonical-greekLit-master/data/tlg0062/tlg008/tlg0062.tlg008.perseus-grc1.xml"/>
    <s v="Lucian - Demonax (tlg008).xml"/>
    <n v="3100"/>
    <n v="3"/>
    <n v="20"/>
    <n v="0"/>
    <s v="Perseus"/>
    <n v="9.6774193548387097E-4"/>
    <n v="6.4516129032258064E-3"/>
    <n v="0"/>
    <n v="603"/>
    <n v="0.19451612903225807"/>
    <n v="185"/>
    <s v="koine"/>
    <s v="0062"/>
    <s v="008"/>
    <n v="323.23333333333341"/>
    <n v="9.0247311827956964E-2"/>
    <s v="https://github.com/PerseusDL/canonical-greekLit/tree/master/data/tlg0062/tlg008/tlg0062.tlg008.perseus-grc1.xml"/>
    <s v="Lucian (0062) - Demonax (008)"/>
  </r>
  <r>
    <x v="9"/>
    <s v="Essay"/>
    <s v="Essay"/>
    <x v="8"/>
    <s v="Lucian"/>
    <s v="Lexiphanes"/>
    <s v="canonical-greekLit-master/data/tlg0062/tlg046/tlg0062.tlg046.perseus-grc1.xml"/>
    <s v="Lucian - Lexiphanes (tlg046).xml"/>
    <n v="2838"/>
    <n v="37"/>
    <n v="7"/>
    <n v="0"/>
    <s v="Perseus"/>
    <n v="1.3037350246652573E-2"/>
    <n v="2.4665257223396757E-3"/>
    <n v="0"/>
    <n v="538"/>
    <n v="0.18957011980267793"/>
    <n v="185"/>
    <s v="koine"/>
    <s v="0062"/>
    <s v="046"/>
    <n v="288.06666666666678"/>
    <n v="8.806671364810896E-2"/>
    <s v="https://github.com/PerseusDL/canonical-greekLit/tree/master/data/tlg0062/tlg046/tlg0062.tlg046.perseus-grc1.xml"/>
    <s v="Lucian (0062) - Lexiphanes (046)"/>
  </r>
  <r>
    <x v="9"/>
    <s v="Essay"/>
    <s v="Essay"/>
    <x v="8"/>
    <s v="Lucian"/>
    <s v="Rhetorum praeceptor"/>
    <s v="canonical-greekLit-master/data/tlg0062/tlg037/tlg0062.tlg037.perseus-grc1.xml"/>
    <s v="Lucian - Rhetorum praeceptor (tlg037).xml"/>
    <n v="3530"/>
    <n v="10"/>
    <n v="11"/>
    <n v="0"/>
    <s v="Perseus"/>
    <n v="2.8328611898016999E-3"/>
    <n v="3.1161473087818695E-3"/>
    <n v="0"/>
    <n v="673"/>
    <n v="0.19065155807365439"/>
    <n v="185"/>
    <s v="koine"/>
    <s v="0062"/>
    <s v="037"/>
    <n v="382.56666666666649"/>
    <n v="8.227573182247408E-2"/>
    <s v="https://github.com/PerseusDL/canonical-greekLit/tree/master/data/tlg0062/tlg037/tlg0062.tlg037.perseus-grc1.xml"/>
    <s v="Lucian (0062) - Rhetorum praeceptor (037)"/>
  </r>
  <r>
    <x v="1"/>
    <s v="Protreptics"/>
    <s v="Religion"/>
    <x v="8"/>
    <s v="Clement of Alexandria"/>
    <s v="Exhortation to Endurance, or to the Newly Baptized"/>
    <s v="canonical-greekLit-master/data/tlg0555/tlg008/tlg0555.tlg008.perseus-grc1.xml"/>
    <s v="Clement of Alexandria - Exhortation to Endurance, or to the Newly Baptized (tlg008).xml"/>
    <n v="678"/>
    <n v="5"/>
    <n v="0"/>
    <n v="0"/>
    <s v="Perseus"/>
    <n v="7.3746312684365781E-3"/>
    <n v="0"/>
    <n v="0"/>
    <n v="126"/>
    <n v="0.18584070796460178"/>
    <n v="195"/>
    <s v="koine"/>
    <s v="0555"/>
    <s v="008"/>
    <n v="66.716666666666654"/>
    <n v="8.7438544739429719E-2"/>
    <s v="https://github.com/PerseusDL/canonical-greekLit/tree/master/data/tlg0555/tlg008/tlg0555.tlg008.perseus-grc1.xml"/>
    <s v="Clement of Alexandria (0555) - Exhortation to Endurance, or to the Newly Baptized (008)"/>
  </r>
  <r>
    <x v="1"/>
    <s v="Protreptics"/>
    <s v="Religion"/>
    <x v="8"/>
    <s v="Clement of Alexandria"/>
    <s v="Protrepticus"/>
    <s v="canonical-greekLit-master/data/tlg0555/tlg001/tlg0555.tlg001.perseus-grc1.xml"/>
    <s v="Clement of Alexandria - Protrepticus (tlg001).xml"/>
    <n v="23288"/>
    <n v="130"/>
    <n v="143"/>
    <n v="0"/>
    <s v="Perseus"/>
    <n v="5.5822741326004809E-3"/>
    <n v="6.1405015458605291E-3"/>
    <n v="0"/>
    <n v="4871"/>
    <n v="0.20916351769151495"/>
    <n v="195"/>
    <s v="koine"/>
    <s v="0555"/>
    <s v="001"/>
    <n v="2853.0023809523991"/>
    <n v="8.6653968526606021E-2"/>
    <s v="https://github.com/PerseusDL/canonical-greekLit/tree/master/data/tlg0555/tlg001/tlg0555.tlg001.perseus-grc1.xml"/>
    <s v="Clement of Alexandria (0555) - Protrepticus (001)"/>
  </r>
  <r>
    <x v="1"/>
    <s v="Theology"/>
    <s v="Religion"/>
    <x v="8"/>
    <s v="Clement of Alexandria"/>
    <s v="Quis Dis Salvetur"/>
    <s v="canonical-greekLit-master/data/tlg0555/tlg006/tlg0555.tlg006.perseus-grc1.xml"/>
    <s v="Clement of Alexandria - Quis Dis Salvetur (tlg006).xml"/>
    <n v="9179"/>
    <n v="26"/>
    <n v="15"/>
    <n v="0"/>
    <s v="Perseus"/>
    <n v="2.8325525656389583E-3"/>
    <n v="1.6341649417147836E-3"/>
    <n v="0"/>
    <n v="1885"/>
    <n v="0.20536006100882448"/>
    <n v="195"/>
    <s v="koine"/>
    <s v="0555"/>
    <s v="006"/>
    <n v="1122.4000000000019"/>
    <n v="8.3080945636779396E-2"/>
    <s v="https://github.com/PerseusDL/canonical-greekLit/tree/master/data/tlg0555/tlg006/tlg0555.tlg006.perseus-grc1.xml"/>
    <s v="Clement of Alexandria (0555) - Quis Dis Salvetur (006)"/>
  </r>
  <r>
    <x v="9"/>
    <s v="Miscellanea"/>
    <s v="Miscellanea"/>
    <x v="9"/>
    <s v="Aelian"/>
    <s v="Varia Historia"/>
    <s v="canonical-greekLit-master/data/tlg0545/tlg002/tlg0545.tlg002.perseus-grc1.xml"/>
    <s v="Aelian - Varia Historia (tlg002).xml"/>
    <n v="38507"/>
    <n v="113"/>
    <n v="224"/>
    <n v="0"/>
    <s v="Perseus"/>
    <n v="2.934531383904225E-3"/>
    <n v="5.8171241592437735E-3"/>
    <n v="0"/>
    <n v="7369"/>
    <n v="0.19136780325655076"/>
    <n v="200"/>
    <s v="koine"/>
    <s v="0545"/>
    <s v="002"/>
    <n v="3729.7214285714749"/>
    <n v="9.4509532589620721E-2"/>
    <s v="https://github.com/PerseusDL/canonical-greekLit/tree/master/data/tlg0545/tlg002/tlg0545.tlg002.perseus-grc1.xml"/>
    <s v="Aelian (0545) - Varia Historia (002)"/>
  </r>
  <r>
    <x v="9"/>
    <s v="Essay"/>
    <s v="Essay"/>
    <x v="9"/>
    <s v="Lucian"/>
    <s v="Judicium vocalium"/>
    <s v="canonical-greekLit-master/data/tlg0062/tlg014/tlg0062.tlg014.perseus-grc1.xml"/>
    <s v="Lucian - Judicium vocalium (tlg014).xml"/>
    <n v="1144"/>
    <n v="4"/>
    <n v="6"/>
    <n v="0"/>
    <s v="Perseus"/>
    <n v="3.4965034965034965E-3"/>
    <n v="5.244755244755245E-3"/>
    <n v="0"/>
    <n v="209"/>
    <n v="0.18269230769230768"/>
    <n v="200"/>
    <s v="koine"/>
    <s v="0062"/>
    <s v="014"/>
    <n v="103.5833333333333"/>
    <n v="9.2147435897435931E-2"/>
    <s v="https://github.com/PerseusDL/canonical-greekLit/tree/master/data/tlg0062/tlg014/tlg0062.tlg014.perseus-grc1.xml"/>
    <s v="Lucian (0062) - Judicium vocalium (014)"/>
  </r>
  <r>
    <x v="6"/>
    <s v="Rhetoric, poetics, criticism"/>
    <s v="Language/Art"/>
    <x v="9"/>
    <s v="Pseudo-Aristides"/>
    <s v="Ars Rhetorica"/>
    <s v="canonical-greekLit-master/data/tlg0284/tlg056/tlg0284.tlg056.perseus-grc1.xml"/>
    <s v="Pseudo-Aristides - Ars Rhetorica (tlg056).xml"/>
    <n v="22689"/>
    <n v="20"/>
    <n v="9"/>
    <n v="0"/>
    <s v="Perseus"/>
    <n v="8.8148441976288068E-4"/>
    <n v="3.9666798889329631E-4"/>
    <n v="0"/>
    <n v="4468"/>
    <n v="0.19692361937502756"/>
    <n v="200"/>
    <s v="koine"/>
    <s v="0284"/>
    <s v="056"/>
    <n v="2427.1857142857152"/>
    <n v="8.9947299824332708E-2"/>
    <s v="https://github.com/PerseusDL/canonical-greekLit/tree/master/data/tlg0284/tlg056/tlg0284.tlg056.perseus-grc1.xml"/>
    <s v="Pseudo-Aristides (0284) - Ars Rhetorica (056)"/>
  </r>
  <r>
    <x v="9"/>
    <s v="Essay"/>
    <s v="Essay"/>
    <x v="9"/>
    <s v="Pseudo-Plutarch"/>
    <s v="De musica"/>
    <s v="canonical-greekLit-master/data/tlg0094/tlg002/tlg0094.tlg002.perseus-grc1.xml"/>
    <s v="Pseudo-Plutarch - De musica (tlg002).xml"/>
    <n v="7914"/>
    <n v="21"/>
    <n v="40"/>
    <n v="0"/>
    <s v="Perseus"/>
    <n v="2.6535253980288099E-3"/>
    <n v="5.0543340914834473E-3"/>
    <n v="0"/>
    <n v="1509"/>
    <n v="0.19067475360121305"/>
    <n v="200"/>
    <s v="koine"/>
    <s v="0094"/>
    <s v="002"/>
    <n v="869.10000000000218"/>
    <n v="8.0856709628506163E-2"/>
    <s v="https://github.com/PerseusDL/canonical-greekLit/tree/master/data/tlg0094/tlg002/tlg0094.tlg002.perseus-grc1.xml"/>
    <s v="Pseudo-Plutarch (0094) - De musica (002)"/>
  </r>
  <r>
    <x v="9"/>
    <s v="Essay"/>
    <s v="Essay"/>
    <x v="9"/>
    <s v="Pseudo-Plutarch"/>
    <s v="Placita Philosophorum"/>
    <s v="canonical-greekLit-master/data/tlg0094/tlg003/tlg0094.tlg003.perseus-grc1.xml"/>
    <s v="Pseudo-Plutarch - Placita Philosophorum (tlg003).xml"/>
    <n v="15438"/>
    <n v="71"/>
    <n v="8"/>
    <n v="0"/>
    <s v="Perseus"/>
    <n v="4.5990413265967096E-3"/>
    <n v="5.1820183961653063E-4"/>
    <n v="0"/>
    <n v="2997"/>
    <n v="0.1941313641663428"/>
    <n v="200"/>
    <s v="koine"/>
    <s v="0094"/>
    <s v="003"/>
    <n v="1799.174999999989"/>
    <n v="7.7589389817334556E-2"/>
    <s v="https://github.com/PerseusDL/canonical-greekLit/tree/master/data/tlg0094/tlg003/tlg0094.tlg003.perseus-grc1.xml"/>
    <s v="Pseudo-Plutarch (0094) - Placita Philosophorum (003)"/>
  </r>
  <r>
    <x v="0"/>
    <s v="Didactic"/>
    <s v="Poetry"/>
    <x v="9"/>
    <s v="Oppian of Apamaea"/>
    <s v="Cynegetica"/>
    <s v="canonical-greekLit-master/data/tlg0024/tlg001/tlg0024.tlg001.perseus-grc1.xml"/>
    <s v="Oppian of Apamaea - Cynegetica (tlg001).xml"/>
    <n v="13482"/>
    <n v="241"/>
    <n v="58"/>
    <n v="10"/>
    <s v="Perseus"/>
    <n v="1.7875686099985164E-2"/>
    <n v="4.3020323394155173E-3"/>
    <n v="7.4172971369233049E-4"/>
    <n v="2315"/>
    <n v="0.17171042871977452"/>
    <n v="211"/>
    <s v="epic"/>
    <s v="0024"/>
    <s v="001"/>
    <n v="1255.285714285714"/>
    <n v="7.8602157373852996E-2"/>
    <s v="https://github.com/PerseusDL/canonical-greekLit/tree/master/data/tlg0024/tlg001/tlg0024.tlg001.perseus-grc1.xml"/>
    <s v="Oppian of Apamaea (0024) - Cynegetica (001)"/>
  </r>
  <r>
    <x v="9"/>
    <s v="Essay"/>
    <s v="Essay"/>
    <x v="9"/>
    <s v="Philostratus the Athenian"/>
    <s v="Heroicus"/>
    <s v="canonical-greekLit-master/data/tlg0638/tlg004/tlg0638.tlg004.perseus-grc1.xml"/>
    <s v="Philostratus the Athenian - Heroicus (tlg004).xml"/>
    <n v="21774"/>
    <n v="64"/>
    <n v="39"/>
    <n v="5"/>
    <s v="Perseus"/>
    <n v="2.9392853862404704E-3"/>
    <n v="1.7911270322402866E-3"/>
    <n v="2.2963167080003674E-4"/>
    <n v="4417"/>
    <n v="0.20285661798475246"/>
    <n v="213"/>
    <s v="koine"/>
    <s v="0638"/>
    <s v="004"/>
    <n v="2348.2333333333272"/>
    <n v="9.5010869232418152E-2"/>
    <s v="https://github.com/PerseusDL/canonical-greekLit/tree/master/data/tlg0638/tlg004/tlg0638.tlg004.perseus-grc1.xml"/>
    <s v="Philostratus the Athenian (0638) - Heroicus (004)"/>
  </r>
  <r>
    <x v="9"/>
    <s v="Essay"/>
    <s v="Essay"/>
    <x v="9"/>
    <s v="Philostratus the Athenian"/>
    <s v="Nero"/>
    <s v="canonical-greekLit-master/data/tlg0638/tlg005/tlg0638.tlg005.perseus-grc1.xml"/>
    <s v="Philostratus the Athenian - Nero (tlg005).xml"/>
    <n v="991"/>
    <n v="3"/>
    <n v="21"/>
    <n v="0"/>
    <s v="Perseus"/>
    <n v="3.0272452068617556E-3"/>
    <n v="2.119071644803229E-2"/>
    <n v="0"/>
    <n v="203"/>
    <n v="0.20484359233097882"/>
    <n v="217"/>
    <s v="koine"/>
    <s v="0638"/>
    <s v="005"/>
    <n v="107.2833333333333"/>
    <n v="9.6585940127817044E-2"/>
    <s v="https://github.com/PerseusDL/canonical-greekLit/tree/master/data/tlg0638/tlg005/tlg0638.tlg005.perseus-grc1.xml"/>
    <s v="Philostratus the Athenian (0638) - Nero (005)"/>
  </r>
  <r>
    <x v="9"/>
    <s v="Essay"/>
    <s v="Essay"/>
    <x v="9"/>
    <s v="Philostratus the Athenian"/>
    <s v="De Gymnastica"/>
    <s v="canonical-greekLit-master/data/tlg0638/tlg007/tlg0638.tlg007.perseus-grc1.xml"/>
    <s v="Philostratus the Athenian - De Gymnastica (tlg007).xml"/>
    <n v="7635"/>
    <n v="47"/>
    <n v="14"/>
    <n v="0"/>
    <s v="Perseus"/>
    <n v="6.1558611656843485E-3"/>
    <n v="1.83366077275704E-3"/>
    <n v="0"/>
    <n v="1425"/>
    <n v="0.18664047151277013"/>
    <n v="220"/>
    <s v="koine"/>
    <s v="0638"/>
    <s v="007"/>
    <n v="824.80000000000155"/>
    <n v="7.8611656843483757E-2"/>
    <s v="https://github.com/PerseusDL/canonical-greekLit/tree/master/data/tlg0638/tlg007/tlg0638.tlg007.perseus-grc1.xml"/>
    <s v="Philostratus the Athenian (0638) - De Gymnastica (007)"/>
  </r>
  <r>
    <x v="8"/>
    <s v="Letters"/>
    <s v="Letters"/>
    <x v="9"/>
    <s v="Philostratus the Athenian"/>
    <s v="Epistulae et dialexeis"/>
    <s v="canonical-greekLit-master/data/tlg0638/tlg006/tlg0638.tlg006.perseus-grc1.xml"/>
    <s v="Philostratus the Athenian - Epistulae et dialexeis (tlg006).xml"/>
    <n v="7516"/>
    <n v="21"/>
    <n v="20"/>
    <n v="0"/>
    <s v="Perseus"/>
    <n v="2.7940393826503458E-3"/>
    <n v="2.6609898882384245E-3"/>
    <n v="0"/>
    <n v="1478"/>
    <n v="0.19664715274081959"/>
    <n v="220"/>
    <s v="koine"/>
    <s v="0638"/>
    <s v="006"/>
    <n v="823.69285714285922"/>
    <n v="8.7055234547251295E-2"/>
    <s v="https://github.com/PerseusDL/canonical-greekLit/tree/master/data/tlg0638/tlg006/tlg0638.tlg006.perseus-grc1.xml"/>
    <s v="Philostratus the Athenian (0638) - Epistulae et dialexeis (006)"/>
  </r>
  <r>
    <x v="9"/>
    <s v="Miscellanea"/>
    <s v="Miscellanea"/>
    <x v="9"/>
    <s v="Athenaeus"/>
    <s v="Deipnosophistae"/>
    <s v="canonical-greekLit-master/data/tlg0008/tlg001/tlg0008.tlg001.perseus-grc3.xml"/>
    <s v="Athenaeus - Deipnosophistae (tlg001).xml"/>
    <n v="267810"/>
    <n v="6003"/>
    <n v="2724"/>
    <n v="97"/>
    <s v="Perseus"/>
    <n v="2.2415145065531532E-2"/>
    <n v="1.0171390164668982E-2"/>
    <n v="3.6219708001941674E-4"/>
    <n v="52477"/>
    <n v="0.19594862029050447"/>
    <n v="228"/>
    <s v="koine"/>
    <s v="0008"/>
    <s v="001"/>
    <n v="25812.037012985231"/>
    <n v="9.9566718894047154E-2"/>
    <s v="https://github.com/PerseusDL/canonical-greekLit/tree/master/data/tlg0008/tlg001/tlg0008.tlg001.perseus-grc3.xml"/>
    <s v="Athenaeus (0008) - Deipnosophistae (001)"/>
  </r>
  <r>
    <x v="3"/>
    <s v="History"/>
    <s v="Narrative"/>
    <x v="9"/>
    <s v="Cassius Dio"/>
    <s v="Historiae Romanae"/>
    <s v="canonical-greekLit-master/data/tlg0385/tlg001/tlg0385.tlg001.perseus-grc1.xml"/>
    <s v="Cassius Dio - Historiae Romanae (tlg001).xml"/>
    <n v="189024"/>
    <n v="488"/>
    <n v="2796"/>
    <n v="1"/>
    <s v="Perseus"/>
    <n v="2.5816827492805144E-3"/>
    <n v="1.4791772473336719E-2"/>
    <n v="5.2903335026240055E-6"/>
    <n v="35078"/>
    <n v="0.18557431860504486"/>
    <n v="229"/>
    <s v="koine"/>
    <s v="0385"/>
    <s v="001"/>
    <n v="20005.140476190401"/>
    <n v="7.9740453719155238E-2"/>
    <s v="https://github.com/PerseusDL/canonical-greekLit/tree/master/data/tlg0385/tlg001/tlg0385.tlg001.perseus-grc1.xml"/>
    <s v="Cassius Dio (0385) - Historiae Romanae (001)"/>
  </r>
  <r>
    <x v="6"/>
    <s v="Natural History"/>
    <s v="Nature/Animals"/>
    <x v="9"/>
    <s v="Aelian"/>
    <s v="De Natura Animalium"/>
    <s v="canonical-greekLit-master/data/tlg0545/tlg001/tlg0545.tlg001.perseus-grc1.xml"/>
    <s v="Aelian - De Natura Animalium (tlg001).xml"/>
    <n v="103265"/>
    <n v="396"/>
    <n v="279"/>
    <n v="1"/>
    <s v="Perseus"/>
    <n v="3.8347939766619861E-3"/>
    <n v="2.7017866653754902E-3"/>
    <n v="9.6838231733888538E-6"/>
    <n v="20334"/>
    <n v="0.19691086040768896"/>
    <n v="230"/>
    <s v="koine"/>
    <s v="0545"/>
    <s v="001"/>
    <n v="11609.423809524031"/>
    <n v="8.4487253091327832E-2"/>
    <s v="https://github.com/PerseusDL/canonical-greekLit/tree/master/data/tlg0545/tlg001/tlg0545.tlg001.perseus-grc1.xml"/>
    <s v="Aelian (0545) - De Natura Animalium (001)"/>
  </r>
  <r>
    <x v="8"/>
    <s v="Letters"/>
    <s v="Letters"/>
    <x v="9"/>
    <s v="Aelian"/>
    <s v="Epistulae Rusticae"/>
    <s v="canonical-greekLit-master/data/tlg0545/tlg003/tlg0545.tlg003.perseus-grc1.xml"/>
    <s v="Aelian - Epistulae Rusticae (tlg003).xml"/>
    <n v="2138"/>
    <n v="8"/>
    <n v="4"/>
    <n v="0"/>
    <s v="Perseus"/>
    <n v="3.7418147801683817E-3"/>
    <n v="1.8709073900841909E-3"/>
    <n v="0"/>
    <n v="424"/>
    <n v="0.19831618334892423"/>
    <n v="230"/>
    <s v="koine"/>
    <s v="0545"/>
    <s v="003"/>
    <n v="238.10000000000019"/>
    <n v="8.695042095416268E-2"/>
    <s v="https://github.com/PerseusDL/canonical-greekLit/tree/master/data/tlg0545/tlg003/tlg0545.tlg003.perseus-grc1.xml"/>
    <s v="Aelian (0545) - Epistulae Rusticae (003)"/>
  </r>
  <r>
    <x v="3"/>
    <s v="Biography"/>
    <s v="Narrative"/>
    <x v="9"/>
    <s v="Diogenes Laertius"/>
    <s v="Lives of Eminent Philosophers"/>
    <s v="canonical-greekLit-master/data/tlg0004/tlg001/tlg0004.tlg001.perseus-grc1.xml"/>
    <s v="Diogenes Laertius - Lives of Eminent Philosophers (tlg001).xml"/>
    <n v="109099"/>
    <n v="1337"/>
    <n v="709"/>
    <n v="32"/>
    <s v="Perseus"/>
    <n v="1.2254924426438373E-2"/>
    <n v="6.498684680886168E-3"/>
    <n v="2.9331157939119516E-4"/>
    <n v="21007"/>
    <n v="0.19254988588346364"/>
    <n v="230"/>
    <s v="koine"/>
    <s v="0004"/>
    <s v="001"/>
    <n v="11267.314285714499"/>
    <n v="8.9273831238466897E-2"/>
    <s v="https://github.com/PerseusDL/canonical-greekLit/tree/master/data/tlg0004/tlg001/tlg0004.tlg001.perseus-grc1.xml"/>
    <s v="Diogenes Laertius (0004) - Lives of Eminent Philosophers (001)"/>
  </r>
  <r>
    <x v="6"/>
    <s v="Art History"/>
    <s v="Language/Art"/>
    <x v="9"/>
    <s v="Philostratus of Lemnos"/>
    <s v="Imagines"/>
    <s v="canonical-greekLit-master/data/tlg1600/tlg001/tlg1600.tlg001.perseus-grc2.xml"/>
    <s v="Philostratus of Lemnos - Imagines (tlg001).xml"/>
    <n v="22885"/>
    <n v="98"/>
    <n v="35"/>
    <n v="1"/>
    <s v="Perseus"/>
    <n v="4.2822809700677296E-3"/>
    <n v="1.529386060738475E-3"/>
    <n v="4.3696744592527856E-5"/>
    <n v="4834"/>
    <n v="0.21123006336027966"/>
    <n v="230"/>
    <s v="koine"/>
    <s v="1600"/>
    <s v="001"/>
    <n v="2699.4976190476268"/>
    <n v="9.3270805372618448E-2"/>
    <s v="https://github.com/PerseusDL/canonical-greekLit/tree/master/data/tlg1600/tlg001/tlg1600.tlg001.perseus-grc2.xml"/>
    <s v="Philostratus of Lemnos (1600) - Imagines (001)"/>
  </r>
  <r>
    <x v="3"/>
    <s v="Biography"/>
    <s v="Narrative"/>
    <x v="9"/>
    <s v="Philostratus the Athenian"/>
    <s v="Vitae Sophistarum"/>
    <s v="canonical-greekLit-master/data/tlg0638/tlg003/tlg0638.tlg003.perseus-grc1.xml"/>
    <s v="Philostratus the Athenian - Vitae Sophistarum (tlg003).xml"/>
    <n v="28973"/>
    <n v="83"/>
    <n v="237"/>
    <n v="1"/>
    <s v="Perseus"/>
    <n v="2.8647361336416664E-3"/>
    <n v="8.1800296828081313E-3"/>
    <n v="3.4514893176405621E-5"/>
    <n v="5266"/>
    <n v="0.181755427466952"/>
    <n v="237"/>
    <s v="koine"/>
    <s v="0638"/>
    <s v="003"/>
    <n v="2718.4214285714452"/>
    <n v="8.7929402251356606E-2"/>
    <s v="https://github.com/PerseusDL/canonical-greekLit/tree/master/data/tlg0638/tlg003/tlg0638.tlg003.perseus-grc1.xml"/>
    <s v="Philostratus the Athenian (0638) - Vitae Sophistarum (003)"/>
  </r>
  <r>
    <x v="3"/>
    <s v="Biography"/>
    <s v="Narrative"/>
    <x v="9"/>
    <s v="Philostratus the Athenian"/>
    <s v="Vita Apollonii"/>
    <s v="canonical-greekLit-master/data/tlg0638/tlg001/tlg0638.tlg001.perseus-grc1.xml"/>
    <s v="Philostratus the Athenian - Vita Apollonii (tlg001).xml"/>
    <n v="83965"/>
    <n v="216"/>
    <n v="724"/>
    <n v="0"/>
    <s v="Perseus"/>
    <n v="2.5725004466146608E-3"/>
    <n v="8.6226403858750671E-3"/>
    <n v="0"/>
    <n v="17170"/>
    <n v="0.20448996605728578"/>
    <n v="238"/>
    <s v="koine"/>
    <s v="0638"/>
    <s v="001"/>
    <n v="9628.2333333333081"/>
    <n v="8.9820361658627904E-2"/>
    <s v="https://github.com/PerseusDL/canonical-greekLit/tree/master/data/tlg0638/tlg001/tlg0638.tlg001.perseus-grc1.xml"/>
    <s v="Philostratus the Athenian (0638) - Vita Apollonii (001)"/>
  </r>
  <r>
    <x v="4"/>
    <s v="Oratory"/>
    <s v="Oratory"/>
    <x v="9"/>
    <s v="Aristides, Aelius"/>
    <s v="Orationes 9 Dindorf 35 Keil (sp.)"/>
    <s v="canonical-greekLit-master/data/tlg0284/tlg009/tlg0284.tlg009.perseus-grc1.xml"/>
    <s v="Aristides, Aelius - Orationes 09 (tlg009).xml"/>
    <n v="2855"/>
    <n v="2"/>
    <n v="4"/>
    <n v="0"/>
    <s v="Perseus"/>
    <n v="7.0052539404553418E-4"/>
    <n v="1.4010507880910684E-3"/>
    <n v="0"/>
    <n v="558"/>
    <n v="0.19544658493870404"/>
    <n v="246"/>
    <s v="koine"/>
    <s v="0284"/>
    <s v="009"/>
    <n v="309.00000000000011"/>
    <n v="8.7215411558668965E-2"/>
    <s v="https://github.com/PerseusDL/canonical-greekLit/tree/master/data/tlg0284/tlg009/tlg0284.tlg009.perseus-grc1.xml"/>
    <s v="Aristides, Aelius (0284) - Orationes 9 Dindorf 35 Keil (sp.) (009)"/>
  </r>
  <r>
    <x v="6"/>
    <s v="Geography"/>
    <s v="Miscellanea"/>
    <x v="9"/>
    <s v="Agathemerus"/>
    <s v="Geographiae Informatio"/>
    <s v="canonical-greekLit-master/data/tlg0090/tlg001/tlg0090.tlg001.opp-grc1.xml"/>
    <s v="Agathemerus - Geographiae Informatio (tlg001).xml"/>
    <n v="1961"/>
    <n v="89"/>
    <n v="69"/>
    <n v="56"/>
    <s v="Perseus"/>
    <n v="4.5385007649158593E-2"/>
    <n v="3.5186129525752168E-2"/>
    <n v="2.855685874553799E-2"/>
    <n v="401"/>
    <n v="0.20448750637429883"/>
    <n v="250"/>
    <s v="koine"/>
    <s v="0090"/>
    <s v="001"/>
    <n v="293.66666666666657"/>
    <n v="5.4733979262281199E-2"/>
    <s v="https://github.com/PerseusDL/canonical-greekLit/tree/master/data/tlg0090/tlg001/tlg0090.tlg001.opp-grc1.xml"/>
    <s v="Agathemerus (0090) - Geographiae Informatio (001)"/>
  </r>
  <r>
    <x v="6"/>
    <s v="Art History"/>
    <s v="Language/Art"/>
    <x v="9"/>
    <s v="Philostratus the Younger"/>
    <s v="Imagines"/>
    <s v="canonical-greekLit-master/data/tlg0652/tlg001/tlg0652.tlg001.perseus-grc1.xml"/>
    <s v="Philostratus the Younger - Imagines (tlg001).xml"/>
    <n v="7147"/>
    <n v="22"/>
    <n v="1"/>
    <n v="0"/>
    <s v="Perseus"/>
    <n v="3.0782146355114032E-3"/>
    <n v="1.3991884706870015E-4"/>
    <n v="0"/>
    <n v="1418"/>
    <n v="0.19840492514341682"/>
    <n v="250"/>
    <s v="koine"/>
    <s v="0652"/>
    <s v="001"/>
    <n v="787.76666666666904"/>
    <n v="8.8181521384263467E-2"/>
    <s v="https://github.com/PerseusDL/canonical-greekLit/tree/master/data/tlg0652/tlg001/tlg0652.tlg001.perseus-grc1.xml"/>
    <s v="Philostratus the Younger (0652) - Imagines (001)"/>
  </r>
  <r>
    <x v="0"/>
    <s v="Epic"/>
    <s v="Poetry"/>
    <x v="9"/>
    <s v="Triphiodorus"/>
    <s v="The Taking of Ilios"/>
    <s v="canonical-greekLit-master/data/tlg0647/tlg001/tlg0647.tlg001.perseus-grc1.xml"/>
    <s v="Triphiodorus - The Taking of Ilios (tlg001).xml"/>
    <n v="4232"/>
    <n v="43"/>
    <n v="11"/>
    <n v="1"/>
    <s v="Perseus"/>
    <n v="1.0160680529300567E-2"/>
    <n v="2.5992438563327033E-3"/>
    <n v="2.3629489603024575E-4"/>
    <n v="725"/>
    <n v="0.17131379962192816"/>
    <n v="250"/>
    <s v="koine"/>
    <s v="0647"/>
    <s v="001"/>
    <n v="371.83333333333297"/>
    <n v="8.3451480781348536E-2"/>
    <s v="https://github.com/PerseusDL/canonical-greekLit/tree/master/data/tlg0647/tlg001/tlg0647.tlg001.perseus-grc1.xml"/>
    <s v="Triphiodorus (0647) - The Taking of Ilios (001)"/>
  </r>
  <r>
    <x v="7"/>
    <s v="Philosophy"/>
    <s v="Philosophy"/>
    <x v="9"/>
    <s v="Plotinus"/>
    <s v="Enneads"/>
    <s v="converted/Plotinus - Enneads.xml"/>
    <s v="Plotinus - Enneads (001).xml"/>
    <n v="213493"/>
    <n v="1358"/>
    <n v="58"/>
    <n v="33"/>
    <s v="Bibliotheca Augustana"/>
    <n v="6.3608642906324798E-3"/>
    <n v="2.7167167073393505E-4"/>
    <n v="1.5457181265896307E-4"/>
    <n v="49449"/>
    <n v="0.23161883527797164"/>
    <n v="270"/>
    <s v="koine"/>
    <s v="2000"/>
    <s v="001"/>
    <n v="26529.51190475982"/>
    <n v="0.10735475212414543"/>
    <s v="http://www.hs-augsburg.de/~harsch/graeca/Chronologia/S_post03/Plotinos/plo_intr.html"/>
    <s v="Plotinus (2000) - Enneads (001)"/>
  </r>
  <r>
    <x v="3"/>
    <s v="Church history"/>
    <s v="Narrative"/>
    <x v="10"/>
    <s v="Eusebius of Caesarea"/>
    <s v="Historia Ecclesiastica"/>
    <s v="canonical-greekLit-master/data/tlg2018/tlg002/tlg2018.tlg002.perseus-grc1.xml"/>
    <s v="Eusebius of Caesarea - Historia Ecclesiastica (tlg002).xml"/>
    <n v="98382"/>
    <n v="457"/>
    <n v="2013"/>
    <n v="9"/>
    <s v="Perseus"/>
    <n v="4.6451586672358767E-3"/>
    <n v="2.0461059949990854E-2"/>
    <n v="9.1480148807708721E-5"/>
    <n v="19491"/>
    <n v="0.1981155089345612"/>
    <n v="313"/>
    <s v="koine"/>
    <s v="2018"/>
    <s v="002"/>
    <n v="11122.133333333521"/>
    <n v="8.5065018668724762E-2"/>
    <s v="https://github.com/PerseusDL/canonical-greekLit/tree/master/data/tlg2018/tlg002/tlg2018.tlg002.perseus-grc1.xml"/>
    <s v="Eusebius of Caesarea (2018) - Historia Ecclesiastica (002)"/>
  </r>
  <r>
    <x v="6"/>
    <s v="Art History"/>
    <s v="Language/Art"/>
    <x v="10"/>
    <s v="Callistratus"/>
    <s v="Statuarum Descriptiones"/>
    <s v="canonical-greekLit-master/data/tlg4091/tlg001/tlg4091.tlg001.perseus-grc1.xml"/>
    <s v="Callistratus - Statuarum Descriptiones (tlg001).xml"/>
    <n v="3886"/>
    <n v="19"/>
    <n v="2"/>
    <n v="0"/>
    <s v="Perseus"/>
    <n v="4.8893463715903246E-3"/>
    <n v="5.1466803911477102E-4"/>
    <n v="0"/>
    <n v="710"/>
    <n v="0.18270715388574368"/>
    <n v="350"/>
    <s v="koine"/>
    <s v="4091"/>
    <s v="001"/>
    <n v="362.39999999999958"/>
    <n v="8.9449305198147297E-2"/>
    <s v="https://github.com/PerseusDL/canonical-greekLit/tree/master/data/tlg4091/tlg001/tlg4091.tlg001.perseus-grc1.xml"/>
    <s v="Callistratus (4091) - Statuarum Descriptiones (001)"/>
  </r>
  <r>
    <x v="0"/>
    <s v="Epic"/>
    <s v="Poetry"/>
    <x v="10"/>
    <s v="Quintus Smyrnaeus"/>
    <s v="Fall of Troy"/>
    <s v="canonical-greekLit-master/data/tlg2046/tlg001/tlg2046.tlg001.perseus-grc1.xml"/>
    <s v="Quintus Smyrnaeus - Fall of Troy (tlg001).xml"/>
    <n v="60107"/>
    <n v="759"/>
    <n v="228"/>
    <n v="10"/>
    <s v="Perseus"/>
    <n v="1.2627480992230522E-2"/>
    <n v="3.7932353968755717E-3"/>
    <n v="1.663699735471742E-4"/>
    <n v="11005"/>
    <n v="0.1830901558886652"/>
    <n v="350"/>
    <s v="epic"/>
    <s v="2046"/>
    <s v="001"/>
    <n v="6140.7214285713726"/>
    <n v="8.0926989725466705E-2"/>
    <s v="https://github.com/PerseusDL/canonical-greekLit/tree/master/data/tlg2046/tlg001/tlg2046.tlg001.perseus-grc1.xml"/>
    <s v="Quintus Smyrnaeus (2046) - Fall of Troy (001)"/>
  </r>
  <r>
    <x v="4"/>
    <s v="Oratory"/>
    <s v="Oratory"/>
    <x v="10"/>
    <s v="Julian the Emperor"/>
    <s v="Panegyric in Honor of the Emperor Constantinus"/>
    <s v="canonical-greekLit-master/data/tlg2003/tlg001/tlg2003.tlg001.perseus-grc1.xml"/>
    <s v="Julian the Emperor - Panegyric in Honor of the Emperor Constantinus (tlg001).xml"/>
    <n v="11584"/>
    <n v="20"/>
    <n v="26"/>
    <n v="0"/>
    <s v="Perseus"/>
    <n v="1.7265193370165745E-3"/>
    <n v="2.2444751381215469E-3"/>
    <n v="0"/>
    <n v="2273"/>
    <n v="0.19621892265193369"/>
    <n v="356"/>
    <s v="koine"/>
    <s v="2003"/>
    <s v="001"/>
    <n v="1318.404761904761"/>
    <n v="8.2406356879768564E-2"/>
    <s v="https://github.com/PerseusDL/canonical-greekLit/tree/master/data/tlg2003/tlg001/tlg2003.tlg001.perseus-grc1.xml"/>
    <s v="Julian the Emperor (2003) - Panegyric in Honor of the Emperor Constantinus (001)"/>
  </r>
  <r>
    <x v="4"/>
    <s v="Oratory"/>
    <s v="Oratory"/>
    <x v="10"/>
    <s v="Julian the Emperor"/>
    <s v="Panegyric on the Empress Eusebia"/>
    <s v="canonical-greekLit-master/data/tlg2003/tlg002/tlg2003.tlg002.perseus-grc1.xml"/>
    <s v="Julian the Emperor - Panegyric on the Empress Eusebia (tlg002).xml"/>
    <n v="6850"/>
    <n v="16"/>
    <n v="6"/>
    <n v="0"/>
    <s v="Perseus"/>
    <n v="2.3357664233576644E-3"/>
    <n v="8.7591240875912405E-4"/>
    <n v="0"/>
    <n v="1342"/>
    <n v="0.19591240875912408"/>
    <n v="357"/>
    <s v="koine"/>
    <s v="2003"/>
    <s v="002"/>
    <n v="806.36666666666838"/>
    <n v="7.8194647201946216E-2"/>
    <s v="https://github.com/PerseusDL/canonical-greekLit/tree/master/data/tlg2003/tlg002/tlg2003.tlg002.perseus-grc1.xml"/>
    <s v="Julian the Emperor (2003) - Panegyric on the Empress Eusebia (002)"/>
  </r>
  <r>
    <x v="4"/>
    <s v="Oratory"/>
    <s v="Oratory"/>
    <x v="10"/>
    <s v="Julian the Emperor"/>
    <s v="The Heroic Deeds of the Emperor Constantius, or on Kingship"/>
    <s v="canonical-greekLit-master/data/tlg2003/tlg003/tlg2003.tlg003.perseus-grc1.xml"/>
    <s v="Julian the Emperor - The Heroic Deeds of the Emperor Constantius, or on Kingship (tlg003).xml"/>
    <n v="13033"/>
    <n v="36"/>
    <n v="41"/>
    <n v="0"/>
    <s v="Perseus"/>
    <n v="2.7622189825826748E-3"/>
    <n v="3.1458605079413794E-3"/>
    <n v="0"/>
    <n v="2500"/>
    <n v="0.19182076267935241"/>
    <n v="357"/>
    <s v="koine"/>
    <s v="2003"/>
    <s v="003"/>
    <n v="1433.326190476186"/>
    <n v="8.1844073469179324E-2"/>
    <s v="https://github.com/PerseusDL/canonical-greekLit/tree/master/data/tlg2003/tlg003/tlg2003.tlg003.perseus-grc1.xml"/>
    <s v="Julian the Emperor (2003) - The Heroic Deeds of the Emperor Constantius, or on Kingship (003)"/>
  </r>
  <r>
    <x v="4"/>
    <s v="Oratory"/>
    <s v="Oratory"/>
    <x v="10"/>
    <s v="Julian the Emperor"/>
    <s v="A Consolation to Himself Upon the Departure of the Excellent Sallust"/>
    <s v="canonical-greekLit-master/data/tlg2003/tlg004/tlg2003.tlg004.perseus-grc1.xml"/>
    <s v="Julian the Emperor - A Consolation to Himself Upon the Departure of the Excellent Sallust (tlg004).xml"/>
    <n v="3026"/>
    <n v="6"/>
    <n v="13"/>
    <n v="1"/>
    <s v="Perseus"/>
    <n v="1.9828155981493722E-3"/>
    <n v="4.2961004626569732E-3"/>
    <n v="3.3046926635822867E-4"/>
    <n v="600"/>
    <n v="0.1982815598149372"/>
    <n v="359"/>
    <s v="koine"/>
    <s v="2003"/>
    <s v="004"/>
    <n v="372.04999999999973"/>
    <n v="7.5330469266358321E-2"/>
    <s v="https://github.com/PerseusDL/canonical-greekLit/tree/master/data/tlg2003/tlg004/tlg2003.tlg004.perseus-grc1.xml"/>
    <s v="Julian the Emperor (2003) - A Consolation to Himself Upon the Departure of the Excellent Sallust (004)"/>
  </r>
  <r>
    <x v="8"/>
    <s v="Letters"/>
    <s v="Letters"/>
    <x v="10"/>
    <s v="Julian the Emperor"/>
    <s v="Epistulae"/>
    <s v="canonical-greekLit-master/data/tlg2003/tlg013/tlg2003.tlg013.perseus-grc1.xml"/>
    <s v="Julian the Emperor - Epistulae (tlg013).xml"/>
    <n v="27211"/>
    <n v="123"/>
    <n v="116"/>
    <n v="0"/>
    <s v="Perseus"/>
    <n v="4.520230789019147E-3"/>
    <n v="4.2629818823270004E-3"/>
    <n v="0"/>
    <n v="5518"/>
    <n v="0.20278563816103781"/>
    <n v="359"/>
    <s v="koine"/>
    <s v="2003"/>
    <s v="013"/>
    <n v="3320.8166666666862"/>
    <n v="8.0746144328885883E-2"/>
    <s v="https://github.com/PerseusDL/canonical-greekLit/tree/master/data/tlg2003/tlg013/tlg2003.tlg013.perseus-grc1.xml"/>
    <s v="Julian the Emperor (2003) - Epistulae (013)"/>
  </r>
  <r>
    <x v="9"/>
    <s v="Essay"/>
    <s v="Essay"/>
    <x v="10"/>
    <s v="Julian the Emperor"/>
    <s v="Letter to the Senate and the People of Athens"/>
    <s v="canonical-greekLit-master/data/tlg2003/tlg005/tlg2003.tlg005.perseus-grc1.xml"/>
    <s v="Julian the Emperor - Letter to the Senate and the People of Athens (tlg005).xml"/>
    <n v="4655"/>
    <n v="15"/>
    <n v="64"/>
    <n v="0"/>
    <s v="Perseus"/>
    <n v="3.22234156820623E-3"/>
    <n v="1.3748657357679914E-2"/>
    <n v="0"/>
    <n v="880"/>
    <n v="0.18904403866809882"/>
    <n v="361"/>
    <s v="koine"/>
    <s v="2003"/>
    <s v="005"/>
    <n v="501.29285714285618"/>
    <n v="8.135491790701263E-2"/>
    <s v="https://github.com/PerseusDL/canonical-greekLit/tree/master/data/tlg2003/tlg005/tlg2003.tlg005.perseus-grc1.xml"/>
    <s v="Julian the Emperor (2003) - Letter to the Senate and the People of Athens (005)"/>
  </r>
  <r>
    <x v="9"/>
    <s v="Essay"/>
    <s v="Essay"/>
    <x v="10"/>
    <s v="Julian the Emperor"/>
    <s v="Contra Galilaeos"/>
    <s v="canonical-greekLit-master/data/tlg2003/tlg017/tlg2003.tlg017.perseus-grc1.xml"/>
    <s v="Julian the Emperor - Contra Galilaeos (tlg017).xml"/>
    <n v="10648"/>
    <n v="35"/>
    <n v="157"/>
    <n v="0"/>
    <s v="Perseus"/>
    <n v="3.2870022539444026E-3"/>
    <n v="1.4744552967693463E-2"/>
    <n v="0"/>
    <n v="2179"/>
    <n v="0.20463936889556725"/>
    <n v="362"/>
    <s v="koine"/>
    <s v="2003"/>
    <s v="017"/>
    <n v="1249.9857142857129"/>
    <n v="8.724777288826889E-2"/>
    <s v="https://github.com/PerseusDL/canonical-greekLit/tree/master/data/tlg2003/tlg017/tlg2003.tlg017.perseus-grc1.xml"/>
    <s v="Julian the Emperor (2003) - Contra Galilaeos (017)"/>
  </r>
  <r>
    <x v="8"/>
    <s v="Letters"/>
    <s v="Letters"/>
    <x v="10"/>
    <s v="Julian the Emperor"/>
    <s v="Epistula ad Themistium"/>
    <s v="canonical-greekLit-master/data/tlg2003/tlg006/tlg2003.tlg006.perseus-grc1.xml"/>
    <s v="Julian the Emperor - Epistula ad Themistium (tlg006).xml"/>
    <n v="3302"/>
    <n v="3"/>
    <n v="8"/>
    <n v="0"/>
    <s v="Perseus"/>
    <n v="9.0854027861901881E-4"/>
    <n v="2.4227740763173833E-3"/>
    <n v="0"/>
    <n v="680"/>
    <n v="0.2059357964869776"/>
    <n v="362"/>
    <s v="koine"/>
    <s v="2003"/>
    <s v="006"/>
    <n v="382.98333333333312"/>
    <n v="8.9950535029275247E-2"/>
    <s v="https://github.com/PerseusDL/canonical-greekLit/tree/master/data/tlg2003/tlg006/tlg2003.tlg006.perseus-grc1.xml"/>
    <s v="Julian the Emperor (2003) - Epistula ad Themistium (006)"/>
  </r>
  <r>
    <x v="1"/>
    <s v="Hymns"/>
    <s v="Religion"/>
    <x v="10"/>
    <s v="Julian the Emperor"/>
    <s v="Hymn to King Helios Dedicated to Sallus"/>
    <s v="canonical-greekLit-master/data/tlg2003/tlg011/tlg2003.tlg011.perseus-grc1.xml"/>
    <s v="Julian the Emperor - Hymn to King Helios Dedicated to Sallus (tlg011).xml"/>
    <n v="7451"/>
    <n v="8"/>
    <n v="15"/>
    <n v="0"/>
    <s v="Perseus"/>
    <n v="1.0736813850489868E-3"/>
    <n v="2.0131525969668499E-3"/>
    <n v="0"/>
    <n v="1540"/>
    <n v="0.20668366662192994"/>
    <n v="362"/>
    <s v="koine"/>
    <s v="2003"/>
    <s v="011"/>
    <n v="891.03333333333592"/>
    <n v="8.7097928689661E-2"/>
    <s v="https://github.com/PerseusDL/canonical-greekLit/tree/master/data/tlg2003/tlg011/tlg2003.tlg011.perseus-grc1.xml"/>
    <s v="Julian the Emperor (2003) - Hymn to King Helios Dedicated to Sallus (011)"/>
  </r>
  <r>
    <x v="1"/>
    <s v="Hymns"/>
    <s v="Religion"/>
    <x v="10"/>
    <s v="Julian the Emperor"/>
    <s v="Hymn to the Mother of the Gods"/>
    <s v="canonical-greekLit-master/data/tlg2003/tlg008/tlg2003.tlg008.perseus-grc1.xml"/>
    <s v="Julian the Emperor - Hymn to the Mother of the Gods (tlg008).xml"/>
    <n v="5748"/>
    <n v="14"/>
    <n v="44"/>
    <n v="0"/>
    <s v="Perseus"/>
    <n v="2.4356297842727907E-3"/>
    <n v="7.6548364648573418E-3"/>
    <n v="0"/>
    <n v="1157"/>
    <n v="0.2012874043145442"/>
    <n v="362"/>
    <s v="koine"/>
    <s v="2003"/>
    <s v="008"/>
    <n v="647.25000000000023"/>
    <n v="8.8683020180932465E-2"/>
    <s v="https://github.com/PerseusDL/canonical-greekLit/tree/master/data/tlg2003/tlg008/tlg2003.tlg008.perseus-grc1.xml"/>
    <s v="Julian the Emperor (2003) - Hymn to the Mother of the Gods (008)"/>
  </r>
  <r>
    <x v="4"/>
    <s v="Oratory"/>
    <s v="Oratory"/>
    <x v="10"/>
    <s v="Julian the Emperor"/>
    <s v="The Caesars"/>
    <s v="canonical-greekLit-master/data/tlg2003/tlg010/tlg2003.tlg010.perseus-grc1.xml"/>
    <s v="Julian the Emperor - The Caesars (tlg010).xml"/>
    <n v="6710"/>
    <n v="16"/>
    <n v="88"/>
    <n v="0"/>
    <s v="Perseus"/>
    <n v="2.3845007451564829E-3"/>
    <n v="1.3114754098360656E-2"/>
    <n v="0"/>
    <n v="1249"/>
    <n v="0.18614008941877794"/>
    <n v="362"/>
    <s v="koine"/>
    <s v="2003"/>
    <s v="010"/>
    <n v="694.28571428571547"/>
    <n v="8.2669789227166099E-2"/>
    <s v="https://github.com/PerseusDL/canonical-greekLit/tree/master/data/tlg2003/tlg010/tlg2003.tlg010.perseus-grc1.xml"/>
    <s v="Julian the Emperor (2003) - The Caesars (010)"/>
  </r>
  <r>
    <x v="4"/>
    <s v="Oratory"/>
    <s v="Oratory"/>
    <x v="10"/>
    <s v="Julian the Emperor"/>
    <s v="To the Cynic Heracleios"/>
    <s v="canonical-greekLit-master/data/tlg2003/tlg007/tlg2003.tlg007.perseus-grc1.xml"/>
    <s v="Julian the Emperor - To the Cynic Heracleios (tlg007).xml"/>
    <n v="8828"/>
    <n v="21"/>
    <n v="16"/>
    <n v="0"/>
    <s v="Perseus"/>
    <n v="2.378794743996375E-3"/>
    <n v="1.8124150430448573E-3"/>
    <n v="0"/>
    <n v="1739"/>
    <n v="0.19698685999093793"/>
    <n v="362"/>
    <s v="koine"/>
    <s v="2003"/>
    <s v="007"/>
    <n v="929.93571428571636"/>
    <n v="9.1647517638681883E-2"/>
    <s v="https://github.com/PerseusDL/canonical-greekLit/tree/master/data/tlg2003/tlg007/tlg2003.tlg007.perseus-grc1.xml"/>
    <s v="Julian the Emperor (2003) - To the Cynic Heracleios (007)"/>
  </r>
  <r>
    <x v="4"/>
    <s v="Oratory"/>
    <s v="Oratory"/>
    <x v="10"/>
    <s v="Julian the Emperor"/>
    <s v="To the Uneducated Cynics"/>
    <s v="canonical-greekLit-master/data/tlg2003/tlg009/tlg2003.tlg009.perseus-grc1.xml"/>
    <s v="Julian the Emperor - To the Uneducated Cynics (tlg009).xml"/>
    <n v="5652"/>
    <n v="13"/>
    <n v="5"/>
    <n v="0"/>
    <s v="Perseus"/>
    <n v="2.3000707714083512E-3"/>
    <n v="8.8464260438782727E-4"/>
    <n v="0"/>
    <n v="1130"/>
    <n v="0.19992922859164897"/>
    <n v="362"/>
    <s v="koine"/>
    <s v="2003"/>
    <s v="009"/>
    <n v="641.94285714285695"/>
    <n v="8.6351228389444978E-2"/>
    <s v="https://github.com/PerseusDL/canonical-greekLit/tree/master/data/tlg2003/tlg009/tlg2003.tlg009.perseus-grc1.xml"/>
    <s v="Julian the Emperor (2003) - To the Uneducated Cynics (009)"/>
  </r>
  <r>
    <x v="9"/>
    <s v="Essay"/>
    <s v="Essay"/>
    <x v="10"/>
    <s v="Julian the Emperor"/>
    <s v="Misopogon"/>
    <s v="canonical-greekLit-master/data/tlg2003/tlg012/tlg2003.tlg012.perseus-grc1.xml"/>
    <s v="Julian the Emperor - Misopogon (tlg012).xml"/>
    <n v="8662"/>
    <n v="32"/>
    <n v="25"/>
    <n v="0"/>
    <s v="Perseus"/>
    <n v="3.6942969291156777E-3"/>
    <n v="2.886169475871623E-3"/>
    <n v="0"/>
    <n v="1795"/>
    <n v="0.20722696836758253"/>
    <n v="363"/>
    <s v="koine"/>
    <s v="2003"/>
    <s v="012"/>
    <n v="1051.5166666666689"/>
    <n v="8.5832756099437899E-2"/>
    <s v="https://github.com/PerseusDL/canonical-greekLit/tree/master/data/tlg2003/tlg012/tlg2003.tlg012.perseus-grc1.xml"/>
    <s v="Julian the Emperor (2003) - Misopogon (012)"/>
  </r>
  <r>
    <x v="1"/>
    <s v="Homily"/>
    <s v="Religion"/>
    <x v="10"/>
    <s v="Basilius"/>
    <s v="De legendis gentilium libris"/>
    <s v="canonical-greekLit-master/data/tlg2040/tlg002/tlg2040.tlg002.perseus-grc1.xml"/>
    <s v="Basilius - De legendis gentilium libris (tlg002).xml"/>
    <n v="4685"/>
    <n v="11"/>
    <n v="4"/>
    <n v="0"/>
    <s v="Perseus"/>
    <n v="2.3479188900747067E-3"/>
    <n v="8.5378868729989329E-4"/>
    <n v="0"/>
    <n v="997"/>
    <n v="0.2128068303094984"/>
    <n v="365"/>
    <s v="koine"/>
    <s v="2040"/>
    <s v="002"/>
    <n v="571.8690476190468"/>
    <n v="9.0742999440971875E-2"/>
    <s v="https://github.com/PerseusDL/canonical-greekLit/tree/master/data/tlg2040/tlg002/tlg2040.tlg002.perseus-grc1.xml"/>
    <s v="Basilius (2040) - De legendis gentilium libris (002)"/>
  </r>
  <r>
    <x v="8"/>
    <s v="Letters"/>
    <s v="Letters"/>
    <x v="10"/>
    <s v="Basilius"/>
    <s v="Epistulae"/>
    <s v="canonical-greekLit-master/data/tlg2040/tlg004/tlg2040.tlg004.perseus-grc1.xml"/>
    <s v="Basilius - Epistulae (tlg004).xml"/>
    <n v="133875"/>
    <n v="690"/>
    <n v="614"/>
    <n v="3"/>
    <s v="Perseus"/>
    <n v="5.1540616246498602E-3"/>
    <n v="4.5863678804855274E-3"/>
    <n v="2.2408963585434174E-5"/>
    <n v="28156"/>
    <n v="0.2103155929038282"/>
    <n v="365"/>
    <s v="koine"/>
    <s v="2040"/>
    <s v="004"/>
    <n v="17257.930952381848"/>
    <n v="8.1404810813207482E-2"/>
    <s v="https://github.com/PerseusDL/canonical-greekLit/tree/master/data/tlg2040/tlg004/tlg2040.tlg004.perseus-grc1.xml"/>
    <s v="Basilius (2040) - Epistulae (004)"/>
  </r>
  <r>
    <x v="0"/>
    <s v="Epic"/>
    <s v="Poetry"/>
    <x v="11"/>
    <s v="Nonnus"/>
    <s v="Dionysiaca"/>
    <s v="canonical-greekLit-master/data/tlg2045/tlg001/tlg2045.tlg001.perseus-grc1.xml"/>
    <s v="Nonnus - Dionysiaca (tlg001).xml"/>
    <n v="126892"/>
    <n v="2015"/>
    <n v="1504"/>
    <n v="3"/>
    <s v="Perseus"/>
    <n v="1.5879645682942974E-2"/>
    <n v="1.1852599060618479E-2"/>
    <n v="2.3642152381552816E-5"/>
    <n v="19900"/>
    <n v="0.15682627746430036"/>
    <n v="400"/>
    <s v="epic"/>
    <s v="2045"/>
    <s v="001"/>
    <n v="9272.883333333275"/>
    <n v="8.3749303869958117E-2"/>
    <s v="https://github.com/PerseusDL/canonical-greekLit/tree/master/data/tlg2045/tlg001/tlg2045.tlg001.perseus-grc1.xml"/>
    <s v="Nonnus (2045) - Dionysiaca (001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F639E0-3671-2443-B776-2320127CF3D8}" name="PivotTable1" cacheId="1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outline="1" outlineData="1" multipleFieldFilters="0">
  <location ref="A1:N13" firstHeaderRow="1" firstDataRow="2" firstDataCol="1"/>
  <pivotFields count="26">
    <pivotField axis="axisRow" showAll="0">
      <items count="11">
        <item x="5"/>
        <item x="9"/>
        <item x="8"/>
        <item x="3"/>
        <item x="4"/>
        <item x="7"/>
        <item x="0"/>
        <item x="1"/>
        <item x="6"/>
        <item x="2"/>
        <item t="default"/>
      </items>
    </pivotField>
    <pivotField showAll="0"/>
    <pivotField showAll="0"/>
    <pivotField axis="axisCol" numFmtId="16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10" showAll="0"/>
    <pivotField numFmtId="10" showAll="0"/>
    <pivotField numFmtId="10" showAll="0"/>
    <pivotField showAll="0"/>
    <pivotField numFmtId="10" showAll="0"/>
    <pivotField showAll="0"/>
    <pivotField showAll="0"/>
    <pivotField showAll="0"/>
    <pivotField showAll="0"/>
    <pivotField showAll="0"/>
    <pivotField numFmtId="10"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3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Word count" fld="8" baseField="0" baseItem="0" numFmtId="3"/>
  </dataFields>
  <formats count="1">
    <format dxfId="0">
      <pivotArea outline="0" collapsedLevelsAreSubtotals="1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ooks.google.co.uk/books?id=GWIKa48GMf8C&amp;pg=PA141&amp;lpg=PA141&amp;dq=St.+Altekamp,+Zu+den+Statuenbeschreibungen+des&amp;source=bl&amp;ots=3YQ2itBPu-&amp;sig=8RbAXUuNHj8XxixdPRGpJYmDJfo&amp;hl=en&amp;sa=X&amp;ved=0ahUKEwiFna7gse7YAhWHOxQKHQOfCO4Q6AEIODA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829"/>
  <sheetViews>
    <sheetView tabSelected="1" zoomScale="137" zoomScaleNormal="137" workbookViewId="0">
      <pane xSplit="6" ySplit="1" topLeftCell="Z802" activePane="bottomRight" state="frozen"/>
      <selection pane="topRight"/>
      <selection pane="bottomLeft"/>
      <selection pane="bottomRight" activeCell="Z693" sqref="Z693"/>
    </sheetView>
  </sheetViews>
  <sheetFormatPr baseColWidth="10" defaultColWidth="11" defaultRowHeight="16" x14ac:dyDescent="0.2"/>
  <cols>
    <col min="1" max="1" width="29.1640625" style="21" customWidth="1"/>
    <col min="2" max="3" width="10.83203125" style="21" customWidth="1"/>
    <col min="4" max="4" width="11" customWidth="1"/>
    <col min="6" max="6" width="23.83203125" style="28" customWidth="1"/>
    <col min="14" max="15" width="10.83203125" style="14" customWidth="1"/>
    <col min="20" max="24" width="11" customWidth="1"/>
    <col min="25" max="25" width="18.83203125" style="21" customWidth="1"/>
    <col min="26" max="26" width="18.83203125" style="30" customWidth="1"/>
    <col min="27" max="27" width="6.6640625" style="21" customWidth="1"/>
    <col min="28" max="28" width="7.6640625" style="31" customWidth="1"/>
    <col min="29" max="29" width="5" style="31" customWidth="1"/>
    <col min="30" max="30" width="8.6640625" style="21" customWidth="1"/>
  </cols>
  <sheetData>
    <row r="1" spans="1:31" s="17" customFormat="1" ht="19" customHeight="1" x14ac:dyDescent="0.25">
      <c r="A1" s="16" t="s">
        <v>0</v>
      </c>
      <c r="B1" s="16" t="s">
        <v>1</v>
      </c>
      <c r="C1" s="16" t="s">
        <v>3671</v>
      </c>
      <c r="D1" s="16" t="s">
        <v>2</v>
      </c>
      <c r="E1" s="16" t="s">
        <v>3</v>
      </c>
      <c r="F1" s="2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7" t="s">
        <v>12</v>
      </c>
      <c r="O1" s="17" t="s">
        <v>13</v>
      </c>
      <c r="P1" s="17" t="s">
        <v>14</v>
      </c>
      <c r="Q1" s="17" t="s">
        <v>15</v>
      </c>
      <c r="R1" s="17" t="s">
        <v>16</v>
      </c>
      <c r="S1" s="17" t="s">
        <v>17</v>
      </c>
      <c r="T1" s="17" t="s">
        <v>18</v>
      </c>
      <c r="U1" s="18" t="s">
        <v>19</v>
      </c>
      <c r="V1" s="18" t="s">
        <v>20</v>
      </c>
      <c r="W1" s="17" t="s">
        <v>21</v>
      </c>
      <c r="X1" s="17" t="s">
        <v>22</v>
      </c>
      <c r="Y1" s="17" t="s">
        <v>23</v>
      </c>
      <c r="Z1" s="29" t="s">
        <v>3591</v>
      </c>
      <c r="AA1" s="17" t="s">
        <v>3689</v>
      </c>
      <c r="AB1" s="32" t="s">
        <v>3690</v>
      </c>
      <c r="AC1" s="32" t="s">
        <v>3691</v>
      </c>
    </row>
    <row r="2" spans="1:31" ht="15.75" customHeight="1" x14ac:dyDescent="0.2">
      <c r="A2" s="1" t="s">
        <v>2437</v>
      </c>
      <c r="B2" s="1" t="s">
        <v>2494</v>
      </c>
      <c r="C2" s="1" t="s">
        <v>2437</v>
      </c>
      <c r="D2" s="10">
        <f>IF(AND(S2 &gt;= -800,S2 &lt;= -600),-7,IF(AND(S2 &gt; -600,S2 &lt;= -500),-6,IF(AND(S2 &gt; -500,S2 &lt;= -400),-5,IF(AND(S2 &gt; -400,S2 &lt;= -300),-4,IF(AND(S2 &gt; -300,S2 &lt;= -200),-3,IF(AND(S2 &gt; -200,S2 &lt;= -100),-2,IF(AND(S2 &gt; -100,S2 &lt;= -1),-1,IF(AND(S2 &gt;= 0,S2 &lt; 100),1,IF(AND(S2 &gt;= 100,S2 &lt; 200),2,IF(AND(S2 &gt;= 200,S2 &lt; 300),3,IF(AND(S2 &gt;= 300,S2 &lt; 400),4,IF(AND(S2 &gt;= 400,S2 &lt; 500),5))))))))))))</f>
        <v>-7</v>
      </c>
      <c r="E2" s="3" t="s">
        <v>620</v>
      </c>
      <c r="F2" s="27" t="s">
        <v>2507</v>
      </c>
      <c r="G2" s="1" t="s">
        <v>2508</v>
      </c>
      <c r="H2" s="1" t="s">
        <v>2509</v>
      </c>
      <c r="I2" s="1">
        <v>3268</v>
      </c>
      <c r="J2" s="1">
        <v>17</v>
      </c>
      <c r="K2" s="1">
        <v>16</v>
      </c>
      <c r="L2" s="1">
        <v>0</v>
      </c>
      <c r="M2" t="s">
        <v>29</v>
      </c>
      <c r="N2" s="14">
        <f>J2/I2</f>
        <v>5.2019583843329253E-3</v>
      </c>
      <c r="O2" s="14">
        <f>K2/I2</f>
        <v>4.8959608323133411E-3</v>
      </c>
      <c r="P2" s="14">
        <f>L2/I2</f>
        <v>0</v>
      </c>
      <c r="Q2">
        <v>665</v>
      </c>
      <c r="R2" s="14">
        <f>Q2/I2</f>
        <v>0.20348837209302326</v>
      </c>
      <c r="S2">
        <v>-700</v>
      </c>
      <c r="T2" t="s">
        <v>2459</v>
      </c>
      <c r="U2" s="19" t="s">
        <v>2510</v>
      </c>
      <c r="V2" s="19" t="s">
        <v>42</v>
      </c>
      <c r="W2">
        <v>372.19166666666649</v>
      </c>
      <c r="X2" s="14">
        <f>(Q2-W2)/I2</f>
        <v>8.9598633210934364E-2</v>
      </c>
      <c r="Y2" s="14" t="s">
        <v>2511</v>
      </c>
      <c r="Z2" s="30" t="str">
        <f>CONCATENATE(E2," (",U2,") - ",F2," (",V2,")")</f>
        <v>Hesiod (0020) - Shield of Heracles (003)</v>
      </c>
      <c r="AA2" s="14"/>
      <c r="AB2" s="14"/>
      <c r="AC2" s="14"/>
      <c r="AD2" s="14"/>
      <c r="AE2" t="s">
        <v>2501</v>
      </c>
    </row>
    <row r="3" spans="1:31" ht="15.75" customHeight="1" x14ac:dyDescent="0.2">
      <c r="A3" s="1" t="s">
        <v>2437</v>
      </c>
      <c r="B3" s="1" t="s">
        <v>2494</v>
      </c>
      <c r="C3" s="1" t="s">
        <v>2437</v>
      </c>
      <c r="D3" s="10">
        <f>IF(AND(S3 &gt;= -800,S3 &lt;= -600),-7,IF(AND(S3 &gt; -600,S3 &lt;= -500),-6,IF(AND(S3 &gt; -500,S3 &lt;= -400),-5,IF(AND(S3 &gt; -400,S3 &lt;= -300),-4,IF(AND(S3 &gt; -300,S3 &lt;= -200),-3,IF(AND(S3 &gt; -200,S3 &lt;= -100),-2,IF(AND(S3 &gt; -100,S3 &lt;= -1),-1,IF(AND(S3 &gt;= 0,S3 &lt; 100),1,IF(AND(S3 &gt;= 100,S3 &lt; 200),2,IF(AND(S3 &gt;= 200,S3 &lt; 300),3,IF(AND(S3 &gt;= 300,S3 &lt; 400),4,IF(AND(S3 &gt;= 400,S3 &lt; 500),5))))))))))))</f>
        <v>-7</v>
      </c>
      <c r="E3" s="3" t="s">
        <v>620</v>
      </c>
      <c r="F3" s="27" t="s">
        <v>2513</v>
      </c>
      <c r="G3" s="1" t="s">
        <v>2514</v>
      </c>
      <c r="H3" s="1" t="s">
        <v>2515</v>
      </c>
      <c r="I3" s="1">
        <v>6963</v>
      </c>
      <c r="J3" s="1">
        <v>16</v>
      </c>
      <c r="K3" s="1">
        <v>60</v>
      </c>
      <c r="L3" s="1">
        <v>0</v>
      </c>
      <c r="M3" t="s">
        <v>29</v>
      </c>
      <c r="N3" s="14">
        <f>J3/I3</f>
        <v>2.297860117765331E-3</v>
      </c>
      <c r="O3" s="14">
        <f>K3/I3</f>
        <v>8.6169754416199913E-3</v>
      </c>
      <c r="P3" s="14">
        <f>L3/I3</f>
        <v>0</v>
      </c>
      <c r="Q3">
        <v>1313</v>
      </c>
      <c r="R3" s="14">
        <f>Q3/I3</f>
        <v>0.18856814591411747</v>
      </c>
      <c r="S3" s="21">
        <v>-700</v>
      </c>
      <c r="T3" t="s">
        <v>2459</v>
      </c>
      <c r="U3" s="19" t="s">
        <v>2510</v>
      </c>
      <c r="V3" s="19" t="s">
        <v>32</v>
      </c>
      <c r="W3">
        <v>753.0214285714294</v>
      </c>
      <c r="X3" s="14">
        <f>(Q3-W3)/I3</f>
        <v>8.0422026630557322E-2</v>
      </c>
      <c r="Y3" s="14" t="s">
        <v>2516</v>
      </c>
      <c r="Z3" s="30" t="str">
        <f>CONCATENATE(E3," (",U3,") - ",F3," (",V3,")")</f>
        <v>Hesiod (0020) - Theogony (001)</v>
      </c>
      <c r="AA3" s="14"/>
      <c r="AB3" s="14"/>
      <c r="AC3" s="14"/>
      <c r="AD3" s="14"/>
      <c r="AE3" t="s">
        <v>2506</v>
      </c>
    </row>
    <row r="4" spans="1:31" ht="15.75" customHeight="1" x14ac:dyDescent="0.2">
      <c r="A4" s="1" t="s">
        <v>2437</v>
      </c>
      <c r="B4" s="1" t="s">
        <v>2494</v>
      </c>
      <c r="C4" s="1" t="s">
        <v>2437</v>
      </c>
      <c r="D4" s="10">
        <f>IF(AND(S4 &gt;= -800,S4 &lt;= -600),-7,IF(AND(S4 &gt; -600,S4 &lt;= -500),-6,IF(AND(S4 &gt; -500,S4 &lt;= -400),-5,IF(AND(S4 &gt; -400,S4 &lt;= -300),-4,IF(AND(S4 &gt; -300,S4 &lt;= -200),-3,IF(AND(S4 &gt; -200,S4 &lt;= -100),-2,IF(AND(S4 &gt; -100,S4 &lt;= -1),-1,IF(AND(S4 &gt;= 0,S4 &lt; 100),1,IF(AND(S4 &gt;= 100,S4 &lt; 200),2,IF(AND(S4 &gt;= 200,S4 &lt; 300),3,IF(AND(S4 &gt;= 300,S4 &lt; 400),4,IF(AND(S4 &gt;= 400,S4 &lt; 500),5))))))))))))</f>
        <v>-7</v>
      </c>
      <c r="E4" s="3" t="s">
        <v>620</v>
      </c>
      <c r="F4" s="27" t="s">
        <v>2518</v>
      </c>
      <c r="G4" s="1" t="s">
        <v>2519</v>
      </c>
      <c r="H4" s="1" t="s">
        <v>2520</v>
      </c>
      <c r="I4" s="1">
        <v>5794</v>
      </c>
      <c r="J4" s="1">
        <v>21</v>
      </c>
      <c r="K4" s="1">
        <v>8</v>
      </c>
      <c r="L4" s="1">
        <v>1</v>
      </c>
      <c r="M4" t="s">
        <v>29</v>
      </c>
      <c r="N4" s="14">
        <f>J4/I4</f>
        <v>3.624439074905074E-3</v>
      </c>
      <c r="O4" s="14">
        <f>K4/I4</f>
        <v>1.380738695201933E-3</v>
      </c>
      <c r="P4" s="14">
        <f>L4/I4</f>
        <v>1.7259233690024162E-4</v>
      </c>
      <c r="Q4">
        <v>1163</v>
      </c>
      <c r="R4" s="14">
        <f>Q4/I4</f>
        <v>0.20072488781498102</v>
      </c>
      <c r="S4">
        <v>-700</v>
      </c>
      <c r="T4" t="s">
        <v>2459</v>
      </c>
      <c r="U4" s="19" t="s">
        <v>2510</v>
      </c>
      <c r="V4" s="19" t="s">
        <v>37</v>
      </c>
      <c r="W4">
        <v>633.74285714285679</v>
      </c>
      <c r="X4" s="14">
        <f>(Q4-W4)/I4</f>
        <v>9.134572710685937E-2</v>
      </c>
      <c r="Y4" s="14" t="s">
        <v>2521</v>
      </c>
      <c r="Z4" s="30" t="str">
        <f>CONCATENATE(E4," (",U4,") - ",F4," (",V4,")")</f>
        <v>Hesiod (0020) - Works and Days (002)</v>
      </c>
      <c r="AA4" s="14"/>
      <c r="AB4" s="14"/>
      <c r="AC4" s="14"/>
      <c r="AD4" s="14"/>
      <c r="AE4" t="s">
        <v>2512</v>
      </c>
    </row>
    <row r="5" spans="1:31" ht="15.75" customHeight="1" x14ac:dyDescent="0.2">
      <c r="A5" s="1" t="s">
        <v>2437</v>
      </c>
      <c r="B5" s="1" t="s">
        <v>2494</v>
      </c>
      <c r="C5" s="1" t="s">
        <v>2437</v>
      </c>
      <c r="D5" s="10">
        <v>-8</v>
      </c>
      <c r="E5" s="3" t="s">
        <v>2495</v>
      </c>
      <c r="F5" s="27" t="s">
        <v>2496</v>
      </c>
      <c r="G5" s="1" t="s">
        <v>2497</v>
      </c>
      <c r="H5" s="1" t="s">
        <v>2498</v>
      </c>
      <c r="I5" s="1">
        <v>111861</v>
      </c>
      <c r="J5" s="1">
        <v>35</v>
      </c>
      <c r="K5" s="1">
        <v>321</v>
      </c>
      <c r="L5" s="1">
        <v>0</v>
      </c>
      <c r="M5" t="s">
        <v>29</v>
      </c>
      <c r="N5" s="14">
        <f>J5/I5</f>
        <v>3.1288831675025254E-4</v>
      </c>
      <c r="O5" s="14">
        <f>K5/I5</f>
        <v>2.8696328479094592E-3</v>
      </c>
      <c r="P5" s="14">
        <f>L5/I5</f>
        <v>0</v>
      </c>
      <c r="Q5">
        <v>23581</v>
      </c>
      <c r="R5" s="14">
        <f>Q5/I5</f>
        <v>0.21080626849393444</v>
      </c>
      <c r="S5">
        <v>-700</v>
      </c>
      <c r="T5" t="s">
        <v>2459</v>
      </c>
      <c r="U5" s="19" t="s">
        <v>2499</v>
      </c>
      <c r="V5" s="19" t="s">
        <v>32</v>
      </c>
      <c r="W5">
        <v>12831.498809524261</v>
      </c>
      <c r="X5" s="14">
        <f>(Q5-W5)/I5</f>
        <v>9.6096952382651146E-2</v>
      </c>
      <c r="Y5" s="14" t="s">
        <v>2500</v>
      </c>
      <c r="Z5" s="30" t="str">
        <f>CONCATENATE(E5," (",U5,") - ",F5," (",V5,")")</f>
        <v>Homer (0012) - Iliad (001)</v>
      </c>
      <c r="AA5" s="14"/>
      <c r="AB5" s="14"/>
      <c r="AC5" s="14"/>
      <c r="AD5" s="14"/>
      <c r="AE5" t="s">
        <v>2517</v>
      </c>
    </row>
    <row r="6" spans="1:31" ht="15.75" customHeight="1" x14ac:dyDescent="0.2">
      <c r="A6" s="1" t="s">
        <v>2437</v>
      </c>
      <c r="B6" s="1" t="s">
        <v>2494</v>
      </c>
      <c r="C6" s="1" t="s">
        <v>2437</v>
      </c>
      <c r="D6" s="10">
        <v>-8</v>
      </c>
      <c r="E6" s="3" t="s">
        <v>2495</v>
      </c>
      <c r="F6" s="27" t="s">
        <v>2502</v>
      </c>
      <c r="G6" s="1" t="s">
        <v>2503</v>
      </c>
      <c r="H6" s="1" t="s">
        <v>2504</v>
      </c>
      <c r="I6" s="1">
        <v>87189</v>
      </c>
      <c r="J6" s="1">
        <v>116</v>
      </c>
      <c r="K6" s="1">
        <v>102</v>
      </c>
      <c r="L6" s="1">
        <v>0</v>
      </c>
      <c r="M6" t="s">
        <v>29</v>
      </c>
      <c r="N6" s="14">
        <f>J6/I6</f>
        <v>1.3304430604778126E-3</v>
      </c>
      <c r="O6" s="14">
        <f>K6/I6</f>
        <v>1.1698723462822145E-3</v>
      </c>
      <c r="P6" s="14">
        <f>L6/I6</f>
        <v>0</v>
      </c>
      <c r="Q6">
        <v>18263</v>
      </c>
      <c r="R6" s="14">
        <f>Q6/I6</f>
        <v>0.20946449666815767</v>
      </c>
      <c r="S6">
        <v>-700</v>
      </c>
      <c r="T6" t="s">
        <v>2459</v>
      </c>
      <c r="U6" s="19" t="s">
        <v>2499</v>
      </c>
      <c r="V6" s="19" t="s">
        <v>37</v>
      </c>
      <c r="W6">
        <v>10011.403968253981</v>
      </c>
      <c r="X6" s="14">
        <f>(Q6-W6)/I6</f>
        <v>9.4640333433644377E-2</v>
      </c>
      <c r="Y6" s="14" t="s">
        <v>2505</v>
      </c>
      <c r="Z6" s="30" t="str">
        <f>CONCATENATE(E6," (",U6,") - ",F6," (",V6,")")</f>
        <v>Homer (0012) - Odyssey (002)</v>
      </c>
      <c r="AA6" s="14"/>
      <c r="AB6" s="14"/>
      <c r="AC6" s="14"/>
      <c r="AD6" s="14"/>
    </row>
    <row r="7" spans="1:31" ht="15.75" customHeight="1" x14ac:dyDescent="0.2">
      <c r="A7" s="1" t="s">
        <v>2566</v>
      </c>
      <c r="B7" s="1" t="s">
        <v>2567</v>
      </c>
      <c r="C7" s="1" t="s">
        <v>2566</v>
      </c>
      <c r="D7" s="10">
        <f>IF(AND(S7 &gt;= -800,S7 &lt;= -600),-7,IF(AND(S7 &gt; -600,S7 &lt;= -500),-6,IF(AND(S7 &gt; -500,S7 &lt;= -400),-5,IF(AND(S7 &gt; -400,S7 &lt;= -300),-4,IF(AND(S7 &gt; -300,S7 &lt;= -200),-3,IF(AND(S7 &gt; -200,S7 &lt;= -100),-2,IF(AND(S7 &gt; -100,S7 &lt;= -1),-1,IF(AND(S7 &gt;= 0,S7 &lt; 100),1,IF(AND(S7 &gt;= 100,S7 &lt; 200),2,IF(AND(S7 &gt;= 200,S7 &lt; 300),3,IF(AND(S7 &gt;= 300,S7 &lt; 400),4,IF(AND(S7 &gt;= 400,S7 &lt; 500),5))))))))))))</f>
        <v>-7</v>
      </c>
      <c r="E7" s="3" t="s">
        <v>2567</v>
      </c>
      <c r="F7" s="27" t="s">
        <v>2568</v>
      </c>
      <c r="G7" s="1" t="s">
        <v>2569</v>
      </c>
      <c r="H7" s="1" t="s">
        <v>2570</v>
      </c>
      <c r="I7" s="1">
        <v>144</v>
      </c>
      <c r="J7" s="1">
        <v>4</v>
      </c>
      <c r="K7" s="1">
        <v>1</v>
      </c>
      <c r="L7" s="1">
        <v>0</v>
      </c>
      <c r="M7" t="s">
        <v>29</v>
      </c>
      <c r="N7" s="14">
        <f>J7/I7</f>
        <v>2.7777777777777776E-2</v>
      </c>
      <c r="O7" s="14">
        <f>K7/I7</f>
        <v>6.9444444444444441E-3</v>
      </c>
      <c r="P7" s="14">
        <f>L7/I7</f>
        <v>0</v>
      </c>
      <c r="Q7">
        <v>42</v>
      </c>
      <c r="R7" s="14">
        <f>Q7/I7</f>
        <v>0.29166666666666669</v>
      </c>
      <c r="S7">
        <v>-650</v>
      </c>
      <c r="T7" t="s">
        <v>2459</v>
      </c>
      <c r="U7" s="19" t="s">
        <v>2571</v>
      </c>
      <c r="V7" s="19" t="s">
        <v>32</v>
      </c>
      <c r="W7">
        <v>19.983333333333331</v>
      </c>
      <c r="X7" s="14">
        <f>(Q7-W7)/I7</f>
        <v>0.15289351851851854</v>
      </c>
      <c r="Y7" s="14" t="s">
        <v>2572</v>
      </c>
      <c r="Z7" s="30" t="str">
        <f>CONCATENATE(E7," (",U7,") - ",F7," (",V7,")")</f>
        <v>Hymns (0013) - Hymn 01 To Dionysus (001)</v>
      </c>
      <c r="AA7" s="14"/>
      <c r="AB7" s="14"/>
      <c r="AC7" s="14"/>
      <c r="AD7" s="14"/>
    </row>
    <row r="8" spans="1:31" ht="15.75" customHeight="1" x14ac:dyDescent="0.2">
      <c r="A8" s="1" t="s">
        <v>2566</v>
      </c>
      <c r="B8" s="1" t="s">
        <v>2567</v>
      </c>
      <c r="C8" s="1" t="s">
        <v>2566</v>
      </c>
      <c r="D8" s="10">
        <f>IF(AND(S8 &gt;= -800,S8 &lt;= -600),-7,IF(AND(S8 &gt; -600,S8 &lt;= -500),-6,IF(AND(S8 &gt; -500,S8 &lt;= -400),-5,IF(AND(S8 &gt; -400,S8 &lt;= -300),-4,IF(AND(S8 &gt; -300,S8 &lt;= -200),-3,IF(AND(S8 &gt; -200,S8 &lt;= -100),-2,IF(AND(S8 &gt; -100,S8 &lt;= -1),-1,IF(AND(S8 &gt;= 0,S8 &lt; 100),1,IF(AND(S8 &gt;= 100,S8 &lt; 200),2,IF(AND(S8 &gt;= 200,S8 &lt; 300),3,IF(AND(S8 &gt;= 300,S8 &lt; 400),4,IF(AND(S8 &gt;= 400,S8 &lt; 500),5))))))))))))</f>
        <v>-7</v>
      </c>
      <c r="E8" s="3" t="s">
        <v>2567</v>
      </c>
      <c r="F8" s="27" t="s">
        <v>2573</v>
      </c>
      <c r="G8" s="1" t="s">
        <v>2574</v>
      </c>
      <c r="H8" s="1" t="s">
        <v>2575</v>
      </c>
      <c r="I8" s="1">
        <v>3270</v>
      </c>
      <c r="J8" s="1">
        <v>21</v>
      </c>
      <c r="K8" s="1">
        <v>23</v>
      </c>
      <c r="L8" s="1">
        <v>5</v>
      </c>
      <c r="M8" t="s">
        <v>29</v>
      </c>
      <c r="N8" s="14">
        <f>J8/I8</f>
        <v>6.4220183486238536E-3</v>
      </c>
      <c r="O8" s="14">
        <f>K8/I8</f>
        <v>7.033639143730887E-3</v>
      </c>
      <c r="P8" s="14">
        <f>L8/I8</f>
        <v>1.5290519877675841E-3</v>
      </c>
      <c r="Q8">
        <v>627</v>
      </c>
      <c r="R8" s="14">
        <f>Q8/I8</f>
        <v>0.19174311926605506</v>
      </c>
      <c r="S8">
        <v>-650</v>
      </c>
      <c r="T8" t="s">
        <v>2459</v>
      </c>
      <c r="U8" s="19" t="s">
        <v>2571</v>
      </c>
      <c r="V8" s="19" t="s">
        <v>37</v>
      </c>
      <c r="W8">
        <v>361.66904761904749</v>
      </c>
      <c r="X8" s="14">
        <f>(Q8-W8)/I8</f>
        <v>8.1140964030872328E-2</v>
      </c>
      <c r="Y8" s="14" t="s">
        <v>2576</v>
      </c>
      <c r="Z8" s="30" t="str">
        <f>CONCATENATE(E8," (",U8,") - ",F8," (",V8,")")</f>
        <v>Hymns (0013) - Hymn 02 To Demeter (002)</v>
      </c>
      <c r="AA8" s="14"/>
      <c r="AB8" s="14"/>
      <c r="AC8" s="14"/>
      <c r="AD8" s="14"/>
    </row>
    <row r="9" spans="1:31" ht="15.75" customHeight="1" x14ac:dyDescent="0.2">
      <c r="A9" s="1" t="s">
        <v>2566</v>
      </c>
      <c r="B9" s="1" t="s">
        <v>2567</v>
      </c>
      <c r="C9" s="1" t="s">
        <v>2566</v>
      </c>
      <c r="D9" s="10">
        <f>IF(AND(S9 &gt;= -800,S9 &lt;= -600),-7,IF(AND(S9 &gt; -600,S9 &lt;= -500),-6,IF(AND(S9 &gt; -500,S9 &lt;= -400),-5,IF(AND(S9 &gt; -400,S9 &lt;= -300),-4,IF(AND(S9 &gt; -300,S9 &lt;= -200),-3,IF(AND(S9 &gt; -200,S9 &lt;= -100),-2,IF(AND(S9 &gt; -100,S9 &lt;= -1),-1,IF(AND(S9 &gt;= 0,S9 &lt; 100),1,IF(AND(S9 &gt;= 100,S9 &lt; 200),2,IF(AND(S9 &gt;= 200,S9 &lt; 300),3,IF(AND(S9 &gt;= 300,S9 &lt; 400),4,IF(AND(S9 &gt;= 400,S9 &lt; 500),5))))))))))))</f>
        <v>-7</v>
      </c>
      <c r="E9" s="3" t="s">
        <v>2567</v>
      </c>
      <c r="F9" s="27" t="s">
        <v>2577</v>
      </c>
      <c r="G9" s="1" t="s">
        <v>2578</v>
      </c>
      <c r="H9" s="1" t="s">
        <v>2579</v>
      </c>
      <c r="I9" s="1">
        <v>3774</v>
      </c>
      <c r="J9" s="1">
        <v>18</v>
      </c>
      <c r="K9" s="1">
        <v>25</v>
      </c>
      <c r="L9" s="1">
        <v>0</v>
      </c>
      <c r="M9" t="s">
        <v>29</v>
      </c>
      <c r="N9" s="14">
        <f>J9/I9</f>
        <v>4.7694753577106515E-3</v>
      </c>
      <c r="O9" s="14">
        <f>K9/I9</f>
        <v>6.6242713301536832E-3</v>
      </c>
      <c r="P9" s="14">
        <f>L9/I9</f>
        <v>0</v>
      </c>
      <c r="Q9">
        <v>823</v>
      </c>
      <c r="R9" s="14">
        <f>Q9/I9</f>
        <v>0.21807101218865924</v>
      </c>
      <c r="S9">
        <v>-650</v>
      </c>
      <c r="T9" t="s">
        <v>2459</v>
      </c>
      <c r="U9" s="19" t="s">
        <v>2571</v>
      </c>
      <c r="V9" s="19" t="s">
        <v>42</v>
      </c>
      <c r="W9">
        <v>458.65714285714211</v>
      </c>
      <c r="X9" s="14">
        <f>(Q9-W9)/I9</f>
        <v>9.6540237716708499E-2</v>
      </c>
      <c r="Y9" s="14" t="s">
        <v>2580</v>
      </c>
      <c r="Z9" s="30" t="str">
        <f>CONCATENATE(E9," (",U9,") - ",F9," (",V9,")")</f>
        <v>Hymns (0013) - Hymn 03 To Apollo (003)</v>
      </c>
      <c r="AA9" s="14"/>
      <c r="AB9" s="14"/>
      <c r="AC9" s="14"/>
      <c r="AD9" s="14"/>
    </row>
    <row r="10" spans="1:31" ht="15.75" customHeight="1" x14ac:dyDescent="0.2">
      <c r="A10" s="1" t="s">
        <v>2566</v>
      </c>
      <c r="B10" s="1" t="s">
        <v>2567</v>
      </c>
      <c r="C10" s="1" t="s">
        <v>2566</v>
      </c>
      <c r="D10" s="10">
        <f>IF(AND(S10 &gt;= -800,S10 &lt;= -600),-7,IF(AND(S10 &gt; -600,S10 &lt;= -500),-6,IF(AND(S10 &gt; -500,S10 &lt;= -400),-5,IF(AND(S10 &gt; -400,S10 &lt;= -300),-4,IF(AND(S10 &gt; -300,S10 &lt;= -200),-3,IF(AND(S10 &gt; -200,S10 &lt;= -100),-2,IF(AND(S10 &gt; -100,S10 &lt;= -1),-1,IF(AND(S10 &gt;= 0,S10 &lt; 100),1,IF(AND(S10 &gt;= 100,S10 &lt; 200),2,IF(AND(S10 &gt;= 200,S10 &lt; 300),3,IF(AND(S10 &gt;= 300,S10 &lt; 400),4,IF(AND(S10 &gt;= 400,S10 &lt; 500),5))))))))))))</f>
        <v>-7</v>
      </c>
      <c r="E10" s="3" t="s">
        <v>2567</v>
      </c>
      <c r="F10" s="27" t="s">
        <v>2581</v>
      </c>
      <c r="G10" s="1" t="s">
        <v>2582</v>
      </c>
      <c r="H10" s="1" t="s">
        <v>2583</v>
      </c>
      <c r="I10" s="1">
        <v>3978</v>
      </c>
      <c r="J10" s="1">
        <v>22</v>
      </c>
      <c r="K10" s="1">
        <v>9</v>
      </c>
      <c r="L10" s="1">
        <v>0</v>
      </c>
      <c r="M10" t="s">
        <v>29</v>
      </c>
      <c r="N10" s="14">
        <f>J10/I10</f>
        <v>5.5304172951231778E-3</v>
      </c>
      <c r="O10" s="14">
        <f>K10/I10</f>
        <v>2.2624434389140274E-3</v>
      </c>
      <c r="P10" s="14">
        <f>L10/I10</f>
        <v>0</v>
      </c>
      <c r="Q10">
        <v>733</v>
      </c>
      <c r="R10" s="14">
        <f>Q10/I10</f>
        <v>0.18426344896933133</v>
      </c>
      <c r="S10">
        <v>-650</v>
      </c>
      <c r="T10" t="s">
        <v>2459</v>
      </c>
      <c r="U10" s="19" t="s">
        <v>2571</v>
      </c>
      <c r="V10" s="19" t="s">
        <v>47</v>
      </c>
      <c r="W10">
        <v>416.6166666666665</v>
      </c>
      <c r="X10" s="14">
        <f>(Q10-W10)/I10</f>
        <v>7.9533266297972222E-2</v>
      </c>
      <c r="Y10" s="14" t="s">
        <v>2584</v>
      </c>
      <c r="Z10" s="30" t="str">
        <f>CONCATENATE(E10," (",U10,") - ",F10," (",V10,")")</f>
        <v>Hymns (0013) - Hymn 04 To Hermes (004)</v>
      </c>
      <c r="AA10" s="14"/>
      <c r="AB10" s="14"/>
      <c r="AC10" s="14"/>
      <c r="AD10" s="14"/>
    </row>
    <row r="11" spans="1:31" ht="15.75" customHeight="1" x14ac:dyDescent="0.2">
      <c r="A11" s="1" t="s">
        <v>2566</v>
      </c>
      <c r="B11" s="1" t="s">
        <v>2567</v>
      </c>
      <c r="C11" s="1" t="s">
        <v>2566</v>
      </c>
      <c r="D11" s="10">
        <f>IF(AND(S11 &gt;= -800,S11 &lt;= -600),-7,IF(AND(S11 &gt; -600,S11 &lt;= -500),-6,IF(AND(S11 &gt; -500,S11 &lt;= -400),-5,IF(AND(S11 &gt; -400,S11 &lt;= -300),-4,IF(AND(S11 &gt; -300,S11 &lt;= -200),-3,IF(AND(S11 &gt; -200,S11 &lt;= -100),-2,IF(AND(S11 &gt; -100,S11 &lt;= -1),-1,IF(AND(S11 &gt;= 0,S11 &lt; 100),1,IF(AND(S11 &gt;= 100,S11 &lt; 200),2,IF(AND(S11 &gt;= 200,S11 &lt; 300),3,IF(AND(S11 &gt;= 300,S11 &lt; 400),4,IF(AND(S11 &gt;= 400,S11 &lt; 500),5))))))))))))</f>
        <v>-7</v>
      </c>
      <c r="E11" s="3" t="s">
        <v>2567</v>
      </c>
      <c r="F11" s="27" t="s">
        <v>2585</v>
      </c>
      <c r="G11" s="1" t="s">
        <v>2586</v>
      </c>
      <c r="H11" s="1" t="s">
        <v>2587</v>
      </c>
      <c r="I11" s="1">
        <v>2047</v>
      </c>
      <c r="J11" s="1">
        <v>3</v>
      </c>
      <c r="K11" s="1">
        <v>1</v>
      </c>
      <c r="L11" s="1">
        <v>0</v>
      </c>
      <c r="M11" t="s">
        <v>29</v>
      </c>
      <c r="N11" s="14">
        <f>J11/I11</f>
        <v>1.4655593551538837E-3</v>
      </c>
      <c r="O11" s="14">
        <f>K11/I11</f>
        <v>4.8851978505129456E-4</v>
      </c>
      <c r="P11" s="14">
        <f>L11/I11</f>
        <v>0</v>
      </c>
      <c r="Q11">
        <v>427</v>
      </c>
      <c r="R11" s="14">
        <f>Q11/I11</f>
        <v>0.20859794821690278</v>
      </c>
      <c r="S11">
        <v>-650</v>
      </c>
      <c r="T11" t="s">
        <v>2459</v>
      </c>
      <c r="U11" s="19" t="s">
        <v>2571</v>
      </c>
      <c r="V11" s="19" t="s">
        <v>52</v>
      </c>
      <c r="W11">
        <v>236.9000000000002</v>
      </c>
      <c r="X11" s="14">
        <f>(Q11-W11)/I11</f>
        <v>9.2867611138250997E-2</v>
      </c>
      <c r="Y11" s="14" t="s">
        <v>2588</v>
      </c>
      <c r="Z11" s="30" t="str">
        <f>CONCATENATE(E11," (",U11,") - ",F11," (",V11,")")</f>
        <v>Hymns (0013) - Hymn 05 To Aphrodite (005)</v>
      </c>
      <c r="AA11" s="14"/>
      <c r="AB11" s="14"/>
      <c r="AC11" s="14"/>
      <c r="AD11" s="14"/>
    </row>
    <row r="12" spans="1:31" ht="15.75" customHeight="1" x14ac:dyDescent="0.2">
      <c r="A12" s="1" t="s">
        <v>2566</v>
      </c>
      <c r="B12" s="1" t="s">
        <v>2567</v>
      </c>
      <c r="C12" s="1" t="s">
        <v>2566</v>
      </c>
      <c r="D12" s="10">
        <f>IF(AND(S12 &gt;= -800,S12 &lt;= -600),-7,IF(AND(S12 &gt; -600,S12 &lt;= -500),-6,IF(AND(S12 &gt; -500,S12 &lt;= -400),-5,IF(AND(S12 &gt; -400,S12 &lt;= -300),-4,IF(AND(S12 &gt; -300,S12 &lt;= -200),-3,IF(AND(S12 &gt; -200,S12 &lt;= -100),-2,IF(AND(S12 &gt; -100,S12 &lt;= -1),-1,IF(AND(S12 &gt;= 0,S12 &lt; 100),1,IF(AND(S12 &gt;= 100,S12 &lt; 200),2,IF(AND(S12 &gt;= 200,S12 &lt; 300),3,IF(AND(S12 &gt;= 300,S12 &lt; 400),4,IF(AND(S12 &gt;= 400,S12 &lt; 500),5))))))))))))</f>
        <v>-7</v>
      </c>
      <c r="E12" s="3" t="s">
        <v>2567</v>
      </c>
      <c r="F12" s="27" t="s">
        <v>2589</v>
      </c>
      <c r="G12" s="1" t="s">
        <v>2590</v>
      </c>
      <c r="H12" s="1" t="s">
        <v>2591</v>
      </c>
      <c r="I12" s="1">
        <v>131</v>
      </c>
      <c r="J12" s="1">
        <v>1</v>
      </c>
      <c r="K12" s="1">
        <v>0</v>
      </c>
      <c r="L12" s="1">
        <v>0</v>
      </c>
      <c r="M12" t="s">
        <v>29</v>
      </c>
      <c r="N12" s="14">
        <f>J12/I12</f>
        <v>7.6335877862595417E-3</v>
      </c>
      <c r="O12" s="14">
        <f>K12/I12</f>
        <v>0</v>
      </c>
      <c r="P12" s="14">
        <f>L12/I12</f>
        <v>0</v>
      </c>
      <c r="Q12">
        <v>20</v>
      </c>
      <c r="R12" s="14">
        <f>Q12/I12</f>
        <v>0.15267175572519084</v>
      </c>
      <c r="S12">
        <v>-650</v>
      </c>
      <c r="T12" t="s">
        <v>2459</v>
      </c>
      <c r="U12" s="19" t="s">
        <v>2571</v>
      </c>
      <c r="V12" s="19" t="s">
        <v>57</v>
      </c>
      <c r="W12">
        <v>8.9166666666666661</v>
      </c>
      <c r="X12" s="14">
        <f>(Q12-W12)/I12</f>
        <v>8.4605597964376597E-2</v>
      </c>
      <c r="Y12" s="14" t="s">
        <v>2592</v>
      </c>
      <c r="Z12" s="30" t="str">
        <f>CONCATENATE(E12," (",U12,") - ",F12," (",V12,")")</f>
        <v>Hymns (0013) - Hymn 06 To Aphrodite (006)</v>
      </c>
      <c r="AA12" s="14"/>
      <c r="AB12" s="14"/>
      <c r="AC12" s="14"/>
      <c r="AD12" s="14"/>
    </row>
    <row r="13" spans="1:31" ht="15.75" customHeight="1" x14ac:dyDescent="0.2">
      <c r="A13" s="1" t="s">
        <v>2566</v>
      </c>
      <c r="B13" s="1" t="s">
        <v>2567</v>
      </c>
      <c r="C13" s="1" t="s">
        <v>2566</v>
      </c>
      <c r="D13" s="10">
        <f>IF(AND(S13 &gt;= -800,S13 &lt;= -600),-7,IF(AND(S13 &gt; -600,S13 &lt;= -500),-6,IF(AND(S13 &gt; -500,S13 &lt;= -400),-5,IF(AND(S13 &gt; -400,S13 &lt;= -300),-4,IF(AND(S13 &gt; -300,S13 &lt;= -200),-3,IF(AND(S13 &gt; -200,S13 &lt;= -100),-2,IF(AND(S13 &gt; -100,S13 &lt;= -1),-1,IF(AND(S13 &gt;= 0,S13 &lt; 100),1,IF(AND(S13 &gt;= 100,S13 &lt; 200),2,IF(AND(S13 &gt;= 200,S13 &lt; 300),3,IF(AND(S13 &gt;= 300,S13 &lt; 400),4,IF(AND(S13 &gt;= 400,S13 &lt; 500),5))))))))))))</f>
        <v>-7</v>
      </c>
      <c r="E13" s="3" t="s">
        <v>2567</v>
      </c>
      <c r="F13" s="27" t="s">
        <v>2593</v>
      </c>
      <c r="G13" s="1" t="s">
        <v>2594</v>
      </c>
      <c r="H13" s="1" t="s">
        <v>2595</v>
      </c>
      <c r="I13" s="1">
        <v>425</v>
      </c>
      <c r="J13" s="1">
        <v>2</v>
      </c>
      <c r="K13" s="1">
        <v>0</v>
      </c>
      <c r="L13" s="1">
        <v>0</v>
      </c>
      <c r="M13" t="s">
        <v>29</v>
      </c>
      <c r="N13" s="14">
        <f>J13/I13</f>
        <v>4.7058823529411761E-3</v>
      </c>
      <c r="O13" s="14">
        <f>K13/I13</f>
        <v>0</v>
      </c>
      <c r="P13" s="14">
        <f>L13/I13</f>
        <v>0</v>
      </c>
      <c r="Q13">
        <v>101</v>
      </c>
      <c r="R13" s="14">
        <f>Q13/I13</f>
        <v>0.23764705882352941</v>
      </c>
      <c r="S13">
        <v>-650</v>
      </c>
      <c r="T13" t="s">
        <v>2459</v>
      </c>
      <c r="U13" s="19" t="s">
        <v>2571</v>
      </c>
      <c r="V13" s="19" t="s">
        <v>62</v>
      </c>
      <c r="W13">
        <v>55.742857142857162</v>
      </c>
      <c r="X13" s="14">
        <f>(Q13-W13)/I13</f>
        <v>0.10648739495798315</v>
      </c>
      <c r="Y13" s="14" t="s">
        <v>2596</v>
      </c>
      <c r="Z13" s="30" t="str">
        <f>CONCATENATE(E13," (",U13,") - ",F13," (",V13,")")</f>
        <v>Hymns (0013) - Hymn 07 To Dionysus (007)</v>
      </c>
      <c r="AA13" s="14"/>
      <c r="AB13" s="14"/>
      <c r="AC13" s="14"/>
      <c r="AD13" s="14"/>
    </row>
    <row r="14" spans="1:31" ht="15.75" customHeight="1" x14ac:dyDescent="0.2">
      <c r="A14" s="1" t="s">
        <v>2566</v>
      </c>
      <c r="B14" s="1" t="s">
        <v>2567</v>
      </c>
      <c r="C14" s="1" t="s">
        <v>2566</v>
      </c>
      <c r="D14" s="10">
        <f>IF(AND(S14 &gt;= -800,S14 &lt;= -600),-7,IF(AND(S14 &gt; -600,S14 &lt;= -500),-6,IF(AND(S14 &gt; -500,S14 &lt;= -400),-5,IF(AND(S14 &gt; -400,S14 &lt;= -300),-4,IF(AND(S14 &gt; -300,S14 &lt;= -200),-3,IF(AND(S14 &gt; -200,S14 &lt;= -100),-2,IF(AND(S14 &gt; -100,S14 &lt;= -1),-1,IF(AND(S14 &gt;= 0,S14 &lt; 100),1,IF(AND(S14 &gt;= 100,S14 &lt; 200),2,IF(AND(S14 &gt;= 200,S14 &lt; 300),3,IF(AND(S14 &gt;= 300,S14 &lt; 400),4,IF(AND(S14 &gt;= 400,S14 &lt; 500),5))))))))))))</f>
        <v>-7</v>
      </c>
      <c r="E14" s="3" t="s">
        <v>2567</v>
      </c>
      <c r="F14" s="27" t="s">
        <v>2597</v>
      </c>
      <c r="G14" s="1" t="s">
        <v>2598</v>
      </c>
      <c r="H14" s="1" t="s">
        <v>2599</v>
      </c>
      <c r="I14" s="1">
        <v>100</v>
      </c>
      <c r="J14" s="1">
        <v>2</v>
      </c>
      <c r="K14" s="1">
        <v>0</v>
      </c>
      <c r="L14" s="1">
        <v>0</v>
      </c>
      <c r="M14" t="s">
        <v>29</v>
      </c>
      <c r="N14" s="14">
        <f>J14/I14</f>
        <v>0.02</v>
      </c>
      <c r="O14" s="14">
        <f>K14/I14</f>
        <v>0</v>
      </c>
      <c r="P14" s="14">
        <f>L14/I14</f>
        <v>0</v>
      </c>
      <c r="Q14">
        <v>15</v>
      </c>
      <c r="R14" s="14">
        <f>Q14/I14</f>
        <v>0.15</v>
      </c>
      <c r="S14">
        <v>-650</v>
      </c>
      <c r="T14" t="s">
        <v>2459</v>
      </c>
      <c r="U14" s="19" t="s">
        <v>2571</v>
      </c>
      <c r="V14" s="19" t="s">
        <v>67</v>
      </c>
      <c r="W14">
        <v>8.3333333333333321</v>
      </c>
      <c r="X14" s="14">
        <f>(Q14-W14)/I14</f>
        <v>6.666666666666668E-2</v>
      </c>
      <c r="Y14" s="14" t="s">
        <v>2600</v>
      </c>
      <c r="Z14" s="30" t="str">
        <f>CONCATENATE(E14," (",U14,") - ",F14," (",V14,")")</f>
        <v>Hymns (0013) - Hymn 08 To Ares (008)</v>
      </c>
      <c r="AA14" s="14"/>
      <c r="AB14" s="14"/>
      <c r="AC14" s="14"/>
      <c r="AD14" s="14"/>
    </row>
    <row r="15" spans="1:31" ht="15.75" customHeight="1" x14ac:dyDescent="0.2">
      <c r="A15" s="1" t="s">
        <v>2566</v>
      </c>
      <c r="B15" s="1" t="s">
        <v>2567</v>
      </c>
      <c r="C15" s="1" t="s">
        <v>2566</v>
      </c>
      <c r="D15" s="10">
        <f>IF(AND(S15 &gt;= -800,S15 &lt;= -600),-7,IF(AND(S15 &gt; -600,S15 &lt;= -500),-6,IF(AND(S15 &gt; -500,S15 &lt;= -400),-5,IF(AND(S15 &gt; -400,S15 &lt;= -300),-4,IF(AND(S15 &gt; -300,S15 &lt;= -200),-3,IF(AND(S15 &gt; -200,S15 &lt;= -100),-2,IF(AND(S15 &gt; -100,S15 &lt;= -1),-1,IF(AND(S15 &gt;= 0,S15 &lt; 100),1,IF(AND(S15 &gt;= 100,S15 &lt; 200),2,IF(AND(S15 &gt;= 200,S15 &lt; 300),3,IF(AND(S15 &gt;= 300,S15 &lt; 400),4,IF(AND(S15 &gt;= 400,S15 &lt; 500),5))))))))))))</f>
        <v>-7</v>
      </c>
      <c r="E15" s="3" t="s">
        <v>2567</v>
      </c>
      <c r="F15" s="27" t="s">
        <v>2601</v>
      </c>
      <c r="G15" s="1" t="s">
        <v>2602</v>
      </c>
      <c r="H15" s="1" t="s">
        <v>2603</v>
      </c>
      <c r="I15" s="1">
        <v>57</v>
      </c>
      <c r="J15" s="1">
        <v>0</v>
      </c>
      <c r="K15" s="1">
        <v>0</v>
      </c>
      <c r="L15" s="1">
        <v>0</v>
      </c>
      <c r="M15" t="s">
        <v>29</v>
      </c>
      <c r="N15" s="14">
        <f>J15/I15</f>
        <v>0</v>
      </c>
      <c r="O15" s="14">
        <f>K15/I15</f>
        <v>0</v>
      </c>
      <c r="P15" s="14">
        <f>L15/I15</f>
        <v>0</v>
      </c>
      <c r="Q15">
        <v>8</v>
      </c>
      <c r="R15" s="14">
        <f>Q15/I15</f>
        <v>0.14035087719298245</v>
      </c>
      <c r="S15">
        <v>-650</v>
      </c>
      <c r="T15" t="s">
        <v>2459</v>
      </c>
      <c r="U15" s="19" t="s">
        <v>2571</v>
      </c>
      <c r="V15" s="19" t="s">
        <v>72</v>
      </c>
      <c r="W15">
        <v>4.333333333333333</v>
      </c>
      <c r="X15" s="14">
        <f>(Q15-W15)/I15</f>
        <v>6.4327485380116969E-2</v>
      </c>
      <c r="Y15" s="14" t="s">
        <v>2604</v>
      </c>
      <c r="Z15" s="30" t="str">
        <f>CONCATENATE(E15," (",U15,") - ",F15," (",V15,")")</f>
        <v>Hymns (0013) - Hymn 09 To Artemis (009)</v>
      </c>
      <c r="AA15" s="14"/>
      <c r="AB15" s="14"/>
      <c r="AC15" s="14"/>
      <c r="AD15" s="14"/>
    </row>
    <row r="16" spans="1:31" ht="15.75" customHeight="1" x14ac:dyDescent="0.2">
      <c r="A16" s="1" t="s">
        <v>2566</v>
      </c>
      <c r="B16" s="1" t="s">
        <v>2567</v>
      </c>
      <c r="C16" s="1" t="s">
        <v>2566</v>
      </c>
      <c r="D16" s="10">
        <f>IF(AND(S16 &gt;= -800,S16 &lt;= -600),-7,IF(AND(S16 &gt; -600,S16 &lt;= -500),-6,IF(AND(S16 &gt; -500,S16 &lt;= -400),-5,IF(AND(S16 &gt; -400,S16 &lt;= -300),-4,IF(AND(S16 &gt; -300,S16 &lt;= -200),-3,IF(AND(S16 &gt; -200,S16 &lt;= -100),-2,IF(AND(S16 &gt; -100,S16 &lt;= -1),-1,IF(AND(S16 &gt;= 0,S16 &lt; 100),1,IF(AND(S16 &gt;= 100,S16 &lt; 200),2,IF(AND(S16 &gt;= 200,S16 &lt; 300),3,IF(AND(S16 &gt;= 300,S16 &lt; 400),4,IF(AND(S16 &gt;= 400,S16 &lt; 500),5))))))))))))</f>
        <v>-7</v>
      </c>
      <c r="E16" s="3" t="s">
        <v>2567</v>
      </c>
      <c r="F16" s="27" t="s">
        <v>2605</v>
      </c>
      <c r="G16" s="1" t="s">
        <v>2606</v>
      </c>
      <c r="H16" s="1" t="s">
        <v>2607</v>
      </c>
      <c r="I16" s="1">
        <v>39</v>
      </c>
      <c r="J16" s="1">
        <v>0</v>
      </c>
      <c r="K16" s="1">
        <v>0</v>
      </c>
      <c r="L16" s="1">
        <v>0</v>
      </c>
      <c r="M16" t="s">
        <v>29</v>
      </c>
      <c r="N16" s="14">
        <f>J16/I16</f>
        <v>0</v>
      </c>
      <c r="O16" s="14">
        <f>K16/I16</f>
        <v>0</v>
      </c>
      <c r="P16" s="14">
        <f>L16/I16</f>
        <v>0</v>
      </c>
      <c r="Q16">
        <v>4</v>
      </c>
      <c r="R16" s="14">
        <f>Q16/I16</f>
        <v>0.10256410256410256</v>
      </c>
      <c r="S16">
        <v>-650</v>
      </c>
      <c r="T16" t="s">
        <v>2459</v>
      </c>
      <c r="U16" s="19" t="s">
        <v>2571</v>
      </c>
      <c r="V16" s="19" t="s">
        <v>77</v>
      </c>
      <c r="W16">
        <v>2</v>
      </c>
      <c r="X16" s="14">
        <f>(Q16-W16)/I16</f>
        <v>5.128205128205128E-2</v>
      </c>
      <c r="Y16" s="14" t="s">
        <v>2608</v>
      </c>
      <c r="Z16" s="30" t="str">
        <f>CONCATENATE(E16," (",U16,") - ",F16," (",V16,")")</f>
        <v>Hymns (0013) - Hymn 10 To Aphrodite (010)</v>
      </c>
      <c r="AA16" s="14"/>
      <c r="AB16" s="14"/>
      <c r="AC16" s="14"/>
      <c r="AD16" s="14"/>
    </row>
    <row r="17" spans="1:30" ht="15.75" customHeight="1" x14ac:dyDescent="0.2">
      <c r="A17" s="1" t="s">
        <v>2566</v>
      </c>
      <c r="B17" s="1" t="s">
        <v>2567</v>
      </c>
      <c r="C17" s="1" t="s">
        <v>2566</v>
      </c>
      <c r="D17" s="10">
        <f>IF(AND(S17 &gt;= -800,S17 &lt;= -600),-7,IF(AND(S17 &gt; -600,S17 &lt;= -500),-6,IF(AND(S17 &gt; -500,S17 &lt;= -400),-5,IF(AND(S17 &gt; -400,S17 &lt;= -300),-4,IF(AND(S17 &gt; -300,S17 &lt;= -200),-3,IF(AND(S17 &gt; -200,S17 &lt;= -100),-2,IF(AND(S17 &gt; -100,S17 &lt;= -1),-1,IF(AND(S17 &gt;= 0,S17 &lt; 100),1,IF(AND(S17 &gt;= 100,S17 &lt; 200),2,IF(AND(S17 &gt;= 200,S17 &lt; 300),3,IF(AND(S17 &gt;= 300,S17 &lt; 400),4,IF(AND(S17 &gt;= 400,S17 &lt; 500),5))))))))))))</f>
        <v>-7</v>
      </c>
      <c r="E17" s="3" t="s">
        <v>2567</v>
      </c>
      <c r="F17" s="27" t="s">
        <v>2609</v>
      </c>
      <c r="G17" s="1" t="s">
        <v>2610</v>
      </c>
      <c r="H17" s="1" t="s">
        <v>2611</v>
      </c>
      <c r="I17" s="1">
        <v>35</v>
      </c>
      <c r="J17" s="1">
        <v>0</v>
      </c>
      <c r="K17" s="1">
        <v>0</v>
      </c>
      <c r="L17" s="1">
        <v>0</v>
      </c>
      <c r="M17" t="s">
        <v>29</v>
      </c>
      <c r="N17" s="14">
        <f>J17/I17</f>
        <v>0</v>
      </c>
      <c r="O17" s="14">
        <f>K17/I17</f>
        <v>0</v>
      </c>
      <c r="P17" s="14">
        <f>L17/I17</f>
        <v>0</v>
      </c>
      <c r="Q17">
        <v>8</v>
      </c>
      <c r="R17" s="14">
        <f>Q17/I17</f>
        <v>0.22857142857142856</v>
      </c>
      <c r="S17">
        <v>-650</v>
      </c>
      <c r="T17" t="s">
        <v>2459</v>
      </c>
      <c r="U17" s="19" t="s">
        <v>2571</v>
      </c>
      <c r="V17" s="19" t="s">
        <v>82</v>
      </c>
      <c r="W17">
        <v>3</v>
      </c>
      <c r="X17" s="14">
        <f>(Q17-W17)/I17</f>
        <v>0.14285714285714285</v>
      </c>
      <c r="Y17" s="14" t="s">
        <v>2612</v>
      </c>
      <c r="Z17" s="30" t="str">
        <f>CONCATENATE(E17," (",U17,") - ",F17," (",V17,")")</f>
        <v>Hymns (0013) - Hymn 11 To Athena (011)</v>
      </c>
      <c r="AA17" s="14"/>
      <c r="AB17" s="14"/>
      <c r="AC17" s="14"/>
      <c r="AD17" s="14"/>
    </row>
    <row r="18" spans="1:30" ht="15.75" customHeight="1" x14ac:dyDescent="0.2">
      <c r="A18" s="1" t="s">
        <v>2566</v>
      </c>
      <c r="B18" s="1" t="s">
        <v>2567</v>
      </c>
      <c r="C18" s="1" t="s">
        <v>2566</v>
      </c>
      <c r="D18" s="10">
        <f>IF(AND(S18 &gt;= -800,S18 &lt;= -600),-7,IF(AND(S18 &gt; -600,S18 &lt;= -500),-6,IF(AND(S18 &gt; -500,S18 &lt;= -400),-5,IF(AND(S18 &gt; -400,S18 &lt;= -300),-4,IF(AND(S18 &gt; -300,S18 &lt;= -200),-3,IF(AND(S18 &gt; -200,S18 &lt;= -100),-2,IF(AND(S18 &gt; -100,S18 &lt;= -1),-1,IF(AND(S18 &gt;= 0,S18 &lt; 100),1,IF(AND(S18 &gt;= 100,S18 &lt; 200),2,IF(AND(S18 &gt;= 200,S18 &lt; 300),3,IF(AND(S18 &gt;= 300,S18 &lt; 400),4,IF(AND(S18 &gt;= 400,S18 &lt; 500),5))))))))))))</f>
        <v>-7</v>
      </c>
      <c r="E18" s="3" t="s">
        <v>2567</v>
      </c>
      <c r="F18" s="27" t="s">
        <v>2613</v>
      </c>
      <c r="G18" s="1" t="s">
        <v>2614</v>
      </c>
      <c r="H18" s="1" t="s">
        <v>2615</v>
      </c>
      <c r="I18" s="1">
        <v>28</v>
      </c>
      <c r="J18" s="1">
        <v>0</v>
      </c>
      <c r="K18" s="1">
        <v>2</v>
      </c>
      <c r="L18" s="1">
        <v>0</v>
      </c>
      <c r="M18" t="s">
        <v>29</v>
      </c>
      <c r="N18" s="14">
        <f>J18/I18</f>
        <v>0</v>
      </c>
      <c r="O18" s="14">
        <f>K18/I18</f>
        <v>7.1428571428571425E-2</v>
      </c>
      <c r="P18" s="14">
        <f>L18/I18</f>
        <v>0</v>
      </c>
      <c r="Q18">
        <v>2</v>
      </c>
      <c r="R18" s="14">
        <f>Q18/I18</f>
        <v>7.1428571428571425E-2</v>
      </c>
      <c r="S18">
        <v>-650</v>
      </c>
      <c r="T18" t="s">
        <v>2459</v>
      </c>
      <c r="U18" s="19" t="s">
        <v>2571</v>
      </c>
      <c r="V18" s="19" t="s">
        <v>829</v>
      </c>
      <c r="W18">
        <v>2</v>
      </c>
      <c r="X18" s="14">
        <f>(Q18-W18)/I18</f>
        <v>0</v>
      </c>
      <c r="Y18" s="14" t="s">
        <v>2616</v>
      </c>
      <c r="Z18" s="30" t="str">
        <f>CONCATENATE(E18," (",U18,") - ",F18," (",V18,")")</f>
        <v>Hymns (0013) - Hymn 12 To Hera (012)</v>
      </c>
      <c r="AA18" s="14"/>
      <c r="AB18" s="14"/>
      <c r="AC18" s="14"/>
      <c r="AD18" s="14"/>
    </row>
    <row r="19" spans="1:30" ht="15.75" customHeight="1" x14ac:dyDescent="0.2">
      <c r="A19" s="1" t="s">
        <v>2566</v>
      </c>
      <c r="B19" s="1" t="s">
        <v>2567</v>
      </c>
      <c r="C19" s="1" t="s">
        <v>2566</v>
      </c>
      <c r="D19" s="10">
        <f>IF(AND(S19 &gt;= -800,S19 &lt;= -600),-7,IF(AND(S19 &gt; -600,S19 &lt;= -500),-6,IF(AND(S19 &gt; -500,S19 &lt;= -400),-5,IF(AND(S19 &gt; -400,S19 &lt;= -300),-4,IF(AND(S19 &gt; -300,S19 &lt;= -200),-3,IF(AND(S19 &gt; -200,S19 &lt;= -100),-2,IF(AND(S19 &gt; -100,S19 &lt;= -1),-1,IF(AND(S19 &gt;= 0,S19 &lt; 100),1,IF(AND(S19 &gt;= 100,S19 &lt; 200),2,IF(AND(S19 &gt;= 200,S19 &lt; 300),3,IF(AND(S19 &gt;= 300,S19 &lt; 400),4,IF(AND(S19 &gt;= 400,S19 &lt; 500),5))))))))))))</f>
        <v>-7</v>
      </c>
      <c r="E19" s="3" t="s">
        <v>2567</v>
      </c>
      <c r="F19" s="27" t="s">
        <v>2617</v>
      </c>
      <c r="G19" s="1" t="s">
        <v>2618</v>
      </c>
      <c r="H19" s="1" t="s">
        <v>2619</v>
      </c>
      <c r="I19" s="1">
        <v>20</v>
      </c>
      <c r="J19" s="1">
        <v>0</v>
      </c>
      <c r="K19" s="1">
        <v>1</v>
      </c>
      <c r="L19" s="1">
        <v>0</v>
      </c>
      <c r="M19" t="s">
        <v>29</v>
      </c>
      <c r="N19" s="14">
        <f>J19/I19</f>
        <v>0</v>
      </c>
      <c r="O19" s="14">
        <f>K19/I19</f>
        <v>0.05</v>
      </c>
      <c r="P19" s="14">
        <f>L19/I19</f>
        <v>0</v>
      </c>
      <c r="Q19">
        <v>2</v>
      </c>
      <c r="R19" s="14">
        <f>Q19/I19</f>
        <v>0.1</v>
      </c>
      <c r="S19">
        <v>-650</v>
      </c>
      <c r="T19" t="s">
        <v>2459</v>
      </c>
      <c r="U19" s="19" t="s">
        <v>2571</v>
      </c>
      <c r="V19" s="19" t="s">
        <v>545</v>
      </c>
      <c r="W19">
        <v>1.333333333333333</v>
      </c>
      <c r="X19" s="14">
        <f>(Q19-W19)/I19</f>
        <v>3.3333333333333347E-2</v>
      </c>
      <c r="Y19" s="14" t="s">
        <v>2620</v>
      </c>
      <c r="Z19" s="30" t="str">
        <f>CONCATENATE(E19," (",U19,") - ",F19," (",V19,")")</f>
        <v>Hymns (0013) - Hymn 13 To Demeter (013)</v>
      </c>
      <c r="AA19" s="14"/>
      <c r="AB19" s="14"/>
      <c r="AC19" s="14"/>
      <c r="AD19" s="14"/>
    </row>
    <row r="20" spans="1:30" ht="15.75" customHeight="1" x14ac:dyDescent="0.2">
      <c r="A20" s="1" t="s">
        <v>2566</v>
      </c>
      <c r="B20" s="1" t="s">
        <v>2567</v>
      </c>
      <c r="C20" s="1" t="s">
        <v>2566</v>
      </c>
      <c r="D20" s="10">
        <f>IF(AND(S20 &gt;= -800,S20 &lt;= -600),-7,IF(AND(S20 &gt; -600,S20 &lt;= -500),-6,IF(AND(S20 &gt; -500,S20 &lt;= -400),-5,IF(AND(S20 &gt; -400,S20 &lt;= -300),-4,IF(AND(S20 &gt; -300,S20 &lt;= -200),-3,IF(AND(S20 &gt; -200,S20 &lt;= -100),-2,IF(AND(S20 &gt; -100,S20 &lt;= -1),-1,IF(AND(S20 &gt;= 0,S20 &lt; 100),1,IF(AND(S20 &gt;= 100,S20 &lt; 200),2,IF(AND(S20 &gt;= 200,S20 &lt; 300),3,IF(AND(S20 &gt;= 300,S20 &lt; 400),4,IF(AND(S20 &gt;= 400,S20 &lt; 500),5))))))))))))</f>
        <v>-7</v>
      </c>
      <c r="E20" s="3" t="s">
        <v>2567</v>
      </c>
      <c r="F20" s="27" t="s">
        <v>2621</v>
      </c>
      <c r="G20" s="1" t="s">
        <v>2622</v>
      </c>
      <c r="H20" s="1" t="s">
        <v>2623</v>
      </c>
      <c r="I20" s="1">
        <v>46</v>
      </c>
      <c r="J20" s="1">
        <v>0</v>
      </c>
      <c r="K20" s="1">
        <v>0</v>
      </c>
      <c r="L20" s="1">
        <v>0</v>
      </c>
      <c r="M20" t="s">
        <v>29</v>
      </c>
      <c r="N20" s="14">
        <f>J20/I20</f>
        <v>0</v>
      </c>
      <c r="O20" s="14">
        <f>K20/I20</f>
        <v>0</v>
      </c>
      <c r="P20" s="14">
        <f>L20/I20</f>
        <v>0</v>
      </c>
      <c r="Q20">
        <v>13</v>
      </c>
      <c r="R20" s="14">
        <f>Q20/I20</f>
        <v>0.28260869565217389</v>
      </c>
      <c r="S20">
        <v>-650</v>
      </c>
      <c r="T20" t="s">
        <v>2459</v>
      </c>
      <c r="U20" s="19" t="s">
        <v>2571</v>
      </c>
      <c r="V20" s="19" t="s">
        <v>790</v>
      </c>
      <c r="W20">
        <v>8.5833333333333339</v>
      </c>
      <c r="X20" s="14">
        <f>(Q20-W20)/I20</f>
        <v>9.6014492753623171E-2</v>
      </c>
      <c r="Y20" s="14" t="s">
        <v>2624</v>
      </c>
      <c r="Z20" s="30" t="str">
        <f>CONCATENATE(E20," (",U20,") - ",F20," (",V20,")")</f>
        <v>Hymns (0013) - Hymn 14 to the Mother of the Gods (014)</v>
      </c>
      <c r="AA20" s="14"/>
      <c r="AB20" s="14"/>
      <c r="AC20" s="14"/>
      <c r="AD20" s="14"/>
    </row>
    <row r="21" spans="1:30" ht="15.75" customHeight="1" x14ac:dyDescent="0.2">
      <c r="A21" s="1" t="s">
        <v>2566</v>
      </c>
      <c r="B21" s="1" t="s">
        <v>2567</v>
      </c>
      <c r="C21" s="1" t="s">
        <v>2566</v>
      </c>
      <c r="D21" s="10">
        <f>IF(AND(S21 &gt;= -800,S21 &lt;= -600),-7,IF(AND(S21 &gt; -600,S21 &lt;= -500),-6,IF(AND(S21 &gt; -500,S21 &lt;= -400),-5,IF(AND(S21 &gt; -400,S21 &lt;= -300),-4,IF(AND(S21 &gt; -300,S21 &lt;= -200),-3,IF(AND(S21 &gt; -200,S21 &lt;= -100),-2,IF(AND(S21 &gt; -100,S21 &lt;= -1),-1,IF(AND(S21 &gt;= 0,S21 &lt; 100),1,IF(AND(S21 &gt;= 100,S21 &lt; 200),2,IF(AND(S21 &gt;= 200,S21 &lt; 300),3,IF(AND(S21 &gt;= 300,S21 &lt; 400),4,IF(AND(S21 &gt;= 400,S21 &lt; 500),5))))))))))))</f>
        <v>-7</v>
      </c>
      <c r="E21" s="3" t="s">
        <v>2567</v>
      </c>
      <c r="F21" s="27" t="s">
        <v>2625</v>
      </c>
      <c r="G21" s="1" t="s">
        <v>2626</v>
      </c>
      <c r="H21" s="1" t="s">
        <v>2627</v>
      </c>
      <c r="I21" s="1">
        <v>61</v>
      </c>
      <c r="J21" s="1">
        <v>0</v>
      </c>
      <c r="K21" s="1">
        <v>0</v>
      </c>
      <c r="L21" s="1">
        <v>0</v>
      </c>
      <c r="M21" t="s">
        <v>29</v>
      </c>
      <c r="N21" s="14">
        <f>J21/I21</f>
        <v>0</v>
      </c>
      <c r="O21" s="14">
        <f>K21/I21</f>
        <v>0</v>
      </c>
      <c r="P21" s="14">
        <f>L21/I21</f>
        <v>0</v>
      </c>
      <c r="Q21">
        <v>7</v>
      </c>
      <c r="R21" s="14">
        <f>Q21/I21</f>
        <v>0.11475409836065574</v>
      </c>
      <c r="S21">
        <v>-650</v>
      </c>
      <c r="T21" t="s">
        <v>2459</v>
      </c>
      <c r="U21" s="19" t="s">
        <v>2571</v>
      </c>
      <c r="V21" s="19" t="s">
        <v>675</v>
      </c>
      <c r="W21">
        <v>2.25</v>
      </c>
      <c r="X21" s="14">
        <f>(Q21-W21)/I21</f>
        <v>7.7868852459016397E-2</v>
      </c>
      <c r="Y21" s="14" t="s">
        <v>2628</v>
      </c>
      <c r="Z21" s="30" t="str">
        <f>CONCATENATE(E21," (",U21,") - ",F21," (",V21,")")</f>
        <v>Hymns (0013) - Hymn 15 To Heracles the Lion-Hearted (015)</v>
      </c>
      <c r="AA21" s="14"/>
      <c r="AB21" s="14"/>
      <c r="AC21" s="14"/>
      <c r="AD21" s="14"/>
    </row>
    <row r="22" spans="1:30" ht="15.75" customHeight="1" x14ac:dyDescent="0.2">
      <c r="A22" s="1" t="s">
        <v>2566</v>
      </c>
      <c r="B22" s="1" t="s">
        <v>2567</v>
      </c>
      <c r="C22" s="1" t="s">
        <v>2566</v>
      </c>
      <c r="D22" s="10">
        <f>IF(AND(S22 &gt;= -800,S22 &lt;= -600),-7,IF(AND(S22 &gt; -600,S22 &lt;= -500),-6,IF(AND(S22 &gt; -500,S22 &lt;= -400),-5,IF(AND(S22 &gt; -400,S22 &lt;= -300),-4,IF(AND(S22 &gt; -300,S22 &lt;= -200),-3,IF(AND(S22 &gt; -200,S22 &lt;= -100),-2,IF(AND(S22 &gt; -100,S22 &lt;= -1),-1,IF(AND(S22 &gt;= 0,S22 &lt; 100),1,IF(AND(S22 &gt;= 100,S22 &lt; 200),2,IF(AND(S22 &gt;= 200,S22 &lt; 300),3,IF(AND(S22 &gt;= 300,S22 &lt; 400),4,IF(AND(S22 &gt;= 400,S22 &lt; 500),5))))))))))))</f>
        <v>-7</v>
      </c>
      <c r="E22" s="3" t="s">
        <v>2567</v>
      </c>
      <c r="F22" s="27" t="s">
        <v>2629</v>
      </c>
      <c r="G22" s="1" t="s">
        <v>2630</v>
      </c>
      <c r="H22" s="1" t="s">
        <v>2631</v>
      </c>
      <c r="I22" s="1">
        <v>33</v>
      </c>
      <c r="J22" s="1">
        <v>0</v>
      </c>
      <c r="K22" s="1">
        <v>1</v>
      </c>
      <c r="L22" s="1">
        <v>0</v>
      </c>
      <c r="M22" t="s">
        <v>29</v>
      </c>
      <c r="N22" s="14">
        <f>J22/I22</f>
        <v>0</v>
      </c>
      <c r="O22" s="14">
        <f>K22/I22</f>
        <v>3.0303030303030304E-2</v>
      </c>
      <c r="P22" s="14">
        <f>L22/I22</f>
        <v>0</v>
      </c>
      <c r="Q22">
        <v>8</v>
      </c>
      <c r="R22" s="14">
        <f>Q22/I22</f>
        <v>0.24242424242424243</v>
      </c>
      <c r="S22">
        <v>-650</v>
      </c>
      <c r="T22" t="s">
        <v>2459</v>
      </c>
      <c r="U22" s="19" t="s">
        <v>2571</v>
      </c>
      <c r="V22" s="19" t="s">
        <v>690</v>
      </c>
      <c r="W22">
        <v>3.5</v>
      </c>
      <c r="X22" s="14">
        <f>(Q22-W22)/I22</f>
        <v>0.13636363636363635</v>
      </c>
      <c r="Y22" s="14" t="s">
        <v>2632</v>
      </c>
      <c r="Z22" s="30" t="str">
        <f>CONCATENATE(E22," (",U22,") - ",F22," (",V22,")")</f>
        <v>Hymns (0013) - Hymn 16 To Asclepius (016)</v>
      </c>
      <c r="AA22" s="14"/>
      <c r="AB22" s="14"/>
      <c r="AC22" s="14"/>
      <c r="AD22" s="14"/>
    </row>
    <row r="23" spans="1:30" ht="15.75" customHeight="1" x14ac:dyDescent="0.2">
      <c r="A23" s="1" t="s">
        <v>2566</v>
      </c>
      <c r="B23" s="1" t="s">
        <v>2567</v>
      </c>
      <c r="C23" s="1" t="s">
        <v>2566</v>
      </c>
      <c r="D23" s="10">
        <f>IF(AND(S23 &gt;= -800,S23 &lt;= -600),-7,IF(AND(S23 &gt; -600,S23 &lt;= -500),-6,IF(AND(S23 &gt; -500,S23 &lt;= -400),-5,IF(AND(S23 &gt; -400,S23 &lt;= -300),-4,IF(AND(S23 &gt; -300,S23 &lt;= -200),-3,IF(AND(S23 &gt; -200,S23 &lt;= -100),-2,IF(AND(S23 &gt; -100,S23 &lt;= -1),-1,IF(AND(S23 &gt;= 0,S23 &lt; 100),1,IF(AND(S23 &gt;= 100,S23 &lt; 200),2,IF(AND(S23 &gt;= 200,S23 &lt; 300),3,IF(AND(S23 &gt;= 300,S23 &lt; 400),4,IF(AND(S23 &gt;= 400,S23 &lt; 500),5))))))))))))</f>
        <v>-7</v>
      </c>
      <c r="E23" s="3" t="s">
        <v>2567</v>
      </c>
      <c r="F23" s="27" t="s">
        <v>2633</v>
      </c>
      <c r="G23" s="1" t="s">
        <v>2634</v>
      </c>
      <c r="H23" s="1" t="s">
        <v>2635</v>
      </c>
      <c r="I23" s="1">
        <v>27</v>
      </c>
      <c r="J23" s="1">
        <v>0</v>
      </c>
      <c r="K23" s="1">
        <v>1</v>
      </c>
      <c r="L23" s="1">
        <v>0</v>
      </c>
      <c r="M23" t="s">
        <v>29</v>
      </c>
      <c r="N23" s="14">
        <f>J23/I23</f>
        <v>0</v>
      </c>
      <c r="O23" s="14">
        <f>K23/I23</f>
        <v>3.7037037037037035E-2</v>
      </c>
      <c r="P23" s="14">
        <f>L23/I23</f>
        <v>0</v>
      </c>
      <c r="Q23">
        <v>7</v>
      </c>
      <c r="R23" s="14">
        <f>Q23/I23</f>
        <v>0.25925925925925924</v>
      </c>
      <c r="S23">
        <v>-650</v>
      </c>
      <c r="T23" t="s">
        <v>2459</v>
      </c>
      <c r="U23" s="19" t="s">
        <v>2571</v>
      </c>
      <c r="V23" s="19" t="s">
        <v>727</v>
      </c>
      <c r="W23">
        <v>1.333333333333333</v>
      </c>
      <c r="X23" s="14">
        <f>(Q23-W23)/I23</f>
        <v>0.20987654320987656</v>
      </c>
      <c r="Y23" s="14" t="s">
        <v>2636</v>
      </c>
      <c r="Z23" s="30" t="str">
        <f>CONCATENATE(E23," (",U23,") - ",F23," (",V23,")")</f>
        <v>Hymns (0013) - Hymn 17 To the Dioscuri (017)</v>
      </c>
      <c r="AA23" s="14"/>
      <c r="AB23" s="14"/>
      <c r="AC23" s="14"/>
      <c r="AD23" s="14"/>
    </row>
    <row r="24" spans="1:30" ht="15.75" customHeight="1" x14ac:dyDescent="0.2">
      <c r="A24" s="1" t="s">
        <v>2566</v>
      </c>
      <c r="B24" s="1" t="s">
        <v>2567</v>
      </c>
      <c r="C24" s="1" t="s">
        <v>2566</v>
      </c>
      <c r="D24" s="10">
        <f>IF(AND(S24 &gt;= -800,S24 &lt;= -600),-7,IF(AND(S24 &gt; -600,S24 &lt;= -500),-6,IF(AND(S24 &gt; -500,S24 &lt;= -400),-5,IF(AND(S24 &gt; -400,S24 &lt;= -300),-4,IF(AND(S24 &gt; -300,S24 &lt;= -200),-3,IF(AND(S24 &gt; -200,S24 &lt;= -100),-2,IF(AND(S24 &gt; -100,S24 &lt;= -1),-1,IF(AND(S24 &gt;= 0,S24 &lt; 100),1,IF(AND(S24 &gt;= 100,S24 &lt; 200),2,IF(AND(S24 &gt;= 200,S24 &lt; 300),3,IF(AND(S24 &gt;= 300,S24 &lt; 400),4,IF(AND(S24 &gt;= 400,S24 &lt; 500),5))))))))))))</f>
        <v>-7</v>
      </c>
      <c r="E24" s="3" t="s">
        <v>2567</v>
      </c>
      <c r="F24" s="27" t="s">
        <v>2637</v>
      </c>
      <c r="G24" s="1" t="s">
        <v>2638</v>
      </c>
      <c r="H24" s="1" t="s">
        <v>2639</v>
      </c>
      <c r="I24" s="1">
        <v>69</v>
      </c>
      <c r="J24" s="1">
        <v>0</v>
      </c>
      <c r="K24" s="1">
        <v>1</v>
      </c>
      <c r="L24" s="1">
        <v>0</v>
      </c>
      <c r="M24" t="s">
        <v>29</v>
      </c>
      <c r="N24" s="14">
        <f>J24/I24</f>
        <v>0</v>
      </c>
      <c r="O24" s="14">
        <f>K24/I24</f>
        <v>1.4492753623188406E-2</v>
      </c>
      <c r="P24" s="14">
        <f>L24/I24</f>
        <v>0</v>
      </c>
      <c r="Q24">
        <v>12</v>
      </c>
      <c r="R24" s="14">
        <f>Q24/I24</f>
        <v>0.17391304347826086</v>
      </c>
      <c r="S24">
        <v>-650</v>
      </c>
      <c r="T24" t="s">
        <v>2459</v>
      </c>
      <c r="U24" s="19" t="s">
        <v>2571</v>
      </c>
      <c r="V24" s="19" t="s">
        <v>732</v>
      </c>
      <c r="W24">
        <v>5.25</v>
      </c>
      <c r="X24" s="14">
        <f>(Q24-W24)/I24</f>
        <v>9.7826086956521743E-2</v>
      </c>
      <c r="Y24" s="14" t="s">
        <v>2640</v>
      </c>
      <c r="Z24" s="30" t="str">
        <f>CONCATENATE(E24," (",U24,") - ",F24," (",V24,")")</f>
        <v>Hymns (0013) - Hymn 18 To Hermes (018)</v>
      </c>
      <c r="AA24" s="14"/>
      <c r="AB24" s="14"/>
      <c r="AC24" s="14"/>
      <c r="AD24" s="14"/>
    </row>
    <row r="25" spans="1:30" ht="15.75" customHeight="1" x14ac:dyDescent="0.2">
      <c r="A25" s="1" t="s">
        <v>2566</v>
      </c>
      <c r="B25" s="1" t="s">
        <v>2567</v>
      </c>
      <c r="C25" s="1" t="s">
        <v>2566</v>
      </c>
      <c r="D25" s="10">
        <f>IF(AND(S25 &gt;= -800,S25 &lt;= -600),-7,IF(AND(S25 &gt; -600,S25 &lt;= -500),-6,IF(AND(S25 &gt; -500,S25 &lt;= -400),-5,IF(AND(S25 &gt; -400,S25 &lt;= -300),-4,IF(AND(S25 &gt; -300,S25 &lt;= -200),-3,IF(AND(S25 &gt; -200,S25 &lt;= -100),-2,IF(AND(S25 &gt; -100,S25 &lt;= -1),-1,IF(AND(S25 &gt;= 0,S25 &lt; 100),1,IF(AND(S25 &gt;= 100,S25 &lt; 200),2,IF(AND(S25 &gt;= 200,S25 &lt; 300),3,IF(AND(S25 &gt;= 300,S25 &lt; 400),4,IF(AND(S25 &gt;= 400,S25 &lt; 500),5))))))))))))</f>
        <v>-7</v>
      </c>
      <c r="E25" s="3" t="s">
        <v>2567</v>
      </c>
      <c r="F25" s="27" t="s">
        <v>2641</v>
      </c>
      <c r="G25" s="1" t="s">
        <v>2642</v>
      </c>
      <c r="H25" s="1" t="s">
        <v>2643</v>
      </c>
      <c r="I25" s="1">
        <v>336</v>
      </c>
      <c r="J25" s="1">
        <v>1</v>
      </c>
      <c r="K25" s="1">
        <v>0</v>
      </c>
      <c r="L25" s="1">
        <v>0</v>
      </c>
      <c r="M25" t="s">
        <v>29</v>
      </c>
      <c r="N25" s="14">
        <f>J25/I25</f>
        <v>2.976190476190476E-3</v>
      </c>
      <c r="O25" s="14">
        <f>K25/I25</f>
        <v>0</v>
      </c>
      <c r="P25" s="14">
        <f>L25/I25</f>
        <v>0</v>
      </c>
      <c r="Q25">
        <v>63</v>
      </c>
      <c r="R25" s="14">
        <f>Q25/I25</f>
        <v>0.1875</v>
      </c>
      <c r="S25">
        <v>-650</v>
      </c>
      <c r="T25" t="s">
        <v>2459</v>
      </c>
      <c r="U25" s="19" t="s">
        <v>2571</v>
      </c>
      <c r="V25" s="19" t="s">
        <v>717</v>
      </c>
      <c r="W25">
        <v>28.416666666666661</v>
      </c>
      <c r="X25" s="14">
        <f>(Q25-W25)/I25</f>
        <v>0.10292658730158732</v>
      </c>
      <c r="Y25" s="14" t="s">
        <v>2644</v>
      </c>
      <c r="Z25" s="30" t="str">
        <f>CONCATENATE(E25," (",U25,") - ",F25," (",V25,")")</f>
        <v>Hymns (0013) - Hymn 19 to Pan (019)</v>
      </c>
      <c r="AA25" s="14"/>
      <c r="AB25" s="14"/>
      <c r="AC25" s="14"/>
      <c r="AD25" s="14"/>
    </row>
    <row r="26" spans="1:30" ht="15.75" customHeight="1" x14ac:dyDescent="0.2">
      <c r="A26" s="1" t="s">
        <v>2566</v>
      </c>
      <c r="B26" s="1" t="s">
        <v>2567</v>
      </c>
      <c r="C26" s="1" t="s">
        <v>2566</v>
      </c>
      <c r="D26" s="10">
        <f>IF(AND(S26 &gt;= -800,S26 &lt;= -600),-7,IF(AND(S26 &gt; -600,S26 &lt;= -500),-6,IF(AND(S26 &gt; -500,S26 &lt;= -400),-5,IF(AND(S26 &gt; -400,S26 &lt;= -300),-4,IF(AND(S26 &gt; -300,S26 &lt;= -200),-3,IF(AND(S26 &gt; -200,S26 &lt;= -100),-2,IF(AND(S26 &gt; -100,S26 &lt;= -1),-1,IF(AND(S26 &gt;= 0,S26 &lt; 100),1,IF(AND(S26 &gt;= 100,S26 &lt; 200),2,IF(AND(S26 &gt;= 200,S26 &lt; 300),3,IF(AND(S26 &gt;= 300,S26 &lt; 400),4,IF(AND(S26 &gt;= 400,S26 &lt; 500),5))))))))))))</f>
        <v>-7</v>
      </c>
      <c r="E26" s="3" t="s">
        <v>2567</v>
      </c>
      <c r="F26" s="27" t="s">
        <v>2645</v>
      </c>
      <c r="G26" s="1" t="s">
        <v>2646</v>
      </c>
      <c r="H26" s="1" t="s">
        <v>2647</v>
      </c>
      <c r="I26" s="1">
        <v>51</v>
      </c>
      <c r="J26" s="1">
        <v>0</v>
      </c>
      <c r="K26" s="1">
        <v>0</v>
      </c>
      <c r="L26" s="1">
        <v>0</v>
      </c>
      <c r="M26" t="s">
        <v>29</v>
      </c>
      <c r="N26" s="14">
        <f>J26/I26</f>
        <v>0</v>
      </c>
      <c r="O26" s="14">
        <f>K26/I26</f>
        <v>0</v>
      </c>
      <c r="P26" s="14">
        <f>L26/I26</f>
        <v>0</v>
      </c>
      <c r="Q26">
        <v>9</v>
      </c>
      <c r="R26" s="14">
        <f>Q26/I26</f>
        <v>0.17647058823529413</v>
      </c>
      <c r="S26">
        <v>-650</v>
      </c>
      <c r="T26" t="s">
        <v>2459</v>
      </c>
      <c r="U26" s="19" t="s">
        <v>2571</v>
      </c>
      <c r="V26" s="19" t="s">
        <v>645</v>
      </c>
      <c r="W26">
        <v>2.333333333333333</v>
      </c>
      <c r="X26" s="14">
        <f>(Q26-W26)/I26</f>
        <v>0.13071895424836602</v>
      </c>
      <c r="Y26" s="14" t="s">
        <v>2648</v>
      </c>
      <c r="Z26" s="30" t="str">
        <f>CONCATENATE(E26," (",U26,") - ",F26," (",V26,")")</f>
        <v>Hymns (0013) - Hymn 20 To Hephaestus (020)</v>
      </c>
      <c r="AA26" s="14"/>
      <c r="AB26" s="14"/>
      <c r="AC26" s="14"/>
      <c r="AD26" s="14"/>
    </row>
    <row r="27" spans="1:30" ht="15.75" customHeight="1" x14ac:dyDescent="0.2">
      <c r="A27" s="1" t="s">
        <v>2566</v>
      </c>
      <c r="B27" s="1" t="s">
        <v>2567</v>
      </c>
      <c r="C27" s="1" t="s">
        <v>2566</v>
      </c>
      <c r="D27" s="10">
        <f>IF(AND(S27 &gt;= -800,S27 &lt;= -600),-7,IF(AND(S27 &gt; -600,S27 &lt;= -500),-6,IF(AND(S27 &gt; -500,S27 &lt;= -400),-5,IF(AND(S27 &gt; -400,S27 &lt;= -300),-4,IF(AND(S27 &gt; -300,S27 &lt;= -200),-3,IF(AND(S27 &gt; -200,S27 &lt;= -100),-2,IF(AND(S27 &gt; -100,S27 &lt;= -1),-1,IF(AND(S27 &gt;= 0,S27 &lt; 100),1,IF(AND(S27 &gt;= 100,S27 &lt; 200),2,IF(AND(S27 &gt;= 200,S27 &lt; 300),3,IF(AND(S27 &gt;= 300,S27 &lt; 400),4,IF(AND(S27 &gt;= 400,S27 &lt; 500),5))))))))))))</f>
        <v>-7</v>
      </c>
      <c r="E27" s="3" t="s">
        <v>2567</v>
      </c>
      <c r="F27" s="27" t="s">
        <v>2649</v>
      </c>
      <c r="G27" s="1" t="s">
        <v>2650</v>
      </c>
      <c r="H27" s="1" t="s">
        <v>2651</v>
      </c>
      <c r="I27" s="1">
        <v>38</v>
      </c>
      <c r="J27" s="1">
        <v>0</v>
      </c>
      <c r="K27" s="1">
        <v>0</v>
      </c>
      <c r="L27" s="1">
        <v>0</v>
      </c>
      <c r="M27" t="s">
        <v>29</v>
      </c>
      <c r="N27" s="14">
        <f>J27/I27</f>
        <v>0</v>
      </c>
      <c r="O27" s="14">
        <f>K27/I27</f>
        <v>0</v>
      </c>
      <c r="P27" s="14">
        <f>L27/I27</f>
        <v>0</v>
      </c>
      <c r="Q27">
        <v>9</v>
      </c>
      <c r="R27" s="14">
        <f>Q27/I27</f>
        <v>0.23684210526315788</v>
      </c>
      <c r="S27">
        <v>-650</v>
      </c>
      <c r="T27" t="s">
        <v>2459</v>
      </c>
      <c r="U27" s="19" t="s">
        <v>2571</v>
      </c>
      <c r="V27" s="19" t="s">
        <v>722</v>
      </c>
      <c r="W27">
        <v>6</v>
      </c>
      <c r="X27" s="14">
        <f>(Q27-W27)/I27</f>
        <v>7.8947368421052627E-2</v>
      </c>
      <c r="Y27" s="14" t="s">
        <v>2652</v>
      </c>
      <c r="Z27" s="30" t="str">
        <f>CONCATENATE(E27," (",U27,") - ",F27," (",V27,")")</f>
        <v>Hymns (0013) - Hymn 21 To Apollo (021)</v>
      </c>
      <c r="AA27" s="14"/>
      <c r="AB27" s="14"/>
      <c r="AC27" s="14"/>
      <c r="AD27" s="14"/>
    </row>
    <row r="28" spans="1:30" ht="15.75" customHeight="1" x14ac:dyDescent="0.2">
      <c r="A28" s="1" t="s">
        <v>2566</v>
      </c>
      <c r="B28" s="1" t="s">
        <v>2567</v>
      </c>
      <c r="C28" s="1" t="s">
        <v>2566</v>
      </c>
      <c r="D28" s="10">
        <f>IF(AND(S28 &gt;= -800,S28 &lt;= -600),-7,IF(AND(S28 &gt; -600,S28 &lt;= -500),-6,IF(AND(S28 &gt; -500,S28 &lt;= -400),-5,IF(AND(S28 &gt; -400,S28 &lt;= -300),-4,IF(AND(S28 &gt; -300,S28 &lt;= -200),-3,IF(AND(S28 &gt; -200,S28 &lt;= -100),-2,IF(AND(S28 &gt; -100,S28 &lt;= -1),-1,IF(AND(S28 &gt;= 0,S28 &lt; 100),1,IF(AND(S28 &gt;= 100,S28 &lt; 200),2,IF(AND(S28 &gt;= 200,S28 &lt; 300),3,IF(AND(S28 &gt;= 300,S28 &lt; 400),4,IF(AND(S28 &gt;= 400,S28 &lt; 500),5))))))))))))</f>
        <v>-7</v>
      </c>
      <c r="E28" s="3" t="s">
        <v>2567</v>
      </c>
      <c r="F28" s="27" t="s">
        <v>2653</v>
      </c>
      <c r="G28" s="1" t="s">
        <v>2654</v>
      </c>
      <c r="H28" s="1" t="s">
        <v>2655</v>
      </c>
      <c r="I28" s="1">
        <v>42</v>
      </c>
      <c r="J28" s="1">
        <v>0</v>
      </c>
      <c r="K28" s="1">
        <v>1</v>
      </c>
      <c r="L28" s="1">
        <v>0</v>
      </c>
      <c r="M28" t="s">
        <v>29</v>
      </c>
      <c r="N28" s="14">
        <f>J28/I28</f>
        <v>0</v>
      </c>
      <c r="O28" s="14">
        <f>K28/I28</f>
        <v>2.3809523809523808E-2</v>
      </c>
      <c r="P28" s="14">
        <f>L28/I28</f>
        <v>0</v>
      </c>
      <c r="Q28">
        <v>6</v>
      </c>
      <c r="R28" s="14">
        <f>Q28/I28</f>
        <v>0.14285714285714285</v>
      </c>
      <c r="S28">
        <v>-650</v>
      </c>
      <c r="T28" t="s">
        <v>2459</v>
      </c>
      <c r="U28" s="19" t="s">
        <v>2571</v>
      </c>
      <c r="V28" s="19" t="s">
        <v>761</v>
      </c>
      <c r="W28">
        <v>2.583333333333333</v>
      </c>
      <c r="X28" s="14">
        <f>(Q28-W28)/I28</f>
        <v>8.1349206349206352E-2</v>
      </c>
      <c r="Y28" s="14" t="s">
        <v>2656</v>
      </c>
      <c r="Z28" s="30" t="str">
        <f>CONCATENATE(E28," (",U28,") - ",F28," (",V28,")")</f>
        <v>Hymns (0013) - Hymn 22 To Poseidon (022)</v>
      </c>
      <c r="AA28" s="14"/>
      <c r="AB28" s="14"/>
      <c r="AC28" s="14"/>
      <c r="AD28" s="14"/>
    </row>
    <row r="29" spans="1:30" ht="15.75" customHeight="1" x14ac:dyDescent="0.2">
      <c r="A29" s="1" t="s">
        <v>2566</v>
      </c>
      <c r="B29" s="1" t="s">
        <v>2567</v>
      </c>
      <c r="C29" s="1" t="s">
        <v>2566</v>
      </c>
      <c r="D29" s="10">
        <f>IF(AND(S29 &gt;= -800,S29 &lt;= -600),-7,IF(AND(S29 &gt; -600,S29 &lt;= -500),-6,IF(AND(S29 &gt; -500,S29 &lt;= -400),-5,IF(AND(S29 &gt; -400,S29 &lt;= -300),-4,IF(AND(S29 &gt; -300,S29 &lt;= -200),-3,IF(AND(S29 &gt; -200,S29 &lt;= -100),-2,IF(AND(S29 &gt; -100,S29 &lt;= -1),-1,IF(AND(S29 &gt;= 0,S29 &lt; 100),1,IF(AND(S29 &gt;= 100,S29 &lt; 200),2,IF(AND(S29 &gt;= 200,S29 &lt; 300),3,IF(AND(S29 &gt;= 300,S29 &lt; 400),4,IF(AND(S29 &gt;= 400,S29 &lt; 500),5))))))))))))</f>
        <v>-7</v>
      </c>
      <c r="E29" s="3" t="s">
        <v>2567</v>
      </c>
      <c r="F29" s="27" t="s">
        <v>2657</v>
      </c>
      <c r="G29" s="1" t="s">
        <v>2658</v>
      </c>
      <c r="H29" s="1" t="s">
        <v>2659</v>
      </c>
      <c r="I29" s="1">
        <v>22</v>
      </c>
      <c r="J29" s="1">
        <v>0</v>
      </c>
      <c r="K29" s="1">
        <v>0</v>
      </c>
      <c r="L29" s="1">
        <v>0</v>
      </c>
      <c r="M29" t="s">
        <v>29</v>
      </c>
      <c r="N29" s="14">
        <f>J29/I29</f>
        <v>0</v>
      </c>
      <c r="O29" s="14">
        <f>K29/I29</f>
        <v>0</v>
      </c>
      <c r="P29" s="14">
        <f>L29/I29</f>
        <v>0</v>
      </c>
      <c r="Q29">
        <v>5</v>
      </c>
      <c r="R29" s="14">
        <f>Q29/I29</f>
        <v>0.22727272727272727</v>
      </c>
      <c r="S29">
        <v>-650</v>
      </c>
      <c r="T29" t="s">
        <v>2459</v>
      </c>
      <c r="U29" s="19" t="s">
        <v>2571</v>
      </c>
      <c r="V29" s="19" t="s">
        <v>695</v>
      </c>
      <c r="W29">
        <v>1.25</v>
      </c>
      <c r="X29" s="14">
        <f>(Q29-W29)/I29</f>
        <v>0.17045454545454544</v>
      </c>
      <c r="Y29" s="14" t="s">
        <v>2660</v>
      </c>
      <c r="Z29" s="30" t="str">
        <f>CONCATENATE(E29," (",U29,") - ",F29," (",V29,")")</f>
        <v>Hymns (0013) - Hymn 23 to Zeus (023)</v>
      </c>
      <c r="AA29" s="14"/>
      <c r="AB29" s="14"/>
      <c r="AC29" s="14"/>
      <c r="AD29" s="14"/>
    </row>
    <row r="30" spans="1:30" ht="15.75" customHeight="1" x14ac:dyDescent="0.2">
      <c r="A30" s="1" t="s">
        <v>2566</v>
      </c>
      <c r="B30" s="1" t="s">
        <v>2567</v>
      </c>
      <c r="C30" s="1" t="s">
        <v>2566</v>
      </c>
      <c r="D30" s="10">
        <f>IF(AND(S30 &gt;= -800,S30 &lt;= -600),-7,IF(AND(S30 &gt; -600,S30 &lt;= -500),-6,IF(AND(S30 &gt; -500,S30 &lt;= -400),-5,IF(AND(S30 &gt; -400,S30 &lt;= -300),-4,IF(AND(S30 &gt; -300,S30 &lt;= -200),-3,IF(AND(S30 &gt; -200,S30 &lt;= -100),-2,IF(AND(S30 &gt; -100,S30 &lt;= -1),-1,IF(AND(S30 &gt;= 0,S30 &lt; 100),1,IF(AND(S30 &gt;= 100,S30 &lt; 200),2,IF(AND(S30 &gt;= 200,S30 &lt; 300),3,IF(AND(S30 &gt;= 300,S30 &lt; 400),4,IF(AND(S30 &gt;= 400,S30 &lt; 500),5))))))))))))</f>
        <v>-7</v>
      </c>
      <c r="E30" s="3" t="s">
        <v>2567</v>
      </c>
      <c r="F30" s="27" t="s">
        <v>2661</v>
      </c>
      <c r="G30" s="1" t="s">
        <v>2662</v>
      </c>
      <c r="H30" s="1" t="s">
        <v>2663</v>
      </c>
      <c r="I30" s="1">
        <v>33</v>
      </c>
      <c r="J30" s="1">
        <v>0</v>
      </c>
      <c r="K30" s="1">
        <v>0</v>
      </c>
      <c r="L30" s="1">
        <v>0</v>
      </c>
      <c r="M30" t="s">
        <v>29</v>
      </c>
      <c r="N30" s="14">
        <f>J30/I30</f>
        <v>0</v>
      </c>
      <c r="O30" s="14">
        <f>K30/I30</f>
        <v>0</v>
      </c>
      <c r="P30" s="14">
        <f>L30/I30</f>
        <v>0</v>
      </c>
      <c r="Q30">
        <v>9</v>
      </c>
      <c r="R30" s="14">
        <f>Q30/I30</f>
        <v>0.27272727272727271</v>
      </c>
      <c r="S30">
        <v>-650</v>
      </c>
      <c r="T30" t="s">
        <v>2459</v>
      </c>
      <c r="U30" s="19" t="s">
        <v>2571</v>
      </c>
      <c r="V30" s="19" t="s">
        <v>766</v>
      </c>
      <c r="W30">
        <v>5.5</v>
      </c>
      <c r="X30" s="14">
        <f>(Q30-W30)/I30</f>
        <v>0.10606060606060606</v>
      </c>
      <c r="Y30" s="14" t="s">
        <v>2664</v>
      </c>
      <c r="Z30" s="30" t="str">
        <f>CONCATENATE(E30," (",U30,") - ",F30," (",V30,")")</f>
        <v>Hymns (0013) - Hymn 24 To Hestia (024)</v>
      </c>
      <c r="AA30" s="14"/>
      <c r="AB30" s="14"/>
      <c r="AC30" s="14"/>
      <c r="AD30" s="14"/>
    </row>
    <row r="31" spans="1:30" ht="15.75" customHeight="1" x14ac:dyDescent="0.2">
      <c r="A31" s="1" t="s">
        <v>2566</v>
      </c>
      <c r="B31" s="1" t="s">
        <v>2567</v>
      </c>
      <c r="C31" s="1" t="s">
        <v>2566</v>
      </c>
      <c r="D31" s="10">
        <f>IF(AND(S31 &gt;= -800,S31 &lt;= -600),-7,IF(AND(S31 &gt; -600,S31 &lt;= -500),-6,IF(AND(S31 &gt; -500,S31 &lt;= -400),-5,IF(AND(S31 &gt; -400,S31 &lt;= -300),-4,IF(AND(S31 &gt; -300,S31 &lt;= -200),-3,IF(AND(S31 &gt; -200,S31 &lt;= -100),-2,IF(AND(S31 &gt; -100,S31 &lt;= -1),-1,IF(AND(S31 &gt;= 0,S31 &lt; 100),1,IF(AND(S31 &gt;= 100,S31 &lt; 200),2,IF(AND(S31 &gt;= 200,S31 &lt; 300),3,IF(AND(S31 &gt;= 300,S31 &lt; 400),4,IF(AND(S31 &gt;= 400,S31 &lt; 500),5))))))))))))</f>
        <v>-7</v>
      </c>
      <c r="E31" s="3" t="s">
        <v>2567</v>
      </c>
      <c r="F31" s="27" t="s">
        <v>2665</v>
      </c>
      <c r="G31" s="1" t="s">
        <v>2666</v>
      </c>
      <c r="H31" s="1" t="s">
        <v>2667</v>
      </c>
      <c r="I31" s="1">
        <v>51</v>
      </c>
      <c r="J31" s="1">
        <v>0</v>
      </c>
      <c r="K31" s="1">
        <v>0</v>
      </c>
      <c r="L31" s="1">
        <v>0</v>
      </c>
      <c r="M31" t="s">
        <v>29</v>
      </c>
      <c r="N31" s="14">
        <f>J31/I31</f>
        <v>0</v>
      </c>
      <c r="O31" s="14">
        <f>K31/I31</f>
        <v>0</v>
      </c>
      <c r="P31" s="14">
        <f>L31/I31</f>
        <v>0</v>
      </c>
      <c r="Q31">
        <v>7</v>
      </c>
      <c r="R31" s="14">
        <f>Q31/I31</f>
        <v>0.13725490196078433</v>
      </c>
      <c r="S31">
        <v>-650</v>
      </c>
      <c r="T31" t="s">
        <v>2459</v>
      </c>
      <c r="U31" s="19" t="s">
        <v>2571</v>
      </c>
      <c r="V31" s="19" t="s">
        <v>752</v>
      </c>
      <c r="W31">
        <v>4.3333333333333339</v>
      </c>
      <c r="X31" s="14">
        <f>(Q31-W31)/I31</f>
        <v>5.2287581699346393E-2</v>
      </c>
      <c r="Y31" s="14" t="s">
        <v>2668</v>
      </c>
      <c r="Z31" s="30" t="str">
        <f>CONCATENATE(E31," (",U31,") - ",F31," (",V31,")")</f>
        <v>Hymns (0013) - Hymn 25 To the Muses and Apollo (025)</v>
      </c>
      <c r="AA31" s="14"/>
      <c r="AB31" s="14"/>
      <c r="AC31" s="14"/>
      <c r="AD31" s="14"/>
    </row>
    <row r="32" spans="1:30" ht="15.75" customHeight="1" x14ac:dyDescent="0.2">
      <c r="A32" s="1" t="s">
        <v>2566</v>
      </c>
      <c r="B32" s="1" t="s">
        <v>2567</v>
      </c>
      <c r="C32" s="1" t="s">
        <v>2566</v>
      </c>
      <c r="D32" s="10">
        <f>IF(AND(S32 &gt;= -800,S32 &lt;= -600),-7,IF(AND(S32 &gt; -600,S32 &lt;= -500),-6,IF(AND(S32 &gt; -500,S32 &lt;= -400),-5,IF(AND(S32 &gt; -400,S32 &lt;= -300),-4,IF(AND(S32 &gt; -300,S32 &lt;= -200),-3,IF(AND(S32 &gt; -200,S32 &lt;= -100),-2,IF(AND(S32 &gt; -100,S32 &lt;= -1),-1,IF(AND(S32 &gt;= 0,S32 &lt; 100),1,IF(AND(S32 &gt;= 100,S32 &lt; 200),2,IF(AND(S32 &gt;= 200,S32 &lt; 300),3,IF(AND(S32 &gt;= 300,S32 &lt; 400),4,IF(AND(S32 &gt;= 400,S32 &lt; 500),5))))))))))))</f>
        <v>-7</v>
      </c>
      <c r="E32" s="3" t="s">
        <v>2567</v>
      </c>
      <c r="F32" s="27" t="s">
        <v>2669</v>
      </c>
      <c r="G32" s="1" t="s">
        <v>2670</v>
      </c>
      <c r="H32" s="1" t="s">
        <v>2671</v>
      </c>
      <c r="I32" s="1">
        <v>89</v>
      </c>
      <c r="J32" s="1">
        <v>0</v>
      </c>
      <c r="K32" s="1">
        <v>0</v>
      </c>
      <c r="L32" s="1">
        <v>0</v>
      </c>
      <c r="M32" t="s">
        <v>29</v>
      </c>
      <c r="N32" s="14">
        <f>J32/I32</f>
        <v>0</v>
      </c>
      <c r="O32" s="14">
        <f>K32/I32</f>
        <v>0</v>
      </c>
      <c r="P32" s="14">
        <f>L32/I32</f>
        <v>0</v>
      </c>
      <c r="Q32">
        <v>19</v>
      </c>
      <c r="R32" s="14">
        <f>Q32/I32</f>
        <v>0.21348314606741572</v>
      </c>
      <c r="S32">
        <v>-650</v>
      </c>
      <c r="T32" t="s">
        <v>2459</v>
      </c>
      <c r="U32" s="19" t="s">
        <v>2571</v>
      </c>
      <c r="V32" s="19" t="s">
        <v>685</v>
      </c>
      <c r="W32">
        <v>10.66666666666667</v>
      </c>
      <c r="X32" s="14">
        <f>(Q32-W32)/I32</f>
        <v>9.3632958801498092E-2</v>
      </c>
      <c r="Y32" s="14" t="s">
        <v>2672</v>
      </c>
      <c r="Z32" s="30" t="str">
        <f>CONCATENATE(E32," (",U32,") - ",F32," (",V32,")")</f>
        <v>Hymns (0013) - Hymn 26 To Dionysus (026)</v>
      </c>
      <c r="AA32" s="14"/>
      <c r="AB32" s="14"/>
      <c r="AC32" s="14"/>
      <c r="AD32" s="14"/>
    </row>
    <row r="33" spans="1:30" ht="15.75" customHeight="1" x14ac:dyDescent="0.2">
      <c r="A33" s="1" t="s">
        <v>2566</v>
      </c>
      <c r="B33" s="1" t="s">
        <v>2567</v>
      </c>
      <c r="C33" s="1" t="s">
        <v>2566</v>
      </c>
      <c r="D33" s="10">
        <f>IF(AND(S33 &gt;= -800,S33 &lt;= -600),-7,IF(AND(S33 &gt; -600,S33 &lt;= -500),-6,IF(AND(S33 &gt; -500,S33 &lt;= -400),-5,IF(AND(S33 &gt; -400,S33 &lt;= -300),-4,IF(AND(S33 &gt; -300,S33 &lt;= -200),-3,IF(AND(S33 &gt; -200,S33 &lt;= -100),-2,IF(AND(S33 &gt; -100,S33 &lt;= -1),-1,IF(AND(S33 &gt;= 0,S33 &lt; 100),1,IF(AND(S33 &gt;= 100,S33 &lt; 200),2,IF(AND(S33 &gt;= 200,S33 &lt; 300),3,IF(AND(S33 &gt;= 300,S33 &lt; 400),4,IF(AND(S33 &gt;= 400,S33 &lt; 500),5))))))))))))</f>
        <v>-7</v>
      </c>
      <c r="E33" s="3" t="s">
        <v>2567</v>
      </c>
      <c r="F33" s="27" t="s">
        <v>2673</v>
      </c>
      <c r="G33" s="1" t="s">
        <v>2674</v>
      </c>
      <c r="H33" s="1" t="s">
        <v>2675</v>
      </c>
      <c r="I33" s="1">
        <v>132</v>
      </c>
      <c r="J33" s="1">
        <v>0</v>
      </c>
      <c r="K33" s="1">
        <v>0</v>
      </c>
      <c r="L33" s="1">
        <v>0</v>
      </c>
      <c r="M33" t="s">
        <v>29</v>
      </c>
      <c r="N33" s="14">
        <f>J33/I33</f>
        <v>0</v>
      </c>
      <c r="O33" s="14">
        <f>K33/I33</f>
        <v>0</v>
      </c>
      <c r="P33" s="14">
        <f>L33/I33</f>
        <v>0</v>
      </c>
      <c r="Q33">
        <v>18</v>
      </c>
      <c r="R33" s="14">
        <f>Q33/I33</f>
        <v>0.13636363636363635</v>
      </c>
      <c r="S33">
        <v>-650</v>
      </c>
      <c r="T33" t="s">
        <v>2459</v>
      </c>
      <c r="U33" s="19" t="s">
        <v>2571</v>
      </c>
      <c r="V33" s="19" t="s">
        <v>570</v>
      </c>
      <c r="W33">
        <v>8.6666666666666661</v>
      </c>
      <c r="X33" s="14">
        <f>(Q33-W33)/I33</f>
        <v>7.0707070707070718E-2</v>
      </c>
      <c r="Y33" s="14" t="s">
        <v>2676</v>
      </c>
      <c r="Z33" s="30" t="str">
        <f>CONCATENATE(E33," (",U33,") - ",F33," (",V33,")")</f>
        <v>Hymns (0013) - Hymn 27 To Artemis (027)</v>
      </c>
      <c r="AA33" s="14"/>
      <c r="AB33" s="14"/>
      <c r="AC33" s="14"/>
      <c r="AD33" s="14"/>
    </row>
    <row r="34" spans="1:30" ht="15.75" customHeight="1" x14ac:dyDescent="0.2">
      <c r="A34" s="1" t="s">
        <v>2566</v>
      </c>
      <c r="B34" s="1" t="s">
        <v>2567</v>
      </c>
      <c r="C34" s="1" t="s">
        <v>2566</v>
      </c>
      <c r="D34" s="10">
        <f>IF(AND(S34 &gt;= -800,S34 &lt;= -600),-7,IF(AND(S34 &gt; -600,S34 &lt;= -500),-6,IF(AND(S34 &gt; -500,S34 &lt;= -400),-5,IF(AND(S34 &gt; -400,S34 &lt;= -300),-4,IF(AND(S34 &gt; -300,S34 &lt;= -200),-3,IF(AND(S34 &gt; -200,S34 &lt;= -100),-2,IF(AND(S34 &gt; -100,S34 &lt;= -1),-1,IF(AND(S34 &gt;= 0,S34 &lt; 100),1,IF(AND(S34 &gt;= 100,S34 &lt; 200),2,IF(AND(S34 &gt;= 200,S34 &lt; 300),3,IF(AND(S34 &gt;= 300,S34 &lt; 400),4,IF(AND(S34 &gt;= 400,S34 &lt; 500),5))))))))))))</f>
        <v>-7</v>
      </c>
      <c r="E34" s="3" t="s">
        <v>2567</v>
      </c>
      <c r="F34" s="27" t="s">
        <v>2677</v>
      </c>
      <c r="G34" s="1" t="s">
        <v>2678</v>
      </c>
      <c r="H34" s="1" t="s">
        <v>2679</v>
      </c>
      <c r="I34" s="1">
        <v>111</v>
      </c>
      <c r="J34" s="1">
        <v>0</v>
      </c>
      <c r="K34" s="1">
        <v>0</v>
      </c>
      <c r="L34" s="1">
        <v>0</v>
      </c>
      <c r="M34" t="s">
        <v>29</v>
      </c>
      <c r="N34" s="14">
        <f>J34/I34</f>
        <v>0</v>
      </c>
      <c r="O34" s="14">
        <f>K34/I34</f>
        <v>0</v>
      </c>
      <c r="P34" s="14">
        <f>L34/I34</f>
        <v>0</v>
      </c>
      <c r="Q34">
        <v>15</v>
      </c>
      <c r="R34" s="14">
        <f>Q34/I34</f>
        <v>0.13513513513513514</v>
      </c>
      <c r="S34">
        <v>-650</v>
      </c>
      <c r="T34" t="s">
        <v>2459</v>
      </c>
      <c r="U34" s="19" t="s">
        <v>2571</v>
      </c>
      <c r="V34" s="19" t="s">
        <v>771</v>
      </c>
      <c r="W34">
        <v>11.33333333333333</v>
      </c>
      <c r="X34" s="14">
        <f>(Q34-W34)/I34</f>
        <v>3.3033033033033059E-2</v>
      </c>
      <c r="Y34" s="14" t="s">
        <v>2680</v>
      </c>
      <c r="Z34" s="30" t="str">
        <f>CONCATENATE(E34," (",U34,") - ",F34," (",V34,")")</f>
        <v>Hymns (0013) - Hymn 28 To Athena (028)</v>
      </c>
      <c r="AA34" s="14"/>
      <c r="AB34" s="14"/>
      <c r="AC34" s="14"/>
      <c r="AD34" s="14"/>
    </row>
    <row r="35" spans="1:30" ht="15.75" customHeight="1" x14ac:dyDescent="0.2">
      <c r="A35" s="1" t="s">
        <v>2566</v>
      </c>
      <c r="B35" s="1" t="s">
        <v>2567</v>
      </c>
      <c r="C35" s="1" t="s">
        <v>2566</v>
      </c>
      <c r="D35" s="10">
        <f>IF(AND(S35 &gt;= -800,S35 &lt;= -600),-7,IF(AND(S35 &gt; -600,S35 &lt;= -500),-6,IF(AND(S35 &gt; -500,S35 &lt;= -400),-5,IF(AND(S35 &gt; -400,S35 &lt;= -300),-4,IF(AND(S35 &gt; -300,S35 &lt;= -200),-3,IF(AND(S35 &gt; -200,S35 &lt;= -100),-2,IF(AND(S35 &gt; -100,S35 &lt;= -1),-1,IF(AND(S35 &gt;= 0,S35 &lt; 100),1,IF(AND(S35 &gt;= 100,S35 &lt; 200),2,IF(AND(S35 &gt;= 200,S35 &lt; 300),3,IF(AND(S35 &gt;= 300,S35 &lt; 400),4,IF(AND(S35 &gt;= 400,S35 &lt; 500),5))))))))))))</f>
        <v>-7</v>
      </c>
      <c r="E35" s="3" t="s">
        <v>2567</v>
      </c>
      <c r="F35" s="27" t="s">
        <v>2681</v>
      </c>
      <c r="G35" s="1" t="s">
        <v>2682</v>
      </c>
      <c r="H35" s="1" t="s">
        <v>2683</v>
      </c>
      <c r="I35" s="1">
        <v>96</v>
      </c>
      <c r="J35" s="1">
        <v>0</v>
      </c>
      <c r="K35" s="1">
        <v>0</v>
      </c>
      <c r="L35" s="1">
        <v>0</v>
      </c>
      <c r="M35" t="s">
        <v>29</v>
      </c>
      <c r="N35" s="14">
        <f>J35/I35</f>
        <v>0</v>
      </c>
      <c r="O35" s="14">
        <f>K35/I35</f>
        <v>0</v>
      </c>
      <c r="P35" s="14">
        <f>L35/I35</f>
        <v>0</v>
      </c>
      <c r="Q35">
        <v>20</v>
      </c>
      <c r="R35" s="14">
        <f>Q35/I35</f>
        <v>0.20833333333333334</v>
      </c>
      <c r="S35">
        <v>-650</v>
      </c>
      <c r="T35" t="s">
        <v>2459</v>
      </c>
      <c r="U35" s="19" t="s">
        <v>2571</v>
      </c>
      <c r="V35" s="19" t="s">
        <v>670</v>
      </c>
      <c r="W35">
        <v>13.18333333333333</v>
      </c>
      <c r="X35" s="14">
        <f>(Q35-W35)/I35</f>
        <v>7.1006944444444484E-2</v>
      </c>
      <c r="Y35" s="14" t="s">
        <v>2684</v>
      </c>
      <c r="Z35" s="30" t="str">
        <f>CONCATENATE(E35," (",U35,") - ",F35," (",V35,")")</f>
        <v>Hymns (0013) - Hymn 29 To Hestia (029)</v>
      </c>
      <c r="AA35" s="14"/>
      <c r="AB35" s="14"/>
      <c r="AC35" s="14"/>
      <c r="AD35" s="14"/>
    </row>
    <row r="36" spans="1:30" ht="15.75" customHeight="1" x14ac:dyDescent="0.2">
      <c r="A36" s="1" t="s">
        <v>2566</v>
      </c>
      <c r="B36" s="1" t="s">
        <v>2567</v>
      </c>
      <c r="C36" s="1" t="s">
        <v>2566</v>
      </c>
      <c r="D36" s="10">
        <f>IF(AND(S36 &gt;= -800,S36 &lt;= -600),-7,IF(AND(S36 &gt; -600,S36 &lt;= -500),-6,IF(AND(S36 &gt; -500,S36 &lt;= -400),-5,IF(AND(S36 &gt; -400,S36 &lt;= -300),-4,IF(AND(S36 &gt; -300,S36 &lt;= -200),-3,IF(AND(S36 &gt; -200,S36 &lt;= -100),-2,IF(AND(S36 &gt; -100,S36 &lt;= -1),-1,IF(AND(S36 &gt;= 0,S36 &lt; 100),1,IF(AND(S36 &gt;= 100,S36 &lt; 200),2,IF(AND(S36 &gt;= 200,S36 &lt; 300),3,IF(AND(S36 &gt;= 300,S36 &lt; 400),4,IF(AND(S36 &gt;= 400,S36 &lt; 500),5))))))))))))</f>
        <v>-7</v>
      </c>
      <c r="E36" s="3" t="s">
        <v>2567</v>
      </c>
      <c r="F36" s="27" t="s">
        <v>2685</v>
      </c>
      <c r="G36" s="1" t="s">
        <v>2686</v>
      </c>
      <c r="H36" s="1" t="s">
        <v>2687</v>
      </c>
      <c r="I36" s="1">
        <v>133</v>
      </c>
      <c r="J36" s="1">
        <v>0</v>
      </c>
      <c r="K36" s="1">
        <v>0</v>
      </c>
      <c r="L36" s="1">
        <v>0</v>
      </c>
      <c r="M36" t="s">
        <v>29</v>
      </c>
      <c r="N36" s="14">
        <f>J36/I36</f>
        <v>0</v>
      </c>
      <c r="O36" s="14">
        <f>K36/I36</f>
        <v>0</v>
      </c>
      <c r="P36" s="14">
        <f>L36/I36</f>
        <v>0</v>
      </c>
      <c r="Q36">
        <v>23</v>
      </c>
      <c r="R36" s="14">
        <f>Q36/I36</f>
        <v>0.17293233082706766</v>
      </c>
      <c r="S36">
        <v>-650</v>
      </c>
      <c r="T36" t="s">
        <v>2459</v>
      </c>
      <c r="U36" s="19" t="s">
        <v>2571</v>
      </c>
      <c r="V36" s="19" t="s">
        <v>565</v>
      </c>
      <c r="W36">
        <v>16.083333333333339</v>
      </c>
      <c r="X36" s="14">
        <f>(Q36-W36)/I36</f>
        <v>5.2005012531328276E-2</v>
      </c>
      <c r="Y36" s="14" t="s">
        <v>2688</v>
      </c>
      <c r="Z36" s="30" t="str">
        <f>CONCATENATE(E36," (",U36,") - ",F36," (",V36,")")</f>
        <v>Hymns (0013) - Hymn 30 To Earth (030)</v>
      </c>
      <c r="AA36" s="14"/>
      <c r="AB36" s="14"/>
      <c r="AC36" s="14"/>
      <c r="AD36" s="14"/>
    </row>
    <row r="37" spans="1:30" ht="15.75" customHeight="1" x14ac:dyDescent="0.2">
      <c r="A37" s="1" t="s">
        <v>2566</v>
      </c>
      <c r="B37" s="1" t="s">
        <v>2567</v>
      </c>
      <c r="C37" s="1" t="s">
        <v>2566</v>
      </c>
      <c r="D37" s="10">
        <f>IF(AND(S37 &gt;= -800,S37 &lt;= -600),-7,IF(AND(S37 &gt; -600,S37 &lt;= -500),-6,IF(AND(S37 &gt; -500,S37 &lt;= -400),-5,IF(AND(S37 &gt; -400,S37 &lt;= -300),-4,IF(AND(S37 &gt; -300,S37 &lt;= -200),-3,IF(AND(S37 &gt; -200,S37 &lt;= -100),-2,IF(AND(S37 &gt; -100,S37 &lt;= -1),-1,IF(AND(S37 &gt;= 0,S37 &lt; 100),1,IF(AND(S37 &gt;= 100,S37 &lt; 200),2,IF(AND(S37 &gt;= 200,S37 &lt; 300),3,IF(AND(S37 &gt;= 300,S37 &lt; 400),4,IF(AND(S37 &gt;= 400,S37 &lt; 500),5))))))))))))</f>
        <v>-7</v>
      </c>
      <c r="E37" s="3" t="s">
        <v>2567</v>
      </c>
      <c r="F37" s="27" t="s">
        <v>2689</v>
      </c>
      <c r="G37" s="1" t="s">
        <v>2690</v>
      </c>
      <c r="H37" s="1" t="s">
        <v>2691</v>
      </c>
      <c r="I37" s="1">
        <v>131</v>
      </c>
      <c r="J37" s="1">
        <v>0</v>
      </c>
      <c r="K37" s="1">
        <v>2</v>
      </c>
      <c r="L37" s="1">
        <v>0</v>
      </c>
      <c r="M37" t="s">
        <v>29</v>
      </c>
      <c r="N37" s="14">
        <f>J37/I37</f>
        <v>0</v>
      </c>
      <c r="O37" s="14">
        <f>K37/I37</f>
        <v>1.5267175572519083E-2</v>
      </c>
      <c r="P37" s="14">
        <f>L37/I37</f>
        <v>0</v>
      </c>
      <c r="Q37">
        <v>23</v>
      </c>
      <c r="R37" s="14">
        <f>Q37/I37</f>
        <v>0.17557251908396945</v>
      </c>
      <c r="S37">
        <v>-650</v>
      </c>
      <c r="T37" t="s">
        <v>2459</v>
      </c>
      <c r="U37" s="19" t="s">
        <v>2571</v>
      </c>
      <c r="V37" s="19" t="s">
        <v>747</v>
      </c>
      <c r="W37">
        <v>18.833333333333339</v>
      </c>
      <c r="X37" s="14">
        <f>(Q37-W37)/I37</f>
        <v>3.1806615776081383E-2</v>
      </c>
      <c r="Y37" s="14" t="s">
        <v>2692</v>
      </c>
      <c r="Z37" s="30" t="str">
        <f>CONCATENATE(E37," (",U37,") - ",F37," (",V37,")")</f>
        <v>Hymns (0013) - Hymn 31 To Helios (031)</v>
      </c>
      <c r="AA37" s="14"/>
      <c r="AB37" s="14"/>
      <c r="AC37" s="14"/>
      <c r="AD37" s="14"/>
    </row>
    <row r="38" spans="1:30" ht="15.75" customHeight="1" x14ac:dyDescent="0.2">
      <c r="A38" s="1" t="s">
        <v>2566</v>
      </c>
      <c r="B38" s="1" t="s">
        <v>2567</v>
      </c>
      <c r="C38" s="1" t="s">
        <v>2566</v>
      </c>
      <c r="D38" s="10">
        <f>IF(AND(S38 &gt;= -800,S38 &lt;= -600),-7,IF(AND(S38 &gt; -600,S38 &lt;= -500),-6,IF(AND(S38 &gt; -500,S38 &lt;= -400),-5,IF(AND(S38 &gt; -400,S38 &lt;= -300),-4,IF(AND(S38 &gt; -300,S38 &lt;= -200),-3,IF(AND(S38 &gt; -200,S38 &lt;= -100),-2,IF(AND(S38 &gt; -100,S38 &lt;= -1),-1,IF(AND(S38 &gt;= 0,S38 &lt; 100),1,IF(AND(S38 &gt;= 100,S38 &lt; 200),2,IF(AND(S38 &gt;= 200,S38 &lt; 300),3,IF(AND(S38 &gt;= 300,S38 &lt; 400),4,IF(AND(S38 &gt;= 400,S38 &lt; 500),5))))))))))))</f>
        <v>-7</v>
      </c>
      <c r="E38" s="3" t="s">
        <v>2567</v>
      </c>
      <c r="F38" s="27" t="s">
        <v>2693</v>
      </c>
      <c r="G38" s="1" t="s">
        <v>2694</v>
      </c>
      <c r="H38" s="1" t="s">
        <v>2695</v>
      </c>
      <c r="I38" s="1">
        <v>123</v>
      </c>
      <c r="J38" s="1">
        <v>2</v>
      </c>
      <c r="K38" s="1">
        <v>1</v>
      </c>
      <c r="L38" s="1">
        <v>0</v>
      </c>
      <c r="M38" t="s">
        <v>29</v>
      </c>
      <c r="N38" s="14">
        <f>J38/I38</f>
        <v>1.6260162601626018E-2</v>
      </c>
      <c r="O38" s="14">
        <f>K38/I38</f>
        <v>8.130081300813009E-3</v>
      </c>
      <c r="P38" s="14">
        <f>L38/I38</f>
        <v>0</v>
      </c>
      <c r="Q38">
        <v>22</v>
      </c>
      <c r="R38" s="14">
        <f>Q38/I38</f>
        <v>0.17886178861788618</v>
      </c>
      <c r="S38">
        <v>-650</v>
      </c>
      <c r="T38" t="s">
        <v>2459</v>
      </c>
      <c r="U38" s="19" t="s">
        <v>2571</v>
      </c>
      <c r="V38" s="19" t="s">
        <v>585</v>
      </c>
      <c r="W38">
        <v>14.83333333333333</v>
      </c>
      <c r="X38" s="14">
        <f>(Q38-W38)/I38</f>
        <v>5.8265582655826584E-2</v>
      </c>
      <c r="Y38" s="14" t="s">
        <v>2696</v>
      </c>
      <c r="Z38" s="30" t="str">
        <f>CONCATENATE(E38," (",U38,") - ",F38," (",V38,")")</f>
        <v>Hymns (0013) - Hymn 32 To Selene (032)</v>
      </c>
      <c r="AA38" s="14"/>
      <c r="AB38" s="14"/>
      <c r="AC38" s="14"/>
      <c r="AD38" s="14"/>
    </row>
    <row r="39" spans="1:30" ht="15.75" customHeight="1" x14ac:dyDescent="0.2">
      <c r="A39" s="1" t="s">
        <v>2566</v>
      </c>
      <c r="B39" s="1" t="s">
        <v>2567</v>
      </c>
      <c r="C39" s="1" t="s">
        <v>2566</v>
      </c>
      <c r="D39" s="10">
        <f>IF(AND(S39 &gt;= -800,S39 &lt;= -600),-7,IF(AND(S39 &gt; -600,S39 &lt;= -500),-6,IF(AND(S39 &gt; -500,S39 &lt;= -400),-5,IF(AND(S39 &gt; -400,S39 &lt;= -300),-4,IF(AND(S39 &gt; -300,S39 &lt;= -200),-3,IF(AND(S39 &gt; -200,S39 &lt;= -100),-2,IF(AND(S39 &gt; -100,S39 &lt;= -1),-1,IF(AND(S39 &gt;= 0,S39 &lt; 100),1,IF(AND(S39 &gt;= 100,S39 &lt; 200),2,IF(AND(S39 &gt;= 200,S39 &lt; 300),3,IF(AND(S39 &gt;= 300,S39 &lt; 400),4,IF(AND(S39 &gt;= 400,S39 &lt; 500),5))))))))))))</f>
        <v>-7</v>
      </c>
      <c r="E39" s="3" t="s">
        <v>2567</v>
      </c>
      <c r="F39" s="27" t="s">
        <v>2697</v>
      </c>
      <c r="G39" s="1" t="s">
        <v>2698</v>
      </c>
      <c r="H39" s="1" t="s">
        <v>2699</v>
      </c>
      <c r="I39" s="1">
        <v>116</v>
      </c>
      <c r="J39" s="1">
        <v>1</v>
      </c>
      <c r="K39" s="1">
        <v>0</v>
      </c>
      <c r="L39" s="1">
        <v>0</v>
      </c>
      <c r="M39" t="s">
        <v>29</v>
      </c>
      <c r="N39" s="14">
        <f>J39/I39</f>
        <v>8.6206896551724137E-3</v>
      </c>
      <c r="O39" s="14">
        <f>K39/I39</f>
        <v>0</v>
      </c>
      <c r="P39" s="14">
        <f>L39/I39</f>
        <v>0</v>
      </c>
      <c r="Q39">
        <v>22</v>
      </c>
      <c r="R39" s="14">
        <f>Q39/I39</f>
        <v>0.18965517241379309</v>
      </c>
      <c r="S39">
        <v>-650</v>
      </c>
      <c r="T39" t="s">
        <v>2459</v>
      </c>
      <c r="U39" s="19" t="s">
        <v>2571</v>
      </c>
      <c r="V39" s="19" t="s">
        <v>560</v>
      </c>
      <c r="W39">
        <v>10.47619047619048</v>
      </c>
      <c r="X39" s="14">
        <f>(Q39-W39)/I39</f>
        <v>9.9343185550082064E-2</v>
      </c>
      <c r="Y39" s="14" t="s">
        <v>2700</v>
      </c>
      <c r="Z39" s="30" t="str">
        <f>CONCATENATE(E39," (",U39,") - ",F39," (",V39,")")</f>
        <v>Hymns (0013) - Hymn 33 To the Dioscuri (033)</v>
      </c>
      <c r="AA39" s="14"/>
      <c r="AB39" s="14"/>
      <c r="AC39" s="14"/>
      <c r="AD39" s="14"/>
    </row>
    <row r="40" spans="1:30" ht="15.75" customHeight="1" x14ac:dyDescent="0.2">
      <c r="A40" s="1" t="s">
        <v>2437</v>
      </c>
      <c r="B40" s="1" t="s">
        <v>2475</v>
      </c>
      <c r="C40" s="1" t="s">
        <v>2437</v>
      </c>
      <c r="D40" s="10">
        <f>IF(AND(S40 &gt;= -800,S40 &lt;= -600),-7,IF(AND(S40 &gt; -600,S40 &lt;= -500),-6,IF(AND(S40 &gt; -500,S40 &lt;= -400),-5,IF(AND(S40 &gt; -400,S40 &lt;= -300),-4,IF(AND(S40 &gt; -300,S40 &lt;= -200),-3,IF(AND(S40 &gt; -200,S40 &lt;= -100),-2,IF(AND(S40 &gt; -100,S40 &lt;= -1),-1,IF(AND(S40 &gt;= 0,S40 &lt; 100),1,IF(AND(S40 &gt;= 100,S40 &lt; 200),2,IF(AND(S40 &gt;= 200,S40 &lt; 300),3,IF(AND(S40 &gt;= 300,S40 &lt; 400),4,IF(AND(S40 &gt;= 400,S40 &lt; 500),5))))))))))))</f>
        <v>-5</v>
      </c>
      <c r="E40" s="1" t="s">
        <v>2476</v>
      </c>
      <c r="F40" s="27" t="s">
        <v>2477</v>
      </c>
      <c r="G40" s="1" t="s">
        <v>2478</v>
      </c>
      <c r="H40" s="1" t="s">
        <v>2479</v>
      </c>
      <c r="I40" s="1">
        <v>7418</v>
      </c>
      <c r="J40" s="1">
        <v>35</v>
      </c>
      <c r="K40" s="1">
        <v>85</v>
      </c>
      <c r="L40" s="1">
        <v>2</v>
      </c>
      <c r="M40" t="s">
        <v>29</v>
      </c>
      <c r="N40" s="14">
        <f>J40/I40</f>
        <v>4.7182528983553519E-3</v>
      </c>
      <c r="O40" s="14">
        <f>K40/I40</f>
        <v>1.145861418172014E-2</v>
      </c>
      <c r="P40" s="14">
        <f>L40/I40</f>
        <v>2.6961445133459155E-4</v>
      </c>
      <c r="Q40">
        <v>1529</v>
      </c>
      <c r="R40" s="14">
        <f>Q40/I40</f>
        <v>0.20612024804529522</v>
      </c>
      <c r="S40">
        <v>-498</v>
      </c>
      <c r="T40" t="s">
        <v>2443</v>
      </c>
      <c r="U40" s="19" t="s">
        <v>2480</v>
      </c>
      <c r="V40" s="19" t="s">
        <v>37</v>
      </c>
      <c r="W40">
        <v>799.81190476190636</v>
      </c>
      <c r="X40" s="14">
        <f>(Q40-W40)/I40</f>
        <v>9.829982410866725E-2</v>
      </c>
      <c r="Y40" s="14" t="s">
        <v>2481</v>
      </c>
      <c r="Z40" s="30" t="str">
        <f>CONCATENATE(E40," (",U40,") - ",F40," (",V40,")")</f>
        <v>Pindar (0033) - Pythians (002)</v>
      </c>
      <c r="AA40" s="14" t="s">
        <v>3692</v>
      </c>
      <c r="AB40" s="31">
        <v>0</v>
      </c>
      <c r="AC40" s="31">
        <v>19</v>
      </c>
      <c r="AD40" s="14"/>
    </row>
    <row r="41" spans="1:30" ht="15.75" customHeight="1" x14ac:dyDescent="0.2">
      <c r="A41" s="1" t="s">
        <v>2437</v>
      </c>
      <c r="B41" s="1" t="s">
        <v>2475</v>
      </c>
      <c r="C41" s="1" t="s">
        <v>2437</v>
      </c>
      <c r="D41" s="10">
        <f>IF(AND(S41 &gt;= -800,S41 &lt;= -600),-7,IF(AND(S41 &gt; -600,S41 &lt;= -500),-6,IF(AND(S41 &gt; -500,S41 &lt;= -400),-5,IF(AND(S41 &gt; -400,S41 &lt;= -300),-4,IF(AND(S41 &gt; -300,S41 &lt;= -200),-3,IF(AND(S41 &gt; -200,S41 &lt;= -100),-2,IF(AND(S41 &gt; -100,S41 &lt;= -1),-1,IF(AND(S41 &gt;= 0,S41 &lt; 100),1,IF(AND(S41 &gt;= 100,S41 &lt; 200),2,IF(AND(S41 &gt;= 200,S41 &lt; 300),3,IF(AND(S41 &gt;= 300,S41 &lt; 400),4,IF(AND(S41 &gt;= 400,S41 &lt; 500),5))))))))))))</f>
        <v>-5</v>
      </c>
      <c r="E41" s="3" t="s">
        <v>2476</v>
      </c>
      <c r="F41" s="27" t="s">
        <v>2482</v>
      </c>
      <c r="G41" s="1" t="s">
        <v>2483</v>
      </c>
      <c r="H41" s="1" t="s">
        <v>2484</v>
      </c>
      <c r="I41" s="1">
        <v>5874</v>
      </c>
      <c r="J41" s="1">
        <v>15</v>
      </c>
      <c r="K41" s="1">
        <v>79</v>
      </c>
      <c r="L41" s="1">
        <v>0</v>
      </c>
      <c r="M41" t="s">
        <v>29</v>
      </c>
      <c r="N41" s="14">
        <f>J41/I41</f>
        <v>2.5536261491317671E-3</v>
      </c>
      <c r="O41" s="14">
        <f>K41/I41</f>
        <v>1.344909771876064E-2</v>
      </c>
      <c r="P41" s="14">
        <f>L41/I41</f>
        <v>0</v>
      </c>
      <c r="Q41">
        <v>1270</v>
      </c>
      <c r="R41" s="14">
        <f>Q41/I41</f>
        <v>0.21620701395982295</v>
      </c>
      <c r="S41">
        <v>-488</v>
      </c>
      <c r="T41" t="s">
        <v>2443</v>
      </c>
      <c r="U41" s="19" t="s">
        <v>2480</v>
      </c>
      <c r="V41" s="19" t="s">
        <v>32</v>
      </c>
      <c r="W41">
        <v>653.23571428571438</v>
      </c>
      <c r="X41" s="14">
        <f>(Q41-W41)/I41</f>
        <v>0.10499902719003841</v>
      </c>
      <c r="Y41" s="14" t="s">
        <v>2485</v>
      </c>
      <c r="Z41" s="30" t="str">
        <f>CONCATENATE(E41," (",U41,") - ",F41," (",V41,")")</f>
        <v>Pindar (0033) - Olympians (001)</v>
      </c>
      <c r="AA41" s="14" t="s">
        <v>3692</v>
      </c>
      <c r="AB41" s="31">
        <v>0</v>
      </c>
      <c r="AC41" s="31">
        <v>19</v>
      </c>
      <c r="AD41" s="14"/>
    </row>
    <row r="42" spans="1:30" ht="15.75" customHeight="1" x14ac:dyDescent="0.2">
      <c r="A42" s="1" t="s">
        <v>2437</v>
      </c>
      <c r="B42" s="1" t="s">
        <v>2475</v>
      </c>
      <c r="C42" s="1" t="s">
        <v>2437</v>
      </c>
      <c r="D42" s="10">
        <f>IF(AND(S42 &gt;= -800,S42 &lt;= -600),-7,IF(AND(S42 &gt; -600,S42 &lt;= -500),-6,IF(AND(S42 &gt; -500,S42 &lt;= -400),-5,IF(AND(S42 &gt; -400,S42 &lt;= -300),-4,IF(AND(S42 &gt; -300,S42 &lt;= -200),-3,IF(AND(S42 &gt; -200,S42 &lt;= -100),-2,IF(AND(S42 &gt; -100,S42 &lt;= -1),-1,IF(AND(S42 &gt;= 0,S42 &lt; 100),1,IF(AND(S42 &gt;= 100,S42 &lt; 200),2,IF(AND(S42 &gt;= 200,S42 &lt; 300),3,IF(AND(S42 &gt;= 300,S42 &lt; 400),4,IF(AND(S42 &gt;= 400,S42 &lt; 500),5))))))))))))</f>
        <v>-5</v>
      </c>
      <c r="E42" s="1" t="s">
        <v>2476</v>
      </c>
      <c r="F42" s="27" t="s">
        <v>2486</v>
      </c>
      <c r="G42" s="1" t="s">
        <v>2487</v>
      </c>
      <c r="H42" s="1" t="s">
        <v>2488</v>
      </c>
      <c r="I42" s="1">
        <v>4935</v>
      </c>
      <c r="J42" s="1">
        <v>26</v>
      </c>
      <c r="K42" s="1">
        <v>64</v>
      </c>
      <c r="L42" s="1">
        <v>4</v>
      </c>
      <c r="M42" t="s">
        <v>29</v>
      </c>
      <c r="N42" s="14">
        <f>J42/I42</f>
        <v>5.2684903748733535E-3</v>
      </c>
      <c r="O42" s="14">
        <f>K42/I42</f>
        <v>1.2968591691995946E-2</v>
      </c>
      <c r="P42" s="14">
        <f>L42/I42</f>
        <v>8.1053698074974665E-4</v>
      </c>
      <c r="Q42">
        <v>988</v>
      </c>
      <c r="R42" s="14">
        <f>Q42/I42</f>
        <v>0.20020263424518744</v>
      </c>
      <c r="S42">
        <v>-485</v>
      </c>
      <c r="T42" t="s">
        <v>2443</v>
      </c>
      <c r="U42" s="19" t="s">
        <v>2480</v>
      </c>
      <c r="V42" s="19" t="s">
        <v>42</v>
      </c>
      <c r="W42">
        <v>502.26190476190402</v>
      </c>
      <c r="X42" s="14">
        <f>(Q42-W42)/I42</f>
        <v>9.8427172287354814E-2</v>
      </c>
      <c r="Y42" s="14" t="s">
        <v>2489</v>
      </c>
      <c r="Z42" s="30" t="str">
        <f>CONCATENATE(E42," (",U42,") - ",F42," (",V42,")")</f>
        <v>Pindar (0033) - Nemeans (003)</v>
      </c>
      <c r="AA42" s="14" t="s">
        <v>3692</v>
      </c>
      <c r="AB42" s="31">
        <v>0</v>
      </c>
      <c r="AC42" s="31">
        <v>19</v>
      </c>
      <c r="AD42" s="14"/>
    </row>
    <row r="43" spans="1:30" ht="15.75" customHeight="1" x14ac:dyDescent="0.2">
      <c r="A43" s="1" t="s">
        <v>2437</v>
      </c>
      <c r="B43" s="1" t="s">
        <v>2475</v>
      </c>
      <c r="C43" s="1" t="s">
        <v>2437</v>
      </c>
      <c r="D43" s="10">
        <f>IF(AND(S43 &gt;= -800,S43 &lt;= -600),-7,IF(AND(S43 &gt; -600,S43 &lt;= -500),-6,IF(AND(S43 &gt; -500,S43 &lt;= -400),-5,IF(AND(S43 &gt; -400,S43 &lt;= -300),-4,IF(AND(S43 &gt; -300,S43 &lt;= -200),-3,IF(AND(S43 &gt; -200,S43 &lt;= -100),-2,IF(AND(S43 &gt; -100,S43 &lt;= -1),-1,IF(AND(S43 &gt;= 0,S43 &lt; 100),1,IF(AND(S43 &gt;= 100,S43 &lt; 200),2,IF(AND(S43 &gt;= 200,S43 &lt; 300),3,IF(AND(S43 &gt;= 300,S43 &lt; 400),4,IF(AND(S43 &gt;= 400,S43 &lt; 500),5))))))))))))</f>
        <v>-5</v>
      </c>
      <c r="E43" s="1" t="s">
        <v>2476</v>
      </c>
      <c r="F43" s="27" t="s">
        <v>2490</v>
      </c>
      <c r="G43" s="1" t="s">
        <v>2491</v>
      </c>
      <c r="H43" s="1" t="s">
        <v>2492</v>
      </c>
      <c r="I43" s="1">
        <v>2893</v>
      </c>
      <c r="J43" s="1">
        <v>13</v>
      </c>
      <c r="K43" s="1">
        <v>32</v>
      </c>
      <c r="L43" s="1">
        <v>3</v>
      </c>
      <c r="M43" t="s">
        <v>29</v>
      </c>
      <c r="N43" s="14">
        <f>J43/I43</f>
        <v>4.4936052540615282E-3</v>
      </c>
      <c r="O43" s="14">
        <f>K43/I43</f>
        <v>1.1061182163843761E-2</v>
      </c>
      <c r="P43" s="14">
        <f>L43/I43</f>
        <v>1.0369858278603526E-3</v>
      </c>
      <c r="Q43">
        <v>606</v>
      </c>
      <c r="R43" s="14">
        <f>Q43/I43</f>
        <v>0.20947113722779123</v>
      </c>
      <c r="S43">
        <v>-480</v>
      </c>
      <c r="T43" t="s">
        <v>2443</v>
      </c>
      <c r="U43" s="19" t="s">
        <v>2480</v>
      </c>
      <c r="V43" s="19" t="s">
        <v>47</v>
      </c>
      <c r="W43">
        <v>331.95</v>
      </c>
      <c r="X43" s="14">
        <f>(Q43-W43)/I43</f>
        <v>9.4728655375043214E-2</v>
      </c>
      <c r="Y43" s="14" t="s">
        <v>2493</v>
      </c>
      <c r="Z43" s="30" t="str">
        <f>CONCATENATE(E43," (",U43,") - ",F43," (",V43,")")</f>
        <v>Pindar (0033) - Isthmians (004)</v>
      </c>
      <c r="AA43" s="14"/>
      <c r="AB43" s="14"/>
      <c r="AC43" s="14"/>
      <c r="AD43" s="14"/>
    </row>
    <row r="44" spans="1:30" ht="15.75" customHeight="1" x14ac:dyDescent="0.2">
      <c r="A44" s="1" t="s">
        <v>3374</v>
      </c>
      <c r="B44" s="1" t="s">
        <v>3374</v>
      </c>
      <c r="C44" s="1" t="s">
        <v>2437</v>
      </c>
      <c r="D44" s="10">
        <f>IF(AND(S44 &gt;= -800,S44 &lt;= -600),-7,IF(AND(S44 &gt; -600,S44 &lt;= -500),-6,IF(AND(S44 &gt; -500,S44 &lt;= -400),-5,IF(AND(S44 &gt; -400,S44 &lt;= -300),-4,IF(AND(S44 &gt; -300,S44 &lt;= -200),-3,IF(AND(S44 &gt; -200,S44 &lt;= -100),-2,IF(AND(S44 &gt; -100,S44 &lt;= -1),-1,IF(AND(S44 &gt;= 0,S44 &lt; 100),1,IF(AND(S44 &gt;= 100,S44 &lt; 200),2,IF(AND(S44 &gt;= 200,S44 &lt; 300),3,IF(AND(S44 &gt;= 300,S44 &lt; 400),4,IF(AND(S44 &gt;= 400,S44 &lt; 500),5))))))))))))</f>
        <v>-5</v>
      </c>
      <c r="E44" s="1" t="s">
        <v>3375</v>
      </c>
      <c r="F44" s="27" t="s">
        <v>3376</v>
      </c>
      <c r="G44" s="1" t="s">
        <v>3377</v>
      </c>
      <c r="H44" s="1" t="s">
        <v>3378</v>
      </c>
      <c r="I44" s="1">
        <v>5166</v>
      </c>
      <c r="J44" s="1">
        <v>22</v>
      </c>
      <c r="K44" s="1">
        <v>53</v>
      </c>
      <c r="L44" s="1">
        <v>0</v>
      </c>
      <c r="M44" t="s">
        <v>29</v>
      </c>
      <c r="N44" s="14">
        <f>J44/I44</f>
        <v>4.2586140147115757E-3</v>
      </c>
      <c r="O44" s="14">
        <f>K44/I44</f>
        <v>1.0259388308168796E-2</v>
      </c>
      <c r="P44" s="14">
        <f>L44/I44</f>
        <v>0</v>
      </c>
      <c r="Q44">
        <v>1191</v>
      </c>
      <c r="R44" s="14">
        <f>Q44/I44</f>
        <v>0.2305458768873403</v>
      </c>
      <c r="S44">
        <v>-472</v>
      </c>
      <c r="T44" t="s">
        <v>30</v>
      </c>
      <c r="U44" s="19" t="s">
        <v>3379</v>
      </c>
      <c r="V44" s="19" t="s">
        <v>37</v>
      </c>
      <c r="W44">
        <v>648.29285714285811</v>
      </c>
      <c r="X44" s="14">
        <f>(Q44-W44)/I44</f>
        <v>0.10505364747525008</v>
      </c>
      <c r="Y44" s="14" t="s">
        <v>3380</v>
      </c>
      <c r="Z44" s="30" t="str">
        <f>CONCATENATE(E44," (",U44,") - ",F44," (",V44,")")</f>
        <v>Aeschylus (0085) - Persians (002)</v>
      </c>
      <c r="AA44" s="14"/>
      <c r="AB44" s="14"/>
      <c r="AC44" s="14"/>
      <c r="AD44" s="14"/>
    </row>
    <row r="45" spans="1:30" ht="15.75" customHeight="1" x14ac:dyDescent="0.2">
      <c r="A45" s="1" t="s">
        <v>3374</v>
      </c>
      <c r="B45" s="1" t="s">
        <v>3374</v>
      </c>
      <c r="C45" s="1" t="s">
        <v>2437</v>
      </c>
      <c r="D45" s="10">
        <f>IF(AND(S45 &gt;= -800,S45 &lt;= -600),-7,IF(AND(S45 &gt; -600,S45 &lt;= -500),-6,IF(AND(S45 &gt; -500,S45 &lt;= -400),-5,IF(AND(S45 &gt; -400,S45 &lt;= -300),-4,IF(AND(S45 &gt; -300,S45 &lt;= -200),-3,IF(AND(S45 &gt; -200,S45 &lt;= -100),-2,IF(AND(S45 &gt; -100,S45 &lt;= -1),-1,IF(AND(S45 &gt;= 0,S45 &lt; 100),1,IF(AND(S45 &gt;= 100,S45 &lt; 200),2,IF(AND(S45 &gt;= 200,S45 &lt; 300),3,IF(AND(S45 &gt;= 300,S45 &lt; 400),4,IF(AND(S45 &gt;= 400,S45 &lt; 500),5))))))))))))</f>
        <v>-5</v>
      </c>
      <c r="E45" s="1" t="s">
        <v>3375</v>
      </c>
      <c r="F45" s="27" t="s">
        <v>3381</v>
      </c>
      <c r="G45" s="1" t="s">
        <v>3382</v>
      </c>
      <c r="H45" s="1" t="s">
        <v>3383</v>
      </c>
      <c r="I45" s="1">
        <v>5067</v>
      </c>
      <c r="J45" s="1">
        <v>24</v>
      </c>
      <c r="K45" s="1">
        <v>9</v>
      </c>
      <c r="L45" s="1">
        <v>0</v>
      </c>
      <c r="M45" t="s">
        <v>29</v>
      </c>
      <c r="N45" s="14">
        <f>J45/I45</f>
        <v>4.7365304914150381E-3</v>
      </c>
      <c r="O45" s="14">
        <f>K45/I45</f>
        <v>1.7761989342806395E-3</v>
      </c>
      <c r="P45" s="14">
        <f>L45/I45</f>
        <v>0</v>
      </c>
      <c r="Q45">
        <v>1173</v>
      </c>
      <c r="R45" s="14">
        <f>Q45/I45</f>
        <v>0.23149792776791001</v>
      </c>
      <c r="S45">
        <v>-467</v>
      </c>
      <c r="T45" t="s">
        <v>30</v>
      </c>
      <c r="U45" s="19" t="s">
        <v>3379</v>
      </c>
      <c r="V45" s="19" t="s">
        <v>47</v>
      </c>
      <c r="W45">
        <v>665.77142857142974</v>
      </c>
      <c r="X45" s="14">
        <f>(Q45-W45)/I45</f>
        <v>0.10010431644534641</v>
      </c>
      <c r="Y45" s="14" t="s">
        <v>3384</v>
      </c>
      <c r="Z45" s="30" t="str">
        <f>CONCATENATE(E45," (",U45,") - ",F45," (",V45,")")</f>
        <v>Aeschylus (0085) - Seven Against Thebes (004)</v>
      </c>
      <c r="AA45" s="14"/>
      <c r="AB45" s="14"/>
      <c r="AC45" s="14"/>
      <c r="AD45" s="14"/>
    </row>
    <row r="46" spans="1:30" ht="15.75" customHeight="1" x14ac:dyDescent="0.2">
      <c r="A46" s="1" t="s">
        <v>3374</v>
      </c>
      <c r="B46" s="1" t="s">
        <v>3374</v>
      </c>
      <c r="C46" s="1" t="s">
        <v>2437</v>
      </c>
      <c r="D46" s="10">
        <f>IF(AND(S46 &gt;= -800,S46 &lt;= -600),-7,IF(AND(S46 &gt; -600,S46 &lt;= -500),-6,IF(AND(S46 &gt; -500,S46 &lt;= -400),-5,IF(AND(S46 &gt; -400,S46 &lt;= -300),-4,IF(AND(S46 &gt; -300,S46 &lt;= -200),-3,IF(AND(S46 &gt; -200,S46 &lt;= -100),-2,IF(AND(S46 &gt; -100,S46 &lt;= -1),-1,IF(AND(S46 &gt;= 0,S46 &lt; 100),1,IF(AND(S46 &gt;= 100,S46 &lt; 200),2,IF(AND(S46 &gt;= 200,S46 &lt; 300),3,IF(AND(S46 &gt;= 300,S46 &lt; 400),4,IF(AND(S46 &gt;= 400,S46 &lt; 500),5))))))))))))</f>
        <v>-5</v>
      </c>
      <c r="E46" s="3" t="s">
        <v>3375</v>
      </c>
      <c r="F46" s="27" t="s">
        <v>3385</v>
      </c>
      <c r="G46" s="1" t="s">
        <v>3386</v>
      </c>
      <c r="H46" s="1" t="s">
        <v>3387</v>
      </c>
      <c r="I46" s="1">
        <v>4865</v>
      </c>
      <c r="J46" s="1">
        <v>39</v>
      </c>
      <c r="K46" s="1">
        <v>4</v>
      </c>
      <c r="L46" s="1">
        <v>0</v>
      </c>
      <c r="M46" t="s">
        <v>29</v>
      </c>
      <c r="N46" s="14">
        <f>J46/I46</f>
        <v>8.0164439876670088E-3</v>
      </c>
      <c r="O46" s="14">
        <f>K46/I46</f>
        <v>8.2219938335046251E-4</v>
      </c>
      <c r="P46" s="14">
        <f>L46/I46</f>
        <v>0</v>
      </c>
      <c r="Q46">
        <v>1094</v>
      </c>
      <c r="R46" s="14">
        <f>Q46/I46</f>
        <v>0.22487153134635149</v>
      </c>
      <c r="S46">
        <v>-463</v>
      </c>
      <c r="T46" t="s">
        <v>30</v>
      </c>
      <c r="U46" s="19" t="s">
        <v>3379</v>
      </c>
      <c r="V46" s="19" t="s">
        <v>32</v>
      </c>
      <c r="W46">
        <v>594.53333333333319</v>
      </c>
      <c r="X46" s="14">
        <f>(Q46-W46)/I46</f>
        <v>0.10266529633436111</v>
      </c>
      <c r="Y46" s="14" t="s">
        <v>3388</v>
      </c>
      <c r="Z46" s="30" t="str">
        <f>CONCATENATE(E46," (",U46,") - ",F46," (",V46,")")</f>
        <v>Aeschylus (0085) - Suppliant Maidens (001)</v>
      </c>
      <c r="AA46" s="14"/>
      <c r="AB46" s="14"/>
      <c r="AC46" s="14"/>
      <c r="AD46" s="14"/>
    </row>
    <row r="47" spans="1:30" ht="15.75" customHeight="1" x14ac:dyDescent="0.2">
      <c r="A47" s="1" t="s">
        <v>3374</v>
      </c>
      <c r="B47" s="1" t="s">
        <v>3374</v>
      </c>
      <c r="C47" s="1" t="s">
        <v>2437</v>
      </c>
      <c r="D47" s="10">
        <f>IF(AND(S47 &gt;= -800,S47 &lt;= -600),-7,IF(AND(S47 &gt; -600,S47 &lt;= -500),-6,IF(AND(S47 &gt; -500,S47 &lt;= -400),-5,IF(AND(S47 &gt; -400,S47 &lt;= -300),-4,IF(AND(S47 &gt; -300,S47 &lt;= -200),-3,IF(AND(S47 &gt; -200,S47 &lt;= -100),-2,IF(AND(S47 &gt; -100,S47 &lt;= -1),-1,IF(AND(S47 &gt;= 0,S47 &lt; 100),1,IF(AND(S47 &gt;= 100,S47 &lt; 200),2,IF(AND(S47 &gt;= 200,S47 &lt; 300),3,IF(AND(S47 &gt;= 300,S47 &lt; 400),4,IF(AND(S47 &gt;= 400,S47 &lt; 500),5))))))))))))</f>
        <v>-5</v>
      </c>
      <c r="E47" s="1" t="s">
        <v>3375</v>
      </c>
      <c r="F47" s="27" t="s">
        <v>3389</v>
      </c>
      <c r="G47" s="1" t="s">
        <v>3390</v>
      </c>
      <c r="H47" s="1" t="s">
        <v>3391</v>
      </c>
      <c r="I47" s="1">
        <v>8143</v>
      </c>
      <c r="J47" s="1">
        <v>28</v>
      </c>
      <c r="K47" s="1">
        <v>4</v>
      </c>
      <c r="L47" s="1">
        <v>0</v>
      </c>
      <c r="M47" t="s">
        <v>29</v>
      </c>
      <c r="N47" s="14">
        <f>J47/I47</f>
        <v>3.4385361660321748E-3</v>
      </c>
      <c r="O47" s="14">
        <f>K47/I47</f>
        <v>4.9121945229031066E-4</v>
      </c>
      <c r="P47" s="14">
        <f>L47/I47</f>
        <v>0</v>
      </c>
      <c r="Q47">
        <v>1801</v>
      </c>
      <c r="R47" s="14">
        <f>Q47/I47</f>
        <v>0.22117155839371239</v>
      </c>
      <c r="S47">
        <v>-458</v>
      </c>
      <c r="T47" t="s">
        <v>30</v>
      </c>
      <c r="U47" s="19" t="s">
        <v>3379</v>
      </c>
      <c r="V47" s="19" t="s">
        <v>52</v>
      </c>
      <c r="W47">
        <v>967.434632034635</v>
      </c>
      <c r="X47" s="14">
        <f>(Q47-W47)/I47</f>
        <v>0.10236588087502947</v>
      </c>
      <c r="Y47" s="14" t="s">
        <v>3392</v>
      </c>
      <c r="Z47" s="30" t="str">
        <f>CONCATENATE(E47," (",U47,") - ",F47," (",V47,")")</f>
        <v>Aeschylus (0085) - Agamemnon (005)</v>
      </c>
      <c r="AA47" s="14"/>
      <c r="AB47" s="14"/>
      <c r="AC47" s="14"/>
      <c r="AD47" s="14"/>
    </row>
    <row r="48" spans="1:30" ht="15.75" customHeight="1" x14ac:dyDescent="0.2">
      <c r="A48" s="1" t="s">
        <v>3374</v>
      </c>
      <c r="B48" s="1" t="s">
        <v>3374</v>
      </c>
      <c r="C48" s="1" t="s">
        <v>2437</v>
      </c>
      <c r="D48" s="10">
        <f>IF(AND(S48 &gt;= -800,S48 &lt;= -600),-7,IF(AND(S48 &gt; -600,S48 &lt;= -500),-6,IF(AND(S48 &gt; -500,S48 &lt;= -400),-5,IF(AND(S48 &gt; -400,S48 &lt;= -300),-4,IF(AND(S48 &gt; -300,S48 &lt;= -200),-3,IF(AND(S48 &gt; -200,S48 &lt;= -100),-2,IF(AND(S48 &gt; -100,S48 &lt;= -1),-1,IF(AND(S48 &gt;= 0,S48 &lt; 100),1,IF(AND(S48 &gt;= 100,S48 &lt; 200),2,IF(AND(S48 &gt;= 200,S48 &lt; 300),3,IF(AND(S48 &gt;= 300,S48 &lt; 400),4,IF(AND(S48 &gt;= 400,S48 &lt; 500),5))))))))))))</f>
        <v>-5</v>
      </c>
      <c r="E48" s="1" t="s">
        <v>3375</v>
      </c>
      <c r="F48" s="27" t="s">
        <v>3393</v>
      </c>
      <c r="G48" s="1" t="s">
        <v>3394</v>
      </c>
      <c r="H48" s="1" t="s">
        <v>3395</v>
      </c>
      <c r="I48" s="1">
        <v>5268</v>
      </c>
      <c r="J48" s="1">
        <v>25</v>
      </c>
      <c r="K48" s="1">
        <v>1</v>
      </c>
      <c r="L48" s="1">
        <v>0</v>
      </c>
      <c r="M48" t="s">
        <v>29</v>
      </c>
      <c r="N48" s="14">
        <f>J48/I48</f>
        <v>4.7456340167046319E-3</v>
      </c>
      <c r="O48" s="14">
        <f>K48/I48</f>
        <v>1.8982536066818528E-4</v>
      </c>
      <c r="P48" s="14">
        <f>L48/I48</f>
        <v>0</v>
      </c>
      <c r="Q48">
        <v>1154</v>
      </c>
      <c r="R48" s="14">
        <f>Q48/I48</f>
        <v>0.21905846621108579</v>
      </c>
      <c r="S48">
        <v>-458</v>
      </c>
      <c r="T48" t="s">
        <v>30</v>
      </c>
      <c r="U48" s="19" t="s">
        <v>3379</v>
      </c>
      <c r="V48" s="19" t="s">
        <v>62</v>
      </c>
      <c r="W48">
        <v>652.71190476190441</v>
      </c>
      <c r="X48" s="14">
        <f>(Q48-W48)/I48</f>
        <v>9.5157193477239096E-2</v>
      </c>
      <c r="Y48" s="14" t="s">
        <v>3396</v>
      </c>
      <c r="Z48" s="30" t="str">
        <f>CONCATENATE(E48," (",U48,") - ",F48," (",V48,")")</f>
        <v>Aeschylus (0085) - Eumenides (007)</v>
      </c>
      <c r="AA48" s="14"/>
      <c r="AB48" s="14"/>
      <c r="AC48" s="14"/>
      <c r="AD48" s="14"/>
    </row>
    <row r="49" spans="1:30" ht="15.75" customHeight="1" x14ac:dyDescent="0.2">
      <c r="A49" s="1" t="s">
        <v>3374</v>
      </c>
      <c r="B49" s="1" t="s">
        <v>3374</v>
      </c>
      <c r="C49" s="1" t="s">
        <v>2437</v>
      </c>
      <c r="D49" s="10">
        <f>IF(AND(S49 &gt;= -800,S49 &lt;= -600),-7,IF(AND(S49 &gt; -600,S49 &lt;= -500),-6,IF(AND(S49 &gt; -500,S49 &lt;= -400),-5,IF(AND(S49 &gt; -400,S49 &lt;= -300),-4,IF(AND(S49 &gt; -300,S49 &lt;= -200),-3,IF(AND(S49 &gt; -200,S49 &lt;= -100),-2,IF(AND(S49 &gt; -100,S49 &lt;= -1),-1,IF(AND(S49 &gt;= 0,S49 &lt; 100),1,IF(AND(S49 &gt;= 100,S49 &lt; 200),2,IF(AND(S49 &gt;= 200,S49 &lt; 300),3,IF(AND(S49 &gt;= 300,S49 &lt; 400),4,IF(AND(S49 &gt;= 400,S49 &lt; 500),5))))))))))))</f>
        <v>-5</v>
      </c>
      <c r="E49" s="1" t="s">
        <v>3375</v>
      </c>
      <c r="F49" s="27" t="s">
        <v>3397</v>
      </c>
      <c r="G49" s="1" t="s">
        <v>3398</v>
      </c>
      <c r="H49" s="1" t="s">
        <v>3399</v>
      </c>
      <c r="I49" s="1">
        <v>5417</v>
      </c>
      <c r="J49" s="1">
        <v>39</v>
      </c>
      <c r="K49" s="1">
        <v>2</v>
      </c>
      <c r="L49" s="1">
        <v>0</v>
      </c>
      <c r="M49" t="s">
        <v>29</v>
      </c>
      <c r="N49" s="14">
        <f>J49/I49</f>
        <v>7.1995569503415175E-3</v>
      </c>
      <c r="O49" s="14">
        <f>K49/I49</f>
        <v>3.6920804873546244E-4</v>
      </c>
      <c r="P49" s="14">
        <f>L49/I49</f>
        <v>0</v>
      </c>
      <c r="Q49">
        <v>1294</v>
      </c>
      <c r="R49" s="14">
        <f>Q49/I49</f>
        <v>0.2388776075318442</v>
      </c>
      <c r="S49">
        <v>-458</v>
      </c>
      <c r="T49" t="s">
        <v>30</v>
      </c>
      <c r="U49" s="19" t="s">
        <v>3379</v>
      </c>
      <c r="V49" s="19" t="s">
        <v>57</v>
      </c>
      <c r="W49">
        <v>719.59415584415638</v>
      </c>
      <c r="X49" s="14">
        <f>(Q49-W49)/I49</f>
        <v>0.10603763045151257</v>
      </c>
      <c r="Y49" s="14" t="s">
        <v>3400</v>
      </c>
      <c r="Z49" s="30" t="str">
        <f>CONCATENATE(E49," (",U49,") - ",F49," (",V49,")")</f>
        <v>Aeschylus (0085) - Libation Bearers (006)</v>
      </c>
      <c r="AA49" s="14"/>
      <c r="AB49" s="14"/>
      <c r="AC49" s="14"/>
      <c r="AD49" s="14"/>
    </row>
    <row r="50" spans="1:30" ht="15.75" customHeight="1" x14ac:dyDescent="0.2">
      <c r="A50" s="1" t="s">
        <v>3374</v>
      </c>
      <c r="B50" s="1" t="s">
        <v>3374</v>
      </c>
      <c r="C50" s="1" t="s">
        <v>2437</v>
      </c>
      <c r="D50" s="10">
        <f>IF(AND(S50 &gt;= -800,S50 &lt;= -600),-7,IF(AND(S50 &gt; -600,S50 &lt;= -500),-6,IF(AND(S50 &gt; -500,S50 &lt;= -400),-5,IF(AND(S50 &gt; -400,S50 &lt;= -300),-4,IF(AND(S50 &gt; -300,S50 &lt;= -200),-3,IF(AND(S50 &gt; -200,S50 &lt;= -100),-2,IF(AND(S50 &gt; -100,S50 &lt;= -1),-1,IF(AND(S50 &gt;= 0,S50 &lt; 100),1,IF(AND(S50 &gt;= 100,S50 &lt; 200),2,IF(AND(S50 &gt;= 200,S50 &lt; 300),3,IF(AND(S50 &gt;= 300,S50 &lt; 400),4,IF(AND(S50 &gt;= 400,S50 &lt; 500),5))))))))))))</f>
        <v>-5</v>
      </c>
      <c r="E50" s="1" t="s">
        <v>3375</v>
      </c>
      <c r="F50" s="27" t="s">
        <v>3401</v>
      </c>
      <c r="G50" s="1" t="s">
        <v>3402</v>
      </c>
      <c r="H50" s="1" t="s">
        <v>3403</v>
      </c>
      <c r="I50" s="1">
        <v>5894</v>
      </c>
      <c r="J50" s="1">
        <v>8</v>
      </c>
      <c r="K50" s="1">
        <v>6</v>
      </c>
      <c r="L50" s="1">
        <v>0</v>
      </c>
      <c r="M50" t="s">
        <v>29</v>
      </c>
      <c r="N50" s="14">
        <f>J50/I50</f>
        <v>1.3573125212080082E-3</v>
      </c>
      <c r="O50" s="14">
        <f>K50/I50</f>
        <v>1.0179843909060061E-3</v>
      </c>
      <c r="P50" s="14">
        <f>L50/I50</f>
        <v>0</v>
      </c>
      <c r="Q50">
        <v>1303</v>
      </c>
      <c r="R50" s="14">
        <f>Q50/I50</f>
        <v>0.22107227689175432</v>
      </c>
      <c r="S50">
        <v>-457</v>
      </c>
      <c r="T50" t="s">
        <v>30</v>
      </c>
      <c r="U50" s="19" t="s">
        <v>3379</v>
      </c>
      <c r="V50" s="19" t="s">
        <v>42</v>
      </c>
      <c r="W50">
        <v>729.15476190476249</v>
      </c>
      <c r="X50" s="14">
        <f>(Q50-W50)/I50</f>
        <v>9.7360915862782074E-2</v>
      </c>
      <c r="Y50" s="14" t="s">
        <v>3404</v>
      </c>
      <c r="Z50" s="30" t="str">
        <f>CONCATENATE(E50," (",U50,") - ",F50," (",V50,")")</f>
        <v>Aeschylus (0085) - Prometheus Bound (003)</v>
      </c>
      <c r="AA50" s="14" t="s">
        <v>3692</v>
      </c>
      <c r="AB50" s="31">
        <v>0</v>
      </c>
      <c r="AC50" s="31">
        <v>1</v>
      </c>
      <c r="AD50" s="14"/>
    </row>
    <row r="51" spans="1:30" ht="15.75" customHeight="1" x14ac:dyDescent="0.2">
      <c r="A51" s="1" t="s">
        <v>3374</v>
      </c>
      <c r="B51" s="1" t="s">
        <v>3374</v>
      </c>
      <c r="C51" s="1" t="s">
        <v>2437</v>
      </c>
      <c r="D51" s="10">
        <f>IF(AND(S51 &gt;= -800,S51 &lt;= -600),-7,IF(AND(S51 &gt; -600,S51 &lt;= -500),-6,IF(AND(S51 &gt; -500,S51 &lt;= -400),-5,IF(AND(S51 &gt; -400,S51 &lt;= -300),-4,IF(AND(S51 &gt; -300,S51 &lt;= -200),-3,IF(AND(S51 &gt; -200,S51 &lt;= -100),-2,IF(AND(S51 &gt; -100,S51 &lt;= -1),-1,IF(AND(S51 &gt;= 0,S51 &lt; 100),1,IF(AND(S51 &gt;= 100,S51 &lt; 200),2,IF(AND(S51 &gt;= 200,S51 &lt; 300),3,IF(AND(S51 &gt;= 300,S51 &lt; 400),4,IF(AND(S51 &gt;= 400,S51 &lt; 500),5))))))))))))</f>
        <v>-5</v>
      </c>
      <c r="E51" s="3" t="s">
        <v>3405</v>
      </c>
      <c r="F51" s="27" t="s">
        <v>3406</v>
      </c>
      <c r="G51" s="1" t="s">
        <v>3407</v>
      </c>
      <c r="H51" s="1" t="s">
        <v>3408</v>
      </c>
      <c r="I51" s="1">
        <v>7290</v>
      </c>
      <c r="J51" s="1">
        <v>18</v>
      </c>
      <c r="K51" s="1">
        <v>5</v>
      </c>
      <c r="L51" s="1">
        <v>0</v>
      </c>
      <c r="M51" t="s">
        <v>29</v>
      </c>
      <c r="N51" s="14">
        <f>J51/I51</f>
        <v>2.4691358024691358E-3</v>
      </c>
      <c r="O51" s="14">
        <f>K51/I51</f>
        <v>6.8587105624142656E-4</v>
      </c>
      <c r="P51" s="14">
        <f>L51/I51</f>
        <v>0</v>
      </c>
      <c r="Q51">
        <v>1745</v>
      </c>
      <c r="R51" s="14">
        <f>Q51/I51</f>
        <v>0.23936899862825789</v>
      </c>
      <c r="S51">
        <v>-450</v>
      </c>
      <c r="T51" t="s">
        <v>30</v>
      </c>
      <c r="U51" s="19" t="s">
        <v>3409</v>
      </c>
      <c r="V51" s="19" t="s">
        <v>32</v>
      </c>
      <c r="W51">
        <v>913.92380952381188</v>
      </c>
      <c r="X51" s="14">
        <f>(Q51-W51)/I51</f>
        <v>0.11400222091580084</v>
      </c>
      <c r="Y51" s="14" t="s">
        <v>3410</v>
      </c>
      <c r="Z51" s="30" t="str">
        <f>CONCATENATE(E51," (",U51,") - ",F51," (",V51,")")</f>
        <v>Sophocles (0011) - Trachiniae (001)</v>
      </c>
      <c r="AA51" s="14"/>
      <c r="AB51" s="14"/>
      <c r="AC51" s="14"/>
      <c r="AD51" s="14"/>
    </row>
    <row r="52" spans="1:30" ht="15.75" customHeight="1" x14ac:dyDescent="0.2">
      <c r="A52" s="1" t="s">
        <v>3374</v>
      </c>
      <c r="B52" s="1" t="s">
        <v>3374</v>
      </c>
      <c r="C52" s="1" t="s">
        <v>2437</v>
      </c>
      <c r="D52" s="10">
        <f>IF(AND(S52 &gt;= -800,S52 &lt;= -600),-7,IF(AND(S52 &gt; -600,S52 &lt;= -500),-6,IF(AND(S52 &gt; -500,S52 &lt;= -400),-5,IF(AND(S52 &gt; -400,S52 &lt;= -300),-4,IF(AND(S52 &gt; -300,S52 &lt;= -200),-3,IF(AND(S52 &gt; -200,S52 &lt;= -100),-2,IF(AND(S52 &gt; -100,S52 &lt;= -1),-1,IF(AND(S52 &gt;= 0,S52 &lt; 100),1,IF(AND(S52 &gt;= 100,S52 &lt; 200),2,IF(AND(S52 &gt;= 200,S52 &lt; 300),3,IF(AND(S52 &gt;= 300,S52 &lt; 400),4,IF(AND(S52 &gt;= 400,S52 &lt; 500),5))))))))))))</f>
        <v>-5</v>
      </c>
      <c r="E52" s="3" t="s">
        <v>3411</v>
      </c>
      <c r="F52" s="27" t="s">
        <v>3412</v>
      </c>
      <c r="G52" s="1" t="s">
        <v>3413</v>
      </c>
      <c r="H52" s="1" t="s">
        <v>3414</v>
      </c>
      <c r="I52" s="1">
        <v>5418</v>
      </c>
      <c r="J52" s="1">
        <v>24</v>
      </c>
      <c r="K52" s="1">
        <v>19</v>
      </c>
      <c r="L52" s="1">
        <v>0</v>
      </c>
      <c r="M52" t="s">
        <v>29</v>
      </c>
      <c r="N52" s="14">
        <f>J52/I52</f>
        <v>4.4296788482834993E-3</v>
      </c>
      <c r="O52" s="14">
        <f>K52/I52</f>
        <v>3.5068290882244372E-3</v>
      </c>
      <c r="P52" s="14">
        <f>L52/I52</f>
        <v>0</v>
      </c>
      <c r="Q52">
        <v>1361</v>
      </c>
      <c r="R52" s="14">
        <f>Q52/I52</f>
        <v>0.25119970468807679</v>
      </c>
      <c r="S52">
        <v>-445</v>
      </c>
      <c r="T52" t="s">
        <v>30</v>
      </c>
      <c r="U52" s="19" t="s">
        <v>3415</v>
      </c>
      <c r="V52" s="19" t="s">
        <v>717</v>
      </c>
      <c r="W52">
        <v>702.99285714285782</v>
      </c>
      <c r="X52" s="14">
        <f>(Q52-W52)/I52</f>
        <v>0.12144834678057256</v>
      </c>
      <c r="Y52" s="14" t="s">
        <v>3416</v>
      </c>
      <c r="Z52" s="30" t="str">
        <f>CONCATENATE(E52," (",U52,") - ",F52," (",V52,")")</f>
        <v>Euripides (0006) - Rhesus (019)</v>
      </c>
      <c r="AA52" s="14"/>
      <c r="AB52" s="14"/>
      <c r="AC52" s="14"/>
      <c r="AD52" s="14"/>
    </row>
    <row r="53" spans="1:30" ht="15.75" customHeight="1" x14ac:dyDescent="0.2">
      <c r="A53" s="1" t="s">
        <v>3374</v>
      </c>
      <c r="B53" s="1" t="s">
        <v>3374</v>
      </c>
      <c r="C53" s="1" t="s">
        <v>2437</v>
      </c>
      <c r="D53" s="10">
        <f>IF(AND(S53 &gt;= -800,S53 &lt;= -600),-7,IF(AND(S53 &gt; -600,S53 &lt;= -500),-6,IF(AND(S53 &gt; -500,S53 &lt;= -400),-5,IF(AND(S53 &gt; -400,S53 &lt;= -300),-4,IF(AND(S53 &gt; -300,S53 &lt;= -200),-3,IF(AND(S53 &gt; -200,S53 &lt;= -100),-2,IF(AND(S53 &gt; -100,S53 &lt;= -1),-1,IF(AND(S53 &gt;= 0,S53 &lt; 100),1,IF(AND(S53 &gt;= 100,S53 &lt; 200),2,IF(AND(S53 &gt;= 200,S53 &lt; 300),3,IF(AND(S53 &gt;= 300,S53 &lt; 400),4,IF(AND(S53 &gt;= 400,S53 &lt; 500),5))))))))))))</f>
        <v>-5</v>
      </c>
      <c r="E53" s="1" t="s">
        <v>3405</v>
      </c>
      <c r="F53" s="27" t="s">
        <v>3417</v>
      </c>
      <c r="G53" s="1" t="s">
        <v>3418</v>
      </c>
      <c r="H53" s="1" t="s">
        <v>3419</v>
      </c>
      <c r="I53" s="1">
        <v>1947</v>
      </c>
      <c r="J53" s="1">
        <v>174</v>
      </c>
      <c r="K53" s="1">
        <v>1</v>
      </c>
      <c r="L53" s="1">
        <v>53</v>
      </c>
      <c r="M53" t="s">
        <v>29</v>
      </c>
      <c r="N53" s="14">
        <f>J53/I53</f>
        <v>8.9368258859784278E-2</v>
      </c>
      <c r="O53" s="14">
        <f>K53/I53</f>
        <v>5.1361068310220854E-4</v>
      </c>
      <c r="P53" s="14">
        <f>L53/I53</f>
        <v>2.7221366204417053E-2</v>
      </c>
      <c r="Q53">
        <v>469</v>
      </c>
      <c r="R53" s="14">
        <f>Q53/I53</f>
        <v>0.2408834103749358</v>
      </c>
      <c r="S53">
        <v>-445</v>
      </c>
      <c r="T53" t="s">
        <v>30</v>
      </c>
      <c r="U53" s="19" t="s">
        <v>3409</v>
      </c>
      <c r="V53" s="19" t="s">
        <v>67</v>
      </c>
      <c r="W53">
        <v>243.31428571428589</v>
      </c>
      <c r="X53" s="14">
        <f>(Q53-W53)/I53</f>
        <v>0.11591459388069549</v>
      </c>
      <c r="Y53" s="14" t="s">
        <v>3420</v>
      </c>
      <c r="Z53" s="30" t="str">
        <f>CONCATENATE(E53," (",U53,") - ",F53," (",V53,")")</f>
        <v>Sophocles (0011) - Ichneutae (008)</v>
      </c>
      <c r="AA53" s="14"/>
      <c r="AB53" s="14"/>
      <c r="AC53" s="14"/>
      <c r="AD53" s="14"/>
    </row>
    <row r="54" spans="1:30" ht="15.75" customHeight="1" x14ac:dyDescent="0.2">
      <c r="A54" s="1" t="s">
        <v>3374</v>
      </c>
      <c r="B54" s="1" t="s">
        <v>3374</v>
      </c>
      <c r="C54" s="1" t="s">
        <v>2437</v>
      </c>
      <c r="D54" s="10">
        <f>IF(AND(S54 &gt;= -800,S54 &lt;= -600),-7,IF(AND(S54 &gt; -600,S54 &lt;= -500),-6,IF(AND(S54 &gt; -500,S54 &lt;= -400),-5,IF(AND(S54 &gt; -400,S54 &lt;= -300),-4,IF(AND(S54 &gt; -300,S54 &lt;= -200),-3,IF(AND(S54 &gt; -200,S54 &lt;= -100),-2,IF(AND(S54 &gt; -100,S54 &lt;= -1),-1,IF(AND(S54 &gt;= 0,S54 &lt; 100),1,IF(AND(S54 &gt;= 100,S54 &lt; 200),2,IF(AND(S54 &gt;= 200,S54 &lt; 300),3,IF(AND(S54 &gt;= 300,S54 &lt; 400),4,IF(AND(S54 &gt;= 400,S54 &lt; 500),5))))))))))))</f>
        <v>-5</v>
      </c>
      <c r="E54" s="1" t="s">
        <v>3405</v>
      </c>
      <c r="F54" s="27" t="s">
        <v>3421</v>
      </c>
      <c r="G54" s="1" t="s">
        <v>3422</v>
      </c>
      <c r="H54" s="1" t="s">
        <v>3423</v>
      </c>
      <c r="I54" s="1">
        <v>7887</v>
      </c>
      <c r="J54" s="1">
        <v>15</v>
      </c>
      <c r="K54" s="1">
        <v>9</v>
      </c>
      <c r="L54" s="1">
        <v>0</v>
      </c>
      <c r="M54" t="s">
        <v>29</v>
      </c>
      <c r="N54" s="14">
        <f>J54/I54</f>
        <v>1.9018638265500189E-3</v>
      </c>
      <c r="O54" s="14">
        <f>K54/I54</f>
        <v>1.1411182959300114E-3</v>
      </c>
      <c r="P54" s="14">
        <f>L54/I54</f>
        <v>0</v>
      </c>
      <c r="Q54">
        <v>1984</v>
      </c>
      <c r="R54" s="14">
        <f>Q54/I54</f>
        <v>0.25155318879168254</v>
      </c>
      <c r="S54">
        <v>-442</v>
      </c>
      <c r="T54" t="s">
        <v>30</v>
      </c>
      <c r="U54" s="19" t="s">
        <v>3409</v>
      </c>
      <c r="V54" s="19" t="s">
        <v>42</v>
      </c>
      <c r="W54">
        <v>1062.171428571432</v>
      </c>
      <c r="X54" s="14">
        <f>(Q54-W54)/I54</f>
        <v>0.11687949428535159</v>
      </c>
      <c r="Y54" s="14" t="s">
        <v>3424</v>
      </c>
      <c r="Z54" s="30" t="str">
        <f>CONCATENATE(E54," (",U54,") - ",F54," (",V54,")")</f>
        <v>Sophocles (0011) - Ajax (003)</v>
      </c>
      <c r="AA54" s="14"/>
      <c r="AB54" s="14"/>
      <c r="AC54" s="14"/>
      <c r="AD54" s="14"/>
    </row>
    <row r="55" spans="1:30" ht="15.75" customHeight="1" x14ac:dyDescent="0.2">
      <c r="A55" s="1" t="s">
        <v>3374</v>
      </c>
      <c r="B55" s="1" t="s">
        <v>3374</v>
      </c>
      <c r="C55" s="1" t="s">
        <v>2437</v>
      </c>
      <c r="D55" s="10">
        <f>IF(AND(S55 &gt;= -800,S55 &lt;= -600),-7,IF(AND(S55 &gt; -600,S55 &lt;= -500),-6,IF(AND(S55 &gt; -500,S55 &lt;= -400),-5,IF(AND(S55 &gt; -400,S55 &lt;= -300),-4,IF(AND(S55 &gt; -300,S55 &lt;= -200),-3,IF(AND(S55 &gt; -200,S55 &lt;= -100),-2,IF(AND(S55 &gt; -100,S55 &lt;= -1),-1,IF(AND(S55 &gt;= 0,S55 &lt; 100),1,IF(AND(S55 &gt;= 100,S55 &lt; 200),2,IF(AND(S55 &gt;= 200,S55 &lt; 300),3,IF(AND(S55 &gt;= 300,S55 &lt; 400),4,IF(AND(S55 &gt;= 400,S55 &lt; 500),5))))))))))))</f>
        <v>-5</v>
      </c>
      <c r="E55" s="1" t="s">
        <v>3405</v>
      </c>
      <c r="F55" s="27" t="s">
        <v>3425</v>
      </c>
      <c r="G55" s="1" t="s">
        <v>3426</v>
      </c>
      <c r="H55" s="1" t="s">
        <v>3427</v>
      </c>
      <c r="I55" s="1">
        <v>7359</v>
      </c>
      <c r="J55" s="1">
        <v>21</v>
      </c>
      <c r="K55" s="1">
        <v>5</v>
      </c>
      <c r="L55" s="1">
        <v>0</v>
      </c>
      <c r="M55" t="s">
        <v>29</v>
      </c>
      <c r="N55" s="14">
        <f>J55/I55</f>
        <v>2.8536485935589076E-3</v>
      </c>
      <c r="O55" s="14">
        <f>K55/I55</f>
        <v>6.7944014132354945E-4</v>
      </c>
      <c r="P55" s="14">
        <f>L55/I55</f>
        <v>0</v>
      </c>
      <c r="Q55">
        <v>1789</v>
      </c>
      <c r="R55" s="14">
        <f>Q55/I55</f>
        <v>0.24310368256556597</v>
      </c>
      <c r="S55">
        <v>-442</v>
      </c>
      <c r="T55" t="s">
        <v>30</v>
      </c>
      <c r="U55" s="19" t="s">
        <v>3409</v>
      </c>
      <c r="V55" s="19" t="s">
        <v>37</v>
      </c>
      <c r="W55">
        <v>946.35714285714664</v>
      </c>
      <c r="X55" s="14">
        <f>(Q55-W55)/I55</f>
        <v>0.11450507638848395</v>
      </c>
      <c r="Y55" s="14" t="s">
        <v>3428</v>
      </c>
      <c r="Z55" s="30" t="str">
        <f>CONCATENATE(E55," (",U55,") - ",F55," (",V55,")")</f>
        <v>Sophocles (0011) - Antigone (002)</v>
      </c>
      <c r="AA55" s="14"/>
      <c r="AB55" s="14"/>
      <c r="AC55" s="14"/>
      <c r="AD55" s="14"/>
    </row>
    <row r="56" spans="1:30" ht="15.75" customHeight="1" x14ac:dyDescent="0.2">
      <c r="A56" s="1" t="s">
        <v>916</v>
      </c>
      <c r="B56" s="1" t="s">
        <v>1241</v>
      </c>
      <c r="C56" s="1" t="s">
        <v>916</v>
      </c>
      <c r="D56" s="10">
        <f>IF(AND(S56 &gt;= -800,S56 &lt;= -600),-7,IF(AND(S56 &gt; -600,S56 &lt;= -500),-6,IF(AND(S56 &gt; -500,S56 &lt;= -400),-5,IF(AND(S56 &gt; -400,S56 &lt;= -300),-4,IF(AND(S56 &gt; -300,S56 &lt;= -200),-3,IF(AND(S56 &gt; -200,S56 &lt;= -100),-2,IF(AND(S56 &gt; -100,S56 &lt;= -1),-1,IF(AND(S56 &gt;= 0,S56 &lt; 100),1,IF(AND(S56 &gt;= 100,S56 &lt; 200),2,IF(AND(S56 &gt;= 200,S56 &lt; 300),3,IF(AND(S56 &gt;= 300,S56 &lt; 400),4,IF(AND(S56 &gt;= 400,S56 &lt; 500),5))))))))))))</f>
        <v>-5</v>
      </c>
      <c r="E56" s="3" t="s">
        <v>615</v>
      </c>
      <c r="F56" s="27" t="s">
        <v>1242</v>
      </c>
      <c r="G56" s="1" t="s">
        <v>1243</v>
      </c>
      <c r="H56" s="1" t="s">
        <v>1244</v>
      </c>
      <c r="I56" s="1">
        <v>184721</v>
      </c>
      <c r="J56" s="1">
        <v>410</v>
      </c>
      <c r="K56" s="1">
        <v>779</v>
      </c>
      <c r="L56" s="1">
        <v>0</v>
      </c>
      <c r="M56" t="s">
        <v>29</v>
      </c>
      <c r="N56" s="14">
        <f>J56/I56</f>
        <v>2.2195635580145191E-3</v>
      </c>
      <c r="O56" s="14">
        <f>K56/I56</f>
        <v>4.2171707602275867E-3</v>
      </c>
      <c r="P56" s="14">
        <f>L56/I56</f>
        <v>0</v>
      </c>
      <c r="Q56">
        <v>35702</v>
      </c>
      <c r="R56" s="14">
        <f>Q56/I56</f>
        <v>0.19327526377618137</v>
      </c>
      <c r="S56">
        <v>-430</v>
      </c>
      <c r="T56" t="s">
        <v>1245</v>
      </c>
      <c r="U56" s="19" t="s">
        <v>1246</v>
      </c>
      <c r="V56" s="19" t="s">
        <v>32</v>
      </c>
      <c r="W56">
        <v>18128.564285714681</v>
      </c>
      <c r="X56" s="14">
        <f>(Q56-W56)/I56</f>
        <v>9.5135018293996454E-2</v>
      </c>
      <c r="Y56" s="14" t="s">
        <v>1247</v>
      </c>
      <c r="Z56" s="30" t="str">
        <f>CONCATENATE(E56," (",U56,") - ",F56," (",V56,")")</f>
        <v>Herodotus (0016) - Histories (001)</v>
      </c>
      <c r="AA56" s="14"/>
      <c r="AB56" s="31">
        <v>0</v>
      </c>
      <c r="AC56" s="31">
        <v>13</v>
      </c>
      <c r="AD56" s="14"/>
    </row>
    <row r="57" spans="1:30" ht="15.75" customHeight="1" x14ac:dyDescent="0.2">
      <c r="A57" s="1" t="s">
        <v>3374</v>
      </c>
      <c r="B57" s="1" t="s">
        <v>3374</v>
      </c>
      <c r="C57" s="1" t="s">
        <v>2437</v>
      </c>
      <c r="D57" s="10">
        <f>IF(AND(S57 &gt;= -800,S57 &lt;= -600),-7,IF(AND(S57 &gt; -600,S57 &lt;= -500),-6,IF(AND(S57 &gt; -500,S57 &lt;= -400),-5,IF(AND(S57 &gt; -400,S57 &lt;= -300),-4,IF(AND(S57 &gt; -300,S57 &lt;= -200),-3,IF(AND(S57 &gt; -200,S57 &lt;= -100),-2,IF(AND(S57 &gt; -100,S57 &lt;= -1),-1,IF(AND(S57 &gt;= 0,S57 &lt; 100),1,IF(AND(S57 &gt;= 100,S57 &lt; 200),2,IF(AND(S57 &gt;= 200,S57 &lt; 300),3,IF(AND(S57 &gt;= 300,S57 &lt; 400),4,IF(AND(S57 &gt;= 400,S57 &lt; 500),5))))))))))))</f>
        <v>-5</v>
      </c>
      <c r="E57" s="1" t="s">
        <v>3405</v>
      </c>
      <c r="F57" s="27" t="s">
        <v>3429</v>
      </c>
      <c r="G57" s="1" t="s">
        <v>3430</v>
      </c>
      <c r="H57" s="1" t="s">
        <v>3431</v>
      </c>
      <c r="I57" s="1">
        <v>9280</v>
      </c>
      <c r="J57" s="1">
        <v>23</v>
      </c>
      <c r="K57" s="1">
        <v>5</v>
      </c>
      <c r="L57" s="1">
        <v>0</v>
      </c>
      <c r="M57" t="s">
        <v>29</v>
      </c>
      <c r="N57" s="14">
        <f>J57/I57</f>
        <v>2.4784482758620691E-3</v>
      </c>
      <c r="O57" s="14">
        <f>K57/I57</f>
        <v>5.3879310344827585E-4</v>
      </c>
      <c r="P57" s="14">
        <f>L57/I57</f>
        <v>0</v>
      </c>
      <c r="Q57">
        <v>2459</v>
      </c>
      <c r="R57" s="14">
        <f>Q57/I57</f>
        <v>0.26497844827586209</v>
      </c>
      <c r="S57">
        <v>-429</v>
      </c>
      <c r="T57" t="s">
        <v>30</v>
      </c>
      <c r="U57" s="19" t="s">
        <v>3409</v>
      </c>
      <c r="V57" s="19" t="s">
        <v>47</v>
      </c>
      <c r="W57">
        <v>1338.9142857142831</v>
      </c>
      <c r="X57" s="14">
        <f>(Q57-W57)/I57</f>
        <v>0.12069889162561605</v>
      </c>
      <c r="Y57" s="14" t="s">
        <v>3432</v>
      </c>
      <c r="Z57" s="30" t="str">
        <f>CONCATENATE(E57," (",U57,") - ",F57," (",V57,")")</f>
        <v>Sophocles (0011) - Oedipus Tyrannus (004)</v>
      </c>
      <c r="AA57" s="14"/>
      <c r="AB57" s="14"/>
      <c r="AC57" s="14"/>
      <c r="AD57" s="14"/>
    </row>
    <row r="58" spans="1:30" ht="15.75" customHeight="1" x14ac:dyDescent="0.2">
      <c r="A58" s="1" t="s">
        <v>1410</v>
      </c>
      <c r="B58" s="1" t="s">
        <v>1410</v>
      </c>
      <c r="C58" s="1" t="s">
        <v>1410</v>
      </c>
      <c r="D58" s="10">
        <f>IF(AND(S58 &gt;= -800,S58 &lt;= -600),-7,IF(AND(S58 &gt; -600,S58 &lt;= -500),-6,IF(AND(S58 &gt; -500,S58 &lt;= -400),-5,IF(AND(S58 &gt; -400,S58 &lt;= -300),-4,IF(AND(S58 &gt; -300,S58 &lt;= -200),-3,IF(AND(S58 &gt; -200,S58 &lt;= -100),-2,IF(AND(S58 &gt; -100,S58 &lt;= -1),-1,IF(AND(S58 &gt;= 0,S58 &lt; 100),1,IF(AND(S58 &gt;= 100,S58 &lt; 200),2,IF(AND(S58 &gt;= 200,S58 &lt; 300),3,IF(AND(S58 &gt;= 300,S58 &lt; 400),4,IF(AND(S58 &gt;= 400,S58 &lt; 500),5))))))))))))</f>
        <v>-5</v>
      </c>
      <c r="E58" s="1" t="s">
        <v>1411</v>
      </c>
      <c r="F58" s="27" t="s">
        <v>1412</v>
      </c>
      <c r="G58" s="1" t="s">
        <v>1413</v>
      </c>
      <c r="H58" s="1" t="s">
        <v>1414</v>
      </c>
      <c r="I58" s="1">
        <v>2504</v>
      </c>
      <c r="J58" s="1">
        <v>7</v>
      </c>
      <c r="K58" s="1">
        <v>2</v>
      </c>
      <c r="L58" s="1">
        <v>0</v>
      </c>
      <c r="M58" t="s">
        <v>29</v>
      </c>
      <c r="N58" s="14">
        <f>J58/I58</f>
        <v>2.7955271565495207E-3</v>
      </c>
      <c r="O58" s="14">
        <f>K58/I58</f>
        <v>7.9872204472843447E-4</v>
      </c>
      <c r="P58" s="14">
        <f>L58/I58</f>
        <v>0</v>
      </c>
      <c r="Q58">
        <v>463</v>
      </c>
      <c r="R58" s="14">
        <f>Q58/I58</f>
        <v>0.18490415335463259</v>
      </c>
      <c r="S58">
        <v>-425</v>
      </c>
      <c r="T58" t="s">
        <v>90</v>
      </c>
      <c r="U58" s="19" t="s">
        <v>1415</v>
      </c>
      <c r="V58" s="19" t="s">
        <v>37</v>
      </c>
      <c r="W58">
        <v>258.92619047619058</v>
      </c>
      <c r="X58" s="14">
        <f>(Q58-W58)/I58</f>
        <v>8.1499125209189061E-2</v>
      </c>
      <c r="Y58" s="14" t="s">
        <v>1416</v>
      </c>
      <c r="Z58" s="30" t="str">
        <f>CONCATENATE(E58," (",U58,") - ",F58," (",V58,")")</f>
        <v>Antiphon (0028) - First Tetralogy (002)</v>
      </c>
      <c r="AA58" s="14"/>
      <c r="AB58" s="14"/>
      <c r="AC58" s="14"/>
      <c r="AD58" s="14"/>
    </row>
    <row r="59" spans="1:30" ht="15.75" customHeight="1" x14ac:dyDescent="0.2">
      <c r="A59" s="1" t="s">
        <v>1410</v>
      </c>
      <c r="B59" s="1" t="s">
        <v>1410</v>
      </c>
      <c r="C59" s="1" t="s">
        <v>1410</v>
      </c>
      <c r="D59" s="10">
        <f>IF(AND(S59 &gt;= -800,S59 &lt;= -600),-7,IF(AND(S59 &gt; -600,S59 &lt;= -500),-6,IF(AND(S59 &gt; -500,S59 &lt;= -400),-5,IF(AND(S59 &gt; -400,S59 &lt;= -300),-4,IF(AND(S59 &gt; -300,S59 &lt;= -200),-3,IF(AND(S59 &gt; -200,S59 &lt;= -100),-2,IF(AND(S59 &gt; -100,S59 &lt;= -1),-1,IF(AND(S59 &gt;= 0,S59 &lt; 100),1,IF(AND(S59 &gt;= 100,S59 &lt; 200),2,IF(AND(S59 &gt;= 200,S59 &lt; 300),3,IF(AND(S59 &gt;= 300,S59 &lt; 400),4,IF(AND(S59 &gt;= 400,S59 &lt; 500),5))))))))))))</f>
        <v>-5</v>
      </c>
      <c r="E59" s="1" t="s">
        <v>1411</v>
      </c>
      <c r="F59" s="27" t="s">
        <v>3592</v>
      </c>
      <c r="G59" s="1" t="s">
        <v>1425</v>
      </c>
      <c r="H59" s="1" t="s">
        <v>1426</v>
      </c>
      <c r="I59" s="1">
        <v>6357</v>
      </c>
      <c r="J59" s="1">
        <v>22</v>
      </c>
      <c r="K59" s="1">
        <v>6</v>
      </c>
      <c r="L59" s="1">
        <v>0</v>
      </c>
      <c r="M59" t="s">
        <v>29</v>
      </c>
      <c r="N59" s="14">
        <f>J59/I59</f>
        <v>3.4607519270095956E-3</v>
      </c>
      <c r="O59" s="14">
        <f>K59/I59</f>
        <v>9.4384143463898068E-4</v>
      </c>
      <c r="P59" s="14">
        <f>L59/I59</f>
        <v>0</v>
      </c>
      <c r="Q59">
        <v>1384</v>
      </c>
      <c r="R59" s="14">
        <f>Q59/I59</f>
        <v>0.2177127575900582</v>
      </c>
      <c r="S59">
        <v>-425</v>
      </c>
      <c r="T59" t="s">
        <v>90</v>
      </c>
      <c r="U59" s="19" t="s">
        <v>1415</v>
      </c>
      <c r="V59" s="19" t="s">
        <v>52</v>
      </c>
      <c r="W59">
        <v>785.27619047619146</v>
      </c>
      <c r="X59" s="14">
        <f>(Q59-W59)/I59</f>
        <v>9.4183389888911201E-2</v>
      </c>
      <c r="Y59" s="14" t="s">
        <v>1427</v>
      </c>
      <c r="Z59" s="30" t="str">
        <f>CONCATENATE(E59," (",U59,") - ",F59," (",V59,")")</f>
        <v>Antiphon (0028) - On the Murder of Herodes (005)</v>
      </c>
      <c r="AA59" s="14"/>
      <c r="AB59" s="14"/>
      <c r="AC59" s="14"/>
      <c r="AD59" s="14"/>
    </row>
    <row r="60" spans="1:30" ht="15.75" customHeight="1" x14ac:dyDescent="0.2">
      <c r="A60" s="1" t="s">
        <v>1410</v>
      </c>
      <c r="B60" s="1" t="s">
        <v>1410</v>
      </c>
      <c r="C60" s="1" t="s">
        <v>1410</v>
      </c>
      <c r="D60" s="10">
        <f>IF(AND(S60 &gt;= -800,S60 &lt;= -600),-7,IF(AND(S60 &gt; -600,S60 &lt;= -500),-6,IF(AND(S60 &gt; -500,S60 &lt;= -400),-5,IF(AND(S60 &gt; -400,S60 &lt;= -300),-4,IF(AND(S60 &gt; -300,S60 &lt;= -200),-3,IF(AND(S60 &gt; -200,S60 &lt;= -100),-2,IF(AND(S60 &gt; -100,S60 &lt;= -1),-1,IF(AND(S60 &gt;= 0,S60 &lt; 100),1,IF(AND(S60 &gt;= 100,S60 &lt; 200),2,IF(AND(S60 &gt;= 200,S60 &lt; 300),3,IF(AND(S60 &gt;= 300,S60 &lt; 400),4,IF(AND(S60 &gt;= 400,S60 &lt; 500),5))))))))))))</f>
        <v>-5</v>
      </c>
      <c r="E60" s="1" t="s">
        <v>1411</v>
      </c>
      <c r="F60" s="27" t="s">
        <v>1417</v>
      </c>
      <c r="G60" s="1" t="s">
        <v>1418</v>
      </c>
      <c r="H60" s="1" t="s">
        <v>1419</v>
      </c>
      <c r="I60" s="1">
        <v>2148</v>
      </c>
      <c r="J60" s="1">
        <v>13</v>
      </c>
      <c r="K60" s="1">
        <v>0</v>
      </c>
      <c r="L60" s="1">
        <v>0</v>
      </c>
      <c r="M60" t="s">
        <v>29</v>
      </c>
      <c r="N60" s="14">
        <f>J60/I60</f>
        <v>6.0521415270018619E-3</v>
      </c>
      <c r="O60" s="14">
        <f>K60/I60</f>
        <v>0</v>
      </c>
      <c r="P60" s="14">
        <f>L60/I60</f>
        <v>0</v>
      </c>
      <c r="Q60">
        <v>403</v>
      </c>
      <c r="R60" s="14">
        <f>Q60/I60</f>
        <v>0.18761638733705774</v>
      </c>
      <c r="S60">
        <v>-425</v>
      </c>
      <c r="T60" t="s">
        <v>90</v>
      </c>
      <c r="U60" s="19" t="s">
        <v>1415</v>
      </c>
      <c r="V60" s="19" t="s">
        <v>42</v>
      </c>
      <c r="W60">
        <v>213.15000000000029</v>
      </c>
      <c r="X60" s="14">
        <f>(Q60-W60)/I60</f>
        <v>8.8384543761638595E-2</v>
      </c>
      <c r="Y60" s="14" t="s">
        <v>1420</v>
      </c>
      <c r="Z60" s="30" t="str">
        <f>CONCATENATE(E60," (",U60,") - ",F60," (",V60,")")</f>
        <v>Antiphon (0028) - Second Tetralogy (003)</v>
      </c>
      <c r="AA60" s="14"/>
      <c r="AB60" s="14"/>
      <c r="AC60" s="14"/>
      <c r="AD60" s="14"/>
    </row>
    <row r="61" spans="1:30" ht="15.75" customHeight="1" x14ac:dyDescent="0.2">
      <c r="A61" s="1" t="s">
        <v>1410</v>
      </c>
      <c r="B61" s="1" t="s">
        <v>1410</v>
      </c>
      <c r="C61" s="1" t="s">
        <v>1410</v>
      </c>
      <c r="D61" s="10">
        <f>IF(AND(S61 &gt;= -800,S61 &lt;= -600),-7,IF(AND(S61 &gt; -600,S61 &lt;= -500),-6,IF(AND(S61 &gt; -500,S61 &lt;= -400),-5,IF(AND(S61 &gt; -400,S61 &lt;= -300),-4,IF(AND(S61 &gt; -300,S61 &lt;= -200),-3,IF(AND(S61 &gt; -200,S61 &lt;= -100),-2,IF(AND(S61 &gt; -100,S61 &lt;= -1),-1,IF(AND(S61 &gt;= 0,S61 &lt; 100),1,IF(AND(S61 &gt;= 100,S61 &lt; 200),2,IF(AND(S61 &gt;= 200,S61 &lt; 300),3,IF(AND(S61 &gt;= 300,S61 &lt; 400),4,IF(AND(S61 &gt;= 400,S61 &lt; 500),5))))))))))))</f>
        <v>-5</v>
      </c>
      <c r="E61" s="1" t="s">
        <v>1411</v>
      </c>
      <c r="F61" s="27" t="s">
        <v>1421</v>
      </c>
      <c r="G61" s="1" t="s">
        <v>1422</v>
      </c>
      <c r="H61" s="1" t="s">
        <v>1423</v>
      </c>
      <c r="I61" s="1">
        <v>1924</v>
      </c>
      <c r="J61" s="1">
        <v>11</v>
      </c>
      <c r="K61" s="1">
        <v>0</v>
      </c>
      <c r="L61" s="1">
        <v>0</v>
      </c>
      <c r="M61" t="s">
        <v>29</v>
      </c>
      <c r="N61" s="14">
        <f>J61/I61</f>
        <v>5.7172557172557176E-3</v>
      </c>
      <c r="O61" s="14">
        <f>K61/I61</f>
        <v>0</v>
      </c>
      <c r="P61" s="14">
        <f>L61/I61</f>
        <v>0</v>
      </c>
      <c r="Q61">
        <v>344</v>
      </c>
      <c r="R61" s="14">
        <f>Q61/I61</f>
        <v>0.1787941787941788</v>
      </c>
      <c r="S61">
        <v>-425</v>
      </c>
      <c r="T61" t="s">
        <v>90</v>
      </c>
      <c r="U61" s="19" t="s">
        <v>1415</v>
      </c>
      <c r="V61" s="19" t="s">
        <v>47</v>
      </c>
      <c r="W61">
        <v>213.23333333333349</v>
      </c>
      <c r="X61" s="14">
        <f>(Q61-W61)/I61</f>
        <v>6.7966042966042889E-2</v>
      </c>
      <c r="Y61" s="14" t="s">
        <v>1424</v>
      </c>
      <c r="Z61" s="30" t="str">
        <f>CONCATENATE(E61," (",U61,") - ",F61," (",V61,")")</f>
        <v>Antiphon (0028) - Third Tetralogy (004)</v>
      </c>
      <c r="AA61" s="14"/>
      <c r="AB61" s="14"/>
      <c r="AC61" s="14"/>
      <c r="AD61" s="14"/>
    </row>
    <row r="62" spans="1:30" ht="15.75" customHeight="1" x14ac:dyDescent="0.2">
      <c r="A62" s="1" t="s">
        <v>24</v>
      </c>
      <c r="B62" s="1" t="s">
        <v>24</v>
      </c>
      <c r="C62" s="1" t="s">
        <v>24</v>
      </c>
      <c r="D62" s="10">
        <f>IF(AND(S62 &gt;= -800,S62 &lt;= -600),-7,IF(AND(S62 &gt; -600,S62 &lt;= -500),-6,IF(AND(S62 &gt; -500,S62 &lt;= -400),-5,IF(AND(S62 &gt; -400,S62 &lt;= -300),-4,IF(AND(S62 &gt; -300,S62 &lt;= -200),-3,IF(AND(S62 &gt; -200,S62 &lt;= -100),-2,IF(AND(S62 &gt; -100,S62 &lt;= -1),-1,IF(AND(S62 &gt;= 0,S62 &lt; 100),1,IF(AND(S62 &gt;= 100,S62 &lt; 200),2,IF(AND(S62 &gt;= 200,S62 &lt; 300),3,IF(AND(S62 &gt;= 300,S62 &lt; 400),4,IF(AND(S62 &gt;= 400,S62 &lt; 500),5))))))))))))</f>
        <v>-5</v>
      </c>
      <c r="E62" s="3" t="s">
        <v>25</v>
      </c>
      <c r="F62" s="27" t="s">
        <v>26</v>
      </c>
      <c r="G62" s="1" t="s">
        <v>27</v>
      </c>
      <c r="H62" s="1" t="s">
        <v>28</v>
      </c>
      <c r="I62" s="1">
        <v>7212</v>
      </c>
      <c r="J62" s="1">
        <v>95</v>
      </c>
      <c r="K62" s="1">
        <v>14</v>
      </c>
      <c r="L62" s="1">
        <v>0</v>
      </c>
      <c r="M62" t="s">
        <v>29</v>
      </c>
      <c r="N62" s="14">
        <f>J62/I62</f>
        <v>1.3172490293954521E-2</v>
      </c>
      <c r="O62" s="14">
        <f>K62/I62</f>
        <v>1.9412090959511925E-3</v>
      </c>
      <c r="P62" s="14">
        <f>L62/I62</f>
        <v>0</v>
      </c>
      <c r="Q62">
        <v>1664</v>
      </c>
      <c r="R62" s="14">
        <f>Q62/I62</f>
        <v>0.23072656683305601</v>
      </c>
      <c r="S62">
        <v>-425</v>
      </c>
      <c r="T62" t="s">
        <v>30</v>
      </c>
      <c r="U62" s="19" t="s">
        <v>31</v>
      </c>
      <c r="V62" s="19" t="s">
        <v>32</v>
      </c>
      <c r="W62">
        <v>905.80000000000223</v>
      </c>
      <c r="X62" s="14">
        <f>(Q62-W62)/I62</f>
        <v>0.10513033832501356</v>
      </c>
      <c r="Y62" s="14" t="s">
        <v>33</v>
      </c>
      <c r="Z62" s="30" t="str">
        <f>CONCATENATE(E62," (",U62,") - ",F62," (",V62,")")</f>
        <v>Aristophanes (0019) - Acharnians (001)</v>
      </c>
      <c r="AA62" s="14"/>
      <c r="AB62" s="14"/>
      <c r="AC62" s="14"/>
      <c r="AD62" s="14"/>
    </row>
    <row r="63" spans="1:30" ht="15.75" customHeight="1" x14ac:dyDescent="0.2">
      <c r="A63" s="1" t="s">
        <v>24</v>
      </c>
      <c r="B63" s="1" t="s">
        <v>24</v>
      </c>
      <c r="C63" s="1" t="s">
        <v>24</v>
      </c>
      <c r="D63" s="10">
        <f>IF(AND(S63 &gt;= -800,S63 &lt;= -600),-7,IF(AND(S63 &gt; -600,S63 &lt;= -500),-6,IF(AND(S63 &gt; -500,S63 &lt;= -400),-5,IF(AND(S63 &gt; -400,S63 &lt;= -300),-4,IF(AND(S63 &gt; -300,S63 &lt;= -200),-3,IF(AND(S63 &gt; -200,S63 &lt;= -100),-2,IF(AND(S63 &gt; -100,S63 &lt;= -1),-1,IF(AND(S63 &gt;= 0,S63 &lt; 100),1,IF(AND(S63 &gt;= 100,S63 &lt; 200),2,IF(AND(S63 &gt;= 200,S63 &lt; 300),3,IF(AND(S63 &gt;= 300,S63 &lt; 400),4,IF(AND(S63 &gt;= 400,S63 &lt; 500),5))))))))))))</f>
        <v>-5</v>
      </c>
      <c r="E63" s="1" t="s">
        <v>25</v>
      </c>
      <c r="F63" s="27" t="s">
        <v>34</v>
      </c>
      <c r="G63" s="1" t="s">
        <v>35</v>
      </c>
      <c r="H63" s="1" t="s">
        <v>36</v>
      </c>
      <c r="I63" s="1">
        <v>8924</v>
      </c>
      <c r="J63" s="1">
        <v>34</v>
      </c>
      <c r="K63" s="1">
        <v>7</v>
      </c>
      <c r="L63" s="1">
        <v>0</v>
      </c>
      <c r="M63" t="s">
        <v>29</v>
      </c>
      <c r="N63" s="14">
        <f>J63/I63</f>
        <v>3.8099506947557151E-3</v>
      </c>
      <c r="O63" s="14">
        <f>K63/I63</f>
        <v>7.8440161362617656E-4</v>
      </c>
      <c r="P63" s="14">
        <f>L63/I63</f>
        <v>0</v>
      </c>
      <c r="Q63">
        <v>2021</v>
      </c>
      <c r="R63" s="14">
        <f>Q63/I63</f>
        <v>0.22646795159121469</v>
      </c>
      <c r="S63">
        <v>-424</v>
      </c>
      <c r="T63" t="s">
        <v>30</v>
      </c>
      <c r="U63" s="19" t="s">
        <v>31</v>
      </c>
      <c r="V63" s="19" t="s">
        <v>37</v>
      </c>
      <c r="W63">
        <v>1096.365584415586</v>
      </c>
      <c r="X63" s="14">
        <f>(Q63-W63)/I63</f>
        <v>0.10361210394267302</v>
      </c>
      <c r="Y63" s="14" t="s">
        <v>38</v>
      </c>
      <c r="Z63" s="30" t="str">
        <f>CONCATENATE(E63," (",U63,") - ",F63," (",V63,")")</f>
        <v>Aristophanes (0019) - Knights (002)</v>
      </c>
      <c r="AA63" s="14" t="s">
        <v>3692</v>
      </c>
      <c r="AB63" s="31">
        <v>0</v>
      </c>
      <c r="AC63" s="31">
        <v>3</v>
      </c>
      <c r="AD63" s="14"/>
    </row>
    <row r="64" spans="1:30" ht="15.75" customHeight="1" x14ac:dyDescent="0.2">
      <c r="A64" s="1" t="s">
        <v>24</v>
      </c>
      <c r="B64" s="1" t="s">
        <v>24</v>
      </c>
      <c r="C64" s="1" t="s">
        <v>24</v>
      </c>
      <c r="D64" s="10">
        <f>IF(AND(S64 &gt;= -800,S64 &lt;= -600),-7,IF(AND(S64 &gt; -600,S64 &lt;= -500),-6,IF(AND(S64 &gt; -500,S64 &lt;= -400),-5,IF(AND(S64 &gt; -400,S64 &lt;= -300),-4,IF(AND(S64 &gt; -300,S64 &lt;= -200),-3,IF(AND(S64 &gt; -200,S64 &lt;= -100),-2,IF(AND(S64 &gt; -100,S64 &lt;= -1),-1,IF(AND(S64 &gt;= 0,S64 &lt; 100),1,IF(AND(S64 &gt;= 100,S64 &lt; 200),2,IF(AND(S64 &gt;= 200,S64 &lt; 300),3,IF(AND(S64 &gt;= 300,S64 &lt; 400),4,IF(AND(S64 &gt;= 400,S64 &lt; 500),5))))))))))))</f>
        <v>-5</v>
      </c>
      <c r="E64" s="1" t="s">
        <v>25</v>
      </c>
      <c r="F64" s="27" t="s">
        <v>39</v>
      </c>
      <c r="G64" s="1" t="s">
        <v>40</v>
      </c>
      <c r="H64" s="1" t="s">
        <v>41</v>
      </c>
      <c r="I64" s="1">
        <v>9660</v>
      </c>
      <c r="J64" s="1">
        <v>33</v>
      </c>
      <c r="K64" s="1">
        <v>7</v>
      </c>
      <c r="L64" s="1">
        <v>0</v>
      </c>
      <c r="M64" t="s">
        <v>29</v>
      </c>
      <c r="N64" s="14">
        <f>J64/I64</f>
        <v>3.4161490683229812E-3</v>
      </c>
      <c r="O64" s="14">
        <f>K64/I64</f>
        <v>7.246376811594203E-4</v>
      </c>
      <c r="P64" s="14">
        <f>L64/I64</f>
        <v>0</v>
      </c>
      <c r="Q64">
        <v>2296</v>
      </c>
      <c r="R64" s="14">
        <f>Q64/I64</f>
        <v>0.23768115942028986</v>
      </c>
      <c r="S64">
        <v>-423</v>
      </c>
      <c r="T64" t="s">
        <v>30</v>
      </c>
      <c r="U64" s="19" t="s">
        <v>31</v>
      </c>
      <c r="V64" s="19" t="s">
        <v>42</v>
      </c>
      <c r="W64">
        <v>1209.576190476193</v>
      </c>
      <c r="X64" s="14">
        <f>(Q64-W64)/I64</f>
        <v>0.11246623286995931</v>
      </c>
      <c r="Y64" s="14" t="s">
        <v>43</v>
      </c>
      <c r="Z64" s="30" t="str">
        <f>CONCATENATE(E64," (",U64,") - ",F64," (",V64,")")</f>
        <v>Aristophanes (0019) - Clouds (003)</v>
      </c>
      <c r="AA64" s="14" t="s">
        <v>3692</v>
      </c>
      <c r="AB64" s="31">
        <v>0</v>
      </c>
      <c r="AC64" s="31">
        <v>3</v>
      </c>
      <c r="AD64" s="14"/>
    </row>
    <row r="65" spans="1:30" ht="15.75" customHeight="1" x14ac:dyDescent="0.2">
      <c r="A65" s="1" t="s">
        <v>3374</v>
      </c>
      <c r="B65" s="1" t="s">
        <v>3374</v>
      </c>
      <c r="C65" s="1" t="s">
        <v>2437</v>
      </c>
      <c r="D65" s="10">
        <f>IF(AND(S65 &gt;= -800,S65 &lt;= -600),-7,IF(AND(S65 &gt; -600,S65 &lt;= -500),-6,IF(AND(S65 &gt; -500,S65 &lt;= -400),-5,IF(AND(S65 &gt; -400,S65 &lt;= -300),-4,IF(AND(S65 &gt; -300,S65 &lt;= -200),-3,IF(AND(S65 &gt; -200,S65 &lt;= -100),-2,IF(AND(S65 &gt; -100,S65 &lt;= -1),-1,IF(AND(S65 &gt;= 0,S65 &lt; 100),1,IF(AND(S65 &gt;= 100,S65 &lt; 200),2,IF(AND(S65 &gt;= 200,S65 &lt; 300),3,IF(AND(S65 &gt;= 300,S65 &lt; 400),4,IF(AND(S65 &gt;= 400,S65 &lt; 500),5))))))))))))</f>
        <v>-5</v>
      </c>
      <c r="E65" s="3" t="s">
        <v>3411</v>
      </c>
      <c r="F65" s="27" t="s">
        <v>3433</v>
      </c>
      <c r="G65" s="1" t="s">
        <v>3434</v>
      </c>
      <c r="H65" s="1" t="s">
        <v>3435</v>
      </c>
      <c r="I65" s="1">
        <v>7206</v>
      </c>
      <c r="J65" s="1">
        <v>29</v>
      </c>
      <c r="K65" s="1">
        <v>15</v>
      </c>
      <c r="L65" s="1">
        <v>0</v>
      </c>
      <c r="M65" t="s">
        <v>29</v>
      </c>
      <c r="N65" s="14">
        <f>J65/I65</f>
        <v>4.0244240910352483E-3</v>
      </c>
      <c r="O65" s="14">
        <f>K65/I65</f>
        <v>2.0815986677768525E-3</v>
      </c>
      <c r="P65" s="14">
        <f>L65/I65</f>
        <v>0</v>
      </c>
      <c r="Q65">
        <v>1851</v>
      </c>
      <c r="R65" s="14">
        <f>Q65/I65</f>
        <v>0.25686927560366363</v>
      </c>
      <c r="S65">
        <v>-423</v>
      </c>
      <c r="T65" t="s">
        <v>30</v>
      </c>
      <c r="U65" s="19" t="s">
        <v>3415</v>
      </c>
      <c r="V65" s="19" t="s">
        <v>62</v>
      </c>
      <c r="W65">
        <v>1045.4404761904791</v>
      </c>
      <c r="X65" s="14">
        <f>(Q65-W65)/I65</f>
        <v>0.1117901087717903</v>
      </c>
      <c r="Y65" s="14" t="s">
        <v>3436</v>
      </c>
      <c r="Z65" s="30" t="str">
        <f>CONCATENATE(E65," (",U65,") - ",F65," (",V65,")")</f>
        <v>Euripides (0006) - Hecuba (007)</v>
      </c>
      <c r="AA65" s="14"/>
      <c r="AB65" s="14"/>
      <c r="AC65" s="14"/>
      <c r="AD65" s="14"/>
    </row>
    <row r="66" spans="1:30" ht="15.75" customHeight="1" x14ac:dyDescent="0.2">
      <c r="A66" s="1" t="s">
        <v>3374</v>
      </c>
      <c r="B66" s="1" t="s">
        <v>3374</v>
      </c>
      <c r="C66" s="1" t="s">
        <v>2437</v>
      </c>
      <c r="D66" s="10">
        <f>IF(AND(S66 &gt;= -800,S66 &lt;= -600),-7,IF(AND(S66 &gt; -600,S66 &lt;= -500),-6,IF(AND(S66 &gt; -500,S66 &lt;= -400),-5,IF(AND(S66 &gt; -400,S66 &lt;= -300),-4,IF(AND(S66 &gt; -300,S66 &lt;= -200),-3,IF(AND(S66 &gt; -200,S66 &lt;= -100),-2,IF(AND(S66 &gt; -100,S66 &lt;= -1),-1,IF(AND(S66 &gt;= 0,S66 &lt; 100),1,IF(AND(S66 &gt;= 100,S66 &lt; 200),2,IF(AND(S66 &gt;= 200,S66 &lt; 300),3,IF(AND(S66 &gt;= 300,S66 &lt; 400),4,IF(AND(S66 &gt;= 400,S66 &lt; 500),5))))))))))))</f>
        <v>-5</v>
      </c>
      <c r="E66" s="3" t="s">
        <v>3411</v>
      </c>
      <c r="F66" s="27" t="s">
        <v>3437</v>
      </c>
      <c r="G66" s="1" t="s">
        <v>3438</v>
      </c>
      <c r="H66" s="1" t="s">
        <v>3439</v>
      </c>
      <c r="I66" s="1">
        <v>7077</v>
      </c>
      <c r="J66" s="1">
        <v>36</v>
      </c>
      <c r="K66" s="1">
        <v>5</v>
      </c>
      <c r="L66" s="1">
        <v>0</v>
      </c>
      <c r="M66" t="s">
        <v>29</v>
      </c>
      <c r="N66" s="14">
        <f>J66/I66</f>
        <v>5.0869012293344642E-3</v>
      </c>
      <c r="O66" s="14">
        <f>K66/I66</f>
        <v>7.0651405962978667E-4</v>
      </c>
      <c r="P66" s="14">
        <f>L66/I66</f>
        <v>0</v>
      </c>
      <c r="Q66">
        <v>1698</v>
      </c>
      <c r="R66" s="14">
        <f>Q66/I66</f>
        <v>0.23993217465027555</v>
      </c>
      <c r="S66">
        <v>-423</v>
      </c>
      <c r="T66" t="s">
        <v>30</v>
      </c>
      <c r="U66" s="19" t="s">
        <v>3415</v>
      </c>
      <c r="V66" s="19" t="s">
        <v>67</v>
      </c>
      <c r="W66">
        <v>940.47748917749254</v>
      </c>
      <c r="X66" s="14">
        <f>(Q66-W66)/I66</f>
        <v>0.10704006087643174</v>
      </c>
      <c r="Y66" s="14" t="s">
        <v>3440</v>
      </c>
      <c r="Z66" s="30" t="str">
        <f>CONCATENATE(E66," (",U66,") - ",F66," (",V66,")")</f>
        <v>Euripides (0006) - Suppliants (008)</v>
      </c>
      <c r="AA66" s="14"/>
      <c r="AB66" s="14"/>
      <c r="AC66" s="14"/>
      <c r="AD66" s="14"/>
    </row>
    <row r="67" spans="1:30" ht="15.75" customHeight="1" x14ac:dyDescent="0.2">
      <c r="A67" s="1" t="s">
        <v>24</v>
      </c>
      <c r="B67" s="1" t="s">
        <v>24</v>
      </c>
      <c r="C67" s="1" t="s">
        <v>24</v>
      </c>
      <c r="D67" s="10">
        <f>IF(AND(S67 &gt;= -800,S67 &lt;= -600),-7,IF(AND(S67 &gt; -600,S67 &lt;= -500),-6,IF(AND(S67 &gt; -500,S67 &lt;= -400),-5,IF(AND(S67 &gt; -400,S67 &lt;= -300),-4,IF(AND(S67 &gt; -300,S67 &lt;= -200),-3,IF(AND(S67 &gt; -200,S67 &lt;= -100),-2,IF(AND(S67 &gt; -100,S67 &lt;= -1),-1,IF(AND(S67 &gt;= 0,S67 &lt; 100),1,IF(AND(S67 &gt;= 100,S67 &lt; 200),2,IF(AND(S67 &gt;= 200,S67 &lt; 300),3,IF(AND(S67 &gt;= 300,S67 &lt; 400),4,IF(AND(S67 &gt;= 400,S67 &lt; 500),5))))))))))))</f>
        <v>-5</v>
      </c>
      <c r="E67" s="1" t="s">
        <v>25</v>
      </c>
      <c r="F67" s="27" t="s">
        <v>44</v>
      </c>
      <c r="G67" s="1" t="s">
        <v>45</v>
      </c>
      <c r="H67" s="1" t="s">
        <v>46</v>
      </c>
      <c r="I67" s="1">
        <v>9828</v>
      </c>
      <c r="J67" s="1">
        <v>83</v>
      </c>
      <c r="K67" s="1">
        <v>17</v>
      </c>
      <c r="L67" s="1">
        <v>0</v>
      </c>
      <c r="M67" t="s">
        <v>29</v>
      </c>
      <c r="N67" s="14">
        <f>J67/I67</f>
        <v>8.4452584452584453E-3</v>
      </c>
      <c r="O67" s="14">
        <f>K67/I67</f>
        <v>1.7297517297517298E-3</v>
      </c>
      <c r="P67" s="14">
        <f>L67/I67</f>
        <v>0</v>
      </c>
      <c r="Q67">
        <v>2244</v>
      </c>
      <c r="R67" s="14">
        <f>Q67/I67</f>
        <v>0.22832722832722832</v>
      </c>
      <c r="S67">
        <v>-422</v>
      </c>
      <c r="T67" t="s">
        <v>30</v>
      </c>
      <c r="U67" s="19" t="s">
        <v>31</v>
      </c>
      <c r="V67" s="19" t="s">
        <v>47</v>
      </c>
      <c r="W67">
        <v>1179.0941558441571</v>
      </c>
      <c r="X67" s="14">
        <f>(Q67-W67)/I67</f>
        <v>0.10835427799713501</v>
      </c>
      <c r="Y67" s="14" t="s">
        <v>48</v>
      </c>
      <c r="Z67" s="30" t="str">
        <f>CONCATENATE(E67," (",U67,") - ",F67," (",V67,")")</f>
        <v>Aristophanes (0019) - Wasps (004)</v>
      </c>
      <c r="AA67" s="14"/>
      <c r="AB67" s="14"/>
      <c r="AC67" s="14"/>
      <c r="AD67" s="14"/>
    </row>
    <row r="68" spans="1:30" ht="15.75" customHeight="1" x14ac:dyDescent="0.2">
      <c r="A68" s="1" t="s">
        <v>24</v>
      </c>
      <c r="B68" s="1" t="s">
        <v>24</v>
      </c>
      <c r="C68" s="1" t="s">
        <v>24</v>
      </c>
      <c r="D68" s="10">
        <f>IF(AND(S68 &gt;= -800,S68 &lt;= -600),-7,IF(AND(S68 &gt; -600,S68 &lt;= -500),-6,IF(AND(S68 &gt; -500,S68 &lt;= -400),-5,IF(AND(S68 &gt; -400,S68 &lt;= -300),-4,IF(AND(S68 &gt; -300,S68 &lt;= -200),-3,IF(AND(S68 &gt; -200,S68 &lt;= -100),-2,IF(AND(S68 &gt; -100,S68 &lt;= -1),-1,IF(AND(S68 &gt;= 0,S68 &lt; 100),1,IF(AND(S68 &gt;= 100,S68 &lt; 200),2,IF(AND(S68 &gt;= 200,S68 &lt; 300),3,IF(AND(S68 &gt;= 300,S68 &lt; 400),4,IF(AND(S68 &gt;= 400,S68 &lt; 500),5))))))))))))</f>
        <v>-5</v>
      </c>
      <c r="E68" s="1" t="s">
        <v>25</v>
      </c>
      <c r="F68" s="27" t="s">
        <v>49</v>
      </c>
      <c r="G68" s="1" t="s">
        <v>50</v>
      </c>
      <c r="H68" s="1" t="s">
        <v>51</v>
      </c>
      <c r="I68" s="1">
        <v>8042</v>
      </c>
      <c r="J68" s="1">
        <v>66</v>
      </c>
      <c r="K68" s="1">
        <v>9</v>
      </c>
      <c r="L68" s="1">
        <v>0</v>
      </c>
      <c r="M68" t="s">
        <v>29</v>
      </c>
      <c r="N68" s="14">
        <f>J68/I68</f>
        <v>8.2069137030589406E-3</v>
      </c>
      <c r="O68" s="14">
        <f>K68/I68</f>
        <v>1.1191245958716736E-3</v>
      </c>
      <c r="P68" s="14">
        <f>L68/I68</f>
        <v>0</v>
      </c>
      <c r="Q68">
        <v>1902</v>
      </c>
      <c r="R68" s="14">
        <f>Q68/I68</f>
        <v>0.23650833126088039</v>
      </c>
      <c r="S68">
        <v>-421</v>
      </c>
      <c r="T68" t="s">
        <v>30</v>
      </c>
      <c r="U68" s="19" t="s">
        <v>31</v>
      </c>
      <c r="V68" s="19" t="s">
        <v>52</v>
      </c>
      <c r="W68">
        <v>1046.1761904761941</v>
      </c>
      <c r="X68" s="14">
        <f>(Q68-W68)/I68</f>
        <v>0.10641927499674285</v>
      </c>
      <c r="Y68" s="14" t="s">
        <v>53</v>
      </c>
      <c r="Z68" s="30" t="str">
        <f>CONCATENATE(E68," (",U68,") - ",F68," (",V68,")")</f>
        <v>Aristophanes (0019) - Peace (005)</v>
      </c>
      <c r="AA68" s="14"/>
      <c r="AB68" s="14"/>
      <c r="AC68" s="14"/>
      <c r="AD68" s="14"/>
    </row>
    <row r="69" spans="1:30" ht="15.75" customHeight="1" x14ac:dyDescent="0.2">
      <c r="A69" s="1" t="s">
        <v>3075</v>
      </c>
      <c r="B69" s="1" t="s">
        <v>3143</v>
      </c>
      <c r="C69" s="1" t="s">
        <v>3672</v>
      </c>
      <c r="D69" s="10">
        <f>IF(AND(S69 &gt;= -800,S69 &lt;= -600),-7,IF(AND(S69 &gt; -600,S69 &lt;= -500),-6,IF(AND(S69 &gt; -500,S69 &lt;= -400),-5,IF(AND(S69 &gt; -400,S69 &lt;= -300),-4,IF(AND(S69 &gt; -300,S69 &lt;= -200),-3,IF(AND(S69 &gt; -200,S69 &lt;= -100),-2,IF(AND(S69 &gt; -100,S69 &lt;= -1),-1,IF(AND(S69 &gt;= 0,S69 &lt; 100),1,IF(AND(S69 &gt;= 100,S69 &lt; 200),2,IF(AND(S69 &gt;= 200,S69 &lt; 300),3,IF(AND(S69 &gt;= 300,S69 &lt; 400),4,IF(AND(S69 &gt;= 400,S69 &lt; 500),5))))))))))))</f>
        <v>-5</v>
      </c>
      <c r="E69" s="1" t="s">
        <v>3144</v>
      </c>
      <c r="F69" s="27" t="s">
        <v>3149</v>
      </c>
      <c r="G69" s="1" t="s">
        <v>3150</v>
      </c>
      <c r="H69" s="1" t="s">
        <v>3151</v>
      </c>
      <c r="I69" s="1">
        <v>7081</v>
      </c>
      <c r="J69" s="1">
        <v>150</v>
      </c>
      <c r="K69" s="1">
        <v>113</v>
      </c>
      <c r="L69" s="1">
        <v>2</v>
      </c>
      <c r="M69" t="s">
        <v>29</v>
      </c>
      <c r="N69" s="14">
        <f>J69/I69</f>
        <v>2.1183448665442733E-2</v>
      </c>
      <c r="O69" s="14">
        <f>K69/I69</f>
        <v>1.5958197994633525E-2</v>
      </c>
      <c r="P69" s="14">
        <f>L69/I69</f>
        <v>2.8244598220590313E-4</v>
      </c>
      <c r="Q69">
        <v>1615</v>
      </c>
      <c r="R69" s="14">
        <f>Q69/I69</f>
        <v>0.22807513063126678</v>
      </c>
      <c r="S69">
        <v>-420</v>
      </c>
      <c r="T69" t="s">
        <v>1245</v>
      </c>
      <c r="U69" s="19" t="s">
        <v>3147</v>
      </c>
      <c r="V69" s="19" t="s">
        <v>829</v>
      </c>
      <c r="W69">
        <v>1036.969047619049</v>
      </c>
      <c r="X69" s="14">
        <f>(Q69-W69)/I69</f>
        <v>8.1631260045325657E-2</v>
      </c>
      <c r="Y69" s="14" t="s">
        <v>3152</v>
      </c>
      <c r="Z69" s="30" t="str">
        <f>CONCATENATE(E69," (",U69,") - ",F69," (",V69,")")</f>
        <v>Hippocrates (0627) - Aphorisms (012)</v>
      </c>
      <c r="AA69" s="14"/>
      <c r="AB69" s="14"/>
      <c r="AC69" s="14"/>
      <c r="AD69" s="14"/>
    </row>
    <row r="70" spans="1:30" ht="15.75" customHeight="1" x14ac:dyDescent="0.2">
      <c r="A70" s="1" t="s">
        <v>3075</v>
      </c>
      <c r="B70" s="1" t="s">
        <v>3143</v>
      </c>
      <c r="C70" s="1" t="s">
        <v>3672</v>
      </c>
      <c r="D70" s="10">
        <f>IF(AND(S70 &gt;= -800,S70 &lt;= -600),-7,IF(AND(S70 &gt; -600,S70 &lt;= -500),-6,IF(AND(S70 &gt; -500,S70 &lt;= -400),-5,IF(AND(S70 &gt; -400,S70 &lt;= -300),-4,IF(AND(S70 &gt; -300,S70 &lt;= -200),-3,IF(AND(S70 &gt; -200,S70 &lt;= -100),-2,IF(AND(S70 &gt; -100,S70 &lt;= -1),-1,IF(AND(S70 &gt;= 0,S70 &lt; 100),1,IF(AND(S70 &gt;= 100,S70 &lt; 200),2,IF(AND(S70 &gt;= 200,S70 &lt; 300),3,IF(AND(S70 &gt;= 300,S70 &lt; 400),4,IF(AND(S70 &gt;= 400,S70 &lt; 500),5))))))))))))</f>
        <v>-5</v>
      </c>
      <c r="E70" s="1" t="s">
        <v>3144</v>
      </c>
      <c r="F70" s="27" t="s">
        <v>3153</v>
      </c>
      <c r="G70" s="1" t="s">
        <v>3154</v>
      </c>
      <c r="H70" s="1" t="s">
        <v>3155</v>
      </c>
      <c r="I70" s="1">
        <v>7490</v>
      </c>
      <c r="J70" s="1">
        <v>74</v>
      </c>
      <c r="K70" s="1">
        <v>9</v>
      </c>
      <c r="L70" s="1">
        <v>0</v>
      </c>
      <c r="M70" t="s">
        <v>29</v>
      </c>
      <c r="N70" s="14">
        <f>J70/I70</f>
        <v>9.879839786381843E-3</v>
      </c>
      <c r="O70" s="14">
        <f>K70/I70</f>
        <v>1.2016021361815755E-3</v>
      </c>
      <c r="P70" s="14">
        <f>L70/I70</f>
        <v>0</v>
      </c>
      <c r="Q70">
        <v>1361</v>
      </c>
      <c r="R70" s="14">
        <f>Q70/I70</f>
        <v>0.18170894526034714</v>
      </c>
      <c r="S70">
        <v>-420</v>
      </c>
      <c r="T70" t="s">
        <v>1245</v>
      </c>
      <c r="U70" s="19" t="s">
        <v>3147</v>
      </c>
      <c r="V70" s="19" t="s">
        <v>37</v>
      </c>
      <c r="W70">
        <v>826.2654761904779</v>
      </c>
      <c r="X70" s="14">
        <f>(Q70-W70)/I70</f>
        <v>7.1393127344395471E-2</v>
      </c>
      <c r="Y70" s="14" t="s">
        <v>3156</v>
      </c>
      <c r="Z70" s="30" t="str">
        <f>CONCATENATE(E70," (",U70,") - ",F70," (",V70,")")</f>
        <v>Hippocrates (0627) - De aere aquis et locis (002)</v>
      </c>
      <c r="AA70" s="14"/>
      <c r="AB70" s="14"/>
      <c r="AC70" s="14"/>
      <c r="AD70" s="14"/>
    </row>
    <row r="71" spans="1:30" ht="15.75" customHeight="1" x14ac:dyDescent="0.2">
      <c r="A71" s="1" t="s">
        <v>3075</v>
      </c>
      <c r="B71" s="1" t="s">
        <v>3143</v>
      </c>
      <c r="C71" s="1" t="s">
        <v>3672</v>
      </c>
      <c r="D71" s="10">
        <f>IF(AND(S71 &gt;= -800,S71 &lt;= -600),-7,IF(AND(S71 &gt; -600,S71 &lt;= -500),-6,IF(AND(S71 &gt; -500,S71 &lt;= -400),-5,IF(AND(S71 &gt; -400,S71 &lt;= -300),-4,IF(AND(S71 &gt; -300,S71 &lt;= -200),-3,IF(AND(S71 &gt; -200,S71 &lt;= -100),-2,IF(AND(S71 &gt; -100,S71 &lt;= -1),-1,IF(AND(S71 &gt;= 0,S71 &lt; 100),1,IF(AND(S71 &gt;= 100,S71 &lt; 200),2,IF(AND(S71 &gt;= 200,S71 &lt; 300),3,IF(AND(S71 &gt;= 300,S71 &lt; 400),4,IF(AND(S71 &gt;= 400,S71 &lt; 500),5))))))))))))</f>
        <v>-5</v>
      </c>
      <c r="E71" s="1" t="s">
        <v>3144</v>
      </c>
      <c r="F71" s="27" t="s">
        <v>3593</v>
      </c>
      <c r="G71" s="1" t="s">
        <v>3145</v>
      </c>
      <c r="H71" s="1" t="s">
        <v>3146</v>
      </c>
      <c r="I71" s="1">
        <v>5220</v>
      </c>
      <c r="J71" s="1">
        <v>148</v>
      </c>
      <c r="K71" s="1">
        <v>71</v>
      </c>
      <c r="L71" s="1">
        <v>2</v>
      </c>
      <c r="M71" t="s">
        <v>29</v>
      </c>
      <c r="N71" s="14">
        <f>J71/I71</f>
        <v>2.8352490421455937E-2</v>
      </c>
      <c r="O71" s="14">
        <f>K71/I71</f>
        <v>1.3601532567049808E-2</v>
      </c>
      <c r="P71" s="14">
        <f>L71/I71</f>
        <v>3.8314176245210729E-4</v>
      </c>
      <c r="Q71">
        <v>1152</v>
      </c>
      <c r="R71" s="14">
        <f>Q71/I71</f>
        <v>0.22068965517241379</v>
      </c>
      <c r="S71">
        <v>-420</v>
      </c>
      <c r="T71" t="s">
        <v>1245</v>
      </c>
      <c r="U71" s="19" t="s">
        <v>3147</v>
      </c>
      <c r="V71" s="19" t="s">
        <v>52</v>
      </c>
      <c r="W71">
        <v>720.15238095238192</v>
      </c>
      <c r="X71" s="14">
        <f>(Q71-W71)/I71</f>
        <v>8.2729428936325303E-2</v>
      </c>
      <c r="Y71" s="14" t="s">
        <v>3148</v>
      </c>
      <c r="Z71" s="30" t="str">
        <f>CONCATENATE(E71," (",U71,") - ",F71," (",V71,")")</f>
        <v>Hippocrates (0627) - De diaeta in morbis acutis (005)</v>
      </c>
      <c r="AA71" s="14" t="s">
        <v>3692</v>
      </c>
      <c r="AB71" s="31">
        <v>0</v>
      </c>
      <c r="AC71" s="31">
        <v>12</v>
      </c>
      <c r="AD71" s="14"/>
    </row>
    <row r="72" spans="1:30" ht="15.75" customHeight="1" x14ac:dyDescent="0.2">
      <c r="A72" s="1" t="s">
        <v>3075</v>
      </c>
      <c r="B72" s="1" t="s">
        <v>3143</v>
      </c>
      <c r="C72" s="1" t="s">
        <v>3672</v>
      </c>
      <c r="D72" s="10">
        <f>IF(AND(S72 &gt;= -800,S72 &lt;= -600),-7,IF(AND(S72 &gt; -600,S72 &lt;= -500),-6,IF(AND(S72 &gt; -500,S72 &lt;= -400),-5,IF(AND(S72 &gt; -400,S72 &lt;= -300),-4,IF(AND(S72 &gt; -300,S72 &lt;= -200),-3,IF(AND(S72 &gt; -200,S72 &lt;= -100),-2,IF(AND(S72 &gt; -100,S72 &lt;= -1),-1,IF(AND(S72 &gt;= 0,S72 &lt; 100),1,IF(AND(S72 &gt;= 100,S72 &lt; 200),2,IF(AND(S72 &gt;= 200,S72 &lt; 300),3,IF(AND(S72 &gt;= 300,S72 &lt; 400),4,IF(AND(S72 &gt;= 400,S72 &lt; 500),5))))))))))))</f>
        <v>-5</v>
      </c>
      <c r="E72" s="1" t="s">
        <v>3144</v>
      </c>
      <c r="F72" s="27" t="s">
        <v>3157</v>
      </c>
      <c r="G72" s="1" t="s">
        <v>3158</v>
      </c>
      <c r="H72" s="1" t="s">
        <v>3159</v>
      </c>
      <c r="I72" s="1">
        <v>2144</v>
      </c>
      <c r="J72" s="1">
        <v>41</v>
      </c>
      <c r="K72" s="1">
        <v>18</v>
      </c>
      <c r="L72" s="1">
        <v>0</v>
      </c>
      <c r="M72" t="s">
        <v>29</v>
      </c>
      <c r="N72" s="14">
        <f>J72/I72</f>
        <v>1.9123134328358209E-2</v>
      </c>
      <c r="O72" s="14">
        <f>K72/I72</f>
        <v>8.3955223880597014E-3</v>
      </c>
      <c r="P72" s="14">
        <f>L72/I72</f>
        <v>0</v>
      </c>
      <c r="Q72">
        <v>501</v>
      </c>
      <c r="R72" s="14">
        <f>Q72/I72</f>
        <v>0.23367537313432835</v>
      </c>
      <c r="S72">
        <v>-420</v>
      </c>
      <c r="T72" t="s">
        <v>1245</v>
      </c>
      <c r="U72" s="19" t="s">
        <v>3147</v>
      </c>
      <c r="V72" s="19" t="s">
        <v>67</v>
      </c>
      <c r="W72">
        <v>325.41666666666657</v>
      </c>
      <c r="X72" s="14">
        <f>(Q72-W72)/I72</f>
        <v>8.1895211442786109E-2</v>
      </c>
      <c r="Y72" s="14" t="s">
        <v>3160</v>
      </c>
      <c r="Z72" s="30" t="str">
        <f>CONCATENATE(E72," (",U72,") - ",F72," (",V72,")")</f>
        <v>Hippocrates (0627) - De officina medici (008)</v>
      </c>
      <c r="AA72" s="14"/>
      <c r="AB72" s="14"/>
      <c r="AC72" s="14"/>
      <c r="AD72" s="14"/>
    </row>
    <row r="73" spans="1:30" ht="15.75" customHeight="1" x14ac:dyDescent="0.2">
      <c r="A73" s="1" t="s">
        <v>3075</v>
      </c>
      <c r="B73" s="1" t="s">
        <v>3143</v>
      </c>
      <c r="C73" s="1" t="s">
        <v>3672</v>
      </c>
      <c r="D73" s="10">
        <f>IF(AND(S73 &gt;= -800,S73 &lt;= -600),-7,IF(AND(S73 &gt; -600,S73 &lt;= -500),-6,IF(AND(S73 &gt; -500,S73 &lt;= -400),-5,IF(AND(S73 &gt; -400,S73 &lt;= -300),-4,IF(AND(S73 &gt; -300,S73 &lt;= -200),-3,IF(AND(S73 &gt; -200,S73 &lt;= -100),-2,IF(AND(S73 &gt; -100,S73 &lt;= -1),-1,IF(AND(S73 &gt;= 0,S73 &lt; 100),1,IF(AND(S73 &gt;= 100,S73 &lt; 200),2,IF(AND(S73 &gt;= 200,S73 &lt; 300),3,IF(AND(S73 &gt;= 300,S73 &lt; 400),4,IF(AND(S73 &gt;= 400,S73 &lt; 500),5))))))))))))</f>
        <v>-5</v>
      </c>
      <c r="E73" s="1" t="s">
        <v>3144</v>
      </c>
      <c r="F73" s="27" t="s">
        <v>3161</v>
      </c>
      <c r="G73" s="1" t="s">
        <v>3162</v>
      </c>
      <c r="H73" s="1" t="s">
        <v>3163</v>
      </c>
      <c r="I73" s="1">
        <v>4772</v>
      </c>
      <c r="J73" s="1">
        <v>114</v>
      </c>
      <c r="K73" s="1">
        <v>36</v>
      </c>
      <c r="L73" s="1">
        <v>1</v>
      </c>
      <c r="M73" t="s">
        <v>29</v>
      </c>
      <c r="N73" s="14">
        <f>J73/I73</f>
        <v>2.3889354568315171E-2</v>
      </c>
      <c r="O73" s="14">
        <f>K73/I73</f>
        <v>7.5440067057837385E-3</v>
      </c>
      <c r="P73" s="14">
        <f>L73/I73</f>
        <v>2.0955574182732607E-4</v>
      </c>
      <c r="Q73">
        <v>1115</v>
      </c>
      <c r="R73" s="14">
        <f>Q73/I73</f>
        <v>0.23365465213746855</v>
      </c>
      <c r="S73">
        <v>-420</v>
      </c>
      <c r="T73" t="s">
        <v>1245</v>
      </c>
      <c r="U73" s="19" t="s">
        <v>3147</v>
      </c>
      <c r="V73" s="19" t="s">
        <v>82</v>
      </c>
      <c r="W73">
        <v>751.90238095238158</v>
      </c>
      <c r="X73" s="14">
        <f>(Q73-W73)/I73</f>
        <v>7.6089190915259522E-2</v>
      </c>
      <c r="Y73" s="14" t="s">
        <v>3164</v>
      </c>
      <c r="Z73" s="30" t="str">
        <f>CONCATENATE(E73," (",U73,") - ",F73," (",V73,")")</f>
        <v>Hippocrates (0627) - Mochlicus or Instruments of Reduction (011)</v>
      </c>
      <c r="AA73" s="14"/>
      <c r="AB73" s="14"/>
      <c r="AC73" s="14"/>
      <c r="AD73" s="14"/>
    </row>
    <row r="74" spans="1:30" ht="15.75" customHeight="1" x14ac:dyDescent="0.2">
      <c r="A74" s="1" t="s">
        <v>3075</v>
      </c>
      <c r="B74" s="1" t="s">
        <v>3143</v>
      </c>
      <c r="C74" s="1" t="s">
        <v>3672</v>
      </c>
      <c r="D74" s="10">
        <f>IF(AND(S74 &gt;= -800,S74 &lt;= -600),-7,IF(AND(S74 &gt; -600,S74 &lt;= -500),-6,IF(AND(S74 &gt; -500,S74 &lt;= -400),-5,IF(AND(S74 &gt; -400,S74 &lt;= -300),-4,IF(AND(S74 &gt; -300,S74 &lt;= -200),-3,IF(AND(S74 &gt; -200,S74 &lt;= -100),-2,IF(AND(S74 &gt; -100,S74 &lt;= -1),-1,IF(AND(S74 &gt;= 0,S74 &lt; 100),1,IF(AND(S74 &gt;= 100,S74 &lt; 200),2,IF(AND(S74 &gt;= 200,S74 &lt; 300),3,IF(AND(S74 &gt;= 300,S74 &lt; 400),4,IF(AND(S74 &gt;= 400,S74 &lt; 500),5))))))))))))</f>
        <v>-5</v>
      </c>
      <c r="E74" s="1" t="s">
        <v>3144</v>
      </c>
      <c r="F74" s="27" t="s">
        <v>3165</v>
      </c>
      <c r="G74" s="1" t="s">
        <v>3166</v>
      </c>
      <c r="H74" s="1" t="s">
        <v>3167</v>
      </c>
      <c r="I74" s="1">
        <v>10878</v>
      </c>
      <c r="J74" s="1">
        <v>161</v>
      </c>
      <c r="K74" s="1">
        <v>58</v>
      </c>
      <c r="L74" s="1">
        <v>0</v>
      </c>
      <c r="M74" t="s">
        <v>29</v>
      </c>
      <c r="N74" s="14">
        <f>J74/I74</f>
        <v>1.4800514800514801E-2</v>
      </c>
      <c r="O74" s="14">
        <f>K74/I74</f>
        <v>5.3318624747196175E-3</v>
      </c>
      <c r="P74" s="14">
        <f>L74/I74</f>
        <v>0</v>
      </c>
      <c r="Q74">
        <v>1966</v>
      </c>
      <c r="R74" s="14">
        <f>Q74/I74</f>
        <v>0.18073175216032358</v>
      </c>
      <c r="S74">
        <v>-420</v>
      </c>
      <c r="T74" t="s">
        <v>1245</v>
      </c>
      <c r="U74" s="19" t="s">
        <v>3147</v>
      </c>
      <c r="V74" s="19" t="s">
        <v>57</v>
      </c>
      <c r="W74">
        <v>1132.6357142857159</v>
      </c>
      <c r="X74" s="14">
        <f>(Q74-W74)/I74</f>
        <v>7.6610064875370851E-2</v>
      </c>
      <c r="Y74" s="14" t="s">
        <v>3168</v>
      </c>
      <c r="Z74" s="30" t="str">
        <f>CONCATENATE(E74," (",U74,") - ",F74," (",V74,")")</f>
        <v>Hippocrates (0627) - Of the Epidemics (006)</v>
      </c>
      <c r="AA74" s="14"/>
      <c r="AB74" s="14"/>
      <c r="AC74" s="14"/>
      <c r="AD74" s="14"/>
    </row>
    <row r="75" spans="1:30" ht="15.75" customHeight="1" x14ac:dyDescent="0.2">
      <c r="A75" s="1" t="s">
        <v>3075</v>
      </c>
      <c r="B75" s="1" t="s">
        <v>3143</v>
      </c>
      <c r="C75" s="1" t="s">
        <v>3672</v>
      </c>
      <c r="D75" s="10">
        <f>IF(AND(S75 &gt;= -800,S75 &lt;= -600),-7,IF(AND(S75 &gt; -600,S75 &lt;= -500),-6,IF(AND(S75 &gt; -500,S75 &lt;= -400),-5,IF(AND(S75 &gt; -400,S75 &lt;= -300),-4,IF(AND(S75 &gt; -300,S75 &lt;= -200),-3,IF(AND(S75 &gt; -200,S75 &lt;= -100),-2,IF(AND(S75 &gt; -100,S75 &lt;= -1),-1,IF(AND(S75 &gt;= 0,S75 &lt; 100),1,IF(AND(S75 &gt;= 100,S75 &lt; 200),2,IF(AND(S75 &gt;= 200,S75 &lt; 300),3,IF(AND(S75 &gt;= 300,S75 &lt; 400),4,IF(AND(S75 &gt;= 400,S75 &lt; 500),5))))))))))))</f>
        <v>-5</v>
      </c>
      <c r="E75" s="3" t="s">
        <v>3144</v>
      </c>
      <c r="F75" s="27" t="s">
        <v>3169</v>
      </c>
      <c r="G75" s="1" t="s">
        <v>3170</v>
      </c>
      <c r="H75" s="1" t="s">
        <v>3171</v>
      </c>
      <c r="I75" s="1">
        <v>5525</v>
      </c>
      <c r="J75" s="1">
        <v>70</v>
      </c>
      <c r="K75" s="1">
        <v>0</v>
      </c>
      <c r="L75" s="1">
        <v>0</v>
      </c>
      <c r="M75" t="s">
        <v>29</v>
      </c>
      <c r="N75" s="14">
        <f>J75/I75</f>
        <v>1.2669683257918552E-2</v>
      </c>
      <c r="O75" s="14">
        <f>K75/I75</f>
        <v>0</v>
      </c>
      <c r="P75" s="14">
        <f>L75/I75</f>
        <v>0</v>
      </c>
      <c r="Q75">
        <v>1069</v>
      </c>
      <c r="R75" s="14">
        <f>Q75/I75</f>
        <v>0.1934841628959276</v>
      </c>
      <c r="S75">
        <v>-420</v>
      </c>
      <c r="T75" t="s">
        <v>1245</v>
      </c>
      <c r="U75" s="19" t="s">
        <v>3147</v>
      </c>
      <c r="V75" s="19" t="s">
        <v>32</v>
      </c>
      <c r="W75">
        <v>632.32619047619062</v>
      </c>
      <c r="X75" s="14">
        <f>(Q75-W75)/I75</f>
        <v>7.9035983624218889E-2</v>
      </c>
      <c r="Y75" s="14" t="s">
        <v>3172</v>
      </c>
      <c r="Z75" s="30" t="str">
        <f>CONCATENATE(E75," (",U75,") - ",F75," (",V75,")")</f>
        <v>Hippocrates (0627) - On Ancient Medicine (001)</v>
      </c>
      <c r="AA75" s="14"/>
      <c r="AB75" s="14"/>
      <c r="AC75" s="14"/>
      <c r="AD75" s="14"/>
    </row>
    <row r="76" spans="1:30" ht="15.75" customHeight="1" x14ac:dyDescent="0.2">
      <c r="A76" s="1" t="s">
        <v>3075</v>
      </c>
      <c r="B76" s="1" t="s">
        <v>3143</v>
      </c>
      <c r="C76" s="1" t="s">
        <v>3672</v>
      </c>
      <c r="D76" s="10">
        <f>IF(AND(S76 &gt;= -800,S76 &lt;= -600),-7,IF(AND(S76 &gt; -600,S76 &lt;= -500),-6,IF(AND(S76 &gt; -500,S76 &lt;= -400),-5,IF(AND(S76 &gt; -400,S76 &lt;= -300),-4,IF(AND(S76 &gt; -300,S76 &lt;= -200),-3,IF(AND(S76 &gt; -200,S76 &lt;= -100),-2,IF(AND(S76 &gt; -100,S76 &lt;= -1),-1,IF(AND(S76 &gt;= 0,S76 &lt; 100),1,IF(AND(S76 &gt;= 100,S76 &lt; 200),2,IF(AND(S76 &gt;= 200,S76 &lt; 300),3,IF(AND(S76 &gt;= 300,S76 &lt; 400),4,IF(AND(S76 &gt;= 400,S76 &lt; 500),5))))))))))))</f>
        <v>-5</v>
      </c>
      <c r="E76" s="1" t="s">
        <v>3144</v>
      </c>
      <c r="F76" s="27" t="s">
        <v>3173</v>
      </c>
      <c r="G76" s="1" t="s">
        <v>3174</v>
      </c>
      <c r="H76" s="1" t="s">
        <v>3175</v>
      </c>
      <c r="I76" s="1">
        <v>1547</v>
      </c>
      <c r="J76" s="1">
        <v>50</v>
      </c>
      <c r="K76" s="1">
        <v>23</v>
      </c>
      <c r="L76" s="1">
        <v>1</v>
      </c>
      <c r="M76" t="s">
        <v>29</v>
      </c>
      <c r="N76" s="14">
        <f>J76/I76</f>
        <v>3.2320620555914677E-2</v>
      </c>
      <c r="O76" s="14">
        <f>K76/I76</f>
        <v>1.4867485455720749E-2</v>
      </c>
      <c r="P76" s="14">
        <f>L76/I76</f>
        <v>6.4641241111829345E-4</v>
      </c>
      <c r="Q76">
        <v>341</v>
      </c>
      <c r="R76" s="14">
        <f>Q76/I76</f>
        <v>0.22042663219133807</v>
      </c>
      <c r="S76">
        <v>-420</v>
      </c>
      <c r="T76" t="s">
        <v>1245</v>
      </c>
      <c r="U76" s="19" t="s">
        <v>3147</v>
      </c>
      <c r="V76" s="19" t="s">
        <v>565</v>
      </c>
      <c r="W76">
        <v>188.30952380952391</v>
      </c>
      <c r="X76" s="14">
        <f>(Q76-W76)/I76</f>
        <v>9.8701018869086027E-2</v>
      </c>
      <c r="Y76" s="14" t="s">
        <v>3176</v>
      </c>
      <c r="Z76" s="30" t="str">
        <f>CONCATENATE(E76," (",U76,") - ",F76," (",V76,")")</f>
        <v>Hippocrates (0627) - On Fistulae (030)</v>
      </c>
      <c r="AA76" s="14"/>
      <c r="AB76" s="14"/>
      <c r="AC76" s="14"/>
      <c r="AD76" s="14"/>
    </row>
    <row r="77" spans="1:30" ht="15.75" customHeight="1" x14ac:dyDescent="0.2">
      <c r="A77" s="1" t="s">
        <v>3075</v>
      </c>
      <c r="B77" s="1" t="s">
        <v>3143</v>
      </c>
      <c r="C77" s="1" t="s">
        <v>3672</v>
      </c>
      <c r="D77" s="10">
        <f>IF(AND(S77 &gt;= -800,S77 &lt;= -600),-7,IF(AND(S77 &gt; -600,S77 &lt;= -500),-6,IF(AND(S77 &gt; -500,S77 &lt;= -400),-5,IF(AND(S77 &gt; -400,S77 &lt;= -300),-4,IF(AND(S77 &gt; -300,S77 &lt;= -200),-3,IF(AND(S77 &gt; -200,S77 &lt;= -100),-2,IF(AND(S77 &gt; -100,S77 &lt;= -1),-1,IF(AND(S77 &gt;= 0,S77 &lt; 100),1,IF(AND(S77 &gt;= 100,S77 &lt; 200),2,IF(AND(S77 &gt;= 200,S77 &lt; 300),3,IF(AND(S77 &gt;= 300,S77 &lt; 400),4,IF(AND(S77 &gt;= 400,S77 &lt; 500),5))))))))))))</f>
        <v>-5</v>
      </c>
      <c r="E77" s="1" t="s">
        <v>3144</v>
      </c>
      <c r="F77" s="27" t="s">
        <v>3177</v>
      </c>
      <c r="G77" s="1" t="s">
        <v>3178</v>
      </c>
      <c r="H77" s="1" t="s">
        <v>3179</v>
      </c>
      <c r="I77" s="1">
        <v>11243</v>
      </c>
      <c r="J77" s="1">
        <v>270</v>
      </c>
      <c r="K77" s="1">
        <v>56</v>
      </c>
      <c r="L77" s="1">
        <v>2</v>
      </c>
      <c r="M77" t="s">
        <v>29</v>
      </c>
      <c r="N77" s="14">
        <f>J77/I77</f>
        <v>2.4014942630970381E-2</v>
      </c>
      <c r="O77" s="14">
        <f>K77/I77</f>
        <v>4.9808769901271898E-3</v>
      </c>
      <c r="P77" s="14">
        <f>L77/I77</f>
        <v>1.7788846393311395E-4</v>
      </c>
      <c r="Q77">
        <v>2365</v>
      </c>
      <c r="R77" s="14">
        <f>Q77/I77</f>
        <v>0.21035310860090722</v>
      </c>
      <c r="S77">
        <v>-420</v>
      </c>
      <c r="T77" t="s">
        <v>1245</v>
      </c>
      <c r="U77" s="19" t="s">
        <v>3147</v>
      </c>
      <c r="V77" s="19" t="s">
        <v>72</v>
      </c>
      <c r="W77">
        <v>1413.9666666666631</v>
      </c>
      <c r="X77" s="14">
        <f>(Q77-W77)/I77</f>
        <v>8.4588929407928212E-2</v>
      </c>
      <c r="Y77" s="14" t="s">
        <v>3180</v>
      </c>
      <c r="Z77" s="30" t="str">
        <f>CONCATENATE(E77," (",U77,") - ",F77," (",V77,")")</f>
        <v>Hippocrates (0627) - On Fractures (009)</v>
      </c>
      <c r="AA77" s="14"/>
      <c r="AB77" s="14"/>
      <c r="AC77" s="14"/>
      <c r="AD77" s="14"/>
    </row>
    <row r="78" spans="1:30" ht="15.75" customHeight="1" x14ac:dyDescent="0.2">
      <c r="A78" s="1" t="s">
        <v>3075</v>
      </c>
      <c r="B78" s="1" t="s">
        <v>3143</v>
      </c>
      <c r="C78" s="1" t="s">
        <v>3672</v>
      </c>
      <c r="D78" s="10">
        <f>IF(AND(S78 &gt;= -800,S78 &lt;= -600),-7,IF(AND(S78 &gt; -600,S78 &lt;= -500),-6,IF(AND(S78 &gt; -500,S78 &lt;= -400),-5,IF(AND(S78 &gt; -400,S78 &lt;= -300),-4,IF(AND(S78 &gt; -300,S78 &lt;= -200),-3,IF(AND(S78 &gt; -200,S78 &lt;= -100),-2,IF(AND(S78 &gt; -100,S78 &lt;= -1),-1,IF(AND(S78 &gt;= 0,S78 &lt; 100),1,IF(AND(S78 &gt;= 100,S78 &lt; 200),2,IF(AND(S78 &gt;= 200,S78 &lt; 300),3,IF(AND(S78 &gt;= 300,S78 &lt; 400),4,IF(AND(S78 &gt;= 400,S78 &lt; 500),5))))))))))))</f>
        <v>-5</v>
      </c>
      <c r="E78" s="1" t="s">
        <v>3144</v>
      </c>
      <c r="F78" s="27" t="s">
        <v>3181</v>
      </c>
      <c r="G78" s="1" t="s">
        <v>3182</v>
      </c>
      <c r="H78" s="1" t="s">
        <v>3183</v>
      </c>
      <c r="I78" s="1">
        <v>897</v>
      </c>
      <c r="J78" s="1">
        <v>16</v>
      </c>
      <c r="K78" s="1">
        <v>18</v>
      </c>
      <c r="L78" s="1">
        <v>0</v>
      </c>
      <c r="M78" t="s">
        <v>29</v>
      </c>
      <c r="N78" s="14">
        <f>J78/I78</f>
        <v>1.7837235228539576E-2</v>
      </c>
      <c r="O78" s="14">
        <f>K78/I78</f>
        <v>2.0066889632107024E-2</v>
      </c>
      <c r="P78" s="14">
        <f>L78/I78</f>
        <v>0</v>
      </c>
      <c r="Q78">
        <v>197</v>
      </c>
      <c r="R78" s="14">
        <f>Q78/I78</f>
        <v>0.21962095875139354</v>
      </c>
      <c r="S78">
        <v>-420</v>
      </c>
      <c r="T78" t="s">
        <v>1245</v>
      </c>
      <c r="U78" s="19" t="s">
        <v>3147</v>
      </c>
      <c r="V78" s="19" t="s">
        <v>670</v>
      </c>
      <c r="W78">
        <v>109.0190476190476</v>
      </c>
      <c r="X78" s="14">
        <f>(Q78-W78)/I78</f>
        <v>9.8083558953124192E-2</v>
      </c>
      <c r="Y78" s="14" t="s">
        <v>3184</v>
      </c>
      <c r="Z78" s="30" t="str">
        <f>CONCATENATE(E78," (",U78,") - ",F78," (",V78,")")</f>
        <v>Hippocrates (0627) - On Hemorrhoids (029)</v>
      </c>
      <c r="AA78" s="14"/>
      <c r="AB78" s="14"/>
      <c r="AC78" s="14"/>
      <c r="AD78" s="14"/>
    </row>
    <row r="79" spans="1:30" ht="15.75" customHeight="1" x14ac:dyDescent="0.2">
      <c r="A79" s="1" t="s">
        <v>3075</v>
      </c>
      <c r="B79" s="1" t="s">
        <v>3143</v>
      </c>
      <c r="C79" s="1" t="s">
        <v>3672</v>
      </c>
      <c r="D79" s="10">
        <f>IF(AND(S79 &gt;= -800,S79 &lt;= -600),-7,IF(AND(S79 &gt; -600,S79 &lt;= -500),-6,IF(AND(S79 &gt; -500,S79 &lt;= -400),-5,IF(AND(S79 &gt; -400,S79 &lt;= -300),-4,IF(AND(S79 &gt; -300,S79 &lt;= -200),-3,IF(AND(S79 &gt; -200,S79 &lt;= -100),-2,IF(AND(S79 &gt; -100,S79 &lt;= -1),-1,IF(AND(S79 &gt;= 0,S79 &lt; 100),1,IF(AND(S79 &gt;= 100,S79 &lt; 200),2,IF(AND(S79 &gt;= 200,S79 &lt; 300),3,IF(AND(S79 &gt;= 300,S79 &lt; 400),4,IF(AND(S79 &gt;= 400,S79 &lt; 500),5))))))))))))</f>
        <v>-5</v>
      </c>
      <c r="E79" s="1" t="s">
        <v>3144</v>
      </c>
      <c r="F79" s="27" t="s">
        <v>3185</v>
      </c>
      <c r="G79" s="1" t="s">
        <v>3186</v>
      </c>
      <c r="H79" s="1" t="s">
        <v>3187</v>
      </c>
      <c r="I79" s="1">
        <v>4988</v>
      </c>
      <c r="J79" s="1">
        <v>113</v>
      </c>
      <c r="K79" s="1">
        <v>107</v>
      </c>
      <c r="L79" s="1">
        <v>0</v>
      </c>
      <c r="M79" t="s">
        <v>29</v>
      </c>
      <c r="N79" s="14">
        <f>J79/I79</f>
        <v>2.2654370489174017E-2</v>
      </c>
      <c r="O79" s="14">
        <f>K79/I79</f>
        <v>2.1451483560545308E-2</v>
      </c>
      <c r="P79" s="14">
        <f>L79/I79</f>
        <v>0</v>
      </c>
      <c r="Q79">
        <v>1008</v>
      </c>
      <c r="R79" s="14">
        <f>Q79/I79</f>
        <v>0.20208500400962309</v>
      </c>
      <c r="S79">
        <v>-420</v>
      </c>
      <c r="T79" t="s">
        <v>1245</v>
      </c>
      <c r="U79" s="19" t="s">
        <v>3147</v>
      </c>
      <c r="V79" s="19" t="s">
        <v>62</v>
      </c>
      <c r="W79">
        <v>555.4999999999992</v>
      </c>
      <c r="X79" s="14">
        <f>(Q79-W79)/I79</f>
        <v>9.071772253408196E-2</v>
      </c>
      <c r="Y79" s="14" t="s">
        <v>3188</v>
      </c>
      <c r="Z79" s="30" t="str">
        <f>CONCATENATE(E79," (",U79,") - ",F79," (",V79,")")</f>
        <v>Hippocrates (0627) - On Injuries of the Head (007)</v>
      </c>
      <c r="AA79" s="14"/>
      <c r="AB79" s="14"/>
      <c r="AC79" s="14"/>
      <c r="AD79" s="14"/>
    </row>
    <row r="80" spans="1:30" ht="15.75" customHeight="1" x14ac:dyDescent="0.2">
      <c r="A80" s="1" t="s">
        <v>3075</v>
      </c>
      <c r="B80" s="1" t="s">
        <v>3143</v>
      </c>
      <c r="C80" s="1" t="s">
        <v>3672</v>
      </c>
      <c r="D80" s="10">
        <f>IF(AND(S80 &gt;= -800,S80 &lt;= -600),-7,IF(AND(S80 &gt; -600,S80 &lt;= -500),-6,IF(AND(S80 &gt; -500,S80 &lt;= -400),-5,IF(AND(S80 &gt; -400,S80 &lt;= -300),-4,IF(AND(S80 &gt; -300,S80 &lt;= -200),-3,IF(AND(S80 &gt; -200,S80 &lt;= -100),-2,IF(AND(S80 &gt; -100,S80 &lt;= -1),-1,IF(AND(S80 &gt;= 0,S80 &lt; 100),1,IF(AND(S80 &gt;= 100,S80 &lt; 200),2,IF(AND(S80 &gt;= 200,S80 &lt; 300),3,IF(AND(S80 &gt;= 300,S80 &lt; 400),4,IF(AND(S80 &gt;= 400,S80 &lt; 500),5))))))))))))</f>
        <v>-5</v>
      </c>
      <c r="E80" s="1" t="s">
        <v>3144</v>
      </c>
      <c r="F80" s="27" t="s">
        <v>3189</v>
      </c>
      <c r="G80" s="1" t="s">
        <v>3190</v>
      </c>
      <c r="H80" s="1" t="s">
        <v>3191</v>
      </c>
      <c r="I80" s="1">
        <v>6131</v>
      </c>
      <c r="J80" s="1">
        <v>180</v>
      </c>
      <c r="K80" s="1">
        <v>78</v>
      </c>
      <c r="L80" s="1">
        <v>3</v>
      </c>
      <c r="M80" t="s">
        <v>29</v>
      </c>
      <c r="N80" s="14">
        <f>J80/I80</f>
        <v>2.9358995269939649E-2</v>
      </c>
      <c r="O80" s="14">
        <f>K80/I80</f>
        <v>1.2722231283640516E-2</v>
      </c>
      <c r="P80" s="14">
        <f>L80/I80</f>
        <v>4.8931658783232747E-4</v>
      </c>
      <c r="Q80">
        <v>1361</v>
      </c>
      <c r="R80" s="14">
        <f>Q80/I80</f>
        <v>0.22198662534659924</v>
      </c>
      <c r="S80">
        <v>-420</v>
      </c>
      <c r="T80" t="s">
        <v>1245</v>
      </c>
      <c r="U80" s="19" t="s">
        <v>3147</v>
      </c>
      <c r="V80" s="19" t="s">
        <v>47</v>
      </c>
      <c r="W80">
        <v>844.10952380952642</v>
      </c>
      <c r="X80" s="14">
        <f>(Q80-W80)/I80</f>
        <v>8.4307694697516491E-2</v>
      </c>
      <c r="Y80" s="14" t="s">
        <v>3192</v>
      </c>
      <c r="Z80" s="30" t="str">
        <f>CONCATENATE(E80," (",U80,") - ",F80," (",V80,")")</f>
        <v>Hippocrates (0627) - On Regimen in Acute Diseases (004)</v>
      </c>
      <c r="AA80" s="14"/>
      <c r="AB80" s="14"/>
      <c r="AC80" s="14"/>
      <c r="AD80" s="14"/>
    </row>
    <row r="81" spans="1:30" ht="15.75" customHeight="1" x14ac:dyDescent="0.2">
      <c r="A81" s="1" t="s">
        <v>3075</v>
      </c>
      <c r="B81" s="1" t="s">
        <v>3143</v>
      </c>
      <c r="C81" s="1" t="s">
        <v>3672</v>
      </c>
      <c r="D81" s="10">
        <f>IF(AND(S81 &gt;= -800,S81 &lt;= -600),-7,IF(AND(S81 &gt; -600,S81 &lt;= -500),-6,IF(AND(S81 &gt; -500,S81 &lt;= -400),-5,IF(AND(S81 &gt; -400,S81 &lt;= -300),-4,IF(AND(S81 &gt; -300,S81 &lt;= -200),-3,IF(AND(S81 &gt; -200,S81 &lt;= -100),-2,IF(AND(S81 &gt; -100,S81 &lt;= -1),-1,IF(AND(S81 &gt;= 0,S81 &lt; 100),1,IF(AND(S81 &gt;= 100,S81 &lt; 200),2,IF(AND(S81 &gt;= 200,S81 &lt; 300),3,IF(AND(S81 &gt;= 300,S81 &lt; 400),4,IF(AND(S81 &gt;= 400,S81 &lt; 500),5))))))))))))</f>
        <v>-5</v>
      </c>
      <c r="E81" s="1" t="s">
        <v>3144</v>
      </c>
      <c r="F81" s="27" t="s">
        <v>3193</v>
      </c>
      <c r="G81" s="1" t="s">
        <v>3194</v>
      </c>
      <c r="H81" s="1" t="s">
        <v>3195</v>
      </c>
      <c r="I81" s="1">
        <v>21313</v>
      </c>
      <c r="J81" s="1">
        <v>367</v>
      </c>
      <c r="K81" s="1">
        <v>146</v>
      </c>
      <c r="L81" s="1">
        <v>2</v>
      </c>
      <c r="M81" t="s">
        <v>29</v>
      </c>
      <c r="N81" s="14">
        <f>J81/I81</f>
        <v>1.7219537371557264E-2</v>
      </c>
      <c r="O81" s="14">
        <f>K81/I81</f>
        <v>6.8502791723361331E-3</v>
      </c>
      <c r="P81" s="14">
        <f>L81/I81</f>
        <v>9.3839440716933333E-5</v>
      </c>
      <c r="Q81">
        <v>4427</v>
      </c>
      <c r="R81" s="14">
        <f>Q81/I81</f>
        <v>0.20771360202693193</v>
      </c>
      <c r="S81">
        <v>-420</v>
      </c>
      <c r="T81" t="s">
        <v>1245</v>
      </c>
      <c r="U81" s="19" t="s">
        <v>3147</v>
      </c>
      <c r="V81" s="19" t="s">
        <v>77</v>
      </c>
      <c r="W81">
        <v>2713.052380952387</v>
      </c>
      <c r="X81" s="14">
        <f>(Q81-W81)/I81</f>
        <v>8.0417942994773756E-2</v>
      </c>
      <c r="Y81" s="14" t="s">
        <v>3196</v>
      </c>
      <c r="Z81" s="30" t="str">
        <f>CONCATENATE(E81," (",U81,") - ",F81," (",V81,")")</f>
        <v>Hippocrates (0627) - On the Articulations (010)</v>
      </c>
      <c r="AA81" s="14"/>
      <c r="AB81" s="14"/>
      <c r="AC81" s="14"/>
      <c r="AD81" s="14"/>
    </row>
    <row r="82" spans="1:30" ht="15.75" customHeight="1" x14ac:dyDescent="0.2">
      <c r="A82" s="1" t="s">
        <v>3075</v>
      </c>
      <c r="B82" s="1" t="s">
        <v>3143</v>
      </c>
      <c r="C82" s="1" t="s">
        <v>3672</v>
      </c>
      <c r="D82" s="10">
        <f>IF(AND(S82 &gt;= -800,S82 &lt;= -600),-7,IF(AND(S82 &gt; -600,S82 &lt;= -500),-6,IF(AND(S82 &gt; -500,S82 &lt;= -400),-5,IF(AND(S82 &gt; -400,S82 &lt;= -300),-4,IF(AND(S82 &gt; -300,S82 &lt;= -200),-3,IF(AND(S82 &gt; -200,S82 &lt;= -100),-2,IF(AND(S82 &gt; -100,S82 &lt;= -1),-1,IF(AND(S82 &gt;= 0,S82 &lt; 100),1,IF(AND(S82 &gt;= 100,S82 &lt; 200),2,IF(AND(S82 &gt;= 200,S82 &lt; 300),3,IF(AND(S82 &gt;= 300,S82 &lt; 400),4,IF(AND(S82 &gt;= 400,S82 &lt; 500),5))))))))))))</f>
        <v>-5</v>
      </c>
      <c r="E82" s="1" t="s">
        <v>3144</v>
      </c>
      <c r="F82" s="27" t="s">
        <v>3197</v>
      </c>
      <c r="G82" s="1" t="s">
        <v>3198</v>
      </c>
      <c r="H82" s="1" t="s">
        <v>3199</v>
      </c>
      <c r="I82" s="1">
        <v>4721</v>
      </c>
      <c r="J82" s="1">
        <v>96</v>
      </c>
      <c r="K82" s="1">
        <v>34</v>
      </c>
      <c r="L82" s="1">
        <v>2</v>
      </c>
      <c r="M82" t="s">
        <v>29</v>
      </c>
      <c r="N82" s="14">
        <f>J82/I82</f>
        <v>2.0334674857021819E-2</v>
      </c>
      <c r="O82" s="14">
        <f>K82/I82</f>
        <v>7.2018640118618939E-3</v>
      </c>
      <c r="P82" s="14">
        <f>L82/I82</f>
        <v>4.2363905952128787E-4</v>
      </c>
      <c r="Q82">
        <v>849</v>
      </c>
      <c r="R82" s="14">
        <f>Q82/I82</f>
        <v>0.17983478076678669</v>
      </c>
      <c r="S82">
        <v>-420</v>
      </c>
      <c r="T82" t="s">
        <v>1245</v>
      </c>
      <c r="U82" s="19" t="s">
        <v>3147</v>
      </c>
      <c r="V82" s="19" t="s">
        <v>570</v>
      </c>
      <c r="W82">
        <v>500.67619047618967</v>
      </c>
      <c r="X82" s="14">
        <f>(Q82-W82)/I82</f>
        <v>7.3781785537769609E-2</v>
      </c>
      <c r="Y82" s="14" t="s">
        <v>3200</v>
      </c>
      <c r="Z82" s="30" t="str">
        <f>CONCATENATE(E82," (",U82,") - ",F82," (",V82,")")</f>
        <v>Hippocrates (0627) - On the Sacred Disease (027)</v>
      </c>
      <c r="AA82" s="14"/>
      <c r="AB82" s="14"/>
      <c r="AC82" s="14"/>
      <c r="AD82" s="14"/>
    </row>
    <row r="83" spans="1:30" ht="15.75" customHeight="1" x14ac:dyDescent="0.2">
      <c r="A83" s="1" t="s">
        <v>3075</v>
      </c>
      <c r="B83" s="1" t="s">
        <v>3143</v>
      </c>
      <c r="C83" s="1" t="s">
        <v>3672</v>
      </c>
      <c r="D83" s="10">
        <f>IF(AND(S83 &gt;= -800,S83 &lt;= -600),-7,IF(AND(S83 &gt; -600,S83 &lt;= -500),-6,IF(AND(S83 &gt; -500,S83 &lt;= -400),-5,IF(AND(S83 &gt; -400,S83 &lt;= -300),-4,IF(AND(S83 &gt; -300,S83 &lt;= -200),-3,IF(AND(S83 &gt; -200,S83 &lt;= -100),-2,IF(AND(S83 &gt; -100,S83 &lt;= -1),-1,IF(AND(S83 &gt;= 0,S83 &lt; 100),1,IF(AND(S83 &gt;= 100,S83 &lt; 200),2,IF(AND(S83 &gt;= 200,S83 &lt; 300),3,IF(AND(S83 &gt;= 300,S83 &lt; 400),4,IF(AND(S83 &gt;= 400,S83 &lt; 500),5))))))))))))</f>
        <v>-5</v>
      </c>
      <c r="E83" s="1" t="s">
        <v>3144</v>
      </c>
      <c r="F83" s="27" t="s">
        <v>3201</v>
      </c>
      <c r="G83" s="1" t="s">
        <v>3202</v>
      </c>
      <c r="H83" s="1" t="s">
        <v>3203</v>
      </c>
      <c r="I83" s="1">
        <v>3323</v>
      </c>
      <c r="J83" s="1">
        <v>68</v>
      </c>
      <c r="K83" s="1">
        <v>39</v>
      </c>
      <c r="L83" s="1">
        <v>0</v>
      </c>
      <c r="M83" t="s">
        <v>29</v>
      </c>
      <c r="N83" s="14">
        <f>J83/I83</f>
        <v>2.0463436653626241E-2</v>
      </c>
      <c r="O83" s="14">
        <f>K83/I83</f>
        <v>1.1736382786638579E-2</v>
      </c>
      <c r="P83" s="14">
        <f>L83/I83</f>
        <v>0</v>
      </c>
      <c r="Q83">
        <v>866</v>
      </c>
      <c r="R83" s="14">
        <f>Q83/I83</f>
        <v>0.26060788444176947</v>
      </c>
      <c r="S83">
        <v>-420</v>
      </c>
      <c r="T83" t="s">
        <v>1245</v>
      </c>
      <c r="U83" s="19" t="s">
        <v>3147</v>
      </c>
      <c r="V83" s="19" t="s">
        <v>771</v>
      </c>
      <c r="W83">
        <v>479.14999999999941</v>
      </c>
      <c r="X83" s="14">
        <f>(Q83-W83)/I83</f>
        <v>0.11641588925669594</v>
      </c>
      <c r="Y83" s="14" t="s">
        <v>3204</v>
      </c>
      <c r="Z83" s="30" t="str">
        <f>CONCATENATE(E83," (",U83,") - ",F83," (",V83,")")</f>
        <v>Hippocrates (0627) - On Ulcers (028)</v>
      </c>
      <c r="AA83" s="14"/>
      <c r="AB83" s="14"/>
      <c r="AC83" s="14"/>
      <c r="AD83" s="14"/>
    </row>
    <row r="84" spans="1:30" ht="15.75" customHeight="1" x14ac:dyDescent="0.2">
      <c r="A84" s="1" t="s">
        <v>3075</v>
      </c>
      <c r="B84" s="1" t="s">
        <v>3143</v>
      </c>
      <c r="C84" s="1" t="s">
        <v>3672</v>
      </c>
      <c r="D84" s="10">
        <f>IF(AND(S84 &gt;= -800,S84 &lt;= -600),-7,IF(AND(S84 &gt; -600,S84 &lt;= -500),-6,IF(AND(S84 &gt; -500,S84 &lt;= -400),-5,IF(AND(S84 &gt; -400,S84 &lt;= -300),-4,IF(AND(S84 &gt; -300,S84 &lt;= -200),-3,IF(AND(S84 &gt; -200,S84 &lt;= -100),-2,IF(AND(S84 &gt; -100,S84 &lt;= -1),-1,IF(AND(S84 &gt;= 0,S84 &lt; 100),1,IF(AND(S84 &gt;= 100,S84 &lt; 200),2,IF(AND(S84 &gt;= 200,S84 &lt; 300),3,IF(AND(S84 &gt;= 300,S84 &lt; 400),4,IF(AND(S84 &gt;= 400,S84 &lt; 500),5))))))))))))</f>
        <v>-5</v>
      </c>
      <c r="E84" s="1" t="s">
        <v>3144</v>
      </c>
      <c r="F84" s="27" t="s">
        <v>3205</v>
      </c>
      <c r="G84" s="1" t="s">
        <v>3206</v>
      </c>
      <c r="H84" s="1" t="s">
        <v>3207</v>
      </c>
      <c r="I84" s="1">
        <v>1347</v>
      </c>
      <c r="J84" s="1">
        <v>49</v>
      </c>
      <c r="K84" s="1">
        <v>1</v>
      </c>
      <c r="L84" s="1">
        <v>0</v>
      </c>
      <c r="M84" t="s">
        <v>29</v>
      </c>
      <c r="N84" s="14">
        <f>J84/I84</f>
        <v>3.6377134372680031E-2</v>
      </c>
      <c r="O84" s="14">
        <f>K84/I84</f>
        <v>7.4239049740163323E-4</v>
      </c>
      <c r="P84" s="14">
        <f>L84/I84</f>
        <v>0</v>
      </c>
      <c r="Q84">
        <v>263</v>
      </c>
      <c r="R84" s="14">
        <f>Q84/I84</f>
        <v>0.19524870081662954</v>
      </c>
      <c r="S84">
        <v>-420</v>
      </c>
      <c r="T84" t="s">
        <v>1245</v>
      </c>
      <c r="U84" s="19" t="s">
        <v>3147</v>
      </c>
      <c r="V84" s="19" t="s">
        <v>483</v>
      </c>
      <c r="W84">
        <v>146.6333333333333</v>
      </c>
      <c r="X84" s="14">
        <f>(Q84-W84)/I84</f>
        <v>8.6389507547636746E-2</v>
      </c>
      <c r="Y84" s="14" t="s">
        <v>3208</v>
      </c>
      <c r="Z84" s="30" t="str">
        <f>CONCATENATE(E84," (",U84,") - ",F84," (",V84,")")</f>
        <v>Hippocrates (0627) - Precepts (051)</v>
      </c>
      <c r="AA84" s="14"/>
      <c r="AB84" s="14"/>
      <c r="AC84" s="14"/>
      <c r="AD84" s="14"/>
    </row>
    <row r="85" spans="1:30" ht="15.75" customHeight="1" x14ac:dyDescent="0.2">
      <c r="A85" s="1" t="s">
        <v>3075</v>
      </c>
      <c r="B85" s="1" t="s">
        <v>3143</v>
      </c>
      <c r="C85" s="1" t="s">
        <v>3672</v>
      </c>
      <c r="D85" s="10">
        <f>IF(AND(S85 &gt;= -800,S85 &lt;= -600),-7,IF(AND(S85 &gt; -600,S85 &lt;= -500),-6,IF(AND(S85 &gt; -500,S85 &lt;= -400),-5,IF(AND(S85 &gt; -400,S85 &lt;= -300),-4,IF(AND(S85 &gt; -300,S85 &lt;= -200),-3,IF(AND(S85 &gt; -200,S85 &lt;= -100),-2,IF(AND(S85 &gt; -100,S85 &lt;= -1),-1,IF(AND(S85 &gt;= 0,S85 &lt; 100),1,IF(AND(S85 &gt;= 100,S85 &lt; 200),2,IF(AND(S85 &gt;= 200,S85 &lt; 300),3,IF(AND(S85 &gt;= 300,S85 &lt; 400),4,IF(AND(S85 &gt;= 400,S85 &lt; 500),5))))))))))))</f>
        <v>-5</v>
      </c>
      <c r="E85" s="1" t="s">
        <v>3144</v>
      </c>
      <c r="F85" s="27" t="s">
        <v>3209</v>
      </c>
      <c r="G85" s="1" t="s">
        <v>3210</v>
      </c>
      <c r="H85" s="1" t="s">
        <v>3211</v>
      </c>
      <c r="I85" s="1">
        <v>5220</v>
      </c>
      <c r="J85" s="1">
        <v>144</v>
      </c>
      <c r="K85" s="1">
        <v>41</v>
      </c>
      <c r="L85" s="1">
        <v>0</v>
      </c>
      <c r="M85" t="s">
        <v>29</v>
      </c>
      <c r="N85" s="14">
        <f>J85/I85</f>
        <v>2.7586206896551724E-2</v>
      </c>
      <c r="O85" s="14">
        <f>K85/I85</f>
        <v>7.8544061302681985E-3</v>
      </c>
      <c r="P85" s="14">
        <f>L85/I85</f>
        <v>0</v>
      </c>
      <c r="Q85">
        <v>1119</v>
      </c>
      <c r="R85" s="14">
        <f>Q85/I85</f>
        <v>0.21436781609195402</v>
      </c>
      <c r="S85">
        <v>-420</v>
      </c>
      <c r="T85" t="s">
        <v>1245</v>
      </c>
      <c r="U85" s="19" t="s">
        <v>3147</v>
      </c>
      <c r="V85" s="19" t="s">
        <v>42</v>
      </c>
      <c r="W85">
        <v>690.3761904761916</v>
      </c>
      <c r="X85" s="14">
        <f>(Q85-W85)/I85</f>
        <v>8.2111840904944139E-2</v>
      </c>
      <c r="Y85" s="14" t="s">
        <v>3212</v>
      </c>
      <c r="Z85" s="30" t="str">
        <f>CONCATENATE(E85," (",U85,") - ",F85," (",V85,")")</f>
        <v>Hippocrates (0627) - The Book of Prognostics (003)</v>
      </c>
      <c r="AA85" s="14"/>
      <c r="AB85" s="14"/>
      <c r="AC85" s="14"/>
      <c r="AD85" s="14"/>
    </row>
    <row r="86" spans="1:30" ht="15.75" customHeight="1" x14ac:dyDescent="0.2">
      <c r="A86" s="1" t="s">
        <v>3075</v>
      </c>
      <c r="B86" s="1" t="s">
        <v>3143</v>
      </c>
      <c r="C86" s="1" t="s">
        <v>3672</v>
      </c>
      <c r="D86" s="10">
        <f>IF(AND(S86 &gt;= -800,S86 &lt;= -600),-7,IF(AND(S86 &gt; -600,S86 &lt;= -500),-6,IF(AND(S86 &gt; -500,S86 &lt;= -400),-5,IF(AND(S86 &gt; -400,S86 &lt;= -300),-4,IF(AND(S86 &gt; -300,S86 &lt;= -200),-3,IF(AND(S86 &gt; -200,S86 &lt;= -100),-2,IF(AND(S86 &gt; -100,S86 &lt;= -1),-1,IF(AND(S86 &gt;= 0,S86 &lt; 100),1,IF(AND(S86 &gt;= 100,S86 &lt; 200),2,IF(AND(S86 &gt;= 200,S86 &lt; 300),3,IF(AND(S86 &gt;= 300,S86 &lt; 400),4,IF(AND(S86 &gt;= 400,S86 &lt; 500),5))))))))))))</f>
        <v>-5</v>
      </c>
      <c r="E86" s="1" t="s">
        <v>3144</v>
      </c>
      <c r="F86" s="27" t="s">
        <v>3213</v>
      </c>
      <c r="G86" s="1" t="s">
        <v>3214</v>
      </c>
      <c r="H86" s="1" t="s">
        <v>3215</v>
      </c>
      <c r="I86" s="1">
        <v>251</v>
      </c>
      <c r="J86" s="1">
        <v>6</v>
      </c>
      <c r="K86" s="1">
        <v>0</v>
      </c>
      <c r="L86" s="1">
        <v>0</v>
      </c>
      <c r="M86" t="s">
        <v>29</v>
      </c>
      <c r="N86" s="14">
        <f>J86/I86</f>
        <v>2.3904382470119521E-2</v>
      </c>
      <c r="O86" s="14">
        <f>K86/I86</f>
        <v>0</v>
      </c>
      <c r="P86" s="14">
        <f>L86/I86</f>
        <v>0</v>
      </c>
      <c r="Q86">
        <v>50</v>
      </c>
      <c r="R86" s="14">
        <f>Q86/I86</f>
        <v>0.19920318725099601</v>
      </c>
      <c r="S86">
        <v>-420</v>
      </c>
      <c r="T86" t="s">
        <v>1245</v>
      </c>
      <c r="U86" s="19" t="s">
        <v>3147</v>
      </c>
      <c r="V86" s="19" t="s">
        <v>545</v>
      </c>
      <c r="W86">
        <v>35.333333333333329</v>
      </c>
      <c r="X86" s="14">
        <f>(Q86-W86)/I86</f>
        <v>5.8432934926958849E-2</v>
      </c>
      <c r="Y86" s="14" t="s">
        <v>3216</v>
      </c>
      <c r="Z86" s="30" t="str">
        <f>CONCATENATE(E86," (",U86,") - ",F86," (",V86,")")</f>
        <v>Hippocrates (0627) - The Oath (013)</v>
      </c>
      <c r="AA86" s="14"/>
      <c r="AB86" s="14"/>
      <c r="AC86" s="14"/>
      <c r="AD86" s="14"/>
    </row>
    <row r="87" spans="1:30" ht="15.75" customHeight="1" x14ac:dyDescent="0.2">
      <c r="A87" s="1" t="s">
        <v>1410</v>
      </c>
      <c r="B87" s="1" t="s">
        <v>1410</v>
      </c>
      <c r="C87" s="1" t="s">
        <v>1410</v>
      </c>
      <c r="D87" s="10">
        <f>IF(AND(S87 &gt;= -800,S87 &lt;= -600),-7,IF(AND(S87 &gt; -600,S87 &lt;= -500),-6,IF(AND(S87 &gt; -500,S87 &lt;= -400),-5,IF(AND(S87 &gt; -400,S87 &lt;= -300),-4,IF(AND(S87 &gt; -300,S87 &lt;= -200),-3,IF(AND(S87 &gt; -200,S87 &lt;= -100),-2,IF(AND(S87 &gt; -100,S87 &lt;= -1),-1,IF(AND(S87 &gt;= 0,S87 &lt; 100),1,IF(AND(S87 &gt;= 100,S87 &lt; 200),2,IF(AND(S87 &gt;= 200,S87 &lt; 300),3,IF(AND(S87 &gt;= 300,S87 &lt; 400),4,IF(AND(S87 &gt;= 400,S87 &lt; 500),5))))))))))))</f>
        <v>-5</v>
      </c>
      <c r="E87" s="1" t="s">
        <v>1411</v>
      </c>
      <c r="F87" s="27" t="s">
        <v>1428</v>
      </c>
      <c r="G87" s="1" t="s">
        <v>1429</v>
      </c>
      <c r="H87" s="1" t="s">
        <v>1430</v>
      </c>
      <c r="I87" s="1">
        <v>3401</v>
      </c>
      <c r="J87" s="1">
        <v>16</v>
      </c>
      <c r="K87" s="1">
        <v>2</v>
      </c>
      <c r="L87" s="1">
        <v>0</v>
      </c>
      <c r="M87" t="s">
        <v>29</v>
      </c>
      <c r="N87" s="14">
        <f>J87/I87</f>
        <v>4.7044986768597467E-3</v>
      </c>
      <c r="O87" s="14">
        <f>K87/I87</f>
        <v>5.8806233460746834E-4</v>
      </c>
      <c r="P87" s="14">
        <f>L87/I87</f>
        <v>0</v>
      </c>
      <c r="Q87">
        <v>747</v>
      </c>
      <c r="R87" s="14">
        <f>Q87/I87</f>
        <v>0.21964128197588945</v>
      </c>
      <c r="S87">
        <v>-419</v>
      </c>
      <c r="T87" t="s">
        <v>90</v>
      </c>
      <c r="U87" s="19" t="s">
        <v>1415</v>
      </c>
      <c r="V87" s="19" t="s">
        <v>57</v>
      </c>
      <c r="W87">
        <v>438.77619047618981</v>
      </c>
      <c r="X87" s="14">
        <f>(Q87-W87)/I87</f>
        <v>9.0627406505089741E-2</v>
      </c>
      <c r="Y87" s="14" t="s">
        <v>1431</v>
      </c>
      <c r="Z87" s="30" t="str">
        <f>CONCATENATE(E87," (",U87,") - ",F87," (",V87,")")</f>
        <v>Antiphon (0028) - On the Choreutes (006)</v>
      </c>
      <c r="AA87" s="14"/>
      <c r="AB87" s="14"/>
      <c r="AC87" s="14"/>
      <c r="AD87" s="14"/>
    </row>
    <row r="88" spans="1:30" ht="15.75" customHeight="1" x14ac:dyDescent="0.2">
      <c r="A88" s="1" t="s">
        <v>3374</v>
      </c>
      <c r="B88" s="1" t="s">
        <v>3374</v>
      </c>
      <c r="C88" s="1" t="s">
        <v>2437</v>
      </c>
      <c r="D88" s="10">
        <f>IF(AND(S88 &gt;= -800,S88 &lt;= -600),-7,IF(AND(S88 &gt; -600,S88 &lt;= -500),-6,IF(AND(S88 &gt; -500,S88 &lt;= -400),-5,IF(AND(S88 &gt; -400,S88 &lt;= -300),-4,IF(AND(S88 &gt; -300,S88 &lt;= -200),-3,IF(AND(S88 &gt; -200,S88 &lt;= -100),-2,IF(AND(S88 &gt; -100,S88 &lt;= -1),-1,IF(AND(S88 &gt;= 0,S88 &lt; 100),1,IF(AND(S88 &gt;= 100,S88 &lt; 200),2,IF(AND(S88 &gt;= 200,S88 &lt; 300),3,IF(AND(S88 &gt;= 300,S88 &lt; 400),4,IF(AND(S88 &gt;= 400,S88 &lt; 500),5))))))))))))</f>
        <v>-5</v>
      </c>
      <c r="E88" s="3" t="s">
        <v>3411</v>
      </c>
      <c r="F88" s="27" t="s">
        <v>3441</v>
      </c>
      <c r="G88" s="1" t="s">
        <v>3442</v>
      </c>
      <c r="H88" s="1" t="s">
        <v>3443</v>
      </c>
      <c r="I88" s="1">
        <v>7933</v>
      </c>
      <c r="J88" s="1">
        <v>94</v>
      </c>
      <c r="K88" s="1">
        <v>12</v>
      </c>
      <c r="L88" s="1">
        <v>0</v>
      </c>
      <c r="M88" t="s">
        <v>29</v>
      </c>
      <c r="N88" s="14">
        <f>J88/I88</f>
        <v>1.1849237362914409E-2</v>
      </c>
      <c r="O88" s="14">
        <f>K88/I88</f>
        <v>1.5126685995209882E-3</v>
      </c>
      <c r="P88" s="14">
        <f>L88/I88</f>
        <v>0</v>
      </c>
      <c r="Q88">
        <v>1861</v>
      </c>
      <c r="R88" s="14">
        <f>Q88/I88</f>
        <v>0.23458968864237995</v>
      </c>
      <c r="S88">
        <v>-417</v>
      </c>
      <c r="T88" t="s">
        <v>30</v>
      </c>
      <c r="U88" s="19" t="s">
        <v>3415</v>
      </c>
      <c r="V88" s="19" t="s">
        <v>72</v>
      </c>
      <c r="W88">
        <v>1093.8441558441591</v>
      </c>
      <c r="X88" s="14">
        <f>(Q88-W88)/I88</f>
        <v>9.6704379699463119E-2</v>
      </c>
      <c r="Y88" s="14" t="s">
        <v>3444</v>
      </c>
      <c r="Z88" s="30" t="str">
        <f>CONCATENATE(E88," (",U88,") - ",F88," (",V88,")")</f>
        <v>Euripides (0006) - Heracles (009)</v>
      </c>
      <c r="AA88" s="14"/>
      <c r="AB88" s="14"/>
      <c r="AC88" s="14"/>
      <c r="AD88" s="14"/>
    </row>
    <row r="89" spans="1:30" ht="15.75" customHeight="1" x14ac:dyDescent="0.2">
      <c r="A89" s="1" t="s">
        <v>3374</v>
      </c>
      <c r="B89" s="1" t="s">
        <v>3374</v>
      </c>
      <c r="C89" s="1" t="s">
        <v>2437</v>
      </c>
      <c r="D89" s="10">
        <f>IF(AND(S89 &gt;= -800,S89 &lt;= -600),-7,IF(AND(S89 &gt; -600,S89 &lt;= -500),-6,IF(AND(S89 &gt; -500,S89 &lt;= -400),-5,IF(AND(S89 &gt; -400,S89 &lt;= -300),-4,IF(AND(S89 &gt; -300,S89 &lt;= -200),-3,IF(AND(S89 &gt; -200,S89 &lt;= -100),-2,IF(AND(S89 &gt; -100,S89 &lt;= -1),-1,IF(AND(S89 &gt;= 0,S89 &lt; 100),1,IF(AND(S89 &gt;= 100,S89 &lt; 200),2,IF(AND(S89 &gt;= 200,S89 &lt; 300),3,IF(AND(S89 &gt;= 300,S89 &lt; 400),4,IF(AND(S89 &gt;= 400,S89 &lt; 500),5))))))))))))</f>
        <v>-5</v>
      </c>
      <c r="E89" s="3" t="s">
        <v>3411</v>
      </c>
      <c r="F89" s="27" t="s">
        <v>3445</v>
      </c>
      <c r="G89" s="1" t="s">
        <v>3446</v>
      </c>
      <c r="H89" s="1" t="s">
        <v>3447</v>
      </c>
      <c r="I89" s="1">
        <v>7622</v>
      </c>
      <c r="J89" s="1">
        <v>53</v>
      </c>
      <c r="K89" s="1">
        <v>9</v>
      </c>
      <c r="L89" s="1">
        <v>0</v>
      </c>
      <c r="M89" t="s">
        <v>29</v>
      </c>
      <c r="N89" s="14">
        <f>J89/I89</f>
        <v>6.9535554972448175E-3</v>
      </c>
      <c r="O89" s="14">
        <f>K89/I89</f>
        <v>1.1807924429283652E-3</v>
      </c>
      <c r="P89" s="14">
        <f>L89/I89</f>
        <v>0</v>
      </c>
      <c r="Q89">
        <v>1887</v>
      </c>
      <c r="R89" s="14">
        <f>Q89/I89</f>
        <v>0.24757281553398058</v>
      </c>
      <c r="S89">
        <v>-416</v>
      </c>
      <c r="T89" t="s">
        <v>30</v>
      </c>
      <c r="U89" s="19" t="s">
        <v>3415</v>
      </c>
      <c r="V89" s="19" t="s">
        <v>829</v>
      </c>
      <c r="W89">
        <v>1085.621428571432</v>
      </c>
      <c r="X89" s="14">
        <f>(Q89-W89)/I89</f>
        <v>0.1051401956741758</v>
      </c>
      <c r="Y89" s="14" t="s">
        <v>3448</v>
      </c>
      <c r="Z89" s="30" t="str">
        <f>CONCATENATE(E89," (",U89,") - ",F89," (",V89,")")</f>
        <v>Euripides (0006) - Electra (012)</v>
      </c>
      <c r="AA89" s="14" t="s">
        <v>3692</v>
      </c>
      <c r="AB89" s="31">
        <v>0</v>
      </c>
      <c r="AC89" s="31">
        <v>11</v>
      </c>
      <c r="AD89" s="14"/>
    </row>
    <row r="90" spans="1:30" ht="15.75" customHeight="1" x14ac:dyDescent="0.2">
      <c r="A90" s="1" t="s">
        <v>1410</v>
      </c>
      <c r="B90" s="1" t="s">
        <v>1410</v>
      </c>
      <c r="C90" s="1" t="s">
        <v>1410</v>
      </c>
      <c r="D90" s="10">
        <f>IF(AND(S90 &gt;= -800,S90 &lt;= -600),-7,IF(AND(S90 &gt; -600,S90 &lt;= -500),-6,IF(AND(S90 &gt; -500,S90 &lt;= -400),-5,IF(AND(S90 &gt; -400,S90 &lt;= -300),-4,IF(AND(S90 &gt; -300,S90 &lt;= -200),-3,IF(AND(S90 &gt; -200,S90 &lt;= -100),-2,IF(AND(S90 &gt; -100,S90 &lt;= -1),-1,IF(AND(S90 &gt;= 0,S90 &lt; 100),1,IF(AND(S90 &gt;= 100,S90 &lt; 200),2,IF(AND(S90 &gt;= 200,S90 &lt; 300),3,IF(AND(S90 &gt;= 300,S90 &lt; 400),4,IF(AND(S90 &gt;= 400,S90 &lt; 500),5))))))))))))</f>
        <v>-5</v>
      </c>
      <c r="E90" s="3" t="s">
        <v>1432</v>
      </c>
      <c r="F90" s="27" t="s">
        <v>1433</v>
      </c>
      <c r="G90" s="1" t="s">
        <v>1434</v>
      </c>
      <c r="H90" s="1" t="s">
        <v>1435</v>
      </c>
      <c r="I90" s="1">
        <v>2744</v>
      </c>
      <c r="J90" s="1">
        <v>1</v>
      </c>
      <c r="K90" s="1">
        <v>0</v>
      </c>
      <c r="L90" s="1">
        <v>0</v>
      </c>
      <c r="M90" t="s">
        <v>29</v>
      </c>
      <c r="N90" s="14">
        <f>J90/I90</f>
        <v>3.6443148688046647E-4</v>
      </c>
      <c r="O90" s="14">
        <f>K90/I90</f>
        <v>0</v>
      </c>
      <c r="P90" s="14">
        <f>L90/I90</f>
        <v>0</v>
      </c>
      <c r="Q90">
        <v>487</v>
      </c>
      <c r="R90" s="14">
        <f>Q90/I90</f>
        <v>0.17747813411078717</v>
      </c>
      <c r="S90">
        <v>-415</v>
      </c>
      <c r="T90" t="s">
        <v>90</v>
      </c>
      <c r="U90" s="19" t="s">
        <v>1436</v>
      </c>
      <c r="V90" s="19" t="s">
        <v>47</v>
      </c>
      <c r="W90">
        <v>273.58333333333343</v>
      </c>
      <c r="X90" s="14">
        <f>(Q90-W90)/I90</f>
        <v>7.777575315840618E-2</v>
      </c>
      <c r="Y90" s="14" t="s">
        <v>1437</v>
      </c>
      <c r="Z90" s="30" t="str">
        <f>CONCATENATE(E90," (",U90,") - ",F90," (",V90,")")</f>
        <v>Andocides (0027) - Against Alcibiades (004)</v>
      </c>
      <c r="AA90" s="14"/>
      <c r="AB90" s="14"/>
      <c r="AC90" s="14"/>
      <c r="AD90" s="14"/>
    </row>
    <row r="91" spans="1:30" ht="15.75" customHeight="1" x14ac:dyDescent="0.2">
      <c r="A91" s="1" t="s">
        <v>1410</v>
      </c>
      <c r="B91" s="1" t="s">
        <v>1410</v>
      </c>
      <c r="C91" s="1" t="s">
        <v>1410</v>
      </c>
      <c r="D91" s="10">
        <f>IF(AND(S91 &gt;= -800,S91 &lt;= -600),-7,IF(AND(S91 &gt; -600,S91 &lt;= -500),-6,IF(AND(S91 &gt; -500,S91 &lt;= -400),-5,IF(AND(S91 &gt; -400,S91 &lt;= -300),-4,IF(AND(S91 &gt; -300,S91 &lt;= -200),-3,IF(AND(S91 &gt; -200,S91 &lt;= -100),-2,IF(AND(S91 &gt; -100,S91 &lt;= -1),-1,IF(AND(S91 &gt;= 0,S91 &lt; 100),1,IF(AND(S91 &gt;= 100,S91 &lt; 200),2,IF(AND(S91 &gt;= 200,S91 &lt; 300),3,IF(AND(S91 &gt;= 300,S91 &lt; 400),4,IF(AND(S91 &gt;= 400,S91 &lt; 500),5))))))))))))</f>
        <v>-5</v>
      </c>
      <c r="E91" s="3" t="s">
        <v>1432</v>
      </c>
      <c r="F91" s="27" t="s">
        <v>1438</v>
      </c>
      <c r="G91" s="1" t="s">
        <v>1439</v>
      </c>
      <c r="H91" s="1" t="s">
        <v>1440</v>
      </c>
      <c r="I91" s="1">
        <v>10021</v>
      </c>
      <c r="J91" s="1">
        <v>6</v>
      </c>
      <c r="K91" s="1">
        <v>12</v>
      </c>
      <c r="L91" s="1">
        <v>0</v>
      </c>
      <c r="M91" t="s">
        <v>29</v>
      </c>
      <c r="N91" s="14">
        <f>J91/I91</f>
        <v>5.9874264045504445E-4</v>
      </c>
      <c r="O91" s="14">
        <f>K91/I91</f>
        <v>1.1974852809100889E-3</v>
      </c>
      <c r="P91" s="14">
        <f>L91/I91</f>
        <v>0</v>
      </c>
      <c r="Q91">
        <v>2143</v>
      </c>
      <c r="R91" s="14">
        <f>Q91/I91</f>
        <v>0.21385091308252668</v>
      </c>
      <c r="S91">
        <v>-415</v>
      </c>
      <c r="T91" t="s">
        <v>90</v>
      </c>
      <c r="U91" s="19" t="s">
        <v>1436</v>
      </c>
      <c r="V91" s="19" t="s">
        <v>32</v>
      </c>
      <c r="W91">
        <v>1244.6142857142861</v>
      </c>
      <c r="X91" s="14">
        <f>(Q91-W91)/I91</f>
        <v>8.9650305786419915E-2</v>
      </c>
      <c r="Y91" s="14" t="s">
        <v>1441</v>
      </c>
      <c r="Z91" s="30" t="str">
        <f>CONCATENATE(E91," (",U91,") - ",F91," (",V91,")")</f>
        <v>Andocides (0027) - On the Mysteries (001)</v>
      </c>
      <c r="AA91" s="14"/>
      <c r="AB91" s="14"/>
      <c r="AC91" s="14"/>
      <c r="AD91" s="14"/>
    </row>
    <row r="92" spans="1:30" ht="15.75" customHeight="1" x14ac:dyDescent="0.2">
      <c r="A92" s="1" t="s">
        <v>1410</v>
      </c>
      <c r="B92" s="1" t="s">
        <v>1410</v>
      </c>
      <c r="C92" s="1" t="s">
        <v>1410</v>
      </c>
      <c r="D92" s="10">
        <f>IF(AND(S92 &gt;= -800,S92 &lt;= -600),-7,IF(AND(S92 &gt; -600,S92 &lt;= -500),-6,IF(AND(S92 &gt; -500,S92 &lt;= -400),-5,IF(AND(S92 &gt; -400,S92 &lt;= -300),-4,IF(AND(S92 &gt; -300,S92 &lt;= -200),-3,IF(AND(S92 &gt; -200,S92 &lt;= -100),-2,IF(AND(S92 &gt; -100,S92 &lt;= -1),-1,IF(AND(S92 &gt;= 0,S92 &lt; 100),1,IF(AND(S92 &gt;= 100,S92 &lt; 200),2,IF(AND(S92 &gt;= 200,S92 &lt; 300),3,IF(AND(S92 &gt;= 300,S92 &lt; 400),4,IF(AND(S92 &gt;= 400,S92 &lt; 500),5))))))))))))</f>
        <v>-5</v>
      </c>
      <c r="E92" s="3" t="s">
        <v>1411</v>
      </c>
      <c r="F92" s="27" t="s">
        <v>1442</v>
      </c>
      <c r="G92" s="1" t="s">
        <v>1443</v>
      </c>
      <c r="H92" s="1" t="s">
        <v>1444</v>
      </c>
      <c r="I92" s="1">
        <v>1760</v>
      </c>
      <c r="J92" s="1">
        <v>9</v>
      </c>
      <c r="K92" s="1">
        <v>11</v>
      </c>
      <c r="L92" s="1">
        <v>0</v>
      </c>
      <c r="M92" t="s">
        <v>29</v>
      </c>
      <c r="N92" s="14">
        <f>J92/I92</f>
        <v>5.1136363636363636E-3</v>
      </c>
      <c r="O92" s="14">
        <f>K92/I92</f>
        <v>6.2500000000000003E-3</v>
      </c>
      <c r="P92" s="14">
        <f>L92/I92</f>
        <v>0</v>
      </c>
      <c r="Q92">
        <v>371</v>
      </c>
      <c r="R92" s="14">
        <f>Q92/I92</f>
        <v>0.21079545454545454</v>
      </c>
      <c r="S92">
        <v>-415</v>
      </c>
      <c r="T92" t="s">
        <v>90</v>
      </c>
      <c r="U92" s="19" t="s">
        <v>1415</v>
      </c>
      <c r="V92" s="19" t="s">
        <v>32</v>
      </c>
      <c r="W92">
        <v>203.98333333333341</v>
      </c>
      <c r="X92" s="14">
        <f>(Q92-W92)/I92</f>
        <v>9.489583333333329E-2</v>
      </c>
      <c r="Y92" s="14" t="s">
        <v>1445</v>
      </c>
      <c r="Z92" s="30" t="str">
        <f>CONCATENATE(E92," (",U92,") - ",F92," (",V92,")")</f>
        <v>Antiphon (0028) - Prosecution Of The Stepmother For Poisoning (001)</v>
      </c>
      <c r="AA92" s="14"/>
      <c r="AB92" s="14"/>
      <c r="AC92" s="14"/>
      <c r="AD92" s="14"/>
    </row>
    <row r="93" spans="1:30" ht="15.75" customHeight="1" x14ac:dyDescent="0.2">
      <c r="A93" s="1" t="s">
        <v>3374</v>
      </c>
      <c r="B93" s="1" t="s">
        <v>3374</v>
      </c>
      <c r="C93" s="1" t="s">
        <v>2437</v>
      </c>
      <c r="D93" s="10">
        <f>IF(AND(S93 &gt;= -800,S93 &lt;= -600),-7,IF(AND(S93 &gt; -600,S93 &lt;= -500),-6,IF(AND(S93 &gt; -500,S93 &lt;= -400),-5,IF(AND(S93 &gt; -400,S93 &lt;= -300),-4,IF(AND(S93 &gt; -300,S93 &lt;= -200),-3,IF(AND(S93 &gt; -200,S93 &lt;= -100),-2,IF(AND(S93 &gt; -100,S93 &lt;= -1),-1,IF(AND(S93 &gt;= 0,S93 &lt; 100),1,IF(AND(S93 &gt;= 100,S93 &lt; 200),2,IF(AND(S93 &gt;= 200,S93 &lt; 300),3,IF(AND(S93 &gt;= 300,S93 &lt; 400),4,IF(AND(S93 &gt;= 400,S93 &lt; 500),5))))))))))))</f>
        <v>-5</v>
      </c>
      <c r="E93" s="3" t="s">
        <v>3411</v>
      </c>
      <c r="F93" s="27" t="s">
        <v>3449</v>
      </c>
      <c r="G93" s="1" t="s">
        <v>3450</v>
      </c>
      <c r="H93" s="1" t="s">
        <v>3451</v>
      </c>
      <c r="I93" s="1">
        <v>7143</v>
      </c>
      <c r="J93" s="1">
        <v>53</v>
      </c>
      <c r="K93" s="1">
        <v>12</v>
      </c>
      <c r="L93" s="1">
        <v>0</v>
      </c>
      <c r="M93" t="s">
        <v>29</v>
      </c>
      <c r="N93" s="14">
        <f>J93/I93</f>
        <v>7.4198516029679402E-3</v>
      </c>
      <c r="O93" s="14">
        <f>K93/I93</f>
        <v>1.6799664006719867E-3</v>
      </c>
      <c r="P93" s="14">
        <f>L93/I93</f>
        <v>0</v>
      </c>
      <c r="Q93">
        <v>1761</v>
      </c>
      <c r="R93" s="14">
        <f>Q93/I93</f>
        <v>0.24653506929861402</v>
      </c>
      <c r="S93">
        <v>-415</v>
      </c>
      <c r="T93" t="s">
        <v>30</v>
      </c>
      <c r="U93" s="19" t="s">
        <v>3415</v>
      </c>
      <c r="V93" s="19" t="s">
        <v>82</v>
      </c>
      <c r="W93">
        <v>1000.726190476194</v>
      </c>
      <c r="X93" s="14">
        <f>(Q93-W93)/I93</f>
        <v>0.10643620460924065</v>
      </c>
      <c r="Y93" s="14" t="s">
        <v>3452</v>
      </c>
      <c r="Z93" s="30" t="str">
        <f>CONCATENATE(E93," (",U93,") - ",F93," (",V93,")")</f>
        <v>Euripides (0006) - Trojan Women (011)</v>
      </c>
      <c r="AA93" s="14" t="s">
        <v>3692</v>
      </c>
      <c r="AB93" s="31">
        <v>0</v>
      </c>
      <c r="AC93" s="31">
        <v>11</v>
      </c>
      <c r="AD93" s="14"/>
    </row>
    <row r="94" spans="1:30" ht="15.75" customHeight="1" x14ac:dyDescent="0.2">
      <c r="A94" s="1" t="s">
        <v>24</v>
      </c>
      <c r="B94" s="1" t="s">
        <v>24</v>
      </c>
      <c r="C94" s="1" t="s">
        <v>24</v>
      </c>
      <c r="D94" s="10">
        <f>IF(AND(S94 &gt;= -800,S94 &lt;= -600),-7,IF(AND(S94 &gt; -600,S94 &lt;= -500),-6,IF(AND(S94 &gt; -500,S94 &lt;= -400),-5,IF(AND(S94 &gt; -400,S94 &lt;= -300),-4,IF(AND(S94 &gt; -300,S94 &lt;= -200),-3,IF(AND(S94 &gt; -200,S94 &lt;= -100),-2,IF(AND(S94 &gt; -100,S94 &lt;= -1),-1,IF(AND(S94 &gt;= 0,S94 &lt; 100),1,IF(AND(S94 &gt;= 100,S94 &lt; 200),2,IF(AND(S94 &gt;= 200,S94 &lt; 300),3,IF(AND(S94 &gt;= 300,S94 &lt; 400),4,IF(AND(S94 &gt;= 400,S94 &lt; 500),5))))))))))))</f>
        <v>-5</v>
      </c>
      <c r="E94" s="1" t="s">
        <v>25</v>
      </c>
      <c r="F94" s="27" t="s">
        <v>54</v>
      </c>
      <c r="G94" s="1" t="s">
        <v>55</v>
      </c>
      <c r="H94" s="1" t="s">
        <v>56</v>
      </c>
      <c r="I94" s="1">
        <v>10740</v>
      </c>
      <c r="J94" s="1">
        <v>73</v>
      </c>
      <c r="K94" s="1">
        <v>10</v>
      </c>
      <c r="L94" s="1">
        <v>0</v>
      </c>
      <c r="M94" t="s">
        <v>29</v>
      </c>
      <c r="N94" s="14">
        <f>J94/I94</f>
        <v>6.7970204841713219E-3</v>
      </c>
      <c r="O94" s="14">
        <f>K94/I94</f>
        <v>9.3109869646182495E-4</v>
      </c>
      <c r="P94" s="14">
        <f>L94/I94</f>
        <v>0</v>
      </c>
      <c r="Q94">
        <v>2612</v>
      </c>
      <c r="R94" s="14">
        <f>Q94/I94</f>
        <v>0.24320297951582867</v>
      </c>
      <c r="S94">
        <v>-414</v>
      </c>
      <c r="T94" t="s">
        <v>30</v>
      </c>
      <c r="U94" s="19" t="s">
        <v>31</v>
      </c>
      <c r="V94" s="19" t="s">
        <v>57</v>
      </c>
      <c r="W94">
        <v>1422.8155844155831</v>
      </c>
      <c r="X94" s="14">
        <f>(Q94-W94)/I94</f>
        <v>0.11072480592033677</v>
      </c>
      <c r="Y94" s="14" t="s">
        <v>58</v>
      </c>
      <c r="Z94" s="30" t="str">
        <f>CONCATENATE(E94," (",U94,") - ",F94," (",V94,")")</f>
        <v>Aristophanes (0019) - Birds (006)</v>
      </c>
      <c r="AA94" s="14"/>
      <c r="AB94" s="14"/>
      <c r="AC94" s="14"/>
      <c r="AD94" s="14"/>
    </row>
    <row r="95" spans="1:30" ht="15.75" customHeight="1" x14ac:dyDescent="0.2">
      <c r="A95" s="1" t="s">
        <v>3374</v>
      </c>
      <c r="B95" s="1" t="s">
        <v>3374</v>
      </c>
      <c r="C95" s="1" t="s">
        <v>2437</v>
      </c>
      <c r="D95" s="10">
        <f>IF(AND(S95 &gt;= -800,S95 &lt;= -600),-7,IF(AND(S95 &gt; -600,S95 &lt;= -500),-6,IF(AND(S95 &gt; -500,S95 &lt;= -400),-5,IF(AND(S95 &gt; -400,S95 &lt;= -300),-4,IF(AND(S95 &gt; -300,S95 &lt;= -200),-3,IF(AND(S95 &gt; -200,S95 &lt;= -100),-2,IF(AND(S95 &gt; -100,S95 &lt;= -1),-1,IF(AND(S95 &gt;= 0,S95 &lt; 100),1,IF(AND(S95 &gt;= 100,S95 &lt; 200),2,IF(AND(S95 &gt;= 200,S95 &lt; 300),3,IF(AND(S95 &gt;= 300,S95 &lt; 400),4,IF(AND(S95 &gt;= 400,S95 &lt; 500),5))))))))))))</f>
        <v>-5</v>
      </c>
      <c r="E95" s="3" t="s">
        <v>3411</v>
      </c>
      <c r="F95" s="27" t="s">
        <v>1652</v>
      </c>
      <c r="G95" s="1" t="s">
        <v>3453</v>
      </c>
      <c r="H95" s="1" t="s">
        <v>3454</v>
      </c>
      <c r="I95" s="1">
        <v>9870</v>
      </c>
      <c r="J95" s="1">
        <v>76</v>
      </c>
      <c r="K95" s="1">
        <v>10</v>
      </c>
      <c r="L95" s="1">
        <v>0</v>
      </c>
      <c r="M95" t="s">
        <v>29</v>
      </c>
      <c r="N95" s="14">
        <f>J95/I95</f>
        <v>7.7001013171225938E-3</v>
      </c>
      <c r="O95" s="14">
        <f>K95/I95</f>
        <v>1.0131712259371835E-3</v>
      </c>
      <c r="P95" s="14">
        <f>L95/I95</f>
        <v>0</v>
      </c>
      <c r="Q95">
        <v>2565</v>
      </c>
      <c r="R95" s="14">
        <f>Q95/I95</f>
        <v>0.25987841945288753</v>
      </c>
      <c r="S95">
        <v>-412</v>
      </c>
      <c r="T95" t="s">
        <v>30</v>
      </c>
      <c r="U95" s="19" t="s">
        <v>3415</v>
      </c>
      <c r="V95" s="19" t="s">
        <v>790</v>
      </c>
      <c r="W95">
        <v>1448.273809523806</v>
      </c>
      <c r="X95" s="14">
        <f>(Q95-W95)/I95</f>
        <v>0.1131434843440926</v>
      </c>
      <c r="Y95" s="14" t="s">
        <v>3455</v>
      </c>
      <c r="Z95" s="30" t="str">
        <f>CONCATENATE(E95," (",U95,") - ",F95," (",V95,")")</f>
        <v>Euripides (0006) - Helen (014)</v>
      </c>
      <c r="AA95" s="14" t="s">
        <v>3692</v>
      </c>
      <c r="AB95" s="31">
        <v>0</v>
      </c>
      <c r="AC95" s="31">
        <v>11</v>
      </c>
      <c r="AD95" s="14"/>
    </row>
    <row r="96" spans="1:30" ht="15.75" customHeight="1" x14ac:dyDescent="0.2">
      <c r="A96" s="1" t="s">
        <v>3374</v>
      </c>
      <c r="B96" s="1" t="s">
        <v>3374</v>
      </c>
      <c r="C96" s="1" t="s">
        <v>2437</v>
      </c>
      <c r="D96" s="10">
        <f>IF(AND(S96 &gt;= -800,S96 &lt;= -600),-7,IF(AND(S96 &gt; -600,S96 &lt;= -500),-6,IF(AND(S96 &gt; -500,S96 &lt;= -400),-5,IF(AND(S96 &gt; -400,S96 &lt;= -300),-4,IF(AND(S96 &gt; -300,S96 &lt;= -200),-3,IF(AND(S96 &gt; -200,S96 &lt;= -100),-2,IF(AND(S96 &gt; -100,S96 &lt;= -1),-1,IF(AND(S96 &gt;= 0,S96 &lt; 100),1,IF(AND(S96 &gt;= 100,S96 &lt; 200),2,IF(AND(S96 &gt;= 200,S96 &lt; 300),3,IF(AND(S96 &gt;= 300,S96 &lt; 400),4,IF(AND(S96 &gt;= 400,S96 &lt; 500),5))))))))))))</f>
        <v>-5</v>
      </c>
      <c r="E96" s="3" t="s">
        <v>3411</v>
      </c>
      <c r="F96" s="27" t="s">
        <v>3456</v>
      </c>
      <c r="G96" s="1" t="s">
        <v>3457</v>
      </c>
      <c r="H96" s="1" t="s">
        <v>3458</v>
      </c>
      <c r="I96" s="1">
        <v>8357</v>
      </c>
      <c r="J96" s="1">
        <v>60</v>
      </c>
      <c r="K96" s="1">
        <v>1</v>
      </c>
      <c r="L96" s="1">
        <v>0</v>
      </c>
      <c r="M96" t="s">
        <v>29</v>
      </c>
      <c r="N96" s="14">
        <f>J96/I96</f>
        <v>7.179609907861673E-3</v>
      </c>
      <c r="O96" s="14">
        <f>K96/I96</f>
        <v>1.1966016513102789E-4</v>
      </c>
      <c r="P96" s="14">
        <f>L96/I96</f>
        <v>0</v>
      </c>
      <c r="Q96">
        <v>2134</v>
      </c>
      <c r="R96" s="14">
        <f>Q96/I96</f>
        <v>0.25535479238961351</v>
      </c>
      <c r="S96">
        <v>-412</v>
      </c>
      <c r="T96" t="s">
        <v>30</v>
      </c>
      <c r="U96" s="19" t="s">
        <v>3415</v>
      </c>
      <c r="V96" s="19" t="s">
        <v>545</v>
      </c>
      <c r="W96">
        <v>1173.57380952381</v>
      </c>
      <c r="X96" s="14">
        <f>(Q96-W96)/I96</f>
        <v>0.11492475654854492</v>
      </c>
      <c r="Y96" s="14" t="s">
        <v>3459</v>
      </c>
      <c r="Z96" s="30" t="str">
        <f>CONCATENATE(E96," (",U96,") - ",F96," (",V96,")")</f>
        <v>Euripides (0006) - Iphigenia in Tauris (013)</v>
      </c>
      <c r="AA96" s="14"/>
      <c r="AB96" s="14"/>
      <c r="AC96" s="14"/>
      <c r="AD96" s="14"/>
    </row>
    <row r="97" spans="1:30" ht="15.75" customHeight="1" x14ac:dyDescent="0.2">
      <c r="A97" s="1" t="s">
        <v>1410</v>
      </c>
      <c r="B97" s="1" t="s">
        <v>1410</v>
      </c>
      <c r="C97" s="1" t="s">
        <v>1410</v>
      </c>
      <c r="D97" s="10">
        <f>IF(AND(S97 &gt;= -800,S97 &lt;= -600),-7,IF(AND(S97 &gt; -600,S97 &lt;= -500),-6,IF(AND(S97 &gt; -500,S97 &lt;= -400),-5,IF(AND(S97 &gt; -400,S97 &lt;= -300),-4,IF(AND(S97 &gt; -300,S97 &lt;= -200),-3,IF(AND(S97 &gt; -200,S97 &lt;= -100),-2,IF(AND(S97 &gt; -100,S97 &lt;= -1),-1,IF(AND(S97 &gt;= 0,S97 &lt; 100),1,IF(AND(S97 &gt;= 100,S97 &lt; 200),2,IF(AND(S97 &gt;= 200,S97 &lt; 300),3,IF(AND(S97 &gt;= 300,S97 &lt; 400),4,IF(AND(S97 &gt;= 400,S97 &lt; 500),5))))))))))))</f>
        <v>-5</v>
      </c>
      <c r="E97" s="3" t="s">
        <v>1432</v>
      </c>
      <c r="F97" s="27" t="s">
        <v>1446</v>
      </c>
      <c r="G97" s="1" t="s">
        <v>1447</v>
      </c>
      <c r="H97" s="1" t="s">
        <v>1448</v>
      </c>
      <c r="I97" s="1">
        <v>1945</v>
      </c>
      <c r="J97" s="1">
        <v>0</v>
      </c>
      <c r="K97" s="1">
        <v>0</v>
      </c>
      <c r="L97" s="1">
        <v>0</v>
      </c>
      <c r="M97" t="s">
        <v>29</v>
      </c>
      <c r="N97" s="14">
        <f>J97/I97</f>
        <v>0</v>
      </c>
      <c r="O97" s="14">
        <f>K97/I97</f>
        <v>0</v>
      </c>
      <c r="P97" s="14">
        <f>L97/I97</f>
        <v>0</v>
      </c>
      <c r="Q97">
        <v>407</v>
      </c>
      <c r="R97" s="14">
        <f>Q97/I97</f>
        <v>0.20925449871465296</v>
      </c>
      <c r="S97">
        <v>-411</v>
      </c>
      <c r="T97" t="s">
        <v>90</v>
      </c>
      <c r="U97" s="19" t="s">
        <v>1436</v>
      </c>
      <c r="V97" s="19" t="s">
        <v>37</v>
      </c>
      <c r="W97">
        <v>266.47619047619048</v>
      </c>
      <c r="X97" s="14">
        <f>(Q97-W97)/I97</f>
        <v>7.2248745256457331E-2</v>
      </c>
      <c r="Y97" s="14" t="s">
        <v>1449</v>
      </c>
      <c r="Z97" s="30" t="str">
        <f>CONCATENATE(E97," (",U97,") - ",F97," (",V97,")")</f>
        <v>Andocides (0027) - On His Return (002)</v>
      </c>
      <c r="AA97" s="14"/>
      <c r="AB97" s="14"/>
      <c r="AC97" s="14"/>
      <c r="AD97" s="14"/>
    </row>
    <row r="98" spans="1:30" ht="15.75" customHeight="1" x14ac:dyDescent="0.2">
      <c r="A98" s="1" t="s">
        <v>24</v>
      </c>
      <c r="B98" s="1" t="s">
        <v>24</v>
      </c>
      <c r="C98" s="1" t="s">
        <v>24</v>
      </c>
      <c r="D98" s="10">
        <f>IF(AND(S98 &gt;= -800,S98 &lt;= -600),-7,IF(AND(S98 &gt; -600,S98 &lt;= -500),-6,IF(AND(S98 &gt; -500,S98 &lt;= -400),-5,IF(AND(S98 &gt; -400,S98 &lt;= -300),-4,IF(AND(S98 &gt; -300,S98 &lt;= -200),-3,IF(AND(S98 &gt; -200,S98 &lt;= -100),-2,IF(AND(S98 &gt; -100,S98 &lt;= -1),-1,IF(AND(S98 &gt;= 0,S98 &lt; 100),1,IF(AND(S98 &gt;= 100,S98 &lt; 200),2,IF(AND(S98 &gt;= 200,S98 &lt; 300),3,IF(AND(S98 &gt;= 300,S98 &lt; 400),4,IF(AND(S98 &gt;= 400,S98 &lt; 500),5))))))))))))</f>
        <v>-5</v>
      </c>
      <c r="E98" s="1" t="s">
        <v>25</v>
      </c>
      <c r="F98" s="27" t="s">
        <v>59</v>
      </c>
      <c r="G98" s="1" t="s">
        <v>60</v>
      </c>
      <c r="H98" s="1" t="s">
        <v>61</v>
      </c>
      <c r="I98" s="1">
        <v>8101</v>
      </c>
      <c r="J98" s="1">
        <v>137</v>
      </c>
      <c r="K98" s="1">
        <v>33</v>
      </c>
      <c r="L98" s="1">
        <v>0</v>
      </c>
      <c r="M98" t="s">
        <v>29</v>
      </c>
      <c r="N98" s="14">
        <f>J98/I98</f>
        <v>1.691149240834465E-2</v>
      </c>
      <c r="O98" s="14">
        <f>K98/I98</f>
        <v>4.0735711640538207E-3</v>
      </c>
      <c r="P98" s="14">
        <f>L98/I98</f>
        <v>0</v>
      </c>
      <c r="Q98">
        <v>2023</v>
      </c>
      <c r="R98" s="14">
        <f>Q98/I98</f>
        <v>0.24972225651154178</v>
      </c>
      <c r="S98">
        <v>-411</v>
      </c>
      <c r="T98" t="s">
        <v>30</v>
      </c>
      <c r="U98" s="19" t="s">
        <v>31</v>
      </c>
      <c r="V98" s="19" t="s">
        <v>62</v>
      </c>
      <c r="W98">
        <v>1141.4121212121249</v>
      </c>
      <c r="X98" s="14">
        <f>(Q98-W98)/I98</f>
        <v>0.1088245745942322</v>
      </c>
      <c r="Y98" s="14" t="s">
        <v>63</v>
      </c>
      <c r="Z98" s="30" t="str">
        <f>CONCATENATE(E98," (",U98,") - ",F98," (",V98,")")</f>
        <v>Aristophanes (0019) - Lysistrata (007)</v>
      </c>
      <c r="AA98" s="14"/>
      <c r="AB98" s="14"/>
      <c r="AC98" s="14"/>
      <c r="AD98" s="14"/>
    </row>
    <row r="99" spans="1:30" ht="15.75" customHeight="1" x14ac:dyDescent="0.2">
      <c r="A99" s="1" t="s">
        <v>24</v>
      </c>
      <c r="B99" s="1" t="s">
        <v>24</v>
      </c>
      <c r="C99" s="1" t="s">
        <v>24</v>
      </c>
      <c r="D99" s="10">
        <f>IF(AND(S99 &gt;= -800,S99 &lt;= -600),-7,IF(AND(S99 &gt; -600,S99 &lt;= -500),-6,IF(AND(S99 &gt; -500,S99 &lt;= -400),-5,IF(AND(S99 &gt; -400,S99 &lt;= -300),-4,IF(AND(S99 &gt; -300,S99 &lt;= -200),-3,IF(AND(S99 &gt; -200,S99 &lt;= -100),-2,IF(AND(S99 &gt; -100,S99 &lt;= -1),-1,IF(AND(S99 &gt;= 0,S99 &lt; 100),1,IF(AND(S99 &gt;= 100,S99 &lt; 200),2,IF(AND(S99 &gt;= 200,S99 &lt; 300),3,IF(AND(S99 &gt;= 300,S99 &lt; 400),4,IF(AND(S99 &gt;= 400,S99 &lt; 500),5))))))))))))</f>
        <v>-5</v>
      </c>
      <c r="E99" s="1" t="s">
        <v>25</v>
      </c>
      <c r="F99" s="27" t="s">
        <v>64</v>
      </c>
      <c r="G99" s="1" t="s">
        <v>65</v>
      </c>
      <c r="H99" s="1" t="s">
        <v>66</v>
      </c>
      <c r="I99" s="1">
        <v>7260</v>
      </c>
      <c r="J99" s="1">
        <v>203</v>
      </c>
      <c r="K99" s="1">
        <v>21</v>
      </c>
      <c r="L99" s="1">
        <v>1</v>
      </c>
      <c r="M99" t="s">
        <v>29</v>
      </c>
      <c r="N99" s="14">
        <f>J99/I99</f>
        <v>2.7961432506887051E-2</v>
      </c>
      <c r="O99" s="14">
        <f>K99/I99</f>
        <v>2.8925619834710742E-3</v>
      </c>
      <c r="P99" s="14">
        <f>L99/I99</f>
        <v>1.3774104683195591E-4</v>
      </c>
      <c r="Q99">
        <v>1739</v>
      </c>
      <c r="R99" s="14">
        <f>Q99/I99</f>
        <v>0.23953168044077136</v>
      </c>
      <c r="S99">
        <v>-411</v>
      </c>
      <c r="T99" t="s">
        <v>30</v>
      </c>
      <c r="U99" s="19" t="s">
        <v>31</v>
      </c>
      <c r="V99" s="19" t="s">
        <v>67</v>
      </c>
      <c r="W99">
        <v>969.35238095238321</v>
      </c>
      <c r="X99" s="14">
        <f>(Q99-W99)/I99</f>
        <v>0.10601206873934116</v>
      </c>
      <c r="Y99" s="14" t="s">
        <v>68</v>
      </c>
      <c r="Z99" s="30" t="str">
        <f>CONCATENATE(E99," (",U99,") - ",F99," (",V99,")")</f>
        <v>Aristophanes (0019) - Thesmophoriazusae (008)</v>
      </c>
      <c r="AA99" s="14" t="s">
        <v>3692</v>
      </c>
      <c r="AB99" s="31">
        <v>0</v>
      </c>
      <c r="AC99" s="31">
        <v>3</v>
      </c>
      <c r="AD99" s="14"/>
    </row>
    <row r="100" spans="1:30" ht="15.75" customHeight="1" x14ac:dyDescent="0.2">
      <c r="A100" s="1" t="s">
        <v>3374</v>
      </c>
      <c r="B100" s="1" t="s">
        <v>3374</v>
      </c>
      <c r="C100" s="1" t="s">
        <v>2437</v>
      </c>
      <c r="D100" s="10">
        <f>IF(AND(S100 &gt;= -800,S100 &lt;= -600),-7,IF(AND(S100 &gt; -600,S100 &lt;= -500),-6,IF(AND(S100 &gt; -500,S100 &lt;= -400),-5,IF(AND(S100 &gt; -400,S100 &lt;= -300),-4,IF(AND(S100 &gt; -300,S100 &lt;= -200),-3,IF(AND(S100 &gt; -200,S100 &lt;= -100),-2,IF(AND(S100 &gt; -100,S100 &lt;= -1),-1,IF(AND(S100 &gt;= 0,S100 &lt; 100),1,IF(AND(S100 &gt;= 100,S100 &lt; 200),2,IF(AND(S100 &gt;= 200,S100 &lt; 300),3,IF(AND(S100 &gt;= 300,S100 &lt; 400),4,IF(AND(S100 &gt;= 400,S100 &lt; 500),5))))))))))))</f>
        <v>-5</v>
      </c>
      <c r="E100" s="3" t="s">
        <v>3411</v>
      </c>
      <c r="F100" s="27" t="s">
        <v>2235</v>
      </c>
      <c r="G100" s="1" t="s">
        <v>3460</v>
      </c>
      <c r="H100" s="1" t="s">
        <v>3461</v>
      </c>
      <c r="I100" s="1">
        <v>9199</v>
      </c>
      <c r="J100" s="1">
        <v>41</v>
      </c>
      <c r="K100" s="1">
        <v>11</v>
      </c>
      <c r="L100" s="1">
        <v>0</v>
      </c>
      <c r="M100" t="s">
        <v>29</v>
      </c>
      <c r="N100" s="14">
        <f>J100/I100</f>
        <v>4.4570061963256878E-3</v>
      </c>
      <c r="O100" s="14">
        <f>K100/I100</f>
        <v>1.1957821502337211E-3</v>
      </c>
      <c r="P100" s="14">
        <f>L100/I100</f>
        <v>0</v>
      </c>
      <c r="Q100">
        <v>2332</v>
      </c>
      <c r="R100" s="14">
        <f>Q100/I100</f>
        <v>0.25350581584954884</v>
      </c>
      <c r="S100">
        <v>-410</v>
      </c>
      <c r="T100" t="s">
        <v>30</v>
      </c>
      <c r="U100" s="19" t="s">
        <v>3415</v>
      </c>
      <c r="V100" s="19" t="s">
        <v>77</v>
      </c>
      <c r="W100">
        <v>1278.9047619047619</v>
      </c>
      <c r="X100" s="14">
        <f>(Q100-W100)/I100</f>
        <v>0.11447931711003784</v>
      </c>
      <c r="Y100" s="14" t="s">
        <v>3462</v>
      </c>
      <c r="Z100" s="30" t="str">
        <f>CONCATENATE(E100," (",U100,") - ",F100," (",V100,")")</f>
        <v>Euripides (0006) - Ion (010)</v>
      </c>
      <c r="AA100" s="14"/>
      <c r="AB100" s="14"/>
      <c r="AC100" s="14"/>
      <c r="AD100" s="14"/>
    </row>
    <row r="101" spans="1:30" ht="15.75" customHeight="1" x14ac:dyDescent="0.2">
      <c r="A101" s="1" t="s">
        <v>1410</v>
      </c>
      <c r="B101" s="1" t="s">
        <v>1410</v>
      </c>
      <c r="C101" s="1" t="s">
        <v>1410</v>
      </c>
      <c r="D101" s="10">
        <f>IF(AND(S101 &gt;= -800,S101 &lt;= -600),-7,IF(AND(S101 &gt; -600,S101 &lt;= -500),-6,IF(AND(S101 &gt; -500,S101 &lt;= -400),-5,IF(AND(S101 &gt; -400,S101 &lt;= -300),-4,IF(AND(S101 &gt; -300,S101 &lt;= -200),-3,IF(AND(S101 &gt; -200,S101 &lt;= -100),-2,IF(AND(S101 &gt; -100,S101 &lt;= -1),-1,IF(AND(S101 &gt;= 0,S101 &lt; 100),1,IF(AND(S101 &gt;= 100,S101 &lt; 200),2,IF(AND(S101 &gt;= 200,S101 &lt; 300),3,IF(AND(S101 &gt;= 300,S101 &lt; 400),4,IF(AND(S101 &gt;= 400,S101 &lt; 500),5))))))))))))</f>
        <v>-5</v>
      </c>
      <c r="E101" s="3" t="s">
        <v>1450</v>
      </c>
      <c r="F101" s="27" t="s">
        <v>1451</v>
      </c>
      <c r="G101" s="1" t="s">
        <v>1452</v>
      </c>
      <c r="H101" s="1" t="s">
        <v>1453</v>
      </c>
      <c r="I101" s="1">
        <v>1910</v>
      </c>
      <c r="J101" s="1">
        <v>1</v>
      </c>
      <c r="K101" s="1">
        <v>0</v>
      </c>
      <c r="L101" s="1">
        <v>0</v>
      </c>
      <c r="M101" t="s">
        <v>29</v>
      </c>
      <c r="N101" s="14">
        <f>J101/I101</f>
        <v>5.2356020942408382E-4</v>
      </c>
      <c r="O101" s="14">
        <f>K101/I101</f>
        <v>0</v>
      </c>
      <c r="P101" s="14">
        <f>L101/I101</f>
        <v>0</v>
      </c>
      <c r="Q101">
        <v>403</v>
      </c>
      <c r="R101" s="14">
        <f>Q101/I101</f>
        <v>0.21099476439790577</v>
      </c>
      <c r="S101">
        <v>-410</v>
      </c>
      <c r="T101" t="s">
        <v>90</v>
      </c>
      <c r="U101" s="19" t="s">
        <v>1454</v>
      </c>
      <c r="V101" s="19" t="s">
        <v>645</v>
      </c>
      <c r="W101">
        <v>243.75000000000011</v>
      </c>
      <c r="X101" s="14">
        <f>(Q101-W101)/I101</f>
        <v>8.3376963350785274E-2</v>
      </c>
      <c r="Y101" s="14" t="s">
        <v>1455</v>
      </c>
      <c r="Z101" s="30" t="str">
        <f>CONCATENATE(E101," (",U101,") - ",F101," (",V101,")")</f>
        <v>Lysias (0540) - For Polystratus (020)</v>
      </c>
      <c r="AA101" s="14"/>
      <c r="AB101" s="14"/>
      <c r="AC101" s="14"/>
      <c r="AD101" s="14"/>
    </row>
    <row r="102" spans="1:30" ht="15.75" customHeight="1" x14ac:dyDescent="0.2">
      <c r="A102" s="1" t="s">
        <v>3374</v>
      </c>
      <c r="B102" s="1" t="s">
        <v>3374</v>
      </c>
      <c r="C102" s="1" t="s">
        <v>2437</v>
      </c>
      <c r="D102" s="10">
        <f>IF(AND(S102 &gt;= -800,S102 &lt;= -600),-7,IF(AND(S102 &gt; -600,S102 &lt;= -500),-6,IF(AND(S102 &gt; -500,S102 &lt;= -400),-5,IF(AND(S102 &gt; -400,S102 &lt;= -300),-4,IF(AND(S102 &gt; -300,S102 &lt;= -200),-3,IF(AND(S102 &gt; -200,S102 &lt;= -100),-2,IF(AND(S102 &gt; -100,S102 &lt;= -1),-1,IF(AND(S102 &gt;= 0,S102 &lt; 100),1,IF(AND(S102 &gt;= 100,S102 &lt; 200),2,IF(AND(S102 &gt;= 200,S102 &lt; 300),3,IF(AND(S102 &gt;= 300,S102 &lt; 400),4,IF(AND(S102 &gt;= 400,S102 &lt; 500),5))))))))))))</f>
        <v>-5</v>
      </c>
      <c r="E102" s="3" t="s">
        <v>3411</v>
      </c>
      <c r="F102" s="27" t="s">
        <v>3463</v>
      </c>
      <c r="G102" s="1" t="s">
        <v>3464</v>
      </c>
      <c r="H102" s="1" t="s">
        <v>3465</v>
      </c>
      <c r="I102" s="1">
        <v>9714</v>
      </c>
      <c r="J102" s="1">
        <v>51</v>
      </c>
      <c r="K102" s="1">
        <v>10</v>
      </c>
      <c r="L102" s="1">
        <v>0</v>
      </c>
      <c r="M102" t="s">
        <v>29</v>
      </c>
      <c r="N102" s="14">
        <f>J102/I102</f>
        <v>5.2501544163063617E-3</v>
      </c>
      <c r="O102" s="14">
        <f>K102/I102</f>
        <v>1.0294420424130121E-3</v>
      </c>
      <c r="P102" s="14">
        <f>L102/I102</f>
        <v>0</v>
      </c>
      <c r="Q102">
        <v>2327</v>
      </c>
      <c r="R102" s="14">
        <f>Q102/I102</f>
        <v>0.23955116326950793</v>
      </c>
      <c r="S102">
        <v>-409</v>
      </c>
      <c r="T102" t="s">
        <v>30</v>
      </c>
      <c r="U102" s="19" t="s">
        <v>3415</v>
      </c>
      <c r="V102" s="19" t="s">
        <v>675</v>
      </c>
      <c r="W102">
        <v>1294.115584415584</v>
      </c>
      <c r="X102" s="14">
        <f>(Q102-W102)/I102</f>
        <v>0.10632946423557917</v>
      </c>
      <c r="Y102" s="14" t="s">
        <v>3466</v>
      </c>
      <c r="Z102" s="30" t="str">
        <f>CONCATENATE(E102," (",U102,") - ",F102," (",V102,")")</f>
        <v>Euripides (0006) - Phoenissae (015)</v>
      </c>
      <c r="AA102" s="14" t="s">
        <v>3692</v>
      </c>
      <c r="AB102" s="31">
        <v>0</v>
      </c>
      <c r="AC102" s="31">
        <v>11</v>
      </c>
      <c r="AD102" s="14"/>
    </row>
    <row r="103" spans="1:30" ht="15.75" customHeight="1" x14ac:dyDescent="0.2">
      <c r="A103" s="1" t="s">
        <v>3374</v>
      </c>
      <c r="B103" s="1" t="s">
        <v>3374</v>
      </c>
      <c r="C103" s="1" t="s">
        <v>2437</v>
      </c>
      <c r="D103" s="10">
        <f>IF(AND(S103 &gt;= -800,S103 &lt;= -600),-7,IF(AND(S103 &gt; -600,S103 &lt;= -500),-6,IF(AND(S103 &gt; -500,S103 &lt;= -400),-5,IF(AND(S103 &gt; -400,S103 &lt;= -300),-4,IF(AND(S103 &gt; -300,S103 &lt;= -200),-3,IF(AND(S103 &gt; -200,S103 &lt;= -100),-2,IF(AND(S103 &gt; -100,S103 &lt;= -1),-1,IF(AND(S103 &gt;= 0,S103 &lt; 100),1,IF(AND(S103 &gt;= 100,S103 &lt; 200),2,IF(AND(S103 &gt;= 200,S103 &lt; 300),3,IF(AND(S103 &gt;= 300,S103 &lt; 400),4,IF(AND(S103 &gt;= 400,S103 &lt; 500),5))))))))))))</f>
        <v>-5</v>
      </c>
      <c r="E103" s="1" t="s">
        <v>3405</v>
      </c>
      <c r="F103" s="27" t="s">
        <v>3467</v>
      </c>
      <c r="G103" s="1" t="s">
        <v>3468</v>
      </c>
      <c r="H103" s="1" t="s">
        <v>3469</v>
      </c>
      <c r="I103" s="1">
        <v>8823</v>
      </c>
      <c r="J103" s="1">
        <v>12</v>
      </c>
      <c r="K103" s="1">
        <v>9</v>
      </c>
      <c r="L103" s="1">
        <v>0</v>
      </c>
      <c r="M103" t="s">
        <v>29</v>
      </c>
      <c r="N103" s="14">
        <f>J103/I103</f>
        <v>1.3600816048962938E-3</v>
      </c>
      <c r="O103" s="14">
        <f>K103/I103</f>
        <v>1.0200612036722204E-3</v>
      </c>
      <c r="P103" s="14">
        <f>L103/I103</f>
        <v>0</v>
      </c>
      <c r="Q103">
        <v>2325</v>
      </c>
      <c r="R103" s="14">
        <f>Q103/I103</f>
        <v>0.26351581094865689</v>
      </c>
      <c r="S103">
        <v>-409</v>
      </c>
      <c r="T103" t="s">
        <v>30</v>
      </c>
      <c r="U103" s="19" t="s">
        <v>3409</v>
      </c>
      <c r="V103" s="19" t="s">
        <v>57</v>
      </c>
      <c r="W103">
        <v>1262.4880952380961</v>
      </c>
      <c r="X103" s="14">
        <f>(Q103-W103)/I103</f>
        <v>0.12042524138749902</v>
      </c>
      <c r="Y103" s="14" t="s">
        <v>3470</v>
      </c>
      <c r="Z103" s="30" t="str">
        <f>CONCATENATE(E103," (",U103,") - ",F103," (",V103,")")</f>
        <v>Sophocles (0011) - Philoctetes (006)</v>
      </c>
      <c r="AA103" s="14"/>
      <c r="AB103" s="14"/>
      <c r="AC103" s="14"/>
      <c r="AD103" s="14"/>
    </row>
    <row r="104" spans="1:30" ht="15.75" customHeight="1" x14ac:dyDescent="0.2">
      <c r="A104" s="1" t="s">
        <v>3374</v>
      </c>
      <c r="B104" s="1" t="s">
        <v>3374</v>
      </c>
      <c r="C104" s="1" t="s">
        <v>2437</v>
      </c>
      <c r="D104" s="10">
        <f>IF(AND(S104 &gt;= -800,S104 &lt;= -600),-7,IF(AND(S104 &gt; -600,S104 &lt;= -500),-6,IF(AND(S104 &gt; -500,S104 &lt;= -400),-5,IF(AND(S104 &gt; -400,S104 &lt;= -300),-4,IF(AND(S104 &gt; -300,S104 &lt;= -200),-3,IF(AND(S104 &gt; -200,S104 &lt;= -100),-2,IF(AND(S104 &gt; -100,S104 &lt;= -1),-1,IF(AND(S104 &gt;= 0,S104 &lt; 100),1,IF(AND(S104 &gt;= 100,S104 &lt; 200),2,IF(AND(S104 &gt;= 200,S104 &lt; 300),3,IF(AND(S104 &gt;= 300,S104 &lt; 400),4,IF(AND(S104 &gt;= 400,S104 &lt; 500),5))))))))))))</f>
        <v>-5</v>
      </c>
      <c r="E104" s="3" t="s">
        <v>3411</v>
      </c>
      <c r="F104" s="27" t="s">
        <v>3471</v>
      </c>
      <c r="G104" s="1" t="s">
        <v>3472</v>
      </c>
      <c r="H104" s="1" t="s">
        <v>3473</v>
      </c>
      <c r="I104" s="1">
        <v>8993</v>
      </c>
      <c r="J104" s="1">
        <v>57</v>
      </c>
      <c r="K104" s="1">
        <v>8</v>
      </c>
      <c r="L104" s="1">
        <v>0</v>
      </c>
      <c r="M104" t="s">
        <v>29</v>
      </c>
      <c r="N104" s="14">
        <f>J104/I104</f>
        <v>6.3382630935171803E-3</v>
      </c>
      <c r="O104" s="14">
        <f>K104/I104</f>
        <v>8.8958078505504284E-4</v>
      </c>
      <c r="P104" s="14">
        <f>L104/I104</f>
        <v>0</v>
      </c>
      <c r="Q104">
        <v>2188</v>
      </c>
      <c r="R104" s="14">
        <f>Q104/I104</f>
        <v>0.24330034471255421</v>
      </c>
      <c r="S104">
        <v>-408</v>
      </c>
      <c r="T104" t="s">
        <v>30</v>
      </c>
      <c r="U104" s="19" t="s">
        <v>3415</v>
      </c>
      <c r="V104" s="19" t="s">
        <v>732</v>
      </c>
      <c r="W104">
        <v>1243.865584415583</v>
      </c>
      <c r="X104" s="14">
        <f>(Q104-W104)/I104</f>
        <v>0.10498547932663371</v>
      </c>
      <c r="Y104" s="14" t="s">
        <v>3474</v>
      </c>
      <c r="Z104" s="30" t="str">
        <f>CONCATENATE(E104," (",U104,") - ",F104," (",V104,")")</f>
        <v>Euripides (0006) - Iphigenia in Aulis (018)</v>
      </c>
      <c r="AA104" s="14" t="s">
        <v>3692</v>
      </c>
      <c r="AB104" s="31">
        <v>0</v>
      </c>
      <c r="AC104" s="31">
        <v>11</v>
      </c>
      <c r="AD104" s="14"/>
    </row>
    <row r="105" spans="1:30" ht="15.75" customHeight="1" x14ac:dyDescent="0.2">
      <c r="A105" s="1" t="s">
        <v>3374</v>
      </c>
      <c r="B105" s="1" t="s">
        <v>3374</v>
      </c>
      <c r="C105" s="1" t="s">
        <v>2437</v>
      </c>
      <c r="D105" s="10">
        <f>IF(AND(S105 &gt;= -800,S105 &lt;= -600),-7,IF(AND(S105 &gt; -600,S105 &lt;= -500),-6,IF(AND(S105 &gt; -500,S105 &lt;= -400),-5,IF(AND(S105 &gt; -400,S105 &lt;= -300),-4,IF(AND(S105 &gt; -300,S105 &lt;= -200),-3,IF(AND(S105 &gt; -200,S105 &lt;= -100),-2,IF(AND(S105 &gt; -100,S105 &lt;= -1),-1,IF(AND(S105 &gt;= 0,S105 &lt; 100),1,IF(AND(S105 &gt;= 100,S105 &lt; 200),2,IF(AND(S105 &gt;= 200,S105 &lt; 300),3,IF(AND(S105 &gt;= 300,S105 &lt; 400),4,IF(AND(S105 &gt;= 400,S105 &lt; 500),5))))))))))))</f>
        <v>-5</v>
      </c>
      <c r="E105" s="3" t="s">
        <v>3411</v>
      </c>
      <c r="F105" s="27" t="s">
        <v>3475</v>
      </c>
      <c r="G105" s="1" t="s">
        <v>3476</v>
      </c>
      <c r="H105" s="1" t="s">
        <v>3477</v>
      </c>
      <c r="I105" s="1">
        <v>9850</v>
      </c>
      <c r="J105" s="1">
        <v>39</v>
      </c>
      <c r="K105" s="1">
        <v>4</v>
      </c>
      <c r="L105" s="1">
        <v>0</v>
      </c>
      <c r="M105" t="s">
        <v>29</v>
      </c>
      <c r="N105" s="14">
        <f>J105/I105</f>
        <v>3.9593908629441624E-3</v>
      </c>
      <c r="O105" s="14">
        <f>K105/I105</f>
        <v>4.0609137055837562E-4</v>
      </c>
      <c r="P105" s="14">
        <f>L105/I105</f>
        <v>0</v>
      </c>
      <c r="Q105">
        <v>2425</v>
      </c>
      <c r="R105" s="14">
        <f>Q105/I105</f>
        <v>0.24619289340101522</v>
      </c>
      <c r="S105">
        <v>-408</v>
      </c>
      <c r="T105" t="s">
        <v>30</v>
      </c>
      <c r="U105" s="19" t="s">
        <v>3415</v>
      </c>
      <c r="V105" s="19" t="s">
        <v>690</v>
      </c>
      <c r="W105">
        <v>1373.5870129870109</v>
      </c>
      <c r="X105" s="14">
        <f>(Q105-W105)/I105</f>
        <v>0.10674243522974508</v>
      </c>
      <c r="Y105" s="14" t="s">
        <v>3478</v>
      </c>
      <c r="Z105" s="30" t="str">
        <f>CONCATENATE(E105," (",U105,") - ",F105," (",V105,")")</f>
        <v>Euripides (0006) - Orestes (016)</v>
      </c>
      <c r="AA105" s="14"/>
      <c r="AB105" s="14"/>
      <c r="AC105" s="14"/>
      <c r="AD105" s="14"/>
    </row>
    <row r="106" spans="1:30" ht="15.75" customHeight="1" x14ac:dyDescent="0.2">
      <c r="A106" s="1" t="s">
        <v>3374</v>
      </c>
      <c r="B106" s="1" t="s">
        <v>3374</v>
      </c>
      <c r="C106" s="1" t="s">
        <v>2437</v>
      </c>
      <c r="D106" s="10">
        <f>IF(AND(S106 &gt;= -800,S106 &lt;= -600),-7,IF(AND(S106 &gt; -600,S106 &lt;= -500),-6,IF(AND(S106 &gt; -500,S106 &lt;= -400),-5,IF(AND(S106 &gt; -400,S106 &lt;= -300),-4,IF(AND(S106 &gt; -300,S106 &lt;= -200),-3,IF(AND(S106 &gt; -200,S106 &lt;= -100),-2,IF(AND(S106 &gt; -100,S106 &lt;= -1),-1,IF(AND(S106 &gt;= 0,S106 &lt; 100),1,IF(AND(S106 &gt;= 100,S106 &lt; 200),2,IF(AND(S106 &gt;= 200,S106 &lt; 300),3,IF(AND(S106 &gt;= 300,S106 &lt; 400),4,IF(AND(S106 &gt;= 400,S106 &lt; 500),5))))))))))))</f>
        <v>-5</v>
      </c>
      <c r="E106" s="3" t="s">
        <v>3411</v>
      </c>
      <c r="F106" s="27" t="s">
        <v>3479</v>
      </c>
      <c r="G106" s="1" t="s">
        <v>3480</v>
      </c>
      <c r="H106" s="1" t="s">
        <v>3481</v>
      </c>
      <c r="I106" s="1">
        <v>7582</v>
      </c>
      <c r="J106" s="1">
        <v>55</v>
      </c>
      <c r="K106" s="1">
        <v>5</v>
      </c>
      <c r="L106" s="1">
        <v>1</v>
      </c>
      <c r="M106" t="s">
        <v>29</v>
      </c>
      <c r="N106" s="14">
        <f>J106/I106</f>
        <v>7.2540226853073072E-3</v>
      </c>
      <c r="O106" s="14">
        <f>K106/I106</f>
        <v>6.5945660775520976E-4</v>
      </c>
      <c r="P106" s="14">
        <f>L106/I106</f>
        <v>1.3189132155104195E-4</v>
      </c>
      <c r="Q106">
        <v>1841</v>
      </c>
      <c r="R106" s="14">
        <f>Q106/I106</f>
        <v>0.24281192297546822</v>
      </c>
      <c r="S106">
        <v>-407</v>
      </c>
      <c r="T106" t="s">
        <v>30</v>
      </c>
      <c r="U106" s="19" t="s">
        <v>3415</v>
      </c>
      <c r="V106" s="19" t="s">
        <v>727</v>
      </c>
      <c r="W106">
        <v>998.14285714285973</v>
      </c>
      <c r="X106" s="14">
        <f>(Q106-W106)/I106</f>
        <v>0.11116554245016358</v>
      </c>
      <c r="Y106" s="14" t="s">
        <v>3482</v>
      </c>
      <c r="Z106" s="30" t="str">
        <f>CONCATENATE(E106," (",U106,") - ",F106," (",V106,")")</f>
        <v>Euripides (0006) - Bacchae (017)</v>
      </c>
      <c r="AA106" s="14" t="s">
        <v>3692</v>
      </c>
      <c r="AB106" s="31">
        <v>0</v>
      </c>
      <c r="AC106" s="31">
        <v>11</v>
      </c>
      <c r="AD106" s="14"/>
    </row>
    <row r="107" spans="1:30" ht="15.75" customHeight="1" x14ac:dyDescent="0.2">
      <c r="A107" s="1" t="s">
        <v>24</v>
      </c>
      <c r="B107" s="1" t="s">
        <v>24</v>
      </c>
      <c r="C107" s="1" t="s">
        <v>24</v>
      </c>
      <c r="D107" s="10">
        <f>IF(AND(S107 &gt;= -800,S107 &lt;= -600),-7,IF(AND(S107 &gt; -600,S107 &lt;= -500),-6,IF(AND(S107 &gt; -500,S107 &lt;= -400),-5,IF(AND(S107 &gt; -400,S107 &lt;= -300),-4,IF(AND(S107 &gt; -300,S107 &lt;= -200),-3,IF(AND(S107 &gt; -200,S107 &lt;= -100),-2,IF(AND(S107 &gt; -100,S107 &lt;= -1),-1,IF(AND(S107 &gt;= 0,S107 &lt; 100),1,IF(AND(S107 &gt;= 100,S107 &lt; 200),2,IF(AND(S107 &gt;= 200,S107 &lt; 300),3,IF(AND(S107 &gt;= 300,S107 &lt; 400),4,IF(AND(S107 &gt;= 400,S107 &lt; 500),5))))))))))))</f>
        <v>-5</v>
      </c>
      <c r="E107" s="1" t="s">
        <v>25</v>
      </c>
      <c r="F107" s="27" t="s">
        <v>69</v>
      </c>
      <c r="G107" s="1" t="s">
        <v>70</v>
      </c>
      <c r="H107" s="1" t="s">
        <v>71</v>
      </c>
      <c r="I107" s="1">
        <v>9182</v>
      </c>
      <c r="J107" s="1">
        <v>62</v>
      </c>
      <c r="K107" s="1">
        <v>12</v>
      </c>
      <c r="L107" s="1">
        <v>0</v>
      </c>
      <c r="M107" t="s">
        <v>29</v>
      </c>
      <c r="N107" s="14">
        <f>J107/I107</f>
        <v>6.7523415377913308E-3</v>
      </c>
      <c r="O107" s="14">
        <f>K107/I107</f>
        <v>1.3069048137660641E-3</v>
      </c>
      <c r="P107" s="14">
        <f>L107/I107</f>
        <v>0</v>
      </c>
      <c r="Q107">
        <v>2128</v>
      </c>
      <c r="R107" s="14">
        <f>Q107/I107</f>
        <v>0.23175778697451535</v>
      </c>
      <c r="S107">
        <v>-405</v>
      </c>
      <c r="T107" t="s">
        <v>30</v>
      </c>
      <c r="U107" s="19" t="s">
        <v>31</v>
      </c>
      <c r="V107" s="19" t="s">
        <v>72</v>
      </c>
      <c r="W107">
        <v>1117.487012987016</v>
      </c>
      <c r="X107" s="14">
        <f>(Q107-W107)/I107</f>
        <v>0.11005369059169941</v>
      </c>
      <c r="Y107" s="14" t="s">
        <v>73</v>
      </c>
      <c r="Z107" s="30" t="str">
        <f>CONCATENATE(E107," (",U107,") - ",F107," (",V107,")")</f>
        <v>Aristophanes (0019) - Frogs (009)</v>
      </c>
      <c r="AA107" s="14" t="s">
        <v>3692</v>
      </c>
      <c r="AB107" s="31">
        <v>0</v>
      </c>
      <c r="AC107" s="31">
        <v>3</v>
      </c>
      <c r="AD107" s="14"/>
    </row>
    <row r="108" spans="1:30" ht="15.75" customHeight="1" x14ac:dyDescent="0.2">
      <c r="A108" s="1" t="s">
        <v>3374</v>
      </c>
      <c r="B108" s="1" t="s">
        <v>3374</v>
      </c>
      <c r="C108" s="1" t="s">
        <v>2437</v>
      </c>
      <c r="D108" s="10">
        <f>IF(AND(S108 &gt;= -800,S108 &lt;= -600),-7,IF(AND(S108 &gt; -600,S108 &lt;= -500),-6,IF(AND(S108 &gt; -500,S108 &lt;= -400),-5,IF(AND(S108 &gt; -400,S108 &lt;= -300),-4,IF(AND(S108 &gt; -300,S108 &lt;= -200),-3,IF(AND(S108 &gt; -200,S108 &lt;= -100),-2,IF(AND(S108 &gt; -100,S108 &lt;= -1),-1,IF(AND(S108 &gt;= 0,S108 &lt; 100),1,IF(AND(S108 &gt;= 100,S108 &lt; 200),2,IF(AND(S108 &gt;= 200,S108 &lt; 300),3,IF(AND(S108 &gt;= 300,S108 &lt; 400),4,IF(AND(S108 &gt;= 400,S108 &lt; 500),5))))))))))))</f>
        <v>-5</v>
      </c>
      <c r="E108" s="1" t="s">
        <v>3405</v>
      </c>
      <c r="F108" s="27" t="s">
        <v>3445</v>
      </c>
      <c r="G108" s="1" t="s">
        <v>3483</v>
      </c>
      <c r="H108" s="1" t="s">
        <v>3484</v>
      </c>
      <c r="I108" s="1">
        <v>8698</v>
      </c>
      <c r="J108" s="1">
        <v>15</v>
      </c>
      <c r="K108" s="1">
        <v>3</v>
      </c>
      <c r="L108" s="1">
        <v>0</v>
      </c>
      <c r="M108" t="s">
        <v>29</v>
      </c>
      <c r="N108" s="14">
        <f>J108/I108</f>
        <v>1.7245343757185559E-3</v>
      </c>
      <c r="O108" s="14">
        <f>K108/I108</f>
        <v>3.4490687514371121E-4</v>
      </c>
      <c r="P108" s="14">
        <f>L108/I108</f>
        <v>0</v>
      </c>
      <c r="Q108">
        <v>2307</v>
      </c>
      <c r="R108" s="14">
        <f>Q108/I108</f>
        <v>0.26523338698551391</v>
      </c>
      <c r="S108">
        <v>-405</v>
      </c>
      <c r="T108" t="s">
        <v>30</v>
      </c>
      <c r="U108" s="19" t="s">
        <v>3409</v>
      </c>
      <c r="V108" s="19" t="s">
        <v>52</v>
      </c>
      <c r="W108">
        <v>1285.2132034632029</v>
      </c>
      <c r="X108" s="14">
        <f>(Q108-W108)/I108</f>
        <v>0.11747376368553657</v>
      </c>
      <c r="Y108" s="14" t="s">
        <v>3485</v>
      </c>
      <c r="Z108" s="30" t="str">
        <f>CONCATENATE(E108," (",U108,") - ",F108," (",V108,")")</f>
        <v>Sophocles (0011) - Electra (005)</v>
      </c>
      <c r="AA108" s="14"/>
      <c r="AB108" s="14"/>
      <c r="AC108" s="14"/>
      <c r="AD108" s="14"/>
    </row>
    <row r="109" spans="1:30" ht="15.75" customHeight="1" x14ac:dyDescent="0.2">
      <c r="A109" s="1" t="s">
        <v>1410</v>
      </c>
      <c r="B109" s="1" t="s">
        <v>1410</v>
      </c>
      <c r="C109" s="1" t="s">
        <v>1410</v>
      </c>
      <c r="D109" s="10">
        <f>IF(AND(S109 &gt;= -800,S109 &lt;= -600),-7,IF(AND(S109 &gt; -600,S109 &lt;= -500),-6,IF(AND(S109 &gt; -500,S109 &lt;= -400),-5,IF(AND(S109 &gt; -400,S109 &lt;= -300),-4,IF(AND(S109 &gt; -300,S109 &lt;= -200),-3,IF(AND(S109 &gt; -200,S109 &lt;= -100),-2,IF(AND(S109 &gt; -100,S109 &lt;= -1),-1,IF(AND(S109 &gt;= 0,S109 &lt; 100),1,IF(AND(S109 &gt;= 100,S109 &lt; 200),2,IF(AND(S109 &gt;= 200,S109 &lt; 300),3,IF(AND(S109 &gt;= 300,S109 &lt; 400),4,IF(AND(S109 &gt;= 400,S109 &lt; 500),5))))))))))))</f>
        <v>-5</v>
      </c>
      <c r="E109" s="1" t="s">
        <v>845</v>
      </c>
      <c r="F109" s="27" t="s">
        <v>1456</v>
      </c>
      <c r="G109" s="1" t="s">
        <v>1457</v>
      </c>
      <c r="H109" s="1" t="s">
        <v>1458</v>
      </c>
      <c r="I109" s="1">
        <v>1095</v>
      </c>
      <c r="J109" s="1">
        <v>0</v>
      </c>
      <c r="K109" s="1">
        <v>5</v>
      </c>
      <c r="L109" s="1">
        <v>0</v>
      </c>
      <c r="M109" t="s">
        <v>29</v>
      </c>
      <c r="N109" s="14">
        <f>J109/I109</f>
        <v>0</v>
      </c>
      <c r="O109" s="14">
        <f>K109/I109</f>
        <v>4.5662100456621002E-3</v>
      </c>
      <c r="P109" s="14">
        <f>L109/I109</f>
        <v>0</v>
      </c>
      <c r="Q109">
        <v>245</v>
      </c>
      <c r="R109" s="14">
        <f>Q109/I109</f>
        <v>0.22374429223744291</v>
      </c>
      <c r="S109">
        <v>-403</v>
      </c>
      <c r="T109" t="s">
        <v>90</v>
      </c>
      <c r="U109" s="19" t="s">
        <v>848</v>
      </c>
      <c r="V109" s="19" t="s">
        <v>32</v>
      </c>
      <c r="W109">
        <v>137.01666666666659</v>
      </c>
      <c r="X109" s="14">
        <f>(Q109-W109)/I109</f>
        <v>9.8614916286149226E-2</v>
      </c>
      <c r="Y109" s="14" t="s">
        <v>1459</v>
      </c>
      <c r="Z109" s="30" t="str">
        <f>CONCATENATE(E109," (",U109,") - ",F109," (",V109,")")</f>
        <v>Isocrates (0010) - Against Euthynus (001)</v>
      </c>
      <c r="AA109" s="14"/>
      <c r="AB109" s="14"/>
      <c r="AC109" s="14"/>
      <c r="AD109" s="14"/>
    </row>
    <row r="110" spans="1:30" ht="15.75" customHeight="1" x14ac:dyDescent="0.2">
      <c r="A110" s="1" t="s">
        <v>1410</v>
      </c>
      <c r="B110" s="1" t="s">
        <v>1410</v>
      </c>
      <c r="C110" s="1" t="s">
        <v>1410</v>
      </c>
      <c r="D110" s="10">
        <f>IF(AND(S110 &gt;= -800,S110 &lt;= -600),-7,IF(AND(S110 &gt; -600,S110 &lt;= -500),-6,IF(AND(S110 &gt; -500,S110 &lt;= -400),-5,IF(AND(S110 &gt; -400,S110 &lt;= -300),-4,IF(AND(S110 &gt; -300,S110 &lt;= -200),-3,IF(AND(S110 &gt; -200,S110 &lt;= -100),-2,IF(AND(S110 &gt; -100,S110 &lt;= -1),-1,IF(AND(S110 &gt;= 0,S110 &lt; 100),1,IF(AND(S110 &gt;= 100,S110 &lt; 200),2,IF(AND(S110 &gt;= 200,S110 &lt; 300),3,IF(AND(S110 &gt;= 300,S110 &lt; 400),4,IF(AND(S110 &gt;= 400,S110 &lt; 500),5))))))))))))</f>
        <v>-5</v>
      </c>
      <c r="E110" s="3" t="s">
        <v>1450</v>
      </c>
      <c r="F110" s="27" t="s">
        <v>1460</v>
      </c>
      <c r="G110" s="1" t="s">
        <v>1461</v>
      </c>
      <c r="H110" s="1" t="s">
        <v>1462</v>
      </c>
      <c r="I110" s="1">
        <v>4843</v>
      </c>
      <c r="J110" s="1">
        <v>2</v>
      </c>
      <c r="K110" s="1">
        <v>1</v>
      </c>
      <c r="L110" s="1">
        <v>0</v>
      </c>
      <c r="M110" t="s">
        <v>29</v>
      </c>
      <c r="N110" s="14">
        <f>J110/I110</f>
        <v>4.1296716911005574E-4</v>
      </c>
      <c r="O110" s="14">
        <f>K110/I110</f>
        <v>2.0648358455502787E-4</v>
      </c>
      <c r="P110" s="14">
        <f>L110/I110</f>
        <v>0</v>
      </c>
      <c r="Q110">
        <v>935</v>
      </c>
      <c r="R110" s="14">
        <f>Q110/I110</f>
        <v>0.19306215155895107</v>
      </c>
      <c r="S110">
        <v>-403</v>
      </c>
      <c r="T110" t="s">
        <v>90</v>
      </c>
      <c r="U110" s="19" t="s">
        <v>1454</v>
      </c>
      <c r="V110" s="19" t="s">
        <v>829</v>
      </c>
      <c r="W110">
        <v>536.96190476190429</v>
      </c>
      <c r="X110" s="14">
        <f>(Q110-W110)/I110</f>
        <v>8.2188332694217575E-2</v>
      </c>
      <c r="Y110" s="14" t="s">
        <v>1463</v>
      </c>
      <c r="Z110" s="30" t="str">
        <f>CONCATENATE(E110," (",U110,") - ",F110," (",V110,")")</f>
        <v>Lysias (0540) - Against Eratosthenes (012)</v>
      </c>
      <c r="AA110" s="14"/>
      <c r="AB110" s="14"/>
      <c r="AC110" s="14"/>
      <c r="AD110" s="14"/>
    </row>
    <row r="111" spans="1:30" ht="15.75" customHeight="1" x14ac:dyDescent="0.2">
      <c r="A111" s="1" t="s">
        <v>1410</v>
      </c>
      <c r="B111" s="1" t="s">
        <v>1410</v>
      </c>
      <c r="C111" s="1" t="s">
        <v>1410</v>
      </c>
      <c r="D111" s="10">
        <f>IF(AND(S111 &gt;= -800,S111 &lt;= -600),-7,IF(AND(S111 &gt; -600,S111 &lt;= -500),-6,IF(AND(S111 &gt; -500,S111 &lt;= -400),-5,IF(AND(S111 &gt; -400,S111 &lt;= -300),-4,IF(AND(S111 &gt; -300,S111 &lt;= -200),-3,IF(AND(S111 &gt; -200,S111 &lt;= -100),-2,IF(AND(S111 &gt; -100,S111 &lt;= -1),-1,IF(AND(S111 &gt;= 0,S111 &lt; 100),1,IF(AND(S111 &gt;= 100,S111 &lt; 200),2,IF(AND(S111 &gt;= 200,S111 &lt; 300),3,IF(AND(S111 &gt;= 300,S111 &lt; 400),4,IF(AND(S111 &gt;= 400,S111 &lt; 500),5))))))))))))</f>
        <v>-5</v>
      </c>
      <c r="E111" s="3" t="s">
        <v>1450</v>
      </c>
      <c r="F111" s="27" t="s">
        <v>1464</v>
      </c>
      <c r="G111" s="1" t="s">
        <v>1465</v>
      </c>
      <c r="H111" s="1" t="s">
        <v>1466</v>
      </c>
      <c r="I111" s="1">
        <v>553</v>
      </c>
      <c r="J111" s="1">
        <v>0</v>
      </c>
      <c r="K111" s="1">
        <v>0</v>
      </c>
      <c r="L111" s="1">
        <v>0</v>
      </c>
      <c r="M111" t="s">
        <v>29</v>
      </c>
      <c r="N111" s="14">
        <f>J111/I111</f>
        <v>0</v>
      </c>
      <c r="O111" s="14">
        <f>K111/I111</f>
        <v>0</v>
      </c>
      <c r="P111" s="14">
        <f>L111/I111</f>
        <v>0</v>
      </c>
      <c r="Q111">
        <v>107</v>
      </c>
      <c r="R111" s="14">
        <f>Q111/I111</f>
        <v>0.19349005424954793</v>
      </c>
      <c r="S111">
        <v>-403</v>
      </c>
      <c r="T111" t="s">
        <v>90</v>
      </c>
      <c r="U111" s="19" t="s">
        <v>1454</v>
      </c>
      <c r="V111" s="19" t="s">
        <v>531</v>
      </c>
      <c r="W111">
        <v>65.75</v>
      </c>
      <c r="X111" s="14">
        <f>(Q111-W111)/I111</f>
        <v>7.4593128390596744E-2</v>
      </c>
      <c r="Y111" s="14" t="s">
        <v>1467</v>
      </c>
      <c r="Z111" s="30" t="str">
        <f>CONCATENATE(E111," (",U111,") - ",F111," (",V111,")")</f>
        <v>Lysias (0540) - Against The Subversion of the Ancestral Constitution (034)</v>
      </c>
      <c r="AA111" s="14"/>
      <c r="AB111" s="14"/>
      <c r="AC111" s="14"/>
      <c r="AD111" s="14"/>
    </row>
    <row r="112" spans="1:30" ht="15.75" customHeight="1" x14ac:dyDescent="0.2">
      <c r="A112" s="1" t="s">
        <v>1410</v>
      </c>
      <c r="B112" s="1" t="s">
        <v>1410</v>
      </c>
      <c r="C112" s="1" t="s">
        <v>1410</v>
      </c>
      <c r="D112" s="10">
        <f>IF(AND(S112 &gt;= -800,S112 &lt;= -600),-7,IF(AND(S112 &gt; -600,S112 &lt;= -500),-6,IF(AND(S112 &gt; -500,S112 &lt;= -400),-5,IF(AND(S112 &gt; -400,S112 &lt;= -300),-4,IF(AND(S112 &gt; -300,S112 &lt;= -200),-3,IF(AND(S112 &gt; -200,S112 &lt;= -100),-2,IF(AND(S112 &gt; -100,S112 &lt;= -1),-1,IF(AND(S112 &gt;= 0,S112 &lt; 100),1,IF(AND(S112 &gt;= 100,S112 &lt; 200),2,IF(AND(S112 &gt;= 200,S112 &lt; 300),3,IF(AND(S112 &gt;= 300,S112 &lt; 400),4,IF(AND(S112 &gt;= 400,S112 &lt; 500),5))))))))))))</f>
        <v>-5</v>
      </c>
      <c r="E112" s="3" t="s">
        <v>1450</v>
      </c>
      <c r="F112" s="27" t="s">
        <v>1468</v>
      </c>
      <c r="G112" s="1" t="s">
        <v>1469</v>
      </c>
      <c r="H112" s="1" t="s">
        <v>1470</v>
      </c>
      <c r="I112" s="1">
        <v>1295</v>
      </c>
      <c r="J112" s="1">
        <v>1</v>
      </c>
      <c r="K112" s="1">
        <v>0</v>
      </c>
      <c r="L112" s="1">
        <v>0</v>
      </c>
      <c r="M112" t="s">
        <v>29</v>
      </c>
      <c r="N112" s="14">
        <f>J112/I112</f>
        <v>7.722007722007722E-4</v>
      </c>
      <c r="O112" s="14">
        <f>K112/I112</f>
        <v>0</v>
      </c>
      <c r="P112" s="14">
        <f>L112/I112</f>
        <v>0</v>
      </c>
      <c r="Q112">
        <v>277</v>
      </c>
      <c r="R112" s="14">
        <f>Q112/I112</f>
        <v>0.2138996138996139</v>
      </c>
      <c r="S112">
        <v>-403</v>
      </c>
      <c r="T112" t="s">
        <v>90</v>
      </c>
      <c r="U112" s="19" t="s">
        <v>1454</v>
      </c>
      <c r="V112" s="19" t="s">
        <v>722</v>
      </c>
      <c r="W112">
        <v>177.1428571428572</v>
      </c>
      <c r="X112" s="14">
        <f>(Q112-W112)/I112</f>
        <v>7.7109762824048494E-2</v>
      </c>
      <c r="Y112" s="14" t="s">
        <v>1471</v>
      </c>
      <c r="Z112" s="30" t="str">
        <f>CONCATENATE(E112," (",U112,") - ",F112," (",V112,")")</f>
        <v>Lysias (0540) - Defense Against A Charge Of Taking Bribes (021)</v>
      </c>
      <c r="AA112" s="14"/>
      <c r="AB112" s="14"/>
      <c r="AC112" s="14"/>
      <c r="AD112" s="14"/>
    </row>
    <row r="113" spans="1:30" ht="15.75" customHeight="1" x14ac:dyDescent="0.2">
      <c r="A113" s="1" t="s">
        <v>1410</v>
      </c>
      <c r="B113" s="1" t="s">
        <v>1410</v>
      </c>
      <c r="C113" s="1" t="s">
        <v>1410</v>
      </c>
      <c r="D113" s="10">
        <f>IF(AND(S113 &gt;= -800,S113 &lt;= -600),-7,IF(AND(S113 &gt; -600,S113 &lt;= -500),-6,IF(AND(S113 &gt; -500,S113 &lt;= -400),-5,IF(AND(S113 &gt; -400,S113 &lt;= -300),-4,IF(AND(S113 &gt; -300,S113 &lt;= -200),-3,IF(AND(S113 &gt; -200,S113 &lt;= -100),-2,IF(AND(S113 &gt; -100,S113 &lt;= -1),-1,IF(AND(S113 &gt;= 0,S113 &lt; 100),1,IF(AND(S113 &gt;= 100,S113 &lt; 200),2,IF(AND(S113 &gt;= 200,S113 &lt; 300),3,IF(AND(S113 &gt;= 300,S113 &lt; 400),4,IF(AND(S113 &gt;= 400,S113 &lt; 500),5))))))))))))</f>
        <v>-5</v>
      </c>
      <c r="E113" s="3" t="s">
        <v>1450</v>
      </c>
      <c r="F113" s="27" t="s">
        <v>1472</v>
      </c>
      <c r="G113" s="1" t="s">
        <v>1473</v>
      </c>
      <c r="H113" s="1" t="s">
        <v>1474</v>
      </c>
      <c r="I113" s="1">
        <v>1422</v>
      </c>
      <c r="J113" s="1">
        <v>0</v>
      </c>
      <c r="K113" s="1">
        <v>0</v>
      </c>
      <c r="L113" s="1">
        <v>0</v>
      </c>
      <c r="M113" t="s">
        <v>29</v>
      </c>
      <c r="N113" s="14">
        <f>J113/I113</f>
        <v>0</v>
      </c>
      <c r="O113" s="14">
        <f>K113/I113</f>
        <v>0</v>
      </c>
      <c r="P113" s="14">
        <f>L113/I113</f>
        <v>0</v>
      </c>
      <c r="Q113">
        <v>297</v>
      </c>
      <c r="R113" s="14">
        <f>Q113/I113</f>
        <v>0.20886075949367089</v>
      </c>
      <c r="S113">
        <v>-403</v>
      </c>
      <c r="T113" t="s">
        <v>90</v>
      </c>
      <c r="U113" s="19" t="s">
        <v>1454</v>
      </c>
      <c r="V113" s="19" t="s">
        <v>766</v>
      </c>
      <c r="W113">
        <v>173.7000000000001</v>
      </c>
      <c r="X113" s="14">
        <f>(Q113-W113)/I113</f>
        <v>8.6708860759493606E-2</v>
      </c>
      <c r="Y113" s="14" t="s">
        <v>1475</v>
      </c>
      <c r="Z113" s="30" t="str">
        <f>CONCATENATE(E113," (",U113,") - ",F113," (",V113,")")</f>
        <v>Lysias (0540) - On The Refusal Of A Pension (024)</v>
      </c>
      <c r="AA113" s="14"/>
      <c r="AB113" s="14"/>
      <c r="AC113" s="14"/>
      <c r="AD113" s="14"/>
    </row>
    <row r="114" spans="1:30" ht="15.75" customHeight="1" x14ac:dyDescent="0.2">
      <c r="A114" s="1" t="s">
        <v>1410</v>
      </c>
      <c r="B114" s="1" t="s">
        <v>1410</v>
      </c>
      <c r="C114" s="1" t="s">
        <v>1410</v>
      </c>
      <c r="D114" s="10">
        <f>IF(AND(S114 &gt;= -800,S114 &lt;= -600),-7,IF(AND(S114 &gt; -600,S114 &lt;= -500),-6,IF(AND(S114 &gt; -500,S114 &lt;= -400),-5,IF(AND(S114 &gt; -400,S114 &lt;= -300),-4,IF(AND(S114 &gt; -300,S114 &lt;= -200),-3,IF(AND(S114 &gt; -200,S114 &lt;= -100),-2,IF(AND(S114 &gt; -100,S114 &lt;= -1),-1,IF(AND(S114 &gt;= 0,S114 &lt; 100),1,IF(AND(S114 &gt;= 100,S114 &lt; 200),2,IF(AND(S114 &gt;= 200,S114 &lt; 300),3,IF(AND(S114 &gt;= 300,S114 &lt; 400),4,IF(AND(S114 &gt;= 400,S114 &lt; 500),5))))))))))))</f>
        <v>-5</v>
      </c>
      <c r="E114" s="1" t="s">
        <v>845</v>
      </c>
      <c r="F114" s="27" t="s">
        <v>1476</v>
      </c>
      <c r="G114" s="1" t="s">
        <v>1477</v>
      </c>
      <c r="H114" s="1" t="s">
        <v>1478</v>
      </c>
      <c r="I114" s="1">
        <v>3560</v>
      </c>
      <c r="J114" s="1">
        <v>9</v>
      </c>
      <c r="K114" s="1">
        <v>6</v>
      </c>
      <c r="L114" s="1">
        <v>0</v>
      </c>
      <c r="M114" t="s">
        <v>29</v>
      </c>
      <c r="N114" s="14">
        <f>J114/I114</f>
        <v>2.5280898876404493E-3</v>
      </c>
      <c r="O114" s="14">
        <f>K114/I114</f>
        <v>1.6853932584269663E-3</v>
      </c>
      <c r="P114" s="14">
        <f>L114/I114</f>
        <v>0</v>
      </c>
      <c r="Q114">
        <v>640</v>
      </c>
      <c r="R114" s="14">
        <f>Q114/I114</f>
        <v>0.1797752808988764</v>
      </c>
      <c r="S114">
        <v>-402</v>
      </c>
      <c r="T114" t="s">
        <v>90</v>
      </c>
      <c r="U114" s="19" t="s">
        <v>848</v>
      </c>
      <c r="V114" s="19" t="s">
        <v>37</v>
      </c>
      <c r="W114">
        <v>351.78333333333308</v>
      </c>
      <c r="X114" s="14">
        <f>(Q114-W114)/I114</f>
        <v>8.0959737827715428E-2</v>
      </c>
      <c r="Y114" s="14" t="s">
        <v>1479</v>
      </c>
      <c r="Z114" s="30" t="str">
        <f>CONCATENATE(E114," (",U114,") - ",F114," (",V114,")")</f>
        <v>Isocrates (0010) - Against Callimachus (002)</v>
      </c>
      <c r="AA114" s="14"/>
      <c r="AB114" s="14"/>
      <c r="AC114" s="14"/>
      <c r="AD114" s="14"/>
    </row>
    <row r="115" spans="1:30" ht="15.75" customHeight="1" x14ac:dyDescent="0.2">
      <c r="A115" s="1" t="s">
        <v>3374</v>
      </c>
      <c r="B115" s="1" t="s">
        <v>3374</v>
      </c>
      <c r="C115" s="1" t="s">
        <v>2437</v>
      </c>
      <c r="D115" s="10">
        <f>IF(AND(S115 &gt;= -800,S115 &lt;= -600),-7,IF(AND(S115 &gt; -600,S115 &lt;= -500),-6,IF(AND(S115 &gt; -500,S115 &lt;= -400),-5,IF(AND(S115 &gt; -400,S115 &lt;= -300),-4,IF(AND(S115 &gt; -300,S115 &lt;= -200),-3,IF(AND(S115 &gt; -200,S115 &lt;= -100),-2,IF(AND(S115 &gt; -100,S115 &lt;= -1),-1,IF(AND(S115 &gt;= 0,S115 &lt; 100),1,IF(AND(S115 &gt;= 100,S115 &lt; 200),2,IF(AND(S115 &gt;= 200,S115 &lt; 300),3,IF(AND(S115 &gt;= 300,S115 &lt; 400),4,IF(AND(S115 &gt;= 400,S115 &lt; 500),5))))))))))))</f>
        <v>-5</v>
      </c>
      <c r="E115" s="1" t="s">
        <v>3405</v>
      </c>
      <c r="F115" s="27" t="s">
        <v>3486</v>
      </c>
      <c r="G115" s="1" t="s">
        <v>3487</v>
      </c>
      <c r="H115" s="1" t="s">
        <v>3488</v>
      </c>
      <c r="I115" s="1">
        <v>10390</v>
      </c>
      <c r="J115" s="1">
        <v>28</v>
      </c>
      <c r="K115" s="1">
        <v>8</v>
      </c>
      <c r="L115" s="1">
        <v>0</v>
      </c>
      <c r="M115" t="s">
        <v>29</v>
      </c>
      <c r="N115" s="14">
        <f>J115/I115</f>
        <v>2.6948989412897018E-3</v>
      </c>
      <c r="O115" s="14">
        <f>K115/I115</f>
        <v>7.6997112608277187E-4</v>
      </c>
      <c r="P115" s="14">
        <f>L115/I115</f>
        <v>0</v>
      </c>
      <c r="Q115">
        <v>2805</v>
      </c>
      <c r="R115" s="14">
        <f>Q115/I115</f>
        <v>0.26997112608277191</v>
      </c>
      <c r="S115">
        <v>-401</v>
      </c>
      <c r="T115" t="s">
        <v>30</v>
      </c>
      <c r="U115" s="19" t="s">
        <v>3409</v>
      </c>
      <c r="V115" s="19" t="s">
        <v>62</v>
      </c>
      <c r="W115">
        <v>1534.6632034631989</v>
      </c>
      <c r="X115" s="14">
        <f>(Q115-W115)/I115</f>
        <v>0.12226533171672772</v>
      </c>
      <c r="Y115" s="21" t="s">
        <v>3489</v>
      </c>
      <c r="Z115" s="30" t="str">
        <f>CONCATENATE(E115," (",U115,") - ",F115," (",V115,")")</f>
        <v>Sophocles (0011) - Oedipus at Colonus (007)</v>
      </c>
      <c r="AA115" s="14" t="s">
        <v>3692</v>
      </c>
      <c r="AB115" s="31">
        <v>0</v>
      </c>
      <c r="AC115" s="31">
        <v>25</v>
      </c>
    </row>
    <row r="116" spans="1:30" ht="15.75" customHeight="1" x14ac:dyDescent="0.2">
      <c r="A116" s="1" t="s">
        <v>1410</v>
      </c>
      <c r="B116" s="1" t="s">
        <v>1410</v>
      </c>
      <c r="C116" s="1" t="s">
        <v>1410</v>
      </c>
      <c r="D116" s="10">
        <f>IF(AND(S116 &gt;= -800,S116 &lt;= -600),-7,IF(AND(S116 &gt; -600,S116 &lt;= -500),-6,IF(AND(S116 &gt; -500,S116 &lt;= -400),-5,IF(AND(S116 &gt; -400,S116 &lt;= -300),-4,IF(AND(S116 &gt; -300,S116 &lt;= -200),-3,IF(AND(S116 &gt; -200,S116 &lt;= -100),-2,IF(AND(S116 &gt; -100,S116 &lt;= -1),-1,IF(AND(S116 &gt;= 0,S116 &lt; 100),1,IF(AND(S116 &gt;= 100,S116 &lt; 200),2,IF(AND(S116 &gt;= 200,S116 &lt; 300),3,IF(AND(S116 &gt;= 300,S116 &lt; 400),4,IF(AND(S116 &gt;= 400,S116 &lt; 500),5))))))))))))</f>
        <v>-5</v>
      </c>
      <c r="E116" s="3" t="s">
        <v>1450</v>
      </c>
      <c r="F116" s="27" t="s">
        <v>1480</v>
      </c>
      <c r="G116" s="1" t="s">
        <v>1481</v>
      </c>
      <c r="H116" s="1" t="s">
        <v>1482</v>
      </c>
      <c r="I116" s="1">
        <v>1038</v>
      </c>
      <c r="J116" s="1">
        <v>3</v>
      </c>
      <c r="K116" s="1">
        <v>1</v>
      </c>
      <c r="L116" s="1">
        <v>0</v>
      </c>
      <c r="M116" t="s">
        <v>29</v>
      </c>
      <c r="N116" s="14">
        <f>J116/I116</f>
        <v>2.8901734104046241E-3</v>
      </c>
      <c r="O116" s="14">
        <f>K116/I116</f>
        <v>9.6339113680154141E-4</v>
      </c>
      <c r="P116" s="14">
        <f>L116/I116</f>
        <v>0</v>
      </c>
      <c r="Q116">
        <v>273</v>
      </c>
      <c r="R116" s="14">
        <f>Q116/I116</f>
        <v>0.26300578034682082</v>
      </c>
      <c r="S116">
        <v>-400</v>
      </c>
      <c r="T116" t="s">
        <v>90</v>
      </c>
      <c r="U116" s="19" t="s">
        <v>1454</v>
      </c>
      <c r="V116" s="19" t="s">
        <v>67</v>
      </c>
      <c r="W116">
        <v>155.75</v>
      </c>
      <c r="X116" s="14">
        <f>(Q116-W116)/I116</f>
        <v>0.11295761078998073</v>
      </c>
      <c r="Y116" s="14" t="s">
        <v>1483</v>
      </c>
      <c r="Z116" s="30" t="str">
        <f>CONCATENATE(E116," (",U116,") - ",F116," (",V116,")")</f>
        <v>Lysias (0540) - Accusation of Calumny (008)</v>
      </c>
      <c r="AA116" s="14"/>
      <c r="AB116" s="14"/>
      <c r="AC116" s="14"/>
      <c r="AD116" s="14"/>
    </row>
    <row r="117" spans="1:30" ht="15.75" customHeight="1" x14ac:dyDescent="0.2">
      <c r="A117" s="1" t="s">
        <v>1410</v>
      </c>
      <c r="B117" s="1" t="s">
        <v>1410</v>
      </c>
      <c r="C117" s="1" t="s">
        <v>1410</v>
      </c>
      <c r="D117" s="10">
        <f>IF(AND(S117 &gt;= -800,S117 &lt;= -600),-7,IF(AND(S117 &gt; -600,S117 &lt;= -500),-6,IF(AND(S117 &gt; -500,S117 &lt;= -400),-5,IF(AND(S117 &gt; -400,S117 &lt;= -300),-4,IF(AND(S117 &gt; -300,S117 &lt;= -200),-3,IF(AND(S117 &gt; -200,S117 &lt;= -100),-2,IF(AND(S117 &gt; -100,S117 &lt;= -1),-1,IF(AND(S117 &gt;= 0,S117 &lt; 100),1,IF(AND(S117 &gt;= 100,S117 &lt; 200),2,IF(AND(S117 &gt;= 200,S117 &lt; 300),3,IF(AND(S117 &gt;= 300,S117 &lt; 400),4,IF(AND(S117 &gt;= 400,S117 &lt; 500),5))))))))))))</f>
        <v>-5</v>
      </c>
      <c r="E117" s="3" t="s">
        <v>1450</v>
      </c>
      <c r="F117" s="27" t="s">
        <v>1484</v>
      </c>
      <c r="G117" s="1" t="s">
        <v>1485</v>
      </c>
      <c r="H117" s="1" t="s">
        <v>1486</v>
      </c>
      <c r="I117" s="1">
        <v>2600</v>
      </c>
      <c r="J117" s="1">
        <v>0</v>
      </c>
      <c r="K117" s="1">
        <v>2</v>
      </c>
      <c r="L117" s="1">
        <v>0</v>
      </c>
      <c r="M117" t="s">
        <v>29</v>
      </c>
      <c r="N117" s="14">
        <f>J117/I117</f>
        <v>0</v>
      </c>
      <c r="O117" s="14">
        <f>K117/I117</f>
        <v>7.6923076923076923E-4</v>
      </c>
      <c r="P117" s="14">
        <f>L117/I117</f>
        <v>0</v>
      </c>
      <c r="Q117">
        <v>487</v>
      </c>
      <c r="R117" s="14">
        <f>Q117/I117</f>
        <v>0.18730769230769231</v>
      </c>
      <c r="S117">
        <v>-400</v>
      </c>
      <c r="T117" t="s">
        <v>90</v>
      </c>
      <c r="U117" s="19" t="s">
        <v>1454</v>
      </c>
      <c r="V117" s="19" t="s">
        <v>57</v>
      </c>
      <c r="W117">
        <v>289.33809523809532</v>
      </c>
      <c r="X117" s="14">
        <f>(Q117-W117)/I117</f>
        <v>7.6023809523809494E-2</v>
      </c>
      <c r="Y117" s="14" t="s">
        <v>1487</v>
      </c>
      <c r="Z117" s="30" t="str">
        <f>CONCATENATE(E117," (",U117,") - ",F117," (",V117,")")</f>
        <v>Lysias (0540) - Against Andocides (006)</v>
      </c>
      <c r="AA117" s="14"/>
      <c r="AB117" s="14"/>
      <c r="AC117" s="14"/>
      <c r="AD117" s="14"/>
    </row>
    <row r="118" spans="1:30" ht="15.75" customHeight="1" x14ac:dyDescent="0.2">
      <c r="A118" s="1" t="s">
        <v>1410</v>
      </c>
      <c r="B118" s="1" t="s">
        <v>1410</v>
      </c>
      <c r="C118" s="1" t="s">
        <v>1410</v>
      </c>
      <c r="D118" s="10">
        <f>IF(AND(S118 &gt;= -800,S118 &lt;= -600),-7,IF(AND(S118 &gt; -600,S118 &lt;= -500),-6,IF(AND(S118 &gt; -500,S118 &lt;= -400),-5,IF(AND(S118 &gt; -400,S118 &lt;= -300),-4,IF(AND(S118 &gt; -300,S118 &lt;= -200),-3,IF(AND(S118 &gt; -200,S118 &lt;= -100),-2,IF(AND(S118 &gt; -100,S118 &lt;= -1),-1,IF(AND(S118 &gt;= 0,S118 &lt; 100),1,IF(AND(S118 &gt;= 100,S118 &lt; 200),2,IF(AND(S118 &gt;= 200,S118 &lt; 300),3,IF(AND(S118 &gt;= 300,S118 &lt; 400),4,IF(AND(S118 &gt;= 400,S118 &lt; 500),5))))))))))))</f>
        <v>-5</v>
      </c>
      <c r="E118" s="3" t="s">
        <v>1450</v>
      </c>
      <c r="F118" s="27" t="s">
        <v>1488</v>
      </c>
      <c r="G118" s="1" t="s">
        <v>1489</v>
      </c>
      <c r="H118" s="1" t="s">
        <v>1490</v>
      </c>
      <c r="I118" s="1">
        <v>772</v>
      </c>
      <c r="J118" s="1">
        <v>2</v>
      </c>
      <c r="K118" s="1">
        <v>0</v>
      </c>
      <c r="L118" s="1">
        <v>0</v>
      </c>
      <c r="M118" t="s">
        <v>29</v>
      </c>
      <c r="N118" s="14">
        <f>J118/I118</f>
        <v>2.5906735751295338E-3</v>
      </c>
      <c r="O118" s="14">
        <f>K118/I118</f>
        <v>0</v>
      </c>
      <c r="P118" s="14">
        <f>L118/I118</f>
        <v>0</v>
      </c>
      <c r="Q118">
        <v>131</v>
      </c>
      <c r="R118" s="14">
        <f>Q118/I118</f>
        <v>0.16968911917098445</v>
      </c>
      <c r="S118">
        <v>-400</v>
      </c>
      <c r="T118" t="s">
        <v>90</v>
      </c>
      <c r="U118" s="19" t="s">
        <v>1454</v>
      </c>
      <c r="V118" s="19" t="s">
        <v>695</v>
      </c>
      <c r="W118">
        <v>64.833333333333343</v>
      </c>
      <c r="X118" s="14">
        <f>(Q118-W118)/I118</f>
        <v>8.5708117443868734E-2</v>
      </c>
      <c r="Y118" s="14" t="s">
        <v>1491</v>
      </c>
      <c r="Z118" s="30" t="str">
        <f>CONCATENATE(E118," (",U118,") - ",F118," (",V118,")")</f>
        <v>Lysias (0540) - Against Pancleon (023)</v>
      </c>
      <c r="AA118" s="14"/>
      <c r="AB118" s="14"/>
      <c r="AC118" s="14"/>
      <c r="AD118" s="14"/>
    </row>
    <row r="119" spans="1:30" ht="15.75" customHeight="1" x14ac:dyDescent="0.2">
      <c r="A119" s="1" t="s">
        <v>1410</v>
      </c>
      <c r="B119" s="1" t="s">
        <v>1410</v>
      </c>
      <c r="C119" s="1" t="s">
        <v>1410</v>
      </c>
      <c r="D119" s="10">
        <f>IF(AND(S119 &gt;= -800,S119 &lt;= -600),-7,IF(AND(S119 &gt; -600,S119 &lt;= -500),-6,IF(AND(S119 &gt; -500,S119 &lt;= -400),-5,IF(AND(S119 &gt; -400,S119 &lt;= -300),-4,IF(AND(S119 &gt; -300,S119 &lt;= -200),-3,IF(AND(S119 &gt; -200,S119 &lt;= -100),-2,IF(AND(S119 &gt; -100,S119 &lt;= -1),-1,IF(AND(S119 &gt;= 0,S119 &lt; 100),1,IF(AND(S119 &gt;= 100,S119 &lt; 200),2,IF(AND(S119 &gt;= 200,S119 &lt; 300),3,IF(AND(S119 &gt;= 300,S119 &lt; 400),4,IF(AND(S119 &gt;= 400,S119 &lt; 500),5))))))))))))</f>
        <v>-5</v>
      </c>
      <c r="E119" s="3" t="s">
        <v>1450</v>
      </c>
      <c r="F119" s="27" t="s">
        <v>1492</v>
      </c>
      <c r="G119" s="1" t="s">
        <v>1493</v>
      </c>
      <c r="H119" s="1" t="s">
        <v>1494</v>
      </c>
      <c r="I119" s="1">
        <v>2018</v>
      </c>
      <c r="J119" s="1">
        <v>1</v>
      </c>
      <c r="K119" s="1">
        <v>2</v>
      </c>
      <c r="L119" s="1">
        <v>0</v>
      </c>
      <c r="M119" t="s">
        <v>29</v>
      </c>
      <c r="N119" s="14">
        <f>J119/I119</f>
        <v>4.9554013875123884E-4</v>
      </c>
      <c r="O119" s="14">
        <f>K119/I119</f>
        <v>9.9108027750247768E-4</v>
      </c>
      <c r="P119" s="14">
        <f>L119/I119</f>
        <v>0</v>
      </c>
      <c r="Q119">
        <v>384</v>
      </c>
      <c r="R119" s="14">
        <f>Q119/I119</f>
        <v>0.19028741328047571</v>
      </c>
      <c r="S119">
        <v>-400</v>
      </c>
      <c r="T119" t="s">
        <v>90</v>
      </c>
      <c r="U119" s="19" t="s">
        <v>1454</v>
      </c>
      <c r="V119" s="19" t="s">
        <v>752</v>
      </c>
      <c r="W119">
        <v>239.48333333333341</v>
      </c>
      <c r="X119" s="14">
        <f>(Q119-W119)/I119</f>
        <v>7.1613809051866498E-2</v>
      </c>
      <c r="Y119" s="14" t="s">
        <v>1495</v>
      </c>
      <c r="Z119" s="30" t="str">
        <f>CONCATENATE(E119," (",U119,") - ",F119," (",V119,")")</f>
        <v>Lysias (0540) - Defense Against a Charge of Subverting the Democracy (025)</v>
      </c>
      <c r="AA119" s="14"/>
      <c r="AB119" s="14"/>
      <c r="AC119" s="14"/>
      <c r="AD119" s="14"/>
    </row>
    <row r="120" spans="1:30" ht="15.75" customHeight="1" x14ac:dyDescent="0.2">
      <c r="A120" s="1" t="s">
        <v>1410</v>
      </c>
      <c r="B120" s="1" t="s">
        <v>1410</v>
      </c>
      <c r="C120" s="1" t="s">
        <v>1410</v>
      </c>
      <c r="D120" s="10">
        <f>IF(AND(S120 &gt;= -800,S120 &lt;= -600),-7,IF(AND(S120 &gt; -600,S120 &lt;= -500),-6,IF(AND(S120 &gt; -500,S120 &lt;= -400),-5,IF(AND(S120 &gt; -400,S120 &lt;= -300),-4,IF(AND(S120 &gt; -300,S120 &lt;= -200),-3,IF(AND(S120 &gt; -200,S120 &lt;= -100),-2,IF(AND(S120 &gt; -100,S120 &lt;= -1),-1,IF(AND(S120 &gt;= 0,S120 &lt; 100),1,IF(AND(S120 &gt;= 100,S120 &lt; 200),2,IF(AND(S120 &gt;= 200,S120 &lt; 300),3,IF(AND(S120 &gt;= 300,S120 &lt; 400),4,IF(AND(S120 &gt;= 400,S120 &lt; 500),5))))))))))))</f>
        <v>-5</v>
      </c>
      <c r="E120" s="3" t="s">
        <v>1450</v>
      </c>
      <c r="F120" s="27" t="s">
        <v>1496</v>
      </c>
      <c r="G120" s="1" t="s">
        <v>1497</v>
      </c>
      <c r="H120" s="1" t="s">
        <v>1498</v>
      </c>
      <c r="I120" s="1">
        <v>278</v>
      </c>
      <c r="J120" s="1">
        <v>0</v>
      </c>
      <c r="K120" s="1">
        <v>0</v>
      </c>
      <c r="L120" s="1">
        <v>0</v>
      </c>
      <c r="M120" t="s">
        <v>29</v>
      </c>
      <c r="N120" s="14">
        <f>J120/I120</f>
        <v>0</v>
      </c>
      <c r="O120" s="14">
        <f>K120/I120</f>
        <v>0</v>
      </c>
      <c r="P120" s="14">
        <f>L120/I120</f>
        <v>0</v>
      </c>
      <c r="Q120">
        <v>73</v>
      </c>
      <c r="R120" s="14">
        <f>Q120/I120</f>
        <v>0.26258992805755393</v>
      </c>
      <c r="S120">
        <v>-400</v>
      </c>
      <c r="T120" t="s">
        <v>90</v>
      </c>
      <c r="U120" s="19" t="s">
        <v>1454</v>
      </c>
      <c r="V120" s="19" t="s">
        <v>52</v>
      </c>
      <c r="W120">
        <v>46.833333333333343</v>
      </c>
      <c r="X120" s="14">
        <f>(Q120-W120)/I120</f>
        <v>9.4124700239808123E-2</v>
      </c>
      <c r="Y120" s="14" t="s">
        <v>1499</v>
      </c>
      <c r="Z120" s="30" t="str">
        <f>CONCATENATE(E120," (",U120,") - ",F120," (",V120,")")</f>
        <v>Lysias (0540) - For Callias (005)</v>
      </c>
      <c r="AA120" s="14"/>
      <c r="AB120" s="14"/>
      <c r="AC120" s="14"/>
      <c r="AD120" s="14"/>
    </row>
    <row r="121" spans="1:30" ht="15.75" customHeight="1" x14ac:dyDescent="0.2">
      <c r="A121" s="1" t="s">
        <v>1410</v>
      </c>
      <c r="B121" s="1" t="s">
        <v>1410</v>
      </c>
      <c r="C121" s="1" t="s">
        <v>1410</v>
      </c>
      <c r="D121" s="10">
        <f>IF(AND(S121 &gt;= -800,S121 &lt;= -600),-7,IF(AND(S121 &gt; -600,S121 &lt;= -500),-6,IF(AND(S121 &gt; -500,S121 &lt;= -400),-5,IF(AND(S121 &gt; -400,S121 &lt;= -300),-4,IF(AND(S121 &gt; -300,S121 &lt;= -200),-3,IF(AND(S121 &gt; -200,S121 &lt;= -100),-2,IF(AND(S121 &gt; -100,S121 &lt;= -1),-1,IF(AND(S121 &gt;= 0,S121 &lt; 100),1,IF(AND(S121 &gt;= 100,S121 &lt; 200),2,IF(AND(S121 &gt;= 200,S121 &lt; 300),3,IF(AND(S121 &gt;= 300,S121 &lt; 400),4,IF(AND(S121 &gt;= 400,S121 &lt; 500),5))))))))))))</f>
        <v>-5</v>
      </c>
      <c r="E121" s="3" t="s">
        <v>1450</v>
      </c>
      <c r="F121" s="27" t="s">
        <v>1500</v>
      </c>
      <c r="G121" s="1" t="s">
        <v>1501</v>
      </c>
      <c r="H121" s="1" t="s">
        <v>1502</v>
      </c>
      <c r="I121" s="1">
        <v>947</v>
      </c>
      <c r="J121" s="1">
        <v>1</v>
      </c>
      <c r="K121" s="1">
        <v>0</v>
      </c>
      <c r="L121" s="1">
        <v>0</v>
      </c>
      <c r="M121" t="s">
        <v>29</v>
      </c>
      <c r="N121" s="14">
        <f>J121/I121</f>
        <v>1.0559662090813093E-3</v>
      </c>
      <c r="O121" s="14">
        <f>K121/I121</f>
        <v>0</v>
      </c>
      <c r="P121" s="14">
        <f>L121/I121</f>
        <v>0</v>
      </c>
      <c r="Q121">
        <v>182</v>
      </c>
      <c r="R121" s="14">
        <f>Q121/I121</f>
        <v>0.19218585005279831</v>
      </c>
      <c r="S121">
        <v>-400</v>
      </c>
      <c r="T121" t="s">
        <v>90</v>
      </c>
      <c r="U121" s="19" t="s">
        <v>1454</v>
      </c>
      <c r="V121" s="19" t="s">
        <v>47</v>
      </c>
      <c r="W121">
        <v>118.81666666666661</v>
      </c>
      <c r="X121" s="14">
        <f>(Q121-W121)/I121</f>
        <v>6.6719464977120793E-2</v>
      </c>
      <c r="Y121" s="14" t="s">
        <v>1503</v>
      </c>
      <c r="Z121" s="30" t="str">
        <f>CONCATENATE(E121," (",U121,") - ",F121," (",V121,")")</f>
        <v>Lysias (0540) - On A Wound By Premeditation (004)</v>
      </c>
      <c r="AA121" s="14"/>
      <c r="AB121" s="14"/>
      <c r="AC121" s="14"/>
      <c r="AD121" s="14"/>
    </row>
    <row r="122" spans="1:30" ht="15.75" customHeight="1" x14ac:dyDescent="0.2">
      <c r="A122" s="1" t="s">
        <v>1410</v>
      </c>
      <c r="B122" s="1" t="s">
        <v>1410</v>
      </c>
      <c r="C122" s="1" t="s">
        <v>1410</v>
      </c>
      <c r="D122" s="10">
        <f>IF(AND(S122 &gt;= -800,S122 &lt;= -600),-7,IF(AND(S122 &gt; -600,S122 &lt;= -500),-6,IF(AND(S122 &gt; -500,S122 &lt;= -400),-5,IF(AND(S122 &gt; -400,S122 &lt;= -300),-4,IF(AND(S122 &gt; -300,S122 &lt;= -200),-3,IF(AND(S122 &gt; -200,S122 &lt;= -100),-2,IF(AND(S122 &gt; -100,S122 &lt;= -1),-1,IF(AND(S122 &gt;= 0,S122 &lt; 100),1,IF(AND(S122 &gt;= 100,S122 &lt; 200),2,IF(AND(S122 &gt;= 200,S122 &lt; 300),3,IF(AND(S122 &gt;= 300,S122 &lt; 400),4,IF(AND(S122 &gt;= 400,S122 &lt; 500),5))))))))))))</f>
        <v>-5</v>
      </c>
      <c r="E122" s="3" t="s">
        <v>1450</v>
      </c>
      <c r="F122" s="27" t="s">
        <v>1504</v>
      </c>
      <c r="G122" s="1" t="s">
        <v>1505</v>
      </c>
      <c r="H122" s="1" t="s">
        <v>1506</v>
      </c>
      <c r="I122" s="1">
        <v>2407</v>
      </c>
      <c r="J122" s="1">
        <v>3</v>
      </c>
      <c r="K122" s="1">
        <v>0</v>
      </c>
      <c r="L122" s="1">
        <v>0</v>
      </c>
      <c r="M122" t="s">
        <v>29</v>
      </c>
      <c r="N122" s="14">
        <f>J122/I122</f>
        <v>1.2463647694225177E-3</v>
      </c>
      <c r="O122" s="14">
        <f>K122/I122</f>
        <v>0</v>
      </c>
      <c r="P122" s="14">
        <f>L122/I122</f>
        <v>0</v>
      </c>
      <c r="Q122">
        <v>445</v>
      </c>
      <c r="R122" s="14">
        <f>Q122/I122</f>
        <v>0.18487744079767346</v>
      </c>
      <c r="S122">
        <v>-400</v>
      </c>
      <c r="T122" t="s">
        <v>90</v>
      </c>
      <c r="U122" s="19" t="s">
        <v>1454</v>
      </c>
      <c r="V122" s="19" t="s">
        <v>32</v>
      </c>
      <c r="W122">
        <v>252.2833333333335</v>
      </c>
      <c r="X122" s="14">
        <f>(Q122-W122)/I122</f>
        <v>8.0065087937958662E-2</v>
      </c>
      <c r="Y122" s="14" t="s">
        <v>1507</v>
      </c>
      <c r="Z122" s="30" t="str">
        <f>CONCATENATE(E122," (",U122,") - ",F122," (",V122,")")</f>
        <v>Lysias (0540) - On the Murder of Eratosthenes (001)</v>
      </c>
      <c r="AA122" s="14"/>
      <c r="AB122" s="14"/>
      <c r="AC122" s="14"/>
      <c r="AD122" s="14"/>
    </row>
    <row r="123" spans="1:30" ht="15.75" customHeight="1" x14ac:dyDescent="0.2">
      <c r="A123" s="1" t="s">
        <v>916</v>
      </c>
      <c r="B123" s="1" t="s">
        <v>1241</v>
      </c>
      <c r="C123" s="1" t="s">
        <v>916</v>
      </c>
      <c r="D123" s="10">
        <f>IF(AND(S123 &gt;= -800,S123 &lt;= -600),-7,IF(AND(S123 &gt; -600,S123 &lt;= -500),-6,IF(AND(S123 &gt; -500,S123 &lt;= -400),-5,IF(AND(S123 &gt; -400,S123 &lt;= -300),-4,IF(AND(S123 &gt; -300,S123 &lt;= -200),-3,IF(AND(S123 &gt; -200,S123 &lt;= -100),-2,IF(AND(S123 &gt; -100,S123 &lt;= -1),-1,IF(AND(S123 &gt;= 0,S123 &lt; 100),1,IF(AND(S123 &gt;= 100,S123 &lt; 200),2,IF(AND(S123 &gt;= 200,S123 &lt; 300),3,IF(AND(S123 &gt;= 300,S123 &lt; 400),4,IF(AND(S123 &gt;= 400,S123 &lt; 500),5))))))))))))</f>
        <v>-5</v>
      </c>
      <c r="E123" s="2" t="s">
        <v>1248</v>
      </c>
      <c r="F123" s="27" t="s">
        <v>1241</v>
      </c>
      <c r="G123" s="1" t="s">
        <v>1249</v>
      </c>
      <c r="H123" s="1" t="s">
        <v>1250</v>
      </c>
      <c r="I123" s="1">
        <v>150070</v>
      </c>
      <c r="J123" s="1">
        <v>90</v>
      </c>
      <c r="K123" s="1">
        <v>439</v>
      </c>
      <c r="L123" s="1">
        <v>0</v>
      </c>
      <c r="M123" t="s">
        <v>29</v>
      </c>
      <c r="N123" s="14">
        <f>J123/I123</f>
        <v>5.9972013060571731E-4</v>
      </c>
      <c r="O123" s="14">
        <f>K123/I123</f>
        <v>2.9253015259545546E-3</v>
      </c>
      <c r="P123" s="14">
        <f>L123/I123</f>
        <v>0</v>
      </c>
      <c r="Q123">
        <v>29615</v>
      </c>
      <c r="R123" s="14">
        <f>Q123/I123</f>
        <v>0.19734124075431464</v>
      </c>
      <c r="S123">
        <v>-400</v>
      </c>
      <c r="T123" t="s">
        <v>90</v>
      </c>
      <c r="U123" s="19" t="s">
        <v>1251</v>
      </c>
      <c r="V123" s="19" t="s">
        <v>32</v>
      </c>
      <c r="W123">
        <v>15999.07142857213</v>
      </c>
      <c r="X123" s="14">
        <f>(Q123-W123)/I123</f>
        <v>9.0730516235276004E-2</v>
      </c>
      <c r="Y123" s="14" t="s">
        <v>1252</v>
      </c>
      <c r="Z123" s="30" t="str">
        <f>CONCATENATE(E123," (",U123,") - ",F123," (",V123,")")</f>
        <v>Thucydides (0003) - History (001)</v>
      </c>
      <c r="AA123" s="14"/>
      <c r="AB123" s="31">
        <v>0</v>
      </c>
      <c r="AC123" s="31">
        <v>29</v>
      </c>
      <c r="AD123" s="14"/>
    </row>
    <row r="124" spans="1:30" ht="15.75" customHeight="1" x14ac:dyDescent="0.2">
      <c r="A124" s="1" t="s">
        <v>1410</v>
      </c>
      <c r="B124" s="1" t="s">
        <v>1410</v>
      </c>
      <c r="C124" s="1" t="s">
        <v>1410</v>
      </c>
      <c r="D124" s="10">
        <f>IF(AND(S124 &gt;= -800,S124 &lt;= -600),-7,IF(AND(S124 &gt; -600,S124 &lt;= -500),-6,IF(AND(S124 &gt; -500,S124 &lt;= -400),-5,IF(AND(S124 &gt; -400,S124 &lt;= -300),-4,IF(AND(S124 &gt; -300,S124 &lt;= -200),-3,IF(AND(S124 &gt; -200,S124 &lt;= -100),-2,IF(AND(S124 &gt; -100,S124 &lt;= -1),-1,IF(AND(S124 &gt;= 0,S124 &lt; 100),1,IF(AND(S124 &gt;= 100,S124 &lt; 200),2,IF(AND(S124 &gt;= 200,S124 &lt; 300),3,IF(AND(S124 &gt;= 300,S124 &lt; 400),4,IF(AND(S124 &gt;= 400,S124 &lt; 500),5))))))))))))</f>
        <v>-4</v>
      </c>
      <c r="E124" s="3" t="s">
        <v>1450</v>
      </c>
      <c r="F124" s="27" t="s">
        <v>1508</v>
      </c>
      <c r="G124" s="1" t="s">
        <v>1509</v>
      </c>
      <c r="H124" s="1" t="s">
        <v>1510</v>
      </c>
      <c r="I124" s="1">
        <v>4795</v>
      </c>
      <c r="J124" s="1">
        <v>3</v>
      </c>
      <c r="K124" s="1">
        <v>1</v>
      </c>
      <c r="L124" s="1">
        <v>0</v>
      </c>
      <c r="M124" t="s">
        <v>29</v>
      </c>
      <c r="N124" s="14">
        <f>J124/I124</f>
        <v>6.2565172054223153E-4</v>
      </c>
      <c r="O124" s="14">
        <f>K124/I124</f>
        <v>2.0855057351407716E-4</v>
      </c>
      <c r="P124" s="14">
        <f>L124/I124</f>
        <v>0</v>
      </c>
      <c r="Q124">
        <v>922</v>
      </c>
      <c r="R124" s="14">
        <f>Q124/I124</f>
        <v>0.19228362877997915</v>
      </c>
      <c r="S124">
        <v>-399</v>
      </c>
      <c r="T124" t="s">
        <v>90</v>
      </c>
      <c r="U124" s="19" t="s">
        <v>1454</v>
      </c>
      <c r="V124" s="19" t="s">
        <v>545</v>
      </c>
      <c r="W124">
        <v>547.15952380952331</v>
      </c>
      <c r="X124" s="14">
        <f>(Q124-W124)/I124</f>
        <v>7.8173196285813706E-2</v>
      </c>
      <c r="Y124" s="14" t="s">
        <v>1511</v>
      </c>
      <c r="Z124" s="30" t="str">
        <f>CONCATENATE(E124," (",U124,") - ",F124," (",V124,")")</f>
        <v>Lysias (0540) - Against Agoratus (013)</v>
      </c>
      <c r="AA124" s="14"/>
      <c r="AB124" s="14"/>
      <c r="AC124" s="14"/>
      <c r="AD124" s="14"/>
    </row>
    <row r="125" spans="1:30" ht="15.75" customHeight="1" x14ac:dyDescent="0.2">
      <c r="A125" s="1" t="s">
        <v>1410</v>
      </c>
      <c r="B125" s="1" t="s">
        <v>1410</v>
      </c>
      <c r="C125" s="1" t="s">
        <v>1410</v>
      </c>
      <c r="D125" s="10">
        <f>IF(AND(S125 &gt;= -800,S125 &lt;= -600),-7,IF(AND(S125 &gt; -600,S125 &lt;= -500),-6,IF(AND(S125 &gt; -500,S125 &lt;= -400),-5,IF(AND(S125 &gt; -400,S125 &lt;= -300),-4,IF(AND(S125 &gt; -300,S125 &lt;= -200),-3,IF(AND(S125 &gt; -200,S125 &lt;= -100),-2,IF(AND(S125 &gt; -100,S125 &lt;= -1),-1,IF(AND(S125 &gt;= 0,S125 &lt; 100),1,IF(AND(S125 &gt;= 100,S125 &lt; 200),2,IF(AND(S125 &gt;= 200,S125 &lt; 300),3,IF(AND(S125 &gt;= 300,S125 &lt; 400),4,IF(AND(S125 &gt;= 400,S125 &lt; 500),5))))))))))))</f>
        <v>-4</v>
      </c>
      <c r="E125" s="3" t="s">
        <v>1450</v>
      </c>
      <c r="F125" s="27" t="s">
        <v>1512</v>
      </c>
      <c r="G125" s="1" t="s">
        <v>1513</v>
      </c>
      <c r="H125" s="1" t="s">
        <v>1514</v>
      </c>
      <c r="I125" s="1">
        <v>1694</v>
      </c>
      <c r="J125" s="1">
        <v>1</v>
      </c>
      <c r="K125" s="1">
        <v>1</v>
      </c>
      <c r="L125" s="1">
        <v>0</v>
      </c>
      <c r="M125" t="s">
        <v>29</v>
      </c>
      <c r="N125" s="14">
        <f>J125/I125</f>
        <v>5.9031877213695393E-4</v>
      </c>
      <c r="O125" s="14">
        <f>K125/I125</f>
        <v>5.9031877213695393E-4</v>
      </c>
      <c r="P125" s="14">
        <f>L125/I125</f>
        <v>0</v>
      </c>
      <c r="Q125">
        <v>283</v>
      </c>
      <c r="R125" s="14">
        <f>Q125/I125</f>
        <v>0.16706021251475797</v>
      </c>
      <c r="S125">
        <v>-399</v>
      </c>
      <c r="T125" t="s">
        <v>90</v>
      </c>
      <c r="U125" s="19" t="s">
        <v>1454</v>
      </c>
      <c r="V125" s="19" t="s">
        <v>585</v>
      </c>
      <c r="W125">
        <v>150.76666666666659</v>
      </c>
      <c r="X125" s="14">
        <f>(Q125-W125)/I125</f>
        <v>7.8059818968909914E-2</v>
      </c>
      <c r="Y125" s="14" t="s">
        <v>1515</v>
      </c>
      <c r="Z125" s="30" t="str">
        <f>CONCATENATE(E125," (",U125,") - ",F125," (",V125,")")</f>
        <v>Lysias (0540) - Against Diogeiton (032)</v>
      </c>
      <c r="AA125" s="14"/>
      <c r="AB125" s="14"/>
      <c r="AC125" s="14"/>
      <c r="AD125" s="14"/>
    </row>
    <row r="126" spans="1:30" ht="15.75" customHeight="1" x14ac:dyDescent="0.2">
      <c r="A126" s="1" t="s">
        <v>1410</v>
      </c>
      <c r="B126" s="1" t="s">
        <v>1410</v>
      </c>
      <c r="C126" s="1" t="s">
        <v>1410</v>
      </c>
      <c r="D126" s="10">
        <f>IF(AND(S126 &gt;= -800,S126 &lt;= -600),-7,IF(AND(S126 &gt; -600,S126 &lt;= -500),-6,IF(AND(S126 &gt; -500,S126 &lt;= -400),-5,IF(AND(S126 &gt; -400,S126 &lt;= -300),-4,IF(AND(S126 &gt; -300,S126 &lt;= -200),-3,IF(AND(S126 &gt; -200,S126 &lt;= -100),-2,IF(AND(S126 &gt; -100,S126 &lt;= -1),-1,IF(AND(S126 &gt;= 0,S126 &lt; 100),1,IF(AND(S126 &gt;= 100,S126 &lt; 200),2,IF(AND(S126 &gt;= 200,S126 &lt; 300),3,IF(AND(S126 &gt;= 300,S126 &lt; 400),4,IF(AND(S126 &gt;= 400,S126 &lt; 500),5))))))))))))</f>
        <v>-4</v>
      </c>
      <c r="E126" s="3" t="s">
        <v>1450</v>
      </c>
      <c r="F126" s="27" t="s">
        <v>1516</v>
      </c>
      <c r="G126" s="1" t="s">
        <v>1517</v>
      </c>
      <c r="H126" s="1" t="s">
        <v>1518</v>
      </c>
      <c r="I126" s="1">
        <v>1881</v>
      </c>
      <c r="J126" s="1">
        <v>0</v>
      </c>
      <c r="K126" s="1">
        <v>1</v>
      </c>
      <c r="L126" s="1">
        <v>0</v>
      </c>
      <c r="M126" t="s">
        <v>29</v>
      </c>
      <c r="N126" s="14">
        <f>J126/I126</f>
        <v>0</v>
      </c>
      <c r="O126" s="14">
        <f>K126/I126</f>
        <v>5.3163211057947904E-4</v>
      </c>
      <c r="P126" s="14">
        <f>L126/I126</f>
        <v>0</v>
      </c>
      <c r="Q126">
        <v>346</v>
      </c>
      <c r="R126" s="14">
        <f>Q126/I126</f>
        <v>0.18394471026049974</v>
      </c>
      <c r="S126">
        <v>-399</v>
      </c>
      <c r="T126" t="s">
        <v>90</v>
      </c>
      <c r="U126" s="19" t="s">
        <v>1454</v>
      </c>
      <c r="V126" s="19" t="s">
        <v>565</v>
      </c>
      <c r="W126">
        <v>195.5214285714286</v>
      </c>
      <c r="X126" s="14">
        <f>(Q126-W126)/I126</f>
        <v>7.9999240525556306E-2</v>
      </c>
      <c r="Y126" s="14" t="s">
        <v>1519</v>
      </c>
      <c r="Z126" s="30" t="str">
        <f>CONCATENATE(E126," (",U126,") - ",F126," (",V126,")")</f>
        <v>Lysias (0540) - Against Nicomachus (030)</v>
      </c>
      <c r="AA126" s="14"/>
      <c r="AB126" s="14"/>
      <c r="AC126" s="14"/>
      <c r="AD126" s="14"/>
    </row>
    <row r="127" spans="1:30" ht="15.75" customHeight="1" x14ac:dyDescent="0.2">
      <c r="A127" s="1" t="s">
        <v>1410</v>
      </c>
      <c r="B127" s="1" t="s">
        <v>1410</v>
      </c>
      <c r="C127" s="1" t="s">
        <v>1410</v>
      </c>
      <c r="D127" s="10">
        <f>IF(AND(S127 &gt;= -800,S127 &lt;= -600),-7,IF(AND(S127 &gt; -600,S127 &lt;= -500),-6,IF(AND(S127 &gt; -500,S127 &lt;= -400),-5,IF(AND(S127 &gt; -400,S127 &lt;= -300),-4,IF(AND(S127 &gt; -300,S127 &lt;= -200),-3,IF(AND(S127 &gt; -200,S127 &lt;= -100),-2,IF(AND(S127 &gt; -100,S127 &lt;= -1),-1,IF(AND(S127 &gt;= 0,S127 &lt; 100),1,IF(AND(S127 &gt;= 100,S127 &lt; 200),2,IF(AND(S127 &gt;= 200,S127 &lt; 300),3,IF(AND(S127 &gt;= 300,S127 &lt; 400),4,IF(AND(S127 &gt;= 400,S127 &lt; 500),5))))))))))))</f>
        <v>-4</v>
      </c>
      <c r="E127" s="3" t="s">
        <v>1450</v>
      </c>
      <c r="F127" s="27" t="s">
        <v>1520</v>
      </c>
      <c r="G127" s="1" t="s">
        <v>1521</v>
      </c>
      <c r="H127" s="1" t="s">
        <v>1522</v>
      </c>
      <c r="I127" s="1">
        <v>1818</v>
      </c>
      <c r="J127" s="1">
        <v>0</v>
      </c>
      <c r="K127" s="1">
        <v>0</v>
      </c>
      <c r="L127" s="1">
        <v>0</v>
      </c>
      <c r="M127" t="s">
        <v>29</v>
      </c>
      <c r="N127" s="14">
        <f>J127/I127</f>
        <v>0</v>
      </c>
      <c r="O127" s="14">
        <f>K127/I127</f>
        <v>0</v>
      </c>
      <c r="P127" s="14">
        <f>L127/I127</f>
        <v>0</v>
      </c>
      <c r="Q127">
        <v>382</v>
      </c>
      <c r="R127" s="14">
        <f>Q127/I127</f>
        <v>0.21012101210121012</v>
      </c>
      <c r="S127">
        <v>-398</v>
      </c>
      <c r="T127" t="s">
        <v>90</v>
      </c>
      <c r="U127" s="19" t="s">
        <v>1454</v>
      </c>
      <c r="V127" s="19" t="s">
        <v>747</v>
      </c>
      <c r="W127">
        <v>226.38333333333341</v>
      </c>
      <c r="X127" s="14">
        <f>(Q127-W127)/I127</f>
        <v>8.5597726439310559E-2</v>
      </c>
      <c r="Y127" s="14" t="s">
        <v>1523</v>
      </c>
      <c r="Z127" s="30" t="str">
        <f>CONCATENATE(E127," (",U127,") - ",F127," (",V127,")")</f>
        <v>Lysias (0540) - Against Philon (031)</v>
      </c>
      <c r="AA127" s="14"/>
      <c r="AB127" s="14"/>
      <c r="AC127" s="14"/>
      <c r="AD127" s="14"/>
    </row>
    <row r="128" spans="1:30" ht="15.75" customHeight="1" x14ac:dyDescent="0.2">
      <c r="A128" s="1" t="s">
        <v>1410</v>
      </c>
      <c r="B128" s="1" t="s">
        <v>1410</v>
      </c>
      <c r="C128" s="1" t="s">
        <v>1410</v>
      </c>
      <c r="D128" s="10">
        <f>IF(AND(S128 &gt;= -800,S128 &lt;= -600),-7,IF(AND(S128 &gt; -600,S128 &lt;= -500),-6,IF(AND(S128 &gt; -500,S128 &lt;= -400),-5,IF(AND(S128 &gt; -400,S128 &lt;= -300),-4,IF(AND(S128 &gt; -300,S128 &lt;= -200),-3,IF(AND(S128 &gt; -200,S128 &lt;= -100),-2,IF(AND(S128 &gt; -100,S128 &lt;= -1),-1,IF(AND(S128 &gt;= 0,S128 &lt; 100),1,IF(AND(S128 &gt;= 100,S128 &lt; 200),2,IF(AND(S128 &gt;= 200,S128 &lt; 300),3,IF(AND(S128 &gt;= 300,S128 &lt; 400),4,IF(AND(S128 &gt;= 400,S128 &lt; 500),5))))))))))))</f>
        <v>-4</v>
      </c>
      <c r="E128" s="1" t="s">
        <v>845</v>
      </c>
      <c r="F128" s="27" t="s">
        <v>1524</v>
      </c>
      <c r="G128" s="1" t="s">
        <v>1525</v>
      </c>
      <c r="H128" s="1" t="s">
        <v>1526</v>
      </c>
      <c r="I128" s="1">
        <v>2901</v>
      </c>
      <c r="J128" s="1">
        <v>1</v>
      </c>
      <c r="K128" s="1">
        <v>0</v>
      </c>
      <c r="L128" s="1">
        <v>0</v>
      </c>
      <c r="M128" t="s">
        <v>29</v>
      </c>
      <c r="N128" s="14">
        <f>J128/I128</f>
        <v>3.4470872113064461E-4</v>
      </c>
      <c r="O128" s="14">
        <f>K128/I128</f>
        <v>0</v>
      </c>
      <c r="P128" s="14">
        <f>L128/I128</f>
        <v>0</v>
      </c>
      <c r="Q128">
        <v>509</v>
      </c>
      <c r="R128" s="14">
        <f>Q128/I128</f>
        <v>0.17545673905549811</v>
      </c>
      <c r="S128">
        <v>-397</v>
      </c>
      <c r="T128" t="s">
        <v>90</v>
      </c>
      <c r="U128" s="19" t="s">
        <v>848</v>
      </c>
      <c r="V128" s="19" t="s">
        <v>47</v>
      </c>
      <c r="W128">
        <v>280.92619047619058</v>
      </c>
      <c r="X128" s="14">
        <f>(Q128-W128)/I128</f>
        <v>7.8619031204346573E-2</v>
      </c>
      <c r="Y128" s="14" t="s">
        <v>1527</v>
      </c>
      <c r="Z128" s="30" t="str">
        <f>CONCATENATE(E128," (",U128,") - ",F128," (",V128,")")</f>
        <v>Isocrates (0010) - Concerning the Team of Horses (004)</v>
      </c>
      <c r="AA128" s="14"/>
      <c r="AB128" s="14"/>
      <c r="AC128" s="14"/>
      <c r="AD128" s="14"/>
    </row>
    <row r="129" spans="1:30" ht="15.75" customHeight="1" x14ac:dyDescent="0.2">
      <c r="A129" s="1" t="s">
        <v>1410</v>
      </c>
      <c r="B129" s="1" t="s">
        <v>1410</v>
      </c>
      <c r="C129" s="1" t="s">
        <v>1410</v>
      </c>
      <c r="D129" s="10">
        <f>IF(AND(S129 &gt;= -800,S129 &lt;= -600),-7,IF(AND(S129 &gt; -600,S129 &lt;= -500),-6,IF(AND(S129 &gt; -500,S129 &lt;= -400),-5,IF(AND(S129 &gt; -400,S129 &lt;= -300),-4,IF(AND(S129 &gt; -300,S129 &lt;= -200),-3,IF(AND(S129 &gt; -200,S129 &lt;= -100),-2,IF(AND(S129 &gt; -100,S129 &lt;= -1),-1,IF(AND(S129 &gt;= 0,S129 &lt; 100),1,IF(AND(S129 &gt;= 100,S129 &lt; 200),2,IF(AND(S129 &gt;= 200,S129 &lt; 300),3,IF(AND(S129 &gt;= 300,S129 &lt; 400),4,IF(AND(S129 &gt;= 400,S129 &lt; 500),5))))))))))))</f>
        <v>-4</v>
      </c>
      <c r="E129" s="3" t="s">
        <v>1450</v>
      </c>
      <c r="F129" s="27" t="s">
        <v>1528</v>
      </c>
      <c r="G129" s="1" t="s">
        <v>1529</v>
      </c>
      <c r="H129" s="1" t="s">
        <v>1530</v>
      </c>
      <c r="I129" s="1">
        <v>584</v>
      </c>
      <c r="J129" s="1">
        <v>0</v>
      </c>
      <c r="K129" s="1">
        <v>0</v>
      </c>
      <c r="L129" s="1">
        <v>0</v>
      </c>
      <c r="M129" t="s">
        <v>29</v>
      </c>
      <c r="N129" s="14">
        <f>J129/I129</f>
        <v>0</v>
      </c>
      <c r="O129" s="14">
        <f>K129/I129</f>
        <v>0</v>
      </c>
      <c r="P129" s="14">
        <f>L129/I129</f>
        <v>0</v>
      </c>
      <c r="Q129">
        <v>129</v>
      </c>
      <c r="R129" s="14">
        <f>Q129/I129</f>
        <v>0.2208904109589041</v>
      </c>
      <c r="S129">
        <v>-397</v>
      </c>
      <c r="T129" t="s">
        <v>90</v>
      </c>
      <c r="U129" s="19" t="s">
        <v>1454</v>
      </c>
      <c r="V129" s="19" t="s">
        <v>727</v>
      </c>
      <c r="W129">
        <v>78.583333333333343</v>
      </c>
      <c r="X129" s="14">
        <f>(Q129-W129)/I129</f>
        <v>8.6329908675799066E-2</v>
      </c>
      <c r="Y129" s="14" t="s">
        <v>1531</v>
      </c>
      <c r="Z129" s="30" t="str">
        <f>CONCATENATE(E129," (",U129,") - ",F129," (",V129,")")</f>
        <v>Lysias (0540) - On The Property Of Eraton (017)</v>
      </c>
      <c r="AA129" s="14"/>
      <c r="AB129" s="14"/>
      <c r="AC129" s="14"/>
      <c r="AD129" s="14"/>
    </row>
    <row r="130" spans="1:30" ht="15.75" customHeight="1" x14ac:dyDescent="0.2">
      <c r="A130" s="1" t="s">
        <v>1410</v>
      </c>
      <c r="B130" s="1" t="s">
        <v>1410</v>
      </c>
      <c r="C130" s="1" t="s">
        <v>1410</v>
      </c>
      <c r="D130" s="10">
        <f>IF(AND(S130 &gt;= -800,S130 &lt;= -600),-7,IF(AND(S130 &gt; -600,S130 &lt;= -500),-6,IF(AND(S130 &gt; -500,S130 &lt;= -400),-5,IF(AND(S130 &gt; -400,S130 &lt;= -300),-4,IF(AND(S130 &gt; -300,S130 &lt;= -200),-3,IF(AND(S130 &gt; -200,S130 &lt;= -100),-2,IF(AND(S130 &gt; -100,S130 &lt;= -1),-1,IF(AND(S130 &gt;= 0,S130 &lt; 100),1,IF(AND(S130 &gt;= 100,S130 &lt; 200),2,IF(AND(S130 &gt;= 200,S130 &lt; 300),3,IF(AND(S130 &gt;= 300,S130 &lt; 400),4,IF(AND(S130 &gt;= 400,S130 &lt; 500),5))))))))))))</f>
        <v>-4</v>
      </c>
      <c r="E130" s="3" t="s">
        <v>1450</v>
      </c>
      <c r="F130" s="27" t="s">
        <v>1532</v>
      </c>
      <c r="G130" s="1" t="s">
        <v>1533</v>
      </c>
      <c r="H130" s="1" t="s">
        <v>1534</v>
      </c>
      <c r="I130" s="1">
        <v>2027</v>
      </c>
      <c r="J130" s="1">
        <v>2</v>
      </c>
      <c r="K130" s="1">
        <v>0</v>
      </c>
      <c r="L130" s="1">
        <v>0</v>
      </c>
      <c r="M130" t="s">
        <v>29</v>
      </c>
      <c r="N130" s="14">
        <f>J130/I130</f>
        <v>9.8667982239763205E-4</v>
      </c>
      <c r="O130" s="14">
        <f>K130/I130</f>
        <v>0</v>
      </c>
      <c r="P130" s="14">
        <f>L130/I130</f>
        <v>0</v>
      </c>
      <c r="Q130">
        <v>466</v>
      </c>
      <c r="R130" s="14">
        <f>Q130/I130</f>
        <v>0.22989639861864825</v>
      </c>
      <c r="S130">
        <v>-396</v>
      </c>
      <c r="T130" t="s">
        <v>90</v>
      </c>
      <c r="U130" s="19" t="s">
        <v>1454</v>
      </c>
      <c r="V130" s="19" t="s">
        <v>62</v>
      </c>
      <c r="W130">
        <v>274.03333333333342</v>
      </c>
      <c r="X130" s="14">
        <f>(Q130-W130)/I130</f>
        <v>9.4704818286466E-2</v>
      </c>
      <c r="Y130" s="14" t="s">
        <v>1535</v>
      </c>
      <c r="Z130" s="30" t="str">
        <f>CONCATENATE(E130," (",U130,") - ",F130," (",V130,")")</f>
        <v>Lysias (0540) - Defense in the Matter of the Olive Stump (007)</v>
      </c>
      <c r="AA130" s="14"/>
      <c r="AB130" s="14"/>
      <c r="AC130" s="14"/>
      <c r="AD130" s="14"/>
    </row>
    <row r="131" spans="1:30" ht="15.75" customHeight="1" x14ac:dyDescent="0.2">
      <c r="A131" s="1" t="s">
        <v>1410</v>
      </c>
      <c r="B131" s="1" t="s">
        <v>1410</v>
      </c>
      <c r="C131" s="1" t="s">
        <v>1410</v>
      </c>
      <c r="D131" s="10">
        <f>IF(AND(S131 &gt;= -800,S131 &lt;= -600),-7,IF(AND(S131 &gt; -600,S131 &lt;= -500),-6,IF(AND(S131 &gt; -500,S131 &lt;= -400),-5,IF(AND(S131 &gt; -400,S131 &lt;= -300),-4,IF(AND(S131 &gt; -300,S131 &lt;= -200),-3,IF(AND(S131 &gt; -200,S131 &lt;= -100),-2,IF(AND(S131 &gt; -100,S131 &lt;= -1),-1,IF(AND(S131 &gt;= 0,S131 &lt; 100),1,IF(AND(S131 &gt;= 100,S131 &lt; 200),2,IF(AND(S131 &gt;= 200,S131 &lt; 300),3,IF(AND(S131 &gt;= 300,S131 &lt; 400),4,IF(AND(S131 &gt;= 400,S131 &lt; 500),5))))))))))))</f>
        <v>-4</v>
      </c>
      <c r="E131" s="3" t="s">
        <v>1450</v>
      </c>
      <c r="F131" s="27" t="s">
        <v>1536</v>
      </c>
      <c r="G131" s="1" t="s">
        <v>1537</v>
      </c>
      <c r="H131" s="1" t="s">
        <v>1538</v>
      </c>
      <c r="I131" s="1">
        <v>1346</v>
      </c>
      <c r="J131" s="1">
        <v>2</v>
      </c>
      <c r="K131" s="1">
        <v>0</v>
      </c>
      <c r="L131" s="1">
        <v>0</v>
      </c>
      <c r="M131" t="s">
        <v>29</v>
      </c>
      <c r="N131" s="14">
        <f>J131/I131</f>
        <v>1.4858841010401188E-3</v>
      </c>
      <c r="O131" s="14">
        <f>K131/I131</f>
        <v>0</v>
      </c>
      <c r="P131" s="14">
        <f>L131/I131</f>
        <v>0</v>
      </c>
      <c r="Q131">
        <v>281</v>
      </c>
      <c r="R131" s="14">
        <f>Q131/I131</f>
        <v>0.20876671619613671</v>
      </c>
      <c r="S131">
        <v>-396</v>
      </c>
      <c r="T131" t="s">
        <v>90</v>
      </c>
      <c r="U131" s="19" t="s">
        <v>1454</v>
      </c>
      <c r="V131" s="19" t="s">
        <v>732</v>
      </c>
      <c r="W131">
        <v>175.68809523809529</v>
      </c>
      <c r="X131" s="14">
        <f>(Q131-W131)/I131</f>
        <v>7.8240642467982693E-2</v>
      </c>
      <c r="Y131" s="14" t="s">
        <v>1539</v>
      </c>
      <c r="Z131" s="30" t="str">
        <f>CONCATENATE(E131," (",U131,") - ",F131," (",V131,")")</f>
        <v>Lysias (0540) - On the Confiscation of the Property Of The Brother Of Nicias (018)</v>
      </c>
      <c r="AA131" s="14"/>
      <c r="AB131" s="14"/>
      <c r="AC131" s="14"/>
      <c r="AD131" s="14"/>
    </row>
    <row r="132" spans="1:30" ht="15.75" customHeight="1" x14ac:dyDescent="0.2">
      <c r="A132" s="1" t="s">
        <v>1410</v>
      </c>
      <c r="B132" s="1" t="s">
        <v>1410</v>
      </c>
      <c r="C132" s="1" t="s">
        <v>1410</v>
      </c>
      <c r="D132" s="10">
        <f>IF(AND(S132 &gt;= -800,S132 &lt;= -600),-7,IF(AND(S132 &gt; -600,S132 &lt;= -500),-6,IF(AND(S132 &gt; -500,S132 &lt;= -400),-5,IF(AND(S132 &gt; -400,S132 &lt;= -300),-4,IF(AND(S132 &gt; -300,S132 &lt;= -200),-3,IF(AND(S132 &gt; -200,S132 &lt;= -100),-2,IF(AND(S132 &gt; -100,S132 &lt;= -1),-1,IF(AND(S132 &gt;= 0,S132 &lt; 100),1,IF(AND(S132 &gt;= 100,S132 &lt; 200),2,IF(AND(S132 &gt;= 200,S132 &lt; 300),3,IF(AND(S132 &gt;= 300,S132 &lt; 400),4,IF(AND(S132 &gt;= 400,S132 &lt; 500),5))))))))))))</f>
        <v>-4</v>
      </c>
      <c r="E132" s="3" t="s">
        <v>1450</v>
      </c>
      <c r="F132" s="27" t="s">
        <v>1540</v>
      </c>
      <c r="G132" s="1" t="s">
        <v>1541</v>
      </c>
      <c r="H132" s="1" t="s">
        <v>1542</v>
      </c>
      <c r="I132" s="1">
        <v>2414</v>
      </c>
      <c r="J132" s="1">
        <v>2</v>
      </c>
      <c r="K132" s="1">
        <v>0</v>
      </c>
      <c r="L132" s="1">
        <v>0</v>
      </c>
      <c r="M132" t="s">
        <v>29</v>
      </c>
      <c r="N132" s="14">
        <f>J132/I132</f>
        <v>8.2850041425020708E-4</v>
      </c>
      <c r="O132" s="14">
        <f>K132/I132</f>
        <v>0</v>
      </c>
      <c r="P132" s="14">
        <f>L132/I132</f>
        <v>0</v>
      </c>
      <c r="Q132">
        <v>498</v>
      </c>
      <c r="R132" s="14">
        <f>Q132/I132</f>
        <v>0.20629660314830156</v>
      </c>
      <c r="S132">
        <v>-395</v>
      </c>
      <c r="T132" t="s">
        <v>90</v>
      </c>
      <c r="U132" s="19" t="s">
        <v>1454</v>
      </c>
      <c r="V132" s="19" t="s">
        <v>790</v>
      </c>
      <c r="W132">
        <v>303.35476190476192</v>
      </c>
      <c r="X132" s="14">
        <f>(Q132-W132)/I132</f>
        <v>8.0631830196867468E-2</v>
      </c>
      <c r="Y132" s="14" t="s">
        <v>1543</v>
      </c>
      <c r="Z132" s="30" t="str">
        <f>CONCATENATE(E132," (",U132,") - ",F132," (",V132,")")</f>
        <v>Lysias (0540) - Against Alcibiades 1 (014)</v>
      </c>
      <c r="AA132" s="14"/>
      <c r="AB132" s="14"/>
      <c r="AC132" s="14"/>
      <c r="AD132" s="14"/>
    </row>
    <row r="133" spans="1:30" ht="15.75" customHeight="1" x14ac:dyDescent="0.2">
      <c r="A133" s="1" t="s">
        <v>1410</v>
      </c>
      <c r="B133" s="1" t="s">
        <v>1410</v>
      </c>
      <c r="C133" s="1" t="s">
        <v>1410</v>
      </c>
      <c r="D133" s="10">
        <f>IF(AND(S133 &gt;= -800,S133 &lt;= -600),-7,IF(AND(S133 &gt; -600,S133 &lt;= -500),-6,IF(AND(S133 &gt; -500,S133 &lt;= -400),-5,IF(AND(S133 &gt; -400,S133 &lt;= -300),-4,IF(AND(S133 &gt; -300,S133 &lt;= -200),-3,IF(AND(S133 &gt; -200,S133 &lt;= -100),-2,IF(AND(S133 &gt; -100,S133 &lt;= -1),-1,IF(AND(S133 &gt;= 0,S133 &lt; 100),1,IF(AND(S133 &gt;= 100,S133 &lt; 200),2,IF(AND(S133 &gt;= 200,S133 &lt; 300),3,IF(AND(S133 &gt;= 300,S133 &lt; 400),4,IF(AND(S133 &gt;= 400,S133 &lt; 500),5))))))))))))</f>
        <v>-4</v>
      </c>
      <c r="E133" s="3" t="s">
        <v>1450</v>
      </c>
      <c r="F133" s="27" t="s">
        <v>1544</v>
      </c>
      <c r="G133" s="1" t="s">
        <v>1545</v>
      </c>
      <c r="H133" s="1" t="s">
        <v>1546</v>
      </c>
      <c r="I133" s="1">
        <v>601</v>
      </c>
      <c r="J133" s="1">
        <v>0</v>
      </c>
      <c r="K133" s="1">
        <v>0</v>
      </c>
      <c r="L133" s="1">
        <v>0</v>
      </c>
      <c r="M133" t="s">
        <v>29</v>
      </c>
      <c r="N133" s="14">
        <f>J133/I133</f>
        <v>0</v>
      </c>
      <c r="O133" s="14">
        <f>K133/I133</f>
        <v>0</v>
      </c>
      <c r="P133" s="14">
        <f>L133/I133</f>
        <v>0</v>
      </c>
      <c r="Q133">
        <v>131</v>
      </c>
      <c r="R133" s="14">
        <f>Q133/I133</f>
        <v>0.21797004991680533</v>
      </c>
      <c r="S133">
        <v>-395</v>
      </c>
      <c r="T133" t="s">
        <v>90</v>
      </c>
      <c r="U133" s="19" t="s">
        <v>1454</v>
      </c>
      <c r="V133" s="19" t="s">
        <v>675</v>
      </c>
      <c r="W133">
        <v>81.166666666666671</v>
      </c>
      <c r="X133" s="14">
        <f>(Q133-W133)/I133</f>
        <v>8.2917359955629502E-2</v>
      </c>
      <c r="Y133" s="14" t="s">
        <v>1547</v>
      </c>
      <c r="Z133" s="30" t="str">
        <f>CONCATENATE(E133," (",U133,") - ",F133," (",V133,")")</f>
        <v>Lysias (0540) - Against Alcibiades 2 (015)</v>
      </c>
      <c r="AA133" s="14"/>
      <c r="AB133" s="14"/>
      <c r="AC133" s="14"/>
      <c r="AD133" s="14"/>
    </row>
    <row r="134" spans="1:30" ht="15.75" customHeight="1" x14ac:dyDescent="0.2">
      <c r="A134" s="1" t="s">
        <v>1410</v>
      </c>
      <c r="B134" s="1" t="s">
        <v>1410</v>
      </c>
      <c r="C134" s="1" t="s">
        <v>1410</v>
      </c>
      <c r="D134" s="10">
        <f>IF(AND(S134 &gt;= -800,S134 &lt;= -600),-7,IF(AND(S134 &gt; -600,S134 &lt;= -500),-6,IF(AND(S134 &gt; -500,S134 &lt;= -400),-5,IF(AND(S134 &gt; -400,S134 &lt;= -300),-4,IF(AND(S134 &gt; -300,S134 &lt;= -200),-3,IF(AND(S134 &gt; -200,S134 &lt;= -100),-2,IF(AND(S134 &gt; -100,S134 &lt;= -1),-1,IF(AND(S134 &gt;= 0,S134 &lt; 100),1,IF(AND(S134 &gt;= 100,S134 &lt; 200),2,IF(AND(S134 &gt;= 200,S134 &lt; 300),3,IF(AND(S134 &gt;= 300,S134 &lt; 400),4,IF(AND(S134 &gt;= 400,S134 &lt; 500),5))))))))))))</f>
        <v>-4</v>
      </c>
      <c r="E134" s="3" t="s">
        <v>1450</v>
      </c>
      <c r="F134" s="27" t="s">
        <v>1548</v>
      </c>
      <c r="G134" s="1" t="s">
        <v>1549</v>
      </c>
      <c r="H134" s="1" t="s">
        <v>1550</v>
      </c>
      <c r="I134" s="1">
        <v>871</v>
      </c>
      <c r="J134" s="1">
        <v>4</v>
      </c>
      <c r="K134" s="1">
        <v>0</v>
      </c>
      <c r="L134" s="1">
        <v>0</v>
      </c>
      <c r="M134" t="s">
        <v>29</v>
      </c>
      <c r="N134" s="14">
        <f>J134/I134</f>
        <v>4.5924225028702642E-3</v>
      </c>
      <c r="O134" s="14">
        <f>K134/I134</f>
        <v>0</v>
      </c>
      <c r="P134" s="14">
        <f>L134/I134</f>
        <v>0</v>
      </c>
      <c r="Q134">
        <v>179</v>
      </c>
      <c r="R134" s="14">
        <f>Q134/I134</f>
        <v>0.20551090700344432</v>
      </c>
      <c r="S134">
        <v>-395</v>
      </c>
      <c r="T134" t="s">
        <v>90</v>
      </c>
      <c r="U134" s="19" t="s">
        <v>1454</v>
      </c>
      <c r="V134" s="19" t="s">
        <v>72</v>
      </c>
      <c r="W134">
        <v>86.4</v>
      </c>
      <c r="X134" s="14">
        <f>(Q134-W134)/I134</f>
        <v>0.10631458094144661</v>
      </c>
      <c r="Y134" s="14" t="s">
        <v>1551</v>
      </c>
      <c r="Z134" s="30" t="str">
        <f>CONCATENATE(E134," (",U134,") - ",F134," (",V134,")")</f>
        <v>Lysias (0540) - For The Soldier (009)</v>
      </c>
      <c r="AA134" s="14"/>
      <c r="AB134" s="14"/>
      <c r="AC134" s="14"/>
      <c r="AD134" s="14"/>
    </row>
    <row r="135" spans="1:30" ht="15.75" customHeight="1" x14ac:dyDescent="0.2">
      <c r="A135" s="1" t="s">
        <v>2204</v>
      </c>
      <c r="B135" s="1" t="s">
        <v>2204</v>
      </c>
      <c r="C135" s="1" t="s">
        <v>2204</v>
      </c>
      <c r="D135" s="10">
        <f>IF(AND(S135 &gt;= -800,S135 &lt;= -600),-7,IF(AND(S135 &gt; -600,S135 &lt;= -500),-6,IF(AND(S135 &gt; -500,S135 &lt;= -400),-5,IF(AND(S135 &gt; -400,S135 &lt;= -300),-4,IF(AND(S135 &gt; -300,S135 &lt;= -200),-3,IF(AND(S135 &gt; -200,S135 &lt;= -100),-2,IF(AND(S135 &gt; -100,S135 &lt;= -1),-1,IF(AND(S135 &gt;= 0,S135 &lt; 100),1,IF(AND(S135 &gt;= 100,S135 &lt; 200),2,IF(AND(S135 &gt;= 200,S135 &lt; 300),3,IF(AND(S135 &gt;= 300,S135 &lt; 400),4,IF(AND(S135 &gt;= 400,S135 &lt; 500),5))))))))))))</f>
        <v>-4</v>
      </c>
      <c r="E135" s="1" t="s">
        <v>2205</v>
      </c>
      <c r="F135" s="27" t="s">
        <v>2206</v>
      </c>
      <c r="G135" s="1" t="s">
        <v>2207</v>
      </c>
      <c r="H135" s="1" t="s">
        <v>2208</v>
      </c>
      <c r="I135" s="1">
        <v>8745</v>
      </c>
      <c r="J135" s="1">
        <v>2</v>
      </c>
      <c r="K135" s="1">
        <v>4</v>
      </c>
      <c r="L135" s="1">
        <v>1</v>
      </c>
      <c r="M135" t="s">
        <v>29</v>
      </c>
      <c r="N135" s="14">
        <f>J135/I135</f>
        <v>2.2870211549456832E-4</v>
      </c>
      <c r="O135" s="14">
        <f>K135/I135</f>
        <v>4.5740423098913663E-4</v>
      </c>
      <c r="P135" s="14">
        <f>L135/I135</f>
        <v>1.1435105774728416E-4</v>
      </c>
      <c r="Q135">
        <v>1983</v>
      </c>
      <c r="R135" s="14">
        <f>Q135/I135</f>
        <v>0.22675814751286449</v>
      </c>
      <c r="S135">
        <v>-395</v>
      </c>
      <c r="T135" t="s">
        <v>90</v>
      </c>
      <c r="U135" s="19" t="s">
        <v>2209</v>
      </c>
      <c r="V135" s="19" t="s">
        <v>37</v>
      </c>
      <c r="W135">
        <v>1102.2690476190501</v>
      </c>
      <c r="X135" s="14">
        <f>(Q135-W135)/I135</f>
        <v>0.10071251599553459</v>
      </c>
      <c r="Y135" s="14" t="s">
        <v>2210</v>
      </c>
      <c r="Z135" s="30" t="str">
        <f>CONCATENATE(E135," (",U135,") - ",F135," (",V135,")")</f>
        <v>Plato (0059) - Apology (002)</v>
      </c>
      <c r="AA135" s="14" t="s">
        <v>3692</v>
      </c>
      <c r="AB135" s="31">
        <v>1</v>
      </c>
      <c r="AC135" s="31">
        <v>20</v>
      </c>
      <c r="AD135" s="14"/>
    </row>
    <row r="136" spans="1:30" ht="15.75" customHeight="1" x14ac:dyDescent="0.2">
      <c r="A136" s="1" t="s">
        <v>2204</v>
      </c>
      <c r="B136" s="1" t="s">
        <v>2204</v>
      </c>
      <c r="C136" s="1" t="s">
        <v>2204</v>
      </c>
      <c r="D136" s="10">
        <f>IF(AND(S136 &gt;= -800,S136 &lt;= -600),-7,IF(AND(S136 &gt; -600,S136 &lt;= -500),-6,IF(AND(S136 &gt; -500,S136 &lt;= -400),-5,IF(AND(S136 &gt; -400,S136 &lt;= -300),-4,IF(AND(S136 &gt; -300,S136 &lt;= -200),-3,IF(AND(S136 &gt; -200,S136 &lt;= -100),-2,IF(AND(S136 &gt; -100,S136 &lt;= -1),-1,IF(AND(S136 &gt;= 0,S136 &lt; 100),1,IF(AND(S136 &gt;= 100,S136 &lt; 200),2,IF(AND(S136 &gt;= 200,S136 &lt; 300),3,IF(AND(S136 &gt;= 300,S136 &lt; 400),4,IF(AND(S136 &gt;= 400,S136 &lt; 500),5))))))))))))</f>
        <v>-4</v>
      </c>
      <c r="E136" s="1" t="s">
        <v>2205</v>
      </c>
      <c r="F136" s="27" t="s">
        <v>2211</v>
      </c>
      <c r="G136" s="1" t="s">
        <v>2212</v>
      </c>
      <c r="H136" s="1" t="s">
        <v>2213</v>
      </c>
      <c r="I136" s="1">
        <v>8311</v>
      </c>
      <c r="J136" s="1">
        <v>2</v>
      </c>
      <c r="K136" s="1">
        <v>5</v>
      </c>
      <c r="L136" s="1">
        <v>0</v>
      </c>
      <c r="M136" t="s">
        <v>29</v>
      </c>
      <c r="N136" s="14">
        <f>J136/I136</f>
        <v>2.406449284081338E-4</v>
      </c>
      <c r="O136" s="14">
        <f>K136/I136</f>
        <v>6.0161232102033451E-4</v>
      </c>
      <c r="P136" s="14">
        <f>L136/I136</f>
        <v>0</v>
      </c>
      <c r="Q136">
        <v>1961</v>
      </c>
      <c r="R136" s="14">
        <f>Q136/I136</f>
        <v>0.23595235230417519</v>
      </c>
      <c r="S136">
        <v>-395</v>
      </c>
      <c r="T136" t="s">
        <v>90</v>
      </c>
      <c r="U136" s="19" t="s">
        <v>2209</v>
      </c>
      <c r="V136" s="19" t="s">
        <v>732</v>
      </c>
      <c r="W136">
        <v>1079.7833333333349</v>
      </c>
      <c r="X136" s="14">
        <f>(Q136-W136)/I136</f>
        <v>0.10603016083102697</v>
      </c>
      <c r="Y136" s="14" t="s">
        <v>2214</v>
      </c>
      <c r="Z136" s="30" t="str">
        <f>CONCATENATE(E136," (",U136,") - ",F136," (",V136,")")</f>
        <v>Plato (0059) - Charmides (018)</v>
      </c>
      <c r="AA136" s="14"/>
      <c r="AB136" s="14"/>
      <c r="AC136" s="14"/>
      <c r="AD136" s="14"/>
    </row>
    <row r="137" spans="1:30" ht="15.75" customHeight="1" x14ac:dyDescent="0.2">
      <c r="A137" s="1" t="s">
        <v>2204</v>
      </c>
      <c r="B137" s="1" t="s">
        <v>2204</v>
      </c>
      <c r="C137" s="1" t="s">
        <v>2204</v>
      </c>
      <c r="D137" s="10">
        <f>IF(AND(S137 &gt;= -800,S137 &lt;= -600),-7,IF(AND(S137 &gt; -600,S137 &lt;= -500),-6,IF(AND(S137 &gt; -500,S137 &lt;= -400),-5,IF(AND(S137 &gt; -400,S137 &lt;= -300),-4,IF(AND(S137 &gt; -300,S137 &lt;= -200),-3,IF(AND(S137 &gt; -200,S137 &lt;= -100),-2,IF(AND(S137 &gt; -100,S137 &lt;= -1),-1,IF(AND(S137 &gt;= 0,S137 &lt; 100),1,IF(AND(S137 &gt;= 100,S137 &lt; 200),2,IF(AND(S137 &gt;= 200,S137 &lt; 300),3,IF(AND(S137 &gt;= 300,S137 &lt; 400),4,IF(AND(S137 &gt;= 400,S137 &lt; 500),5))))))))))))</f>
        <v>-4</v>
      </c>
      <c r="E137" s="1" t="s">
        <v>2205</v>
      </c>
      <c r="F137" s="27" t="s">
        <v>2215</v>
      </c>
      <c r="G137" s="1" t="s">
        <v>2216</v>
      </c>
      <c r="H137" s="1" t="s">
        <v>2217</v>
      </c>
      <c r="I137" s="1">
        <v>4172</v>
      </c>
      <c r="J137" s="1">
        <v>1</v>
      </c>
      <c r="K137" s="1">
        <v>2</v>
      </c>
      <c r="L137" s="1">
        <v>0</v>
      </c>
      <c r="M137" t="s">
        <v>29</v>
      </c>
      <c r="N137" s="14">
        <f>J137/I137</f>
        <v>2.3969319271332693E-4</v>
      </c>
      <c r="O137" s="14">
        <f>K137/I137</f>
        <v>4.7938638542665386E-4</v>
      </c>
      <c r="P137" s="14">
        <f>L137/I137</f>
        <v>0</v>
      </c>
      <c r="Q137">
        <v>1031</v>
      </c>
      <c r="R137" s="14">
        <f>Q137/I137</f>
        <v>0.24712368168744009</v>
      </c>
      <c r="S137">
        <v>-395</v>
      </c>
      <c r="T137" t="s">
        <v>90</v>
      </c>
      <c r="U137" s="19" t="s">
        <v>2209</v>
      </c>
      <c r="V137" s="19" t="s">
        <v>42</v>
      </c>
      <c r="W137">
        <v>580.23333333333346</v>
      </c>
      <c r="X137" s="14">
        <f>(Q137-W137)/I137</f>
        <v>0.1080457015020773</v>
      </c>
      <c r="Y137" s="14" t="s">
        <v>2218</v>
      </c>
      <c r="Z137" s="30" t="str">
        <f>CONCATENATE(E137," (",U137,") - ",F137," (",V137,")")</f>
        <v>Plato (0059) - Crito (003)</v>
      </c>
      <c r="AA137" s="14"/>
      <c r="AB137" s="14"/>
      <c r="AC137" s="14"/>
      <c r="AD137" s="14"/>
    </row>
    <row r="138" spans="1:30" ht="18" customHeight="1" x14ac:dyDescent="0.2">
      <c r="A138" s="1" t="s">
        <v>2204</v>
      </c>
      <c r="B138" s="1" t="s">
        <v>2204</v>
      </c>
      <c r="C138" s="1" t="s">
        <v>2204</v>
      </c>
      <c r="D138" s="10">
        <f>IF(AND(S138 &gt;= -800,S138 &lt;= -600),-7,IF(AND(S138 &gt; -600,S138 &lt;= -500),-6,IF(AND(S138 &gt; -500,S138 &lt;= -400),-5,IF(AND(S138 &gt; -400,S138 &lt;= -300),-4,IF(AND(S138 &gt; -300,S138 &lt;= -200),-3,IF(AND(S138 &gt; -200,S138 &lt;= -100),-2,IF(AND(S138 &gt; -100,S138 &lt;= -1),-1,IF(AND(S138 &gt;= 0,S138 &lt; 100),1,IF(AND(S138 &gt;= 100,S138 &lt; 200),2,IF(AND(S138 &gt;= 200,S138 &lt; 300),3,IF(AND(S138 &gt;= 300,S138 &lt; 400),4,IF(AND(S138 &gt;= 400,S138 &lt; 500),5))))))))))))</f>
        <v>-4</v>
      </c>
      <c r="E138" s="3" t="s">
        <v>2205</v>
      </c>
      <c r="F138" s="27" t="s">
        <v>2219</v>
      </c>
      <c r="G138" s="1" t="s">
        <v>2220</v>
      </c>
      <c r="H138" s="1" t="s">
        <v>2221</v>
      </c>
      <c r="I138" s="1">
        <v>5181</v>
      </c>
      <c r="J138" s="1">
        <v>7</v>
      </c>
      <c r="K138" s="1">
        <v>2</v>
      </c>
      <c r="L138" s="1">
        <v>1</v>
      </c>
      <c r="M138" t="s">
        <v>29</v>
      </c>
      <c r="N138" s="14">
        <f>J138/I138</f>
        <v>1.3510905230650454E-3</v>
      </c>
      <c r="O138" s="14">
        <f>K138/I138</f>
        <v>3.8602586373287008E-4</v>
      </c>
      <c r="P138" s="14">
        <f>L138/I138</f>
        <v>1.9301293186643504E-4</v>
      </c>
      <c r="Q138">
        <v>1242</v>
      </c>
      <c r="R138" s="14">
        <f>Q138/I138</f>
        <v>0.23972206137811233</v>
      </c>
      <c r="S138">
        <v>-395</v>
      </c>
      <c r="T138" t="s">
        <v>90</v>
      </c>
      <c r="U138" s="19" t="s">
        <v>2209</v>
      </c>
      <c r="V138" s="19" t="s">
        <v>32</v>
      </c>
      <c r="W138">
        <v>704.776190476191</v>
      </c>
      <c r="X138" s="14">
        <f>(Q138-W138)/I138</f>
        <v>0.10369114254464563</v>
      </c>
      <c r="Y138" s="14" t="s">
        <v>2222</v>
      </c>
      <c r="Z138" s="30" t="str">
        <f>CONCATENATE(E138," (",U138,") - ",F138," (",V138,")")</f>
        <v>Plato (0059) - Euthyphro (001)</v>
      </c>
      <c r="AA138" s="14" t="s">
        <v>3692</v>
      </c>
      <c r="AB138" s="31">
        <v>1</v>
      </c>
      <c r="AC138" s="31">
        <v>20</v>
      </c>
      <c r="AD138" s="14"/>
    </row>
    <row r="139" spans="1:30" ht="15.75" customHeight="1" x14ac:dyDescent="0.2">
      <c r="A139" s="1" t="s">
        <v>2204</v>
      </c>
      <c r="B139" s="1" t="s">
        <v>2204</v>
      </c>
      <c r="C139" s="1" t="s">
        <v>2204</v>
      </c>
      <c r="D139" s="10">
        <f>IF(AND(S139 &gt;= -800,S139 &lt;= -600),-7,IF(AND(S139 &gt; -600,S139 &lt;= -500),-6,IF(AND(S139 &gt; -500,S139 &lt;= -400),-5,IF(AND(S139 &gt; -400,S139 &lt;= -300),-4,IF(AND(S139 &gt; -300,S139 &lt;= -200),-3,IF(AND(S139 &gt; -200,S139 &lt;= -100),-2,IF(AND(S139 &gt; -100,S139 &lt;= -1),-1,IF(AND(S139 &gt;= 0,S139 &lt; 100),1,IF(AND(S139 &gt;= 100,S139 &lt; 200),2,IF(AND(S139 &gt;= 200,S139 &lt; 300),3,IF(AND(S139 &gt;= 300,S139 &lt; 400),4,IF(AND(S139 &gt;= 400,S139 &lt; 500),5))))))))))))</f>
        <v>-4</v>
      </c>
      <c r="E139" s="1" t="s">
        <v>2205</v>
      </c>
      <c r="F139" s="27" t="s">
        <v>2223</v>
      </c>
      <c r="G139" s="1" t="s">
        <v>2224</v>
      </c>
      <c r="H139" s="1" t="s">
        <v>2225</v>
      </c>
      <c r="I139" s="1">
        <v>26337</v>
      </c>
      <c r="J139" s="1">
        <v>7</v>
      </c>
      <c r="K139" s="1">
        <v>11</v>
      </c>
      <c r="L139" s="1">
        <v>0</v>
      </c>
      <c r="M139" t="s">
        <v>29</v>
      </c>
      <c r="N139" s="14">
        <f>J139/I139</f>
        <v>2.6578577666400881E-4</v>
      </c>
      <c r="O139" s="14">
        <f>K139/I139</f>
        <v>4.1766336332915672E-4</v>
      </c>
      <c r="P139" s="14">
        <f>L139/I139</f>
        <v>0</v>
      </c>
      <c r="Q139">
        <v>6090</v>
      </c>
      <c r="R139" s="14">
        <f>Q139/I139</f>
        <v>0.23123362569768766</v>
      </c>
      <c r="S139">
        <v>-395</v>
      </c>
      <c r="T139" t="s">
        <v>90</v>
      </c>
      <c r="U139" s="19" t="s">
        <v>2209</v>
      </c>
      <c r="V139" s="19" t="s">
        <v>695</v>
      </c>
      <c r="W139">
        <v>3501.8666666666859</v>
      </c>
      <c r="X139" s="14">
        <f>(Q139-W139)/I139</f>
        <v>9.8269861158572128E-2</v>
      </c>
      <c r="Y139" s="14" t="s">
        <v>2226</v>
      </c>
      <c r="Z139" s="30" t="str">
        <f>CONCATENATE(E139," (",U139,") - ",F139," (",V139,")")</f>
        <v>Plato (0059) - Gorgias (023)</v>
      </c>
      <c r="AA139" s="14" t="s">
        <v>3692</v>
      </c>
      <c r="AB139" s="31">
        <v>1</v>
      </c>
      <c r="AC139" s="31">
        <v>20</v>
      </c>
      <c r="AD139" s="14"/>
    </row>
    <row r="140" spans="1:30" ht="15.75" customHeight="1" x14ac:dyDescent="0.2">
      <c r="A140" s="1" t="s">
        <v>2204</v>
      </c>
      <c r="B140" s="1" t="s">
        <v>2204</v>
      </c>
      <c r="C140" s="1" t="s">
        <v>2204</v>
      </c>
      <c r="D140" s="10">
        <f>IF(AND(S140 &gt;= -800,S140 &lt;= -600),-7,IF(AND(S140 &gt; -600,S140 &lt;= -500),-6,IF(AND(S140 &gt; -500,S140 &lt;= -400),-5,IF(AND(S140 &gt; -400,S140 &lt;= -300),-4,IF(AND(S140 &gt; -300,S140 &lt;= -200),-3,IF(AND(S140 &gt; -200,S140 &lt;= -100),-2,IF(AND(S140 &gt; -100,S140 &lt;= -1),-1,IF(AND(S140 &gt;= 0,S140 &lt; 100),1,IF(AND(S140 &gt;= 100,S140 &lt; 200),2,IF(AND(S140 &gt;= 200,S140 &lt; 300),3,IF(AND(S140 &gt;= 300,S140 &lt; 400),4,IF(AND(S140 &gt;= 400,S140 &lt; 500),5))))))))))))</f>
        <v>-4</v>
      </c>
      <c r="E140" s="1" t="s">
        <v>2205</v>
      </c>
      <c r="F140" s="27" t="s">
        <v>2227</v>
      </c>
      <c r="G140" s="1" t="s">
        <v>2228</v>
      </c>
      <c r="H140" s="1" t="s">
        <v>2229</v>
      </c>
      <c r="I140" s="1">
        <v>8448</v>
      </c>
      <c r="J140" s="1">
        <v>1</v>
      </c>
      <c r="K140" s="1">
        <v>5</v>
      </c>
      <c r="L140" s="1">
        <v>0</v>
      </c>
      <c r="M140" t="s">
        <v>29</v>
      </c>
      <c r="N140" s="14">
        <f>J140/I140</f>
        <v>1.1837121212121212E-4</v>
      </c>
      <c r="O140" s="14">
        <f>K140/I140</f>
        <v>5.9185606060606062E-4</v>
      </c>
      <c r="P140" s="14">
        <f>L140/I140</f>
        <v>0</v>
      </c>
      <c r="Q140">
        <v>1982</v>
      </c>
      <c r="R140" s="14">
        <f>Q140/I140</f>
        <v>0.23461174242424243</v>
      </c>
      <c r="S140">
        <v>-395</v>
      </c>
      <c r="T140" t="s">
        <v>90</v>
      </c>
      <c r="U140" s="19" t="s">
        <v>2209</v>
      </c>
      <c r="V140" s="19" t="s">
        <v>752</v>
      </c>
      <c r="W140">
        <v>1149.1333333333339</v>
      </c>
      <c r="X140" s="14">
        <f>(Q140-W140)/I140</f>
        <v>9.8587436868686804E-2</v>
      </c>
      <c r="Y140" s="14" t="s">
        <v>2230</v>
      </c>
      <c r="Z140" s="30" t="str">
        <f>CONCATENATE(E140," (",U140,") - ",F140," (",V140,")")</f>
        <v>Plato (0059) - Hippias Major (025)</v>
      </c>
      <c r="AA140" s="14"/>
      <c r="AB140" s="14"/>
      <c r="AC140" s="14"/>
      <c r="AD140" s="14"/>
    </row>
    <row r="141" spans="1:30" ht="15.75" customHeight="1" x14ac:dyDescent="0.2">
      <c r="A141" s="1" t="s">
        <v>2204</v>
      </c>
      <c r="B141" s="1" t="s">
        <v>2204</v>
      </c>
      <c r="C141" s="1" t="s">
        <v>2204</v>
      </c>
      <c r="D141" s="10">
        <f>IF(AND(S141 &gt;= -800,S141 &lt;= -600),-7,IF(AND(S141 &gt; -600,S141 &lt;= -500),-6,IF(AND(S141 &gt; -500,S141 &lt;= -400),-5,IF(AND(S141 &gt; -400,S141 &lt;= -300),-4,IF(AND(S141 &gt; -300,S141 &lt;= -200),-3,IF(AND(S141 &gt; -200,S141 &lt;= -100),-2,IF(AND(S141 &gt; -100,S141 &lt;= -1),-1,IF(AND(S141 &gt;= 0,S141 &lt; 100),1,IF(AND(S141 &gt;= 100,S141 &lt; 200),2,IF(AND(S141 &gt;= 200,S141 &lt; 300),3,IF(AND(S141 &gt;= 300,S141 &lt; 400),4,IF(AND(S141 &gt;= 400,S141 &lt; 500),5))))))))))))</f>
        <v>-4</v>
      </c>
      <c r="E141" s="1" t="s">
        <v>2205</v>
      </c>
      <c r="F141" s="27" t="s">
        <v>2231</v>
      </c>
      <c r="G141" s="1" t="s">
        <v>2232</v>
      </c>
      <c r="H141" s="1" t="s">
        <v>2233</v>
      </c>
      <c r="I141" s="1">
        <v>4360</v>
      </c>
      <c r="J141" s="1">
        <v>2</v>
      </c>
      <c r="K141" s="1">
        <v>2</v>
      </c>
      <c r="L141" s="1">
        <v>0</v>
      </c>
      <c r="M141" t="s">
        <v>29</v>
      </c>
      <c r="N141" s="14">
        <f>J141/I141</f>
        <v>4.5871559633027525E-4</v>
      </c>
      <c r="O141" s="14">
        <f>K141/I141</f>
        <v>4.5871559633027525E-4</v>
      </c>
      <c r="P141" s="14">
        <f>L141/I141</f>
        <v>0</v>
      </c>
      <c r="Q141">
        <v>1008</v>
      </c>
      <c r="R141" s="14">
        <f>Q141/I141</f>
        <v>0.23119266055045873</v>
      </c>
      <c r="S141">
        <v>-395</v>
      </c>
      <c r="T141" t="s">
        <v>90</v>
      </c>
      <c r="U141" s="19" t="s">
        <v>2209</v>
      </c>
      <c r="V141" s="19" t="s">
        <v>685</v>
      </c>
      <c r="W141">
        <v>603.36666666666645</v>
      </c>
      <c r="X141" s="14">
        <f>(Q141-W141)/I141</f>
        <v>9.2805810397553562E-2</v>
      </c>
      <c r="Y141" s="14" t="s">
        <v>2234</v>
      </c>
      <c r="Z141" s="30" t="str">
        <f>CONCATENATE(E141," (",U141,") - ",F141," (",V141,")")</f>
        <v>Plato (0059) - Hippias Minor (026)</v>
      </c>
      <c r="AA141" s="14"/>
      <c r="AB141" s="14"/>
      <c r="AC141" s="14"/>
      <c r="AD141" s="14"/>
    </row>
    <row r="142" spans="1:30" ht="15.75" customHeight="1" x14ac:dyDescent="0.2">
      <c r="A142" s="1" t="s">
        <v>2204</v>
      </c>
      <c r="B142" s="1" t="s">
        <v>2204</v>
      </c>
      <c r="C142" s="1" t="s">
        <v>2204</v>
      </c>
      <c r="D142" s="10">
        <f>IF(AND(S142 &gt;= -800,S142 &lt;= -600),-7,IF(AND(S142 &gt; -600,S142 &lt;= -500),-6,IF(AND(S142 &gt; -500,S142 &lt;= -400),-5,IF(AND(S142 &gt; -400,S142 &lt;= -300),-4,IF(AND(S142 &gt; -300,S142 &lt;= -200),-3,IF(AND(S142 &gt; -200,S142 &lt;= -100),-2,IF(AND(S142 &gt; -100,S142 &lt;= -1),-1,IF(AND(S142 &gt;= 0,S142 &lt; 100),1,IF(AND(S142 &gt;= 100,S142 &lt; 200),2,IF(AND(S142 &gt;= 200,S142 &lt; 300),3,IF(AND(S142 &gt;= 300,S142 &lt; 400),4,IF(AND(S142 &gt;= 400,S142 &lt; 500),5))))))))))))</f>
        <v>-4</v>
      </c>
      <c r="E142" s="1" t="s">
        <v>2205</v>
      </c>
      <c r="F142" s="27" t="s">
        <v>2235</v>
      </c>
      <c r="G142" s="1" t="s">
        <v>2236</v>
      </c>
      <c r="H142" s="1" t="s">
        <v>2237</v>
      </c>
      <c r="I142" s="1">
        <v>4024</v>
      </c>
      <c r="J142" s="1">
        <v>8</v>
      </c>
      <c r="K142" s="1">
        <v>4</v>
      </c>
      <c r="L142" s="1">
        <v>0</v>
      </c>
      <c r="M142" t="s">
        <v>29</v>
      </c>
      <c r="N142" s="14">
        <f>J142/I142</f>
        <v>1.9880715705765406E-3</v>
      </c>
      <c r="O142" s="14">
        <f>K142/I142</f>
        <v>9.9403578528827028E-4</v>
      </c>
      <c r="P142" s="14">
        <f>L142/I142</f>
        <v>0</v>
      </c>
      <c r="Q142">
        <v>959</v>
      </c>
      <c r="R142" s="14">
        <f>Q142/I142</f>
        <v>0.23832007952286283</v>
      </c>
      <c r="S142">
        <v>-395</v>
      </c>
      <c r="T142" t="s">
        <v>90</v>
      </c>
      <c r="U142" s="19" t="s">
        <v>2209</v>
      </c>
      <c r="V142" s="19" t="s">
        <v>570</v>
      </c>
      <c r="W142">
        <v>539.5499999999995</v>
      </c>
      <c r="X142" s="14">
        <f>(Q142-W142)/I142</f>
        <v>0.10423707753479138</v>
      </c>
      <c r="Y142" s="14" t="s">
        <v>2238</v>
      </c>
      <c r="Z142" s="30" t="str">
        <f>CONCATENATE(E142," (",U142,") - ",F142," (",V142,")")</f>
        <v>Plato (0059) - Ion (027)</v>
      </c>
      <c r="AA142" s="14"/>
      <c r="AB142" s="14"/>
      <c r="AC142" s="14"/>
      <c r="AD142" s="14"/>
    </row>
    <row r="143" spans="1:30" ht="15.75" customHeight="1" x14ac:dyDescent="0.2">
      <c r="A143" s="1" t="s">
        <v>2204</v>
      </c>
      <c r="B143" s="1" t="s">
        <v>2204</v>
      </c>
      <c r="C143" s="1" t="s">
        <v>2204</v>
      </c>
      <c r="D143" s="10">
        <f>IF(AND(S143 &gt;= -800,S143 &lt;= -600),-7,IF(AND(S143 &gt; -600,S143 &lt;= -500),-6,IF(AND(S143 &gt; -500,S143 &lt;= -400),-5,IF(AND(S143 &gt; -400,S143 &lt;= -300),-4,IF(AND(S143 &gt; -300,S143 &lt;= -200),-3,IF(AND(S143 &gt; -200,S143 &lt;= -100),-2,IF(AND(S143 &gt; -100,S143 &lt;= -1),-1,IF(AND(S143 &gt;= 0,S143 &lt; 100),1,IF(AND(S143 &gt;= 100,S143 &lt; 200),2,IF(AND(S143 &gt;= 200,S143 &lt; 300),3,IF(AND(S143 &gt;= 300,S143 &lt; 400),4,IF(AND(S143 &gt;= 400,S143 &lt; 500),5))))))))))))</f>
        <v>-4</v>
      </c>
      <c r="E143" s="1" t="s">
        <v>2205</v>
      </c>
      <c r="F143" s="27" t="s">
        <v>2239</v>
      </c>
      <c r="G143" s="1" t="s">
        <v>2240</v>
      </c>
      <c r="H143" s="1" t="s">
        <v>2241</v>
      </c>
      <c r="I143" s="1">
        <v>7674</v>
      </c>
      <c r="J143" s="1">
        <v>0</v>
      </c>
      <c r="K143" s="1">
        <v>2</v>
      </c>
      <c r="L143" s="1">
        <v>0</v>
      </c>
      <c r="M143" t="s">
        <v>29</v>
      </c>
      <c r="N143" s="14">
        <f>J143/I143</f>
        <v>0</v>
      </c>
      <c r="O143" s="14">
        <f>K143/I143</f>
        <v>2.6062027625749283E-4</v>
      </c>
      <c r="P143" s="14">
        <f>L143/I143</f>
        <v>0</v>
      </c>
      <c r="Q143">
        <v>1907</v>
      </c>
      <c r="R143" s="14">
        <f>Q143/I143</f>
        <v>0.24850143341151942</v>
      </c>
      <c r="S143">
        <v>-395</v>
      </c>
      <c r="T143" t="s">
        <v>90</v>
      </c>
      <c r="U143" s="19" t="s">
        <v>2209</v>
      </c>
      <c r="V143" s="19" t="s">
        <v>717</v>
      </c>
      <c r="W143">
        <v>1068.150000000001</v>
      </c>
      <c r="X143" s="14">
        <f>(Q143-W143)/I143</f>
        <v>0.1093106593692988</v>
      </c>
      <c r="Y143" s="14" t="s">
        <v>2242</v>
      </c>
      <c r="Z143" s="30" t="str">
        <f>CONCATENATE(E143," (",U143,") - ",F143," (",V143,")")</f>
        <v>Plato (0059) - Laches (019)</v>
      </c>
      <c r="AA143" s="14" t="s">
        <v>3692</v>
      </c>
      <c r="AB143" s="31">
        <v>1</v>
      </c>
      <c r="AC143" s="31">
        <v>20</v>
      </c>
      <c r="AD143" s="14"/>
    </row>
    <row r="144" spans="1:30" ht="15.75" customHeight="1" x14ac:dyDescent="0.2">
      <c r="A144" s="1" t="s">
        <v>2204</v>
      </c>
      <c r="B144" s="1" t="s">
        <v>2204</v>
      </c>
      <c r="C144" s="1" t="s">
        <v>2204</v>
      </c>
      <c r="D144" s="10">
        <f>IF(AND(S144 &gt;= -800,S144 &lt;= -600),-7,IF(AND(S144 &gt; -600,S144 &lt;= -500),-6,IF(AND(S144 &gt; -500,S144 &lt;= -400),-5,IF(AND(S144 &gt; -400,S144 &lt;= -300),-4,IF(AND(S144 &gt; -300,S144 &lt;= -200),-3,IF(AND(S144 &gt; -200,S144 &lt;= -100),-2,IF(AND(S144 &gt; -100,S144 &lt;= -1),-1,IF(AND(S144 &gt;= 0,S144 &lt; 100),1,IF(AND(S144 &gt;= 100,S144 &lt; 200),2,IF(AND(S144 &gt;= 200,S144 &lt; 300),3,IF(AND(S144 &gt;= 300,S144 &lt; 400),4,IF(AND(S144 &gt;= 400,S144 &lt; 500),5))))))))))))</f>
        <v>-4</v>
      </c>
      <c r="E144" s="1" t="s">
        <v>2205</v>
      </c>
      <c r="F144" s="27" t="s">
        <v>2243</v>
      </c>
      <c r="G144" s="1" t="s">
        <v>2244</v>
      </c>
      <c r="H144" s="1" t="s">
        <v>2245</v>
      </c>
      <c r="I144" s="1">
        <v>2391</v>
      </c>
      <c r="J144" s="1">
        <v>0</v>
      </c>
      <c r="K144" s="1">
        <v>0</v>
      </c>
      <c r="L144" s="1">
        <v>0</v>
      </c>
      <c r="M144" t="s">
        <v>29</v>
      </c>
      <c r="N144" s="14">
        <f>J144/I144</f>
        <v>0</v>
      </c>
      <c r="O144" s="14">
        <f>K144/I144</f>
        <v>0</v>
      </c>
      <c r="P144" s="14">
        <f>L144/I144</f>
        <v>0</v>
      </c>
      <c r="Q144">
        <v>528</v>
      </c>
      <c r="R144" s="14">
        <f>Q144/I144</f>
        <v>0.22082810539523212</v>
      </c>
      <c r="S144">
        <v>-395</v>
      </c>
      <c r="T144" t="s">
        <v>90</v>
      </c>
      <c r="U144" s="19" t="s">
        <v>2209</v>
      </c>
      <c r="V144" s="19" t="s">
        <v>690</v>
      </c>
      <c r="W144">
        <v>322.93333333333328</v>
      </c>
      <c r="X144" s="14">
        <f>(Q144-W144)/I144</f>
        <v>8.5766067196431081E-2</v>
      </c>
      <c r="Y144" s="14" t="s">
        <v>2246</v>
      </c>
      <c r="Z144" s="30" t="str">
        <f>CONCATENATE(E144," (",U144,") - ",F144," (",V144,")")</f>
        <v>Plato (0059) - Lovers (016)</v>
      </c>
      <c r="AA144" s="14"/>
      <c r="AB144" s="14"/>
      <c r="AC144" s="14"/>
      <c r="AD144" s="14"/>
    </row>
    <row r="145" spans="1:31" ht="15.75" customHeight="1" x14ac:dyDescent="0.2">
      <c r="A145" s="1" t="s">
        <v>2204</v>
      </c>
      <c r="B145" s="1" t="s">
        <v>2204</v>
      </c>
      <c r="C145" s="1" t="s">
        <v>2204</v>
      </c>
      <c r="D145" s="10">
        <f>IF(AND(S145 &gt;= -800,S145 &lt;= -600),-7,IF(AND(S145 &gt; -600,S145 &lt;= -500),-6,IF(AND(S145 &gt; -500,S145 &lt;= -400),-5,IF(AND(S145 &gt; -400,S145 &lt;= -300),-4,IF(AND(S145 &gt; -300,S145 &lt;= -200),-3,IF(AND(S145 &gt; -200,S145 &lt;= -100),-2,IF(AND(S145 &gt; -100,S145 &lt;= -1),-1,IF(AND(S145 &gt;= 0,S145 &lt; 100),1,IF(AND(S145 &gt;= 100,S145 &lt; 200),2,IF(AND(S145 &gt;= 200,S145 &lt; 300),3,IF(AND(S145 &gt;= 300,S145 &lt; 400),4,IF(AND(S145 &gt;= 400,S145 &lt; 500),5))))))))))))</f>
        <v>-4</v>
      </c>
      <c r="E145" s="1" t="s">
        <v>2205</v>
      </c>
      <c r="F145" s="27" t="s">
        <v>2247</v>
      </c>
      <c r="G145" s="1" t="s">
        <v>2248</v>
      </c>
      <c r="H145" s="1" t="s">
        <v>2249</v>
      </c>
      <c r="I145" s="1">
        <v>6980</v>
      </c>
      <c r="J145" s="1">
        <v>10</v>
      </c>
      <c r="K145" s="1">
        <v>20</v>
      </c>
      <c r="L145" s="1">
        <v>0</v>
      </c>
      <c r="M145" t="s">
        <v>29</v>
      </c>
      <c r="N145" s="14">
        <f>J145/I145</f>
        <v>1.4326647564469914E-3</v>
      </c>
      <c r="O145" s="14">
        <f>K145/I145</f>
        <v>2.8653295128939827E-3</v>
      </c>
      <c r="P145" s="14">
        <f>L145/I145</f>
        <v>0</v>
      </c>
      <c r="Q145">
        <v>1729</v>
      </c>
      <c r="R145" s="14">
        <f>Q145/I145</f>
        <v>0.24770773638968482</v>
      </c>
      <c r="S145">
        <v>-395</v>
      </c>
      <c r="T145" t="s">
        <v>90</v>
      </c>
      <c r="U145" s="19" t="s">
        <v>2209</v>
      </c>
      <c r="V145" s="19" t="s">
        <v>645</v>
      </c>
      <c r="W145">
        <v>950.71666666667056</v>
      </c>
      <c r="X145" s="14">
        <f>(Q145-W145)/I145</f>
        <v>0.1115019102196747</v>
      </c>
      <c r="Y145" s="14" t="s">
        <v>2250</v>
      </c>
      <c r="Z145" s="30" t="str">
        <f>CONCATENATE(E145," (",U145,") - ",F145," (",V145,")")</f>
        <v>Plato (0059) - Lysis (020)</v>
      </c>
      <c r="AA145" s="14"/>
      <c r="AB145" s="14"/>
      <c r="AC145" s="14"/>
      <c r="AD145" s="14"/>
    </row>
    <row r="146" spans="1:31" ht="15.75" customHeight="1" x14ac:dyDescent="0.2">
      <c r="A146" s="1" t="s">
        <v>2204</v>
      </c>
      <c r="B146" s="1" t="s">
        <v>2204</v>
      </c>
      <c r="C146" s="1" t="s">
        <v>2204</v>
      </c>
      <c r="D146" s="10">
        <f>IF(AND(S146 &gt;= -800,S146 &lt;= -600),-7,IF(AND(S146 &gt; -600,S146 &lt;= -500),-6,IF(AND(S146 &gt; -500,S146 &lt;= -400),-5,IF(AND(S146 &gt; -400,S146 &lt;= -300),-4,IF(AND(S146 &gt; -300,S146 &lt;= -200),-3,IF(AND(S146 &gt; -200,S146 &lt;= -100),-2,IF(AND(S146 &gt; -100,S146 &lt;= -1),-1,IF(AND(S146 &gt;= 0,S146 &lt; 100),1,IF(AND(S146 &gt;= 100,S146 &lt; 200),2,IF(AND(S146 &gt;= 200,S146 &lt; 300),3,IF(AND(S146 &gt;= 300,S146 &lt; 400),4,IF(AND(S146 &gt;= 400,S146 &lt; 500),5))))))))))))</f>
        <v>-4</v>
      </c>
      <c r="E146" s="1" t="s">
        <v>2205</v>
      </c>
      <c r="F146" s="27" t="s">
        <v>2251</v>
      </c>
      <c r="G146" s="1" t="s">
        <v>2252</v>
      </c>
      <c r="H146" s="1" t="s">
        <v>2253</v>
      </c>
      <c r="I146" s="1">
        <v>17795</v>
      </c>
      <c r="J146" s="1">
        <v>15</v>
      </c>
      <c r="K146" s="1">
        <v>8</v>
      </c>
      <c r="L146" s="1">
        <v>0</v>
      </c>
      <c r="M146" t="s">
        <v>29</v>
      </c>
      <c r="N146" s="14">
        <f>J146/I146</f>
        <v>8.4293340826074739E-4</v>
      </c>
      <c r="O146" s="14">
        <f>K146/I146</f>
        <v>4.4956448440573195E-4</v>
      </c>
      <c r="P146" s="14">
        <f>L146/I146</f>
        <v>0</v>
      </c>
      <c r="Q146">
        <v>3885</v>
      </c>
      <c r="R146" s="14">
        <f>Q146/I146</f>
        <v>0.21831975273953358</v>
      </c>
      <c r="S146">
        <v>-395</v>
      </c>
      <c r="T146" t="s">
        <v>90</v>
      </c>
      <c r="U146" s="19" t="s">
        <v>2209</v>
      </c>
      <c r="V146" s="19" t="s">
        <v>761</v>
      </c>
      <c r="W146">
        <v>2213.3416666666599</v>
      </c>
      <c r="X146" s="14">
        <f>(Q146-W146)/I146</f>
        <v>9.3939777090943533E-2</v>
      </c>
      <c r="Y146" s="14" t="s">
        <v>2254</v>
      </c>
      <c r="Z146" s="30" t="str">
        <f>CONCATENATE(E146," (",U146,") - ",F146," (",V146,")")</f>
        <v>Plato (0059) - Protagoras (022)</v>
      </c>
      <c r="AA146" s="14"/>
      <c r="AB146" s="14"/>
      <c r="AC146" s="14"/>
      <c r="AD146" s="14"/>
    </row>
    <row r="147" spans="1:31" ht="15.75" customHeight="1" x14ac:dyDescent="0.2">
      <c r="A147" s="1" t="s">
        <v>1410</v>
      </c>
      <c r="B147" s="1" t="s">
        <v>1410</v>
      </c>
      <c r="C147" s="1" t="s">
        <v>1410</v>
      </c>
      <c r="D147" s="10">
        <f>IF(AND(S147 &gt;= -800,S147 &lt;= -600),-7,IF(AND(S147 &gt; -600,S147 &lt;= -500),-6,IF(AND(S147 &gt; -500,S147 &lt;= -400),-5,IF(AND(S147 &gt; -400,S147 &lt;= -300),-4,IF(AND(S147 &gt; -300,S147 &lt;= -200),-3,IF(AND(S147 &gt; -200,S147 &lt;= -100),-2,IF(AND(S147 &gt; -100,S147 &lt;= -1),-1,IF(AND(S147 &gt;= 0,S147 &lt; 100),1,IF(AND(S147 &gt;= 100,S147 &lt; 200),2,IF(AND(S147 &gt;= 200,S147 &lt; 300),3,IF(AND(S147 &gt;= 300,S147 &lt; 400),4,IF(AND(S147 &gt;= 400,S147 &lt; 500),5))))))))))))</f>
        <v>-4</v>
      </c>
      <c r="E147" s="1" t="s">
        <v>845</v>
      </c>
      <c r="F147" s="27" t="s">
        <v>1552</v>
      </c>
      <c r="G147" s="1" t="s">
        <v>1553</v>
      </c>
      <c r="H147" s="1" t="s">
        <v>1554</v>
      </c>
      <c r="I147" s="1">
        <v>1121</v>
      </c>
      <c r="J147" s="1">
        <v>1</v>
      </c>
      <c r="K147" s="1">
        <v>0</v>
      </c>
      <c r="L147" s="1">
        <v>0</v>
      </c>
      <c r="M147" t="s">
        <v>29</v>
      </c>
      <c r="N147" s="14">
        <f>J147/I147</f>
        <v>8.9206066012488853E-4</v>
      </c>
      <c r="O147" s="14">
        <f>K147/I147</f>
        <v>0</v>
      </c>
      <c r="P147" s="14">
        <f>L147/I147</f>
        <v>0</v>
      </c>
      <c r="Q147">
        <v>194</v>
      </c>
      <c r="R147" s="14">
        <f>Q147/I147</f>
        <v>0.17305976806422838</v>
      </c>
      <c r="S147">
        <v>-394</v>
      </c>
      <c r="T147" t="s">
        <v>90</v>
      </c>
      <c r="U147" s="19" t="s">
        <v>848</v>
      </c>
      <c r="V147" s="19" t="s">
        <v>42</v>
      </c>
      <c r="W147">
        <v>113.1</v>
      </c>
      <c r="X147" s="14">
        <f>(Q147-W147)/I147</f>
        <v>7.2167707404103484E-2</v>
      </c>
      <c r="Y147" s="14" t="s">
        <v>1555</v>
      </c>
      <c r="Z147" s="30" t="str">
        <f>CONCATENATE(E147," (",U147,") - ",F147," (",V147,")")</f>
        <v>Isocrates (0010) - Against Lochites (003)</v>
      </c>
      <c r="AA147" s="14"/>
      <c r="AB147" s="14"/>
      <c r="AC147" s="14"/>
      <c r="AD147" s="14"/>
    </row>
    <row r="148" spans="1:31" ht="15.75" customHeight="1" x14ac:dyDescent="0.2">
      <c r="A148" s="1" t="s">
        <v>1410</v>
      </c>
      <c r="B148" s="1" t="s">
        <v>1410</v>
      </c>
      <c r="C148" s="1" t="s">
        <v>1410</v>
      </c>
      <c r="D148" s="10">
        <f>IF(AND(S148 &gt;= -800,S148 &lt;= -600),-7,IF(AND(S148 &gt; -600,S148 &lt;= -500),-6,IF(AND(S148 &gt; -500,S148 &lt;= -400),-5,IF(AND(S148 &gt; -400,S148 &lt;= -300),-4,IF(AND(S148 &gt; -300,S148 &lt;= -200),-3,IF(AND(S148 &gt; -200,S148 &lt;= -100),-2,IF(AND(S148 &gt; -100,S148 &lt;= -1),-1,IF(AND(S148 &gt;= 0,S148 &lt; 100),1,IF(AND(S148 &gt;= 100,S148 &lt; 200),2,IF(AND(S148 &gt;= 200,S148 &lt; 300),3,IF(AND(S148 &gt;= 300,S148 &lt; 400),4,IF(AND(S148 &gt;= 400,S148 &lt; 500),5))))))))))))</f>
        <v>-4</v>
      </c>
      <c r="E148" s="3" t="s">
        <v>1432</v>
      </c>
      <c r="F148" s="27" t="s">
        <v>1759</v>
      </c>
      <c r="G148" s="1" t="s">
        <v>1556</v>
      </c>
      <c r="H148" s="1" t="s">
        <v>1557</v>
      </c>
      <c r="I148" s="1">
        <v>2665</v>
      </c>
      <c r="J148" s="1">
        <v>1</v>
      </c>
      <c r="K148" s="1">
        <v>1</v>
      </c>
      <c r="L148" s="1">
        <v>0</v>
      </c>
      <c r="M148" t="s">
        <v>29</v>
      </c>
      <c r="N148" s="14">
        <f>J148/I148</f>
        <v>3.7523452157598499E-4</v>
      </c>
      <c r="O148" s="14">
        <f>K148/I148</f>
        <v>3.7523452157598499E-4</v>
      </c>
      <c r="P148" s="14">
        <f>L148/I148</f>
        <v>0</v>
      </c>
      <c r="Q148">
        <v>526</v>
      </c>
      <c r="R148" s="14">
        <f>Q148/I148</f>
        <v>0.1973733583489681</v>
      </c>
      <c r="S148">
        <v>-393</v>
      </c>
      <c r="T148" t="s">
        <v>90</v>
      </c>
      <c r="U148" s="19" t="s">
        <v>1436</v>
      </c>
      <c r="V148" s="19" t="s">
        <v>42</v>
      </c>
      <c r="W148">
        <v>311.31904761904769</v>
      </c>
      <c r="X148" s="14">
        <f>(Q148-W148)/I148</f>
        <v>8.0555704458143459E-2</v>
      </c>
      <c r="Y148" s="14" t="s">
        <v>1558</v>
      </c>
      <c r="Z148" s="30" t="str">
        <f>CONCATENATE(E148," (",U148,") - ",F148," (",V148,")")</f>
        <v>Andocides (0027) - On the Peace (003)</v>
      </c>
      <c r="AA148" s="14"/>
      <c r="AB148" s="14"/>
      <c r="AC148" s="14"/>
      <c r="AD148" s="14"/>
    </row>
    <row r="149" spans="1:31" ht="15.75" customHeight="1" x14ac:dyDescent="0.2">
      <c r="A149" s="1" t="s">
        <v>1410</v>
      </c>
      <c r="B149" s="1" t="s">
        <v>1410</v>
      </c>
      <c r="C149" s="1" t="s">
        <v>1410</v>
      </c>
      <c r="D149" s="10">
        <f>IF(AND(S149 &gt;= -800,S149 &lt;= -600),-7,IF(AND(S149 &gt; -600,S149 &lt;= -500),-6,IF(AND(S149 &gt; -500,S149 &lt;= -400),-5,IF(AND(S149 &gt; -400,S149 &lt;= -300),-4,IF(AND(S149 &gt; -300,S149 &lt;= -200),-3,IF(AND(S149 &gt; -200,S149 &lt;= -100),-2,IF(AND(S149 &gt; -100,S149 &lt;= -1),-1,IF(AND(S149 &gt;= 0,S149 &lt; 100),1,IF(AND(S149 &gt;= 100,S149 &lt; 200),2,IF(AND(S149 &gt;= 200,S149 &lt; 300),3,IF(AND(S149 &gt;= 300,S149 &lt; 400),4,IF(AND(S149 &gt;= 400,S149 &lt; 500),5))))))))))))</f>
        <v>-4</v>
      </c>
      <c r="E149" s="1" t="s">
        <v>845</v>
      </c>
      <c r="F149" s="27" t="s">
        <v>3594</v>
      </c>
      <c r="G149" s="1" t="s">
        <v>1559</v>
      </c>
      <c r="H149" s="1" t="s">
        <v>1560</v>
      </c>
      <c r="I149" s="1">
        <v>3362</v>
      </c>
      <c r="J149" s="1">
        <v>8</v>
      </c>
      <c r="K149" s="1">
        <v>24</v>
      </c>
      <c r="L149" s="1">
        <v>0</v>
      </c>
      <c r="M149" t="s">
        <v>29</v>
      </c>
      <c r="N149" s="14">
        <f>J149/I149</f>
        <v>2.3795359904818562E-3</v>
      </c>
      <c r="O149" s="14">
        <f>K149/I149</f>
        <v>7.138607971445568E-3</v>
      </c>
      <c r="P149" s="14">
        <f>L149/I149</f>
        <v>0</v>
      </c>
      <c r="Q149">
        <v>602</v>
      </c>
      <c r="R149" s="14">
        <f>Q149/I149</f>
        <v>0.17906008328375966</v>
      </c>
      <c r="S149">
        <v>-393</v>
      </c>
      <c r="T149" t="s">
        <v>90</v>
      </c>
      <c r="U149" s="19" t="s">
        <v>848</v>
      </c>
      <c r="V149" s="19" t="s">
        <v>52</v>
      </c>
      <c r="W149">
        <v>342.31666666666649</v>
      </c>
      <c r="X149" s="14">
        <f>(Q149-W149)/I149</f>
        <v>7.724072972437046E-2</v>
      </c>
      <c r="Y149" s="14" t="s">
        <v>1561</v>
      </c>
      <c r="Z149" s="30" t="str">
        <f>CONCATENATE(E149," (",U149,") - ",F149," (",V149,")")</f>
        <v>Isocrates (0010) - Trapeziticus (005)</v>
      </c>
      <c r="AA149" s="14"/>
      <c r="AB149" s="14"/>
      <c r="AC149" s="14"/>
      <c r="AD149" s="14"/>
    </row>
    <row r="150" spans="1:31" ht="15.75" customHeight="1" x14ac:dyDescent="0.2">
      <c r="A150" s="1" t="s">
        <v>1410</v>
      </c>
      <c r="B150" s="1" t="s">
        <v>1410</v>
      </c>
      <c r="C150" s="1" t="s">
        <v>1410</v>
      </c>
      <c r="D150" s="10">
        <f>IF(AND(S150 &gt;= -800,S150 &lt;= -600),-7,IF(AND(S150 &gt; -600,S150 &lt;= -500),-6,IF(AND(S150 &gt; -500,S150 &lt;= -400),-5,IF(AND(S150 &gt; -400,S150 &lt;= -300),-4,IF(AND(S150 &gt; -300,S150 &lt;= -200),-3,IF(AND(S150 &gt; -200,S150 &lt;= -100),-2,IF(AND(S150 &gt; -100,S150 &lt;= -1),-1,IF(AND(S150 &gt;= 0,S150 &lt; 100),1,IF(AND(S150 &gt;= 100,S150 &lt; 200),2,IF(AND(S150 &gt;= 200,S150 &lt; 300),3,IF(AND(S150 &gt;= 300,S150 &lt; 400),4,IF(AND(S150 &gt;= 400,S150 &lt; 500),5))))))))))))</f>
        <v>-4</v>
      </c>
      <c r="E150" s="3" t="s">
        <v>1450</v>
      </c>
      <c r="F150" s="27" t="s">
        <v>1562</v>
      </c>
      <c r="G150" s="1" t="s">
        <v>1563</v>
      </c>
      <c r="H150" s="1" t="s">
        <v>1564</v>
      </c>
      <c r="I150" s="1">
        <v>2178</v>
      </c>
      <c r="J150" s="1">
        <v>0</v>
      </c>
      <c r="K150" s="1">
        <v>0</v>
      </c>
      <c r="L150" s="1">
        <v>0</v>
      </c>
      <c r="M150" t="s">
        <v>29</v>
      </c>
      <c r="N150" s="14">
        <f>J150/I150</f>
        <v>0</v>
      </c>
      <c r="O150" s="14">
        <f>K150/I150</f>
        <v>0</v>
      </c>
      <c r="P150" s="14">
        <f>L150/I150</f>
        <v>0</v>
      </c>
      <c r="Q150">
        <v>350</v>
      </c>
      <c r="R150" s="14">
        <f>Q150/I150</f>
        <v>0.16069788797061524</v>
      </c>
      <c r="S150">
        <v>-393</v>
      </c>
      <c r="T150" t="s">
        <v>90</v>
      </c>
      <c r="U150" s="19" t="s">
        <v>1454</v>
      </c>
      <c r="V150" s="19" t="s">
        <v>42</v>
      </c>
      <c r="W150">
        <v>199.43333333333339</v>
      </c>
      <c r="X150" s="14">
        <f>(Q150-W150)/I150</f>
        <v>6.913070094888274E-2</v>
      </c>
      <c r="Y150" s="14" t="s">
        <v>1565</v>
      </c>
      <c r="Z150" s="30" t="str">
        <f>CONCATENATE(E150," (",U150,") - ",F150," (",V150,")")</f>
        <v>Lysias (0540) - Against Simon (003)</v>
      </c>
      <c r="AA150" s="14"/>
      <c r="AB150" s="14"/>
      <c r="AC150" s="14"/>
      <c r="AD150" s="14"/>
    </row>
    <row r="151" spans="1:31" ht="15.75" customHeight="1" x14ac:dyDescent="0.2">
      <c r="A151" s="1" t="s">
        <v>24</v>
      </c>
      <c r="B151" s="1" t="s">
        <v>24</v>
      </c>
      <c r="C151" s="1" t="s">
        <v>24</v>
      </c>
      <c r="D151" s="10">
        <f>IF(AND(S151 &gt;= -800,S151 &lt;= -600),-7,IF(AND(S151 &gt; -600,S151 &lt;= -500),-6,IF(AND(S151 &gt; -500,S151 &lt;= -400),-5,IF(AND(S151 &gt; -400,S151 &lt;= -300),-4,IF(AND(S151 &gt; -300,S151 &lt;= -200),-3,IF(AND(S151 &gt; -200,S151 &lt;= -100),-2,IF(AND(S151 &gt; -100,S151 &lt;= -1),-1,IF(AND(S151 &gt;= 0,S151 &lt; 100),1,IF(AND(S151 &gt;= 100,S151 &lt; 200),2,IF(AND(S151 &gt;= 200,S151 &lt; 300),3,IF(AND(S151 &gt;= 300,S151 &lt; 400),4,IF(AND(S151 &gt;= 400,S151 &lt; 500),5))))))))))))</f>
        <v>-4</v>
      </c>
      <c r="E151" s="1" t="s">
        <v>25</v>
      </c>
      <c r="F151" s="27" t="s">
        <v>74</v>
      </c>
      <c r="G151" s="1" t="s">
        <v>75</v>
      </c>
      <c r="H151" s="1" t="s">
        <v>76</v>
      </c>
      <c r="I151" s="1">
        <v>7681</v>
      </c>
      <c r="J151" s="1">
        <v>48</v>
      </c>
      <c r="K151" s="1">
        <v>3</v>
      </c>
      <c r="L151" s="1">
        <v>0</v>
      </c>
      <c r="M151" t="s">
        <v>29</v>
      </c>
      <c r="N151" s="14">
        <f>J151/I151</f>
        <v>6.2491863038666839E-3</v>
      </c>
      <c r="O151" s="14">
        <f>K151/I151</f>
        <v>3.9057414399166774E-4</v>
      </c>
      <c r="P151" s="14">
        <f>L151/I151</f>
        <v>0</v>
      </c>
      <c r="Q151">
        <v>1772</v>
      </c>
      <c r="R151" s="14">
        <f>Q151/I151</f>
        <v>0.23069912771774509</v>
      </c>
      <c r="S151">
        <v>-392</v>
      </c>
      <c r="T151" t="s">
        <v>30</v>
      </c>
      <c r="U151" s="19" t="s">
        <v>31</v>
      </c>
      <c r="V151" s="19" t="s">
        <v>77</v>
      </c>
      <c r="W151">
        <v>965.1084415584437</v>
      </c>
      <c r="X151" s="14">
        <f>(Q151-W151)/I151</f>
        <v>0.1050503265774712</v>
      </c>
      <c r="Y151" s="14" t="s">
        <v>78</v>
      </c>
      <c r="Z151" s="30" t="str">
        <f>CONCATENATE(E151," (",U151,") - ",F151," (",V151,")")</f>
        <v>Aristophanes (0019) - Ecclesiazusae (010)</v>
      </c>
      <c r="AA151" s="14"/>
      <c r="AB151" s="14"/>
      <c r="AC151" s="14"/>
      <c r="AD151" s="14"/>
    </row>
    <row r="152" spans="1:31" ht="15.75" customHeight="1" x14ac:dyDescent="0.2">
      <c r="A152" s="1" t="s">
        <v>1410</v>
      </c>
      <c r="B152" s="1" t="s">
        <v>1410</v>
      </c>
      <c r="C152" s="1" t="s">
        <v>1410</v>
      </c>
      <c r="D152" s="10">
        <f>IF(AND(S152 &gt;= -800,S152 &lt;= -600),-7,IF(AND(S152 &gt; -600,S152 &lt;= -500),-6,IF(AND(S152 &gt; -500,S152 &lt;= -400),-5,IF(AND(S152 &gt; -400,S152 &lt;= -300),-4,IF(AND(S152 &gt; -300,S152 &lt;= -200),-3,IF(AND(S152 &gt; -200,S152 &lt;= -100),-2,IF(AND(S152 &gt; -100,S152 &lt;= -1),-1,IF(AND(S152 &gt;= 0,S152 &lt; 100),1,IF(AND(S152 &gt;= 100,S152 &lt; 200),2,IF(AND(S152 &gt;= 200,S152 &lt; 300),3,IF(AND(S152 &gt;= 300,S152 &lt; 400),4,IF(AND(S152 &gt;= 400,S152 &lt; 500),5))))))))))))</f>
        <v>-4</v>
      </c>
      <c r="E152" s="3" t="s">
        <v>1450</v>
      </c>
      <c r="F152" s="27" t="s">
        <v>1566</v>
      </c>
      <c r="G152" s="1" t="s">
        <v>1567</v>
      </c>
      <c r="H152" s="1" t="s">
        <v>1568</v>
      </c>
      <c r="I152" s="1">
        <v>4064</v>
      </c>
      <c r="J152" s="1">
        <v>0</v>
      </c>
      <c r="K152" s="1">
        <v>0</v>
      </c>
      <c r="L152" s="1">
        <v>0</v>
      </c>
      <c r="M152" t="s">
        <v>29</v>
      </c>
      <c r="N152" s="14">
        <f>J152/I152</f>
        <v>0</v>
      </c>
      <c r="O152" s="14">
        <f>K152/I152</f>
        <v>0</v>
      </c>
      <c r="P152" s="14">
        <f>L152/I152</f>
        <v>0</v>
      </c>
      <c r="Q152">
        <v>733</v>
      </c>
      <c r="R152" s="14">
        <f>Q152/I152</f>
        <v>0.18036417322834647</v>
      </c>
      <c r="S152">
        <v>-392</v>
      </c>
      <c r="T152" t="s">
        <v>90</v>
      </c>
      <c r="U152" s="19" t="s">
        <v>1454</v>
      </c>
      <c r="V152" s="19" t="s">
        <v>37</v>
      </c>
      <c r="W152">
        <v>388.90476190476147</v>
      </c>
      <c r="X152" s="14">
        <f>(Q152-W152)/I152</f>
        <v>8.4669103862017356E-2</v>
      </c>
      <c r="Y152" s="14" t="s">
        <v>1569</v>
      </c>
      <c r="Z152" s="30" t="str">
        <f>CONCATENATE(E152," (",U152,") - ",F152," (",V152,")")</f>
        <v>Lysias (0540) - Funeral Oration (002)</v>
      </c>
      <c r="AA152" s="14"/>
      <c r="AB152" s="14"/>
      <c r="AC152" s="14"/>
      <c r="AD152" s="14"/>
    </row>
    <row r="153" spans="1:31" ht="15.75" customHeight="1" x14ac:dyDescent="0.2">
      <c r="A153" s="1" t="s">
        <v>1410</v>
      </c>
      <c r="B153" s="1" t="s">
        <v>1410</v>
      </c>
      <c r="C153" s="1" t="s">
        <v>1410</v>
      </c>
      <c r="D153" s="10">
        <f>IF(AND(S153 &gt;= -800,S153 &lt;= -600),-7,IF(AND(S153 &gt; -600,S153 &lt;= -500),-6,IF(AND(S153 &gt; -500,S153 &lt;= -400),-5,IF(AND(S153 &gt; -400,S153 &lt;= -300),-4,IF(AND(S153 &gt; -300,S153 &lt;= -200),-3,IF(AND(S153 &gt; -200,S153 &lt;= -100),-2,IF(AND(S153 &gt; -100,S153 &lt;= -1),-1,IF(AND(S153 &gt;= 0,S153 &lt; 100),1,IF(AND(S153 &gt;= 100,S153 &lt; 200),2,IF(AND(S153 &gt;= 200,S153 &lt; 300),3,IF(AND(S153 &gt;= 300,S153 &lt; 400),4,IF(AND(S153 &gt;= 400,S153 &lt; 500),5))))))))))))</f>
        <v>-4</v>
      </c>
      <c r="E153" s="3" t="s">
        <v>1450</v>
      </c>
      <c r="F153" s="27" t="s">
        <v>1570</v>
      </c>
      <c r="G153" s="1" t="s">
        <v>1571</v>
      </c>
      <c r="H153" s="1" t="s">
        <v>1572</v>
      </c>
      <c r="I153" s="1">
        <v>1143</v>
      </c>
      <c r="J153" s="1">
        <v>0</v>
      </c>
      <c r="K153" s="1">
        <v>1</v>
      </c>
      <c r="L153" s="1">
        <v>0</v>
      </c>
      <c r="M153" t="s">
        <v>29</v>
      </c>
      <c r="N153" s="14">
        <f>J153/I153</f>
        <v>0</v>
      </c>
      <c r="O153" s="14">
        <f>K153/I153</f>
        <v>8.7489063867016625E-4</v>
      </c>
      <c r="P153" s="14">
        <f>L153/I153</f>
        <v>0</v>
      </c>
      <c r="Q153">
        <v>222</v>
      </c>
      <c r="R153" s="14">
        <f>Q153/I153</f>
        <v>0.1942257217847769</v>
      </c>
      <c r="S153">
        <v>-392</v>
      </c>
      <c r="T153" t="s">
        <v>90</v>
      </c>
      <c r="U153" s="19" t="s">
        <v>1454</v>
      </c>
      <c r="V153" s="19" t="s">
        <v>690</v>
      </c>
      <c r="W153">
        <v>114.8333333333333</v>
      </c>
      <c r="X153" s="14">
        <f>(Q153-W153)/I153</f>
        <v>9.3759113444152845E-2</v>
      </c>
      <c r="Y153" s="14" t="s">
        <v>1573</v>
      </c>
      <c r="Z153" s="30" t="str">
        <f>CONCATENATE(E153," (",U153,") - ",F153," (",V153,")")</f>
        <v>Lysias (0540) - In Defense of Mantitheus (016)</v>
      </c>
      <c r="AA153" s="14"/>
      <c r="AB153" s="14"/>
      <c r="AC153" s="14"/>
      <c r="AD153" s="14"/>
    </row>
    <row r="154" spans="1:31" ht="15.75" customHeight="1" x14ac:dyDescent="0.2">
      <c r="A154" s="1" t="s">
        <v>1410</v>
      </c>
      <c r="B154" s="1" t="s">
        <v>1410</v>
      </c>
      <c r="C154" s="1" t="s">
        <v>1410</v>
      </c>
      <c r="D154" s="10">
        <f>IF(AND(S154 &gt;= -800,S154 &lt;= -600),-7,IF(AND(S154 &gt; -600,S154 &lt;= -500),-6,IF(AND(S154 &gt; -500,S154 &lt;= -400),-5,IF(AND(S154 &gt; -400,S154 &lt;= -300),-4,IF(AND(S154 &gt; -300,S154 &lt;= -200),-3,IF(AND(S154 &gt; -200,S154 &lt;= -100),-2,IF(AND(S154 &gt; -100,S154 &lt;= -1),-1,IF(AND(S154 &gt;= 0,S154 &lt; 100),1,IF(AND(S154 &gt;= 100,S154 &lt; 200),2,IF(AND(S154 &gt;= 200,S154 &lt; 300),3,IF(AND(S154 &gt;= 300,S154 &lt; 400),4,IF(AND(S154 &gt;= 400,S154 &lt; 500),5))))))))))))</f>
        <v>-4</v>
      </c>
      <c r="E154" s="1" t="s">
        <v>845</v>
      </c>
      <c r="F154" s="27" t="s">
        <v>1574</v>
      </c>
      <c r="G154" s="1" t="s">
        <v>1575</v>
      </c>
      <c r="H154" s="1" t="s">
        <v>1576</v>
      </c>
      <c r="I154" s="1">
        <v>2925</v>
      </c>
      <c r="J154" s="1">
        <v>3</v>
      </c>
      <c r="K154" s="1">
        <v>18</v>
      </c>
      <c r="L154" s="1">
        <v>0</v>
      </c>
      <c r="M154" t="s">
        <v>29</v>
      </c>
      <c r="N154" s="14">
        <f>J154/I154</f>
        <v>1.0256410256410256E-3</v>
      </c>
      <c r="O154" s="14">
        <f>K154/I154</f>
        <v>6.1538461538461538E-3</v>
      </c>
      <c r="P154" s="14">
        <f>L154/I154</f>
        <v>0</v>
      </c>
      <c r="Q154">
        <v>522</v>
      </c>
      <c r="R154" s="14">
        <f>Q154/I154</f>
        <v>0.17846153846153845</v>
      </c>
      <c r="S154">
        <v>-391</v>
      </c>
      <c r="T154" t="s">
        <v>90</v>
      </c>
      <c r="U154" s="19" t="s">
        <v>848</v>
      </c>
      <c r="V154" s="19" t="s">
        <v>57</v>
      </c>
      <c r="W154">
        <v>278.73333333333352</v>
      </c>
      <c r="X154" s="14">
        <f>(Q154-W154)/I154</f>
        <v>8.316809116809111E-2</v>
      </c>
      <c r="Y154" s="14" t="s">
        <v>1577</v>
      </c>
      <c r="Z154" s="30" t="str">
        <f>CONCATENATE(E154," (",U154,") - ",F154," (",V154,")")</f>
        <v>Isocrates (0010) - Aegineticus (006)</v>
      </c>
      <c r="AA154" s="14"/>
      <c r="AB154" s="14"/>
      <c r="AC154" s="14"/>
      <c r="AD154" s="14"/>
    </row>
    <row r="155" spans="1:31" ht="15.75" customHeight="1" x14ac:dyDescent="0.2">
      <c r="A155" s="1" t="s">
        <v>1410</v>
      </c>
      <c r="B155" s="1" t="s">
        <v>1410</v>
      </c>
      <c r="C155" s="1" t="s">
        <v>1410</v>
      </c>
      <c r="D155" s="10">
        <f>IF(AND(S155 &gt;= -800,S155 &lt;= -600),-7,IF(AND(S155 &gt; -600,S155 &lt;= -500),-6,IF(AND(S155 &gt; -500,S155 &lt;= -400),-5,IF(AND(S155 &gt; -400,S155 &lt;= -300),-4,IF(AND(S155 &gt; -300,S155 &lt;= -200),-3,IF(AND(S155 &gt; -200,S155 &lt;= -100),-2,IF(AND(S155 &gt; -100,S155 &lt;= -1),-1,IF(AND(S155 &gt;= 0,S155 &lt; 100),1,IF(AND(S155 &gt;= 100,S155 &lt; 200),2,IF(AND(S155 &gt;= 200,S155 &lt; 300),3,IF(AND(S155 &gt;= 300,S155 &lt; 400),4,IF(AND(S155 &gt;= 400,S155 &lt; 500),5))))))))))))</f>
        <v>-4</v>
      </c>
      <c r="E155" s="1" t="s">
        <v>845</v>
      </c>
      <c r="F155" s="27" t="s">
        <v>1578</v>
      </c>
      <c r="G155" s="1" t="s">
        <v>1579</v>
      </c>
      <c r="H155" s="1" t="s">
        <v>1580</v>
      </c>
      <c r="I155" s="1">
        <v>2748</v>
      </c>
      <c r="J155" s="1">
        <v>0</v>
      </c>
      <c r="K155" s="1">
        <v>0</v>
      </c>
      <c r="L155" s="1">
        <v>0</v>
      </c>
      <c r="M155" t="s">
        <v>29</v>
      </c>
      <c r="N155" s="14">
        <f>J155/I155</f>
        <v>0</v>
      </c>
      <c r="O155" s="14">
        <f>K155/I155</f>
        <v>0</v>
      </c>
      <c r="P155" s="14">
        <f>L155/I155</f>
        <v>0</v>
      </c>
      <c r="Q155">
        <v>463</v>
      </c>
      <c r="R155" s="14">
        <f>Q155/I155</f>
        <v>0.16848617176128095</v>
      </c>
      <c r="S155">
        <v>-391</v>
      </c>
      <c r="T155" t="s">
        <v>90</v>
      </c>
      <c r="U155" s="19" t="s">
        <v>848</v>
      </c>
      <c r="V155" s="19" t="s">
        <v>77</v>
      </c>
      <c r="W155">
        <v>262.39285714285751</v>
      </c>
      <c r="X155" s="14">
        <f>(Q155-W155)/I155</f>
        <v>7.3001143688916484E-2</v>
      </c>
      <c r="Y155" s="14" t="s">
        <v>1581</v>
      </c>
      <c r="Z155" s="30" t="str">
        <f>CONCATENATE(E155," (",U155,") - ",F155," (",V155,")")</f>
        <v>Isocrates (0010) - Busiris (010)</v>
      </c>
      <c r="AA155" s="14"/>
      <c r="AB155" s="14"/>
      <c r="AC155" s="14"/>
      <c r="AD155" s="14"/>
    </row>
    <row r="156" spans="1:31" ht="15.75" customHeight="1" x14ac:dyDescent="0.2">
      <c r="A156" s="1" t="s">
        <v>1410</v>
      </c>
      <c r="B156" s="1" t="s">
        <v>1410</v>
      </c>
      <c r="C156" s="1" t="s">
        <v>1410</v>
      </c>
      <c r="D156" s="10">
        <f>IF(AND(S156 &gt;= -800,S156 &lt;= -600),-7,IF(AND(S156 &gt; -600,S156 &lt;= -500),-6,IF(AND(S156 &gt; -500,S156 &lt;= -400),-5,IF(AND(S156 &gt; -400,S156 &lt;= -300),-4,IF(AND(S156 &gt; -300,S156 &lt;= -200),-3,IF(AND(S156 &gt; -200,S156 &lt;= -100),-2,IF(AND(S156 &gt; -100,S156 &lt;= -1),-1,IF(AND(S156 &gt;= 0,S156 &lt; 100),1,IF(AND(S156 &gt;= 100,S156 &lt; 200),2,IF(AND(S156 &gt;= 200,S156 &lt; 300),3,IF(AND(S156 &gt;= 300,S156 &lt; 400),4,IF(AND(S156 &gt;= 400,S156 &lt; 500),5))))))))))))</f>
        <v>-4</v>
      </c>
      <c r="E156" s="1" t="s">
        <v>845</v>
      </c>
      <c r="F156" s="27" t="s">
        <v>1582</v>
      </c>
      <c r="G156" s="1" t="s">
        <v>1583</v>
      </c>
      <c r="H156" s="1" t="s">
        <v>1584</v>
      </c>
      <c r="I156" s="1">
        <v>1325</v>
      </c>
      <c r="J156" s="1">
        <v>0</v>
      </c>
      <c r="K156" s="1">
        <v>0</v>
      </c>
      <c r="L156" s="1">
        <v>0</v>
      </c>
      <c r="M156" t="s">
        <v>29</v>
      </c>
      <c r="N156" s="14">
        <f>J156/I156</f>
        <v>0</v>
      </c>
      <c r="O156" s="14">
        <f>K156/I156</f>
        <v>0</v>
      </c>
      <c r="P156" s="14">
        <f>L156/I156</f>
        <v>0</v>
      </c>
      <c r="Q156">
        <v>227</v>
      </c>
      <c r="R156" s="14">
        <f>Q156/I156</f>
        <v>0.17132075471698113</v>
      </c>
      <c r="S156">
        <v>-390</v>
      </c>
      <c r="T156" t="s">
        <v>90</v>
      </c>
      <c r="U156" s="19" t="s">
        <v>848</v>
      </c>
      <c r="V156" s="19" t="s">
        <v>67</v>
      </c>
      <c r="W156">
        <v>139.36666666666659</v>
      </c>
      <c r="X156" s="14">
        <f>(Q156-W156)/I156</f>
        <v>6.6138364779874267E-2</v>
      </c>
      <c r="Y156" s="14" t="s">
        <v>1585</v>
      </c>
      <c r="Z156" s="30" t="str">
        <f>CONCATENATE(E156," (",U156,") - ",F156," (",V156,")")</f>
        <v>Isocrates (0010) - Against the Sophists (008)</v>
      </c>
      <c r="AA156" s="14"/>
      <c r="AB156" s="14"/>
      <c r="AC156" s="14"/>
      <c r="AD156" s="14"/>
    </row>
    <row r="157" spans="1:31" ht="15.75" customHeight="1" x14ac:dyDescent="0.2">
      <c r="A157" s="1" t="s">
        <v>1410</v>
      </c>
      <c r="B157" s="1" t="s">
        <v>1410</v>
      </c>
      <c r="C157" s="1" t="s">
        <v>1410</v>
      </c>
      <c r="D157" s="10">
        <f>IF(AND(S157 &gt;= -800,S157 &lt;= -600),-7,IF(AND(S157 &gt; -600,S157 &lt;= -500),-6,IF(AND(S157 &gt; -500,S157 &lt;= -400),-5,IF(AND(S157 &gt; -400,S157 &lt;= -300),-4,IF(AND(S157 &gt; -300,S157 &lt;= -200),-3,IF(AND(S157 &gt; -200,S157 &lt;= -100),-2,IF(AND(S157 &gt; -100,S157 &lt;= -1),-1,IF(AND(S157 &gt;= 0,S157 &lt; 100),1,IF(AND(S157 &gt;= 100,S157 &lt; 200),2,IF(AND(S157 &gt;= 200,S157 &lt; 300),3,IF(AND(S157 &gt;= 300,S157 &lt; 400),4,IF(AND(S157 &gt;= 400,S157 &lt; 500),5))))))))))))</f>
        <v>-4</v>
      </c>
      <c r="E157" s="3" t="s">
        <v>1450</v>
      </c>
      <c r="F157" s="27" t="s">
        <v>1586</v>
      </c>
      <c r="G157" s="1" t="s">
        <v>1587</v>
      </c>
      <c r="H157" s="1" t="s">
        <v>1588</v>
      </c>
      <c r="I157" s="1">
        <v>749</v>
      </c>
      <c r="J157" s="1">
        <v>0</v>
      </c>
      <c r="K157" s="1">
        <v>0</v>
      </c>
      <c r="L157" s="1">
        <v>0</v>
      </c>
      <c r="M157" t="s">
        <v>29</v>
      </c>
      <c r="N157" s="14">
        <f>J157/I157</f>
        <v>0</v>
      </c>
      <c r="O157" s="14">
        <f>K157/I157</f>
        <v>0</v>
      </c>
      <c r="P157" s="14">
        <f>L157/I157</f>
        <v>0</v>
      </c>
      <c r="Q157">
        <v>162</v>
      </c>
      <c r="R157" s="14">
        <f>Q157/I157</f>
        <v>0.21628838451268359</v>
      </c>
      <c r="S157">
        <v>-390</v>
      </c>
      <c r="T157" t="s">
        <v>90</v>
      </c>
      <c r="U157" s="19" t="s">
        <v>1454</v>
      </c>
      <c r="V157" s="19" t="s">
        <v>570</v>
      </c>
      <c r="W157">
        <v>93.5</v>
      </c>
      <c r="X157" s="14">
        <f>(Q157-W157)/I157</f>
        <v>9.1455273698264353E-2</v>
      </c>
      <c r="Y157" s="14" t="s">
        <v>1589</v>
      </c>
      <c r="Z157" s="30" t="str">
        <f>CONCATENATE(E157," (",U157,") - ",F157," (",V157,")")</f>
        <v>Lysias (0540) - Against Epicrates and his Fellow-envoys (027)</v>
      </c>
      <c r="AA157" s="14"/>
      <c r="AB157" s="14"/>
      <c r="AC157" s="14"/>
      <c r="AD157" s="14"/>
      <c r="AE157" s="21"/>
    </row>
    <row r="158" spans="1:31" ht="15.75" customHeight="1" x14ac:dyDescent="0.2">
      <c r="A158" s="1" t="s">
        <v>2204</v>
      </c>
      <c r="B158" s="1" t="s">
        <v>2204</v>
      </c>
      <c r="C158" s="1" t="s">
        <v>2204</v>
      </c>
      <c r="D158" s="10">
        <f>IF(AND(S158 &gt;= -800,S158 &lt;= -600),-7,IF(AND(S158 &gt; -600,S158 &lt;= -500),-6,IF(AND(S158 &gt; -500,S158 &lt;= -400),-5,IF(AND(S158 &gt; -400,S158 &lt;= -300),-4,IF(AND(S158 &gt; -300,S158 &lt;= -200),-3,IF(AND(S158 &gt; -200,S158 &lt;= -100),-2,IF(AND(S158 &gt; -100,S158 &lt;= -1),-1,IF(AND(S158 &gt;= 0,S158 &lt; 100),1,IF(AND(S158 &gt;= 100,S158 &lt; 200),2,IF(AND(S158 &gt;= 200,S158 &lt; 300),3,IF(AND(S158 &gt;= 300,S158 &lt; 400),4,IF(AND(S158 &gt;= 400,S158 &lt; 500),5))))))))))))</f>
        <v>-4</v>
      </c>
      <c r="E158" s="1" t="s">
        <v>2205</v>
      </c>
      <c r="F158" s="27" t="s">
        <v>2255</v>
      </c>
      <c r="G158" s="1" t="s">
        <v>2256</v>
      </c>
      <c r="H158" s="1" t="s">
        <v>2257</v>
      </c>
      <c r="I158" s="1">
        <v>10264</v>
      </c>
      <c r="J158" s="1">
        <v>3</v>
      </c>
      <c r="K158" s="1">
        <v>8</v>
      </c>
      <c r="L158" s="1">
        <v>0</v>
      </c>
      <c r="M158" t="s">
        <v>29</v>
      </c>
      <c r="N158" s="14">
        <f>J158/I158</f>
        <v>2.9228371005455964E-4</v>
      </c>
      <c r="O158" s="14">
        <f>K158/I158</f>
        <v>7.7942322681215901E-4</v>
      </c>
      <c r="P158" s="14">
        <f>L158/I158</f>
        <v>0</v>
      </c>
      <c r="Q158">
        <v>2658</v>
      </c>
      <c r="R158" s="14">
        <f>Q158/I158</f>
        <v>0.25896336710833984</v>
      </c>
      <c r="S158">
        <v>-390</v>
      </c>
      <c r="T158" t="s">
        <v>90</v>
      </c>
      <c r="U158" s="19" t="s">
        <v>2209</v>
      </c>
      <c r="V158" s="19" t="s">
        <v>545</v>
      </c>
      <c r="W158">
        <v>1449.999999999995</v>
      </c>
      <c r="X158" s="14">
        <f>(Q158-W158)/I158</f>
        <v>0.1176929072486365</v>
      </c>
      <c r="Y158" s="14" t="s">
        <v>2258</v>
      </c>
      <c r="Z158" s="30" t="str">
        <f>CONCATENATE(E158," (",U158,") - ",F158," (",V158,")")</f>
        <v>Plato (0059) - Alcibiades 1 (013)</v>
      </c>
      <c r="AA158" s="14" t="s">
        <v>3692</v>
      </c>
      <c r="AB158" s="31">
        <v>1</v>
      </c>
      <c r="AC158" s="31">
        <v>20</v>
      </c>
      <c r="AD158" s="14"/>
    </row>
    <row r="159" spans="1:31" ht="15.75" customHeight="1" x14ac:dyDescent="0.2">
      <c r="A159" s="1" t="s">
        <v>1410</v>
      </c>
      <c r="B159" s="1" t="s">
        <v>1410</v>
      </c>
      <c r="C159" s="1" t="s">
        <v>1410</v>
      </c>
      <c r="D159" s="10">
        <f>IF(AND(S159 &gt;= -800,S159 &lt;= -600),-7,IF(AND(S159 &gt; -600,S159 &lt;= -500),-6,IF(AND(S159 &gt; -500,S159 &lt;= -400),-5,IF(AND(S159 &gt; -400,S159 &lt;= -300),-4,IF(AND(S159 &gt; -300,S159 &lt;= -200),-3,IF(AND(S159 &gt; -200,S159 &lt;= -100),-2,IF(AND(S159 &gt; -100,S159 &lt;= -1),-1,IF(AND(S159 &gt;= 0,S159 &lt; 100),1,IF(AND(S159 &gt;= 100,S159 &lt; 200),2,IF(AND(S159 &gt;= 200,S159 &lt; 300),3,IF(AND(S159 &gt;= 300,S159 &lt; 400),4,IF(AND(S159 &gt;= 400,S159 &lt; 500),5))))))))))))</f>
        <v>-4</v>
      </c>
      <c r="E159" s="1" t="s">
        <v>1590</v>
      </c>
      <c r="F159" s="27" t="s">
        <v>1591</v>
      </c>
      <c r="G159" s="1" t="s">
        <v>1592</v>
      </c>
      <c r="H159" s="1" t="s">
        <v>1593</v>
      </c>
      <c r="I159" s="1">
        <v>3071</v>
      </c>
      <c r="J159" s="1">
        <v>10</v>
      </c>
      <c r="K159" s="1">
        <v>33</v>
      </c>
      <c r="L159" s="1">
        <v>0</v>
      </c>
      <c r="M159" t="s">
        <v>29</v>
      </c>
      <c r="N159" s="14">
        <f>J159/I159</f>
        <v>3.2562683165092803E-3</v>
      </c>
      <c r="O159" s="14">
        <f>K159/I159</f>
        <v>1.0745685444480626E-2</v>
      </c>
      <c r="P159" s="14">
        <f>L159/I159</f>
        <v>0</v>
      </c>
      <c r="Q159">
        <v>622</v>
      </c>
      <c r="R159" s="14">
        <f>Q159/I159</f>
        <v>0.20253988928687724</v>
      </c>
      <c r="S159">
        <v>-389</v>
      </c>
      <c r="T159" t="s">
        <v>90</v>
      </c>
      <c r="U159" s="19" t="s">
        <v>1594</v>
      </c>
      <c r="V159" s="19" t="s">
        <v>52</v>
      </c>
      <c r="W159">
        <v>375.06666666666638</v>
      </c>
      <c r="X159" s="14">
        <f>(Q159-W159)/I159</f>
        <v>8.040811896233592E-2</v>
      </c>
      <c r="Y159" s="14" t="s">
        <v>1595</v>
      </c>
      <c r="Z159" s="30" t="str">
        <f>CONCATENATE(E159," (",U159,") - ",F159," (",V159,")")</f>
        <v>Isaeus (0017) - On the Estate of Dicaeogenes (005)</v>
      </c>
      <c r="AA159" s="14"/>
      <c r="AB159" s="14"/>
      <c r="AC159" s="14"/>
      <c r="AD159" s="14"/>
    </row>
    <row r="160" spans="1:31" ht="15.75" customHeight="1" x14ac:dyDescent="0.2">
      <c r="A160" s="1" t="s">
        <v>1410</v>
      </c>
      <c r="B160" s="1" t="s">
        <v>1410</v>
      </c>
      <c r="C160" s="1" t="s">
        <v>1410</v>
      </c>
      <c r="D160" s="10">
        <f>IF(AND(S160 &gt;= -800,S160 &lt;= -600),-7,IF(AND(S160 &gt; -600,S160 &lt;= -500),-6,IF(AND(S160 &gt; -500,S160 &lt;= -400),-5,IF(AND(S160 &gt; -400,S160 &lt;= -300),-4,IF(AND(S160 &gt; -300,S160 &lt;= -200),-3,IF(AND(S160 &gt; -200,S160 &lt;= -100),-2,IF(AND(S160 &gt; -100,S160 &lt;= -1),-1,IF(AND(S160 &gt;= 0,S160 &lt; 100),1,IF(AND(S160 &gt;= 100,S160 &lt; 200),2,IF(AND(S160 &gt;= 200,S160 &lt; 300),3,IF(AND(S160 &gt;= 300,S160 &lt; 400),4,IF(AND(S160 &gt;= 400,S160 &lt; 500),5))))))))))))</f>
        <v>-4</v>
      </c>
      <c r="E160" s="1" t="s">
        <v>1590</v>
      </c>
      <c r="F160" s="27" t="s">
        <v>1596</v>
      </c>
      <c r="G160" s="1" t="s">
        <v>1597</v>
      </c>
      <c r="H160" s="1" t="s">
        <v>1598</v>
      </c>
      <c r="I160" s="1">
        <v>4428</v>
      </c>
      <c r="J160" s="1">
        <v>19</v>
      </c>
      <c r="K160" s="1">
        <v>9</v>
      </c>
      <c r="L160" s="1">
        <v>0</v>
      </c>
      <c r="M160" t="s">
        <v>29</v>
      </c>
      <c r="N160" s="14">
        <f>J160/I160</f>
        <v>4.2908762420957539E-3</v>
      </c>
      <c r="O160" s="14">
        <f>K160/I160</f>
        <v>2.0325203252032522E-3</v>
      </c>
      <c r="P160" s="14">
        <f>L160/I160</f>
        <v>0</v>
      </c>
      <c r="Q160">
        <v>907</v>
      </c>
      <c r="R160" s="14">
        <f>Q160/I160</f>
        <v>0.20483288166214997</v>
      </c>
      <c r="S160">
        <v>-389</v>
      </c>
      <c r="T160" t="s">
        <v>90</v>
      </c>
      <c r="U160" s="19" t="s">
        <v>1594</v>
      </c>
      <c r="V160" s="19" t="s">
        <v>42</v>
      </c>
      <c r="W160">
        <v>521.58333333333223</v>
      </c>
      <c r="X160" s="14">
        <f>(Q160-W160)/I160</f>
        <v>8.7040800963565437E-2</v>
      </c>
      <c r="Y160" s="14" t="s">
        <v>1599</v>
      </c>
      <c r="Z160" s="30" t="str">
        <f>CONCATENATE(E160," (",U160,") - ",F160," (",V160,")")</f>
        <v>Isaeus (0017) - On The Estate Of Pyrrhus (003)</v>
      </c>
      <c r="AA160" s="14"/>
      <c r="AB160" s="14"/>
      <c r="AC160" s="14"/>
      <c r="AD160" s="14"/>
    </row>
    <row r="161" spans="1:30" ht="15.75" customHeight="1" x14ac:dyDescent="0.2">
      <c r="A161" s="1" t="s">
        <v>24</v>
      </c>
      <c r="B161" s="1" t="s">
        <v>24</v>
      </c>
      <c r="C161" s="1" t="s">
        <v>24</v>
      </c>
      <c r="D161" s="10">
        <f>IF(AND(S161 &gt;= -800,S161 &lt;= -600),-7,IF(AND(S161 &gt; -600,S161 &lt;= -500),-6,IF(AND(S161 &gt; -500,S161 &lt;= -400),-5,IF(AND(S161 &gt; -400,S161 &lt;= -300),-4,IF(AND(S161 &gt; -300,S161 &lt;= -200),-3,IF(AND(S161 &gt; -200,S161 &lt;= -100),-2,IF(AND(S161 &gt; -100,S161 &lt;= -1),-1,IF(AND(S161 &gt;= 0,S161 &lt; 100),1,IF(AND(S161 &gt;= 100,S161 &lt; 200),2,IF(AND(S161 &gt;= 200,S161 &lt; 300),3,IF(AND(S161 &gt;= 300,S161 &lt; 400),4,IF(AND(S161 &gt;= 400,S161 &lt; 500),5))))))))))))</f>
        <v>-4</v>
      </c>
      <c r="E161" s="1" t="s">
        <v>25</v>
      </c>
      <c r="F161" s="27" t="s">
        <v>79</v>
      </c>
      <c r="G161" s="1" t="s">
        <v>80</v>
      </c>
      <c r="H161" s="1" t="s">
        <v>81</v>
      </c>
      <c r="I161" s="1">
        <v>8124</v>
      </c>
      <c r="J161" s="1">
        <v>58</v>
      </c>
      <c r="K161" s="1">
        <v>4</v>
      </c>
      <c r="L161" s="1">
        <v>0</v>
      </c>
      <c r="M161" t="s">
        <v>29</v>
      </c>
      <c r="N161" s="14">
        <f>J161/I161</f>
        <v>7.1393402264894141E-3</v>
      </c>
      <c r="O161" s="14">
        <f>K161/I161</f>
        <v>4.9236829148202859E-4</v>
      </c>
      <c r="P161" s="14">
        <f>L161/I161</f>
        <v>0</v>
      </c>
      <c r="Q161">
        <v>1866</v>
      </c>
      <c r="R161" s="14">
        <f>Q161/I161</f>
        <v>0.22968980797636632</v>
      </c>
      <c r="S161">
        <v>-388</v>
      </c>
      <c r="T161" t="s">
        <v>30</v>
      </c>
      <c r="U161" s="19" t="s">
        <v>31</v>
      </c>
      <c r="V161" s="19" t="s">
        <v>82</v>
      </c>
      <c r="W161">
        <v>1017.071428571433</v>
      </c>
      <c r="X161" s="14">
        <f>(Q161-W161)/I161</f>
        <v>0.10449637757614069</v>
      </c>
      <c r="Y161" s="14" t="s">
        <v>83</v>
      </c>
      <c r="Z161" s="30" t="str">
        <f>CONCATENATE(E161," (",U161,") - ",F161," (",V161,")")</f>
        <v>Aristophanes (0019) - Plutus (011)</v>
      </c>
      <c r="AA161" s="14"/>
      <c r="AB161" s="14"/>
      <c r="AC161" s="14"/>
      <c r="AD161" s="14"/>
    </row>
    <row r="162" spans="1:30" ht="15.75" customHeight="1" x14ac:dyDescent="0.2">
      <c r="A162" s="1" t="s">
        <v>1410</v>
      </c>
      <c r="B162" s="1" t="s">
        <v>1410</v>
      </c>
      <c r="C162" s="1" t="s">
        <v>1410</v>
      </c>
      <c r="D162" s="10">
        <f>IF(AND(S162 &gt;= -800,S162 &lt;= -600),-7,IF(AND(S162 &gt; -600,S162 &lt;= -500),-6,IF(AND(S162 &gt; -500,S162 &lt;= -400),-5,IF(AND(S162 &gt; -400,S162 &lt;= -300),-4,IF(AND(S162 &gt; -300,S162 &lt;= -200),-3,IF(AND(S162 &gt; -200,S162 &lt;= -100),-2,IF(AND(S162 &gt; -100,S162 &lt;= -1),-1,IF(AND(S162 &gt;= 0,S162 &lt; 100),1,IF(AND(S162 &gt;= 100,S162 &lt; 200),2,IF(AND(S162 &gt;= 200,S162 &lt; 300),3,IF(AND(S162 &gt;= 300,S162 &lt; 400),4,IF(AND(S162 &gt;= 400,S162 &lt; 500),5))))))))))))</f>
        <v>-4</v>
      </c>
      <c r="E162" s="3" t="s">
        <v>1450</v>
      </c>
      <c r="F162" s="27" t="s">
        <v>1600</v>
      </c>
      <c r="G162" s="1" t="s">
        <v>1601</v>
      </c>
      <c r="H162" s="1" t="s">
        <v>1602</v>
      </c>
      <c r="I162" s="1">
        <v>911</v>
      </c>
      <c r="J162" s="1">
        <v>1</v>
      </c>
      <c r="K162" s="1">
        <v>0</v>
      </c>
      <c r="L162" s="1">
        <v>0</v>
      </c>
      <c r="M162" t="s">
        <v>29</v>
      </c>
      <c r="N162" s="14">
        <f>J162/I162</f>
        <v>1.0976948408342481E-3</v>
      </c>
      <c r="O162" s="14">
        <f>K162/I162</f>
        <v>0</v>
      </c>
      <c r="P162" s="14">
        <f>L162/I162</f>
        <v>0</v>
      </c>
      <c r="Q162">
        <v>158</v>
      </c>
      <c r="R162" s="14">
        <f>Q162/I162</f>
        <v>0.17343578485181119</v>
      </c>
      <c r="S162">
        <v>-388</v>
      </c>
      <c r="T162" t="s">
        <v>90</v>
      </c>
      <c r="U162" s="19" t="s">
        <v>1454</v>
      </c>
      <c r="V162" s="19" t="s">
        <v>771</v>
      </c>
      <c r="W162">
        <v>99.033333333333317</v>
      </c>
      <c r="X162" s="14">
        <f>(Q162-W162)/I162</f>
        <v>6.4727405781192848E-2</v>
      </c>
      <c r="Y162" s="14" t="s">
        <v>1603</v>
      </c>
      <c r="Z162" s="30" t="str">
        <f>CONCATENATE(E162," (",U162,") - ",F162," (",V162,")")</f>
        <v>Lysias (0540) - Against Ergocles (028)</v>
      </c>
      <c r="AA162" s="14"/>
      <c r="AB162" s="14"/>
      <c r="AC162" s="14"/>
      <c r="AD162" s="14"/>
    </row>
    <row r="163" spans="1:30" ht="15.75" customHeight="1" x14ac:dyDescent="0.2">
      <c r="A163" s="1" t="s">
        <v>1410</v>
      </c>
      <c r="B163" s="1" t="s">
        <v>1410</v>
      </c>
      <c r="C163" s="1" t="s">
        <v>1410</v>
      </c>
      <c r="D163" s="10">
        <f>IF(AND(S163 &gt;= -800,S163 &lt;= -600),-7,IF(AND(S163 &gt; -600,S163 &lt;= -500),-6,IF(AND(S163 &gt; -500,S163 &lt;= -400),-5,IF(AND(S163 &gt; -400,S163 &lt;= -300),-4,IF(AND(S163 &gt; -300,S163 &lt;= -200),-3,IF(AND(S163 &gt; -200,S163 &lt;= -100),-2,IF(AND(S163 &gt; -100,S163 &lt;= -1),-1,IF(AND(S163 &gt;= 0,S163 &lt; 100),1,IF(AND(S163 &gt;= 100,S163 &lt; 200),2,IF(AND(S163 &gt;= 200,S163 &lt; 300),3,IF(AND(S163 &gt;= 300,S163 &lt; 400),4,IF(AND(S163 &gt;= 400,S163 &lt; 500),5))))))))))))</f>
        <v>-4</v>
      </c>
      <c r="E163" s="3" t="s">
        <v>1450</v>
      </c>
      <c r="F163" s="27" t="s">
        <v>1604</v>
      </c>
      <c r="G163" s="1" t="s">
        <v>1605</v>
      </c>
      <c r="H163" s="1" t="s">
        <v>1606</v>
      </c>
      <c r="I163" s="1">
        <v>661</v>
      </c>
      <c r="J163" s="1">
        <v>0</v>
      </c>
      <c r="K163" s="1">
        <v>0</v>
      </c>
      <c r="L163" s="1">
        <v>0</v>
      </c>
      <c r="M163" t="s">
        <v>29</v>
      </c>
      <c r="N163" s="14">
        <f>J163/I163</f>
        <v>0</v>
      </c>
      <c r="O163" s="14">
        <f>K163/I163</f>
        <v>0</v>
      </c>
      <c r="P163" s="14">
        <f>L163/I163</f>
        <v>0</v>
      </c>
      <c r="Q163">
        <v>131</v>
      </c>
      <c r="R163" s="14">
        <f>Q163/I163</f>
        <v>0.19818456883509833</v>
      </c>
      <c r="S163">
        <v>-388</v>
      </c>
      <c r="T163" t="s">
        <v>90</v>
      </c>
      <c r="U163" s="19" t="s">
        <v>1454</v>
      </c>
      <c r="V163" s="19" t="s">
        <v>670</v>
      </c>
      <c r="W163">
        <v>78.566666666666663</v>
      </c>
      <c r="X163" s="14">
        <f>(Q163-W163)/I163</f>
        <v>7.9324256177508837E-2</v>
      </c>
      <c r="Y163" s="14" t="s">
        <v>1607</v>
      </c>
      <c r="Z163" s="30" t="str">
        <f>CONCATENATE(E163," (",U163,") - ",F163," (",V163,")")</f>
        <v>Lysias (0540) - Against Philocrates (029)</v>
      </c>
      <c r="AA163" s="14"/>
      <c r="AB163" s="14"/>
      <c r="AC163" s="14"/>
      <c r="AD163" s="14"/>
    </row>
    <row r="164" spans="1:30" ht="15.75" customHeight="1" x14ac:dyDescent="0.2">
      <c r="A164" s="1" t="s">
        <v>1410</v>
      </c>
      <c r="B164" s="1" t="s">
        <v>1410</v>
      </c>
      <c r="C164" s="1" t="s">
        <v>1410</v>
      </c>
      <c r="D164" s="10">
        <f>IF(AND(S164 &gt;= -800,S164 &lt;= -600),-7,IF(AND(S164 &gt; -600,S164 &lt;= -500),-6,IF(AND(S164 &gt; -500,S164 &lt;= -400),-5,IF(AND(S164 &gt; -400,S164 &lt;= -300),-4,IF(AND(S164 &gt; -300,S164 &lt;= -200),-3,IF(AND(S164 &gt; -200,S164 &lt;= -100),-2,IF(AND(S164 &gt; -100,S164 &lt;= -1),-1,IF(AND(S164 &gt;= 0,S164 &lt; 100),1,IF(AND(S164 &gt;= 100,S164 &lt; 200),2,IF(AND(S164 &gt;= 200,S164 &lt; 300),3,IF(AND(S164 &gt;= 300,S164 &lt; 400),4,IF(AND(S164 &gt;= 400,S164 &lt; 500),5))))))))))))</f>
        <v>-4</v>
      </c>
      <c r="E164" s="3" t="s">
        <v>1450</v>
      </c>
      <c r="F164" s="27" t="s">
        <v>1608</v>
      </c>
      <c r="G164" s="1" t="s">
        <v>1609</v>
      </c>
      <c r="H164" s="1" t="s">
        <v>1610</v>
      </c>
      <c r="I164" s="1">
        <v>432</v>
      </c>
      <c r="J164" s="1">
        <v>0</v>
      </c>
      <c r="K164" s="1">
        <v>0</v>
      </c>
      <c r="L164" s="1">
        <v>0</v>
      </c>
      <c r="M164" t="s">
        <v>29</v>
      </c>
      <c r="N164" s="14">
        <f>J164/I164</f>
        <v>0</v>
      </c>
      <c r="O164" s="14">
        <f>K164/I164</f>
        <v>0</v>
      </c>
      <c r="P164" s="14">
        <f>L164/I164</f>
        <v>0</v>
      </c>
      <c r="Q164">
        <v>77</v>
      </c>
      <c r="R164" s="14">
        <f>Q164/I164</f>
        <v>0.17824074074074073</v>
      </c>
      <c r="S164">
        <v>-388</v>
      </c>
      <c r="T164" t="s">
        <v>90</v>
      </c>
      <c r="U164" s="19" t="s">
        <v>1454</v>
      </c>
      <c r="V164" s="19" t="s">
        <v>560</v>
      </c>
      <c r="W164">
        <v>36.333333333333321</v>
      </c>
      <c r="X164" s="14">
        <f>(Q164-W164)/I164</f>
        <v>9.4135802469135832E-2</v>
      </c>
      <c r="Y164" s="14" t="s">
        <v>1611</v>
      </c>
      <c r="Z164" s="30" t="str">
        <f>CONCATENATE(E164," (",U164,") - ",F164," (",V164,")")</f>
        <v>Lysias (0540) - Olympic Oration (033)</v>
      </c>
      <c r="AA164" s="14"/>
      <c r="AB164" s="14"/>
      <c r="AC164" s="14"/>
      <c r="AD164" s="14"/>
    </row>
    <row r="165" spans="1:30" ht="15.75" customHeight="1" x14ac:dyDescent="0.2">
      <c r="A165" s="1" t="s">
        <v>1410</v>
      </c>
      <c r="B165" s="1" t="s">
        <v>1410</v>
      </c>
      <c r="C165" s="1" t="s">
        <v>1410</v>
      </c>
      <c r="D165" s="10">
        <f>IF(AND(S165 &gt;= -800,S165 &lt;= -600),-7,IF(AND(S165 &gt; -600,S165 &lt;= -500),-6,IF(AND(S165 &gt; -500,S165 &lt;= -400),-5,IF(AND(S165 &gt; -400,S165 &lt;= -300),-4,IF(AND(S165 &gt; -300,S165 &lt;= -200),-3,IF(AND(S165 &gt; -200,S165 &lt;= -100),-2,IF(AND(S165 &gt; -100,S165 &lt;= -1),-1,IF(AND(S165 &gt;= 0,S165 &lt; 100),1,IF(AND(S165 &gt;= 100,S165 &lt; 200),2,IF(AND(S165 &gt;= 200,S165 &lt; 300),3,IF(AND(S165 &gt;= 300,S165 &lt; 400),4,IF(AND(S165 &gt;= 400,S165 &lt; 500),5))))))))))))</f>
        <v>-4</v>
      </c>
      <c r="E165" s="3" t="s">
        <v>1450</v>
      </c>
      <c r="F165" s="27" t="s">
        <v>1612</v>
      </c>
      <c r="G165" s="1" t="s">
        <v>1613</v>
      </c>
      <c r="H165" s="1" t="s">
        <v>1614</v>
      </c>
      <c r="I165" s="1">
        <v>3103</v>
      </c>
      <c r="J165" s="1">
        <v>0</v>
      </c>
      <c r="K165" s="1">
        <v>1</v>
      </c>
      <c r="L165" s="1">
        <v>0</v>
      </c>
      <c r="M165" t="s">
        <v>29</v>
      </c>
      <c r="N165" s="14">
        <f>J165/I165</f>
        <v>0</v>
      </c>
      <c r="O165" s="14">
        <f>K165/I165</f>
        <v>3.2226877215597811E-4</v>
      </c>
      <c r="P165" s="14">
        <f>L165/I165</f>
        <v>0</v>
      </c>
      <c r="Q165">
        <v>691</v>
      </c>
      <c r="R165" s="14">
        <f>Q165/I165</f>
        <v>0.22268772155978087</v>
      </c>
      <c r="S165">
        <v>-388</v>
      </c>
      <c r="T165" t="s">
        <v>90</v>
      </c>
      <c r="U165" s="19" t="s">
        <v>1454</v>
      </c>
      <c r="V165" s="19" t="s">
        <v>717</v>
      </c>
      <c r="W165">
        <v>362.04999999999973</v>
      </c>
      <c r="X165" s="14">
        <f>(Q165-W165)/I165</f>
        <v>0.10601031260070908</v>
      </c>
      <c r="Y165" s="14" t="s">
        <v>1615</v>
      </c>
      <c r="Z165" s="30" t="str">
        <f>CONCATENATE(E165," (",U165,") - ",F165," (",V165,")")</f>
        <v>Lysias (0540) - On the Property of Aristophanes (019)</v>
      </c>
      <c r="AA165" s="14"/>
      <c r="AB165" s="14"/>
      <c r="AC165" s="14"/>
      <c r="AD165" s="14"/>
    </row>
    <row r="166" spans="1:30" ht="15.75" customHeight="1" x14ac:dyDescent="0.2">
      <c r="A166" s="1" t="s">
        <v>1410</v>
      </c>
      <c r="B166" s="1" t="s">
        <v>1410</v>
      </c>
      <c r="C166" s="1" t="s">
        <v>1410</v>
      </c>
      <c r="D166" s="10">
        <f>IF(AND(S166 &gt;= -800,S166 &lt;= -600),-7,IF(AND(S166 &gt; -600,S166 &lt;= -500),-6,IF(AND(S166 &gt; -500,S166 &lt;= -400),-5,IF(AND(S166 &gt; -400,S166 &lt;= -300),-4,IF(AND(S166 &gt; -300,S166 &lt;= -200),-3,IF(AND(S166 &gt; -200,S166 &lt;= -100),-2,IF(AND(S166 &gt; -100,S166 &lt;= -1),-1,IF(AND(S166 &gt;= 0,S166 &lt; 100),1,IF(AND(S166 &gt;= 100,S166 &lt; 200),2,IF(AND(S166 &gt;= 200,S166 &lt; 300),3,IF(AND(S166 &gt;= 300,S166 &lt; 400),4,IF(AND(S166 &gt;= 400,S166 &lt; 500),5))))))))))))</f>
        <v>-4</v>
      </c>
      <c r="E166" s="3" t="s">
        <v>1450</v>
      </c>
      <c r="F166" s="27" t="s">
        <v>1616</v>
      </c>
      <c r="G166" s="1" t="s">
        <v>1617</v>
      </c>
      <c r="H166" s="1" t="s">
        <v>1618</v>
      </c>
      <c r="I166" s="1">
        <v>1123</v>
      </c>
      <c r="J166" s="1">
        <v>0</v>
      </c>
      <c r="K166" s="1">
        <v>0</v>
      </c>
      <c r="L166" s="1">
        <v>0</v>
      </c>
      <c r="M166" t="s">
        <v>29</v>
      </c>
      <c r="N166" s="14">
        <f>J166/I166</f>
        <v>0</v>
      </c>
      <c r="O166" s="14">
        <f>K166/I166</f>
        <v>0</v>
      </c>
      <c r="P166" s="14">
        <f>L166/I166</f>
        <v>0</v>
      </c>
      <c r="Q166">
        <v>201</v>
      </c>
      <c r="R166" s="14">
        <f>Q166/I166</f>
        <v>0.17898486197684774</v>
      </c>
      <c r="S166">
        <v>-386</v>
      </c>
      <c r="T166" t="s">
        <v>90</v>
      </c>
      <c r="U166" s="19" t="s">
        <v>1454</v>
      </c>
      <c r="V166" s="19" t="s">
        <v>761</v>
      </c>
      <c r="W166">
        <v>105.56666666666661</v>
      </c>
      <c r="X166" s="14">
        <f>(Q166-W166)/I166</f>
        <v>8.4980706441080495E-2</v>
      </c>
      <c r="Y166" s="14" t="s">
        <v>1619</v>
      </c>
      <c r="Z166" s="30" t="str">
        <f>CONCATENATE(E166," (",U166,") - ",F166," (",V166,")")</f>
        <v>Lysias (0540) - Against The Corn-Dealers (022)</v>
      </c>
      <c r="AA166" s="14"/>
      <c r="AB166" s="14"/>
      <c r="AC166" s="14"/>
      <c r="AD166" s="14"/>
    </row>
    <row r="167" spans="1:30" ht="15.75" customHeight="1" x14ac:dyDescent="0.2">
      <c r="A167" s="1" t="s">
        <v>1410</v>
      </c>
      <c r="B167" s="1" t="s">
        <v>1410</v>
      </c>
      <c r="C167" s="1" t="s">
        <v>1410</v>
      </c>
      <c r="D167" s="10">
        <f>IF(AND(S167 &gt;= -800,S167 &lt;= -600),-7,IF(AND(S167 &gt; -600,S167 &lt;= -500),-6,IF(AND(S167 &gt; -500,S167 &lt;= -400),-5,IF(AND(S167 &gt; -400,S167 &lt;= -300),-4,IF(AND(S167 &gt; -300,S167 &lt;= -200),-3,IF(AND(S167 &gt; -200,S167 &lt;= -100),-2,IF(AND(S167 &gt; -100,S167 &lt;= -1),-1,IF(AND(S167 &gt;= 0,S167 &lt; 100),1,IF(AND(S167 &gt;= 100,S167 &lt; 200),2,IF(AND(S167 &gt;= 200,S167 &lt; 300),3,IF(AND(S167 &gt;= 300,S167 &lt; 400),4,IF(AND(S167 &gt;= 400,S167 &lt; 500),5))))))))))))</f>
        <v>-4</v>
      </c>
      <c r="E167" s="3" t="s">
        <v>1450</v>
      </c>
      <c r="F167" s="27" t="s">
        <v>1620</v>
      </c>
      <c r="G167" s="1" t="s">
        <v>1621</v>
      </c>
      <c r="H167" s="1" t="s">
        <v>1622</v>
      </c>
      <c r="I167" s="1">
        <v>1491</v>
      </c>
      <c r="J167" s="1">
        <v>0</v>
      </c>
      <c r="K167" s="1">
        <v>0</v>
      </c>
      <c r="L167" s="1">
        <v>1</v>
      </c>
      <c r="M167" t="s">
        <v>29</v>
      </c>
      <c r="N167" s="14">
        <f>J167/I167</f>
        <v>0</v>
      </c>
      <c r="O167" s="14">
        <f>K167/I167</f>
        <v>0</v>
      </c>
      <c r="P167" s="14">
        <f>L167/I167</f>
        <v>6.7069081153588194E-4</v>
      </c>
      <c r="Q167">
        <v>346</v>
      </c>
      <c r="R167" s="14">
        <f>Q167/I167</f>
        <v>0.23205902079141516</v>
      </c>
      <c r="S167">
        <v>-384</v>
      </c>
      <c r="T167" t="s">
        <v>90</v>
      </c>
      <c r="U167" s="19" t="s">
        <v>1454</v>
      </c>
      <c r="V167" s="19" t="s">
        <v>77</v>
      </c>
      <c r="W167">
        <v>178.5833333333334</v>
      </c>
      <c r="X167" s="14">
        <f>(Q167-W167)/I167</f>
        <v>0.11228482003129886</v>
      </c>
      <c r="Y167" s="14" t="s">
        <v>1623</v>
      </c>
      <c r="Z167" s="30" t="str">
        <f>CONCATENATE(E167," (",U167,") - ",F167," (",V167,")")</f>
        <v>Lysias (0540) - Against Theomnestus 1 (010)</v>
      </c>
      <c r="AA167" s="14"/>
      <c r="AB167" s="14"/>
      <c r="AC167" s="14"/>
      <c r="AD167" s="14"/>
    </row>
    <row r="168" spans="1:30" ht="15.75" customHeight="1" x14ac:dyDescent="0.2">
      <c r="A168" s="1" t="s">
        <v>1410</v>
      </c>
      <c r="B168" s="1" t="s">
        <v>1410</v>
      </c>
      <c r="C168" s="1" t="s">
        <v>1410</v>
      </c>
      <c r="D168" s="10">
        <f>IF(AND(S168 &gt;= -800,S168 &lt;= -600),-7,IF(AND(S168 &gt; -600,S168 &lt;= -500),-6,IF(AND(S168 &gt; -500,S168 &lt;= -400),-5,IF(AND(S168 &gt; -400,S168 &lt;= -300),-4,IF(AND(S168 &gt; -300,S168 &lt;= -200),-3,IF(AND(S168 &gt; -200,S168 &lt;= -100),-2,IF(AND(S168 &gt; -100,S168 &lt;= -1),-1,IF(AND(S168 &gt;= 0,S168 &lt; 100),1,IF(AND(S168 &gt;= 100,S168 &lt; 200),2,IF(AND(S168 &gt;= 200,S168 &lt; 300),3,IF(AND(S168 &gt;= 300,S168 &lt; 400),4,IF(AND(S168 &gt;= 400,S168 &lt; 500),5))))))))))))</f>
        <v>-4</v>
      </c>
      <c r="E168" s="3" t="s">
        <v>1450</v>
      </c>
      <c r="F168" s="27" t="s">
        <v>1624</v>
      </c>
      <c r="G168" s="1" t="s">
        <v>1625</v>
      </c>
      <c r="H168" s="1" t="s">
        <v>1626</v>
      </c>
      <c r="I168" s="1">
        <v>549</v>
      </c>
      <c r="J168" s="1">
        <v>2</v>
      </c>
      <c r="K168" s="1">
        <v>0</v>
      </c>
      <c r="L168" s="1">
        <v>0</v>
      </c>
      <c r="M168" t="s">
        <v>29</v>
      </c>
      <c r="N168" s="14">
        <f>J168/I168</f>
        <v>3.6429872495446266E-3</v>
      </c>
      <c r="O168" s="14">
        <f>K168/I168</f>
        <v>0</v>
      </c>
      <c r="P168" s="14">
        <f>L168/I168</f>
        <v>0</v>
      </c>
      <c r="Q168">
        <v>111</v>
      </c>
      <c r="R168" s="14">
        <f>Q168/I168</f>
        <v>0.20218579234972678</v>
      </c>
      <c r="S168">
        <v>-384</v>
      </c>
      <c r="T168" t="s">
        <v>90</v>
      </c>
      <c r="U168" s="19" t="s">
        <v>1454</v>
      </c>
      <c r="V168" s="19" t="s">
        <v>82</v>
      </c>
      <c r="W168">
        <v>59.400000000000013</v>
      </c>
      <c r="X168" s="14">
        <f>(Q168-W168)/I168</f>
        <v>9.398907103825134E-2</v>
      </c>
      <c r="Y168" s="14" t="s">
        <v>1627</v>
      </c>
      <c r="Z168" s="30" t="str">
        <f>CONCATENATE(E168," (",U168,") - ",F168," (",V168,")")</f>
        <v>Lysias (0540) - Against Theomnestus 2 (011)</v>
      </c>
      <c r="AA168" s="14"/>
      <c r="AB168" s="14"/>
      <c r="AC168" s="14"/>
      <c r="AD168" s="14"/>
    </row>
    <row r="169" spans="1:30" ht="15.75" customHeight="1" x14ac:dyDescent="0.2">
      <c r="A169" s="1" t="s">
        <v>1410</v>
      </c>
      <c r="B169" s="1" t="s">
        <v>1410</v>
      </c>
      <c r="C169" s="1" t="s">
        <v>1410</v>
      </c>
      <c r="D169" s="10">
        <f>IF(AND(S169 &gt;= -800,S169 &lt;= -600),-7,IF(AND(S169 &gt; -600,S169 &lt;= -500),-6,IF(AND(S169 &gt; -500,S169 &lt;= -400),-5,IF(AND(S169 &gt; -400,S169 &lt;= -300),-4,IF(AND(S169 &gt; -300,S169 &lt;= -200),-3,IF(AND(S169 &gt; -200,S169 &lt;= -100),-2,IF(AND(S169 &gt; -100,S169 &lt;= -1),-1,IF(AND(S169 &gt;= 0,S169 &lt; 100),1,IF(AND(S169 &gt;= 100,S169 &lt; 200),2,IF(AND(S169 &gt;= 200,S169 &lt; 300),3,IF(AND(S169 &gt;= 300,S169 &lt; 400),4,IF(AND(S169 &gt;= 400,S169 &lt; 500),5))))))))))))</f>
        <v>-4</v>
      </c>
      <c r="E169" s="3" t="s">
        <v>1450</v>
      </c>
      <c r="F169" s="27" t="s">
        <v>1628</v>
      </c>
      <c r="G169" s="1" t="s">
        <v>1629</v>
      </c>
      <c r="H169" s="1" t="s">
        <v>1630</v>
      </c>
      <c r="I169" s="1">
        <v>1380</v>
      </c>
      <c r="J169" s="1">
        <v>0</v>
      </c>
      <c r="K169" s="1">
        <v>0</v>
      </c>
      <c r="L169" s="1">
        <v>0</v>
      </c>
      <c r="M169" t="s">
        <v>29</v>
      </c>
      <c r="N169" s="14">
        <f>J169/I169</f>
        <v>0</v>
      </c>
      <c r="O169" s="14">
        <f>K169/I169</f>
        <v>0</v>
      </c>
      <c r="P169" s="14">
        <f>L169/I169</f>
        <v>0</v>
      </c>
      <c r="Q169">
        <v>256</v>
      </c>
      <c r="R169" s="14">
        <f>Q169/I169</f>
        <v>0.1855072463768116</v>
      </c>
      <c r="S169">
        <v>-382</v>
      </c>
      <c r="T169" t="s">
        <v>90</v>
      </c>
      <c r="U169" s="19" t="s">
        <v>1454</v>
      </c>
      <c r="V169" s="19" t="s">
        <v>685</v>
      </c>
      <c r="W169">
        <v>133.61666666666659</v>
      </c>
      <c r="X169" s="14">
        <f>(Q169-W169)/I169</f>
        <v>8.8683574879227109E-2</v>
      </c>
      <c r="Y169" s="14" t="s">
        <v>1631</v>
      </c>
      <c r="Z169" s="30" t="str">
        <f>CONCATENATE(E169," (",U169,") - ",F169," (",V169,")")</f>
        <v>Lysias (0540) - On the Scrutiny of Evandros (026)</v>
      </c>
      <c r="AA169" s="14"/>
      <c r="AB169" s="14"/>
      <c r="AC169" s="14"/>
      <c r="AD169" s="14"/>
    </row>
    <row r="170" spans="1:30" ht="15.75" customHeight="1" x14ac:dyDescent="0.2">
      <c r="A170" s="1" t="s">
        <v>1410</v>
      </c>
      <c r="B170" s="1" t="s">
        <v>1410</v>
      </c>
      <c r="C170" s="1" t="s">
        <v>1410</v>
      </c>
      <c r="D170" s="10">
        <f>IF(AND(S170 &gt;= -800,S170 &lt;= -600),-7,IF(AND(S170 &gt; -600,S170 &lt;= -500),-6,IF(AND(S170 &gt; -500,S170 &lt;= -400),-5,IF(AND(S170 &gt; -400,S170 &lt;= -300),-4,IF(AND(S170 &gt; -300,S170 &lt;= -200),-3,IF(AND(S170 &gt; -200,S170 &lt;= -100),-2,IF(AND(S170 &gt; -100,S170 &lt;= -1),-1,IF(AND(S170 &gt;= 0,S170 &lt; 100),1,IF(AND(S170 &gt;= 100,S170 &lt; 200),2,IF(AND(S170 &gt;= 200,S170 &lt; 300),3,IF(AND(S170 &gt;= 300,S170 &lt; 400),4,IF(AND(S170 &gt;= 400,S170 &lt; 500),5))))))))))))</f>
        <v>-4</v>
      </c>
      <c r="E170" s="1" t="s">
        <v>845</v>
      </c>
      <c r="F170" s="27" t="s">
        <v>1632</v>
      </c>
      <c r="G170" s="1" t="s">
        <v>1633</v>
      </c>
      <c r="H170" s="1" t="s">
        <v>1634</v>
      </c>
      <c r="I170" s="1">
        <v>10779</v>
      </c>
      <c r="J170" s="1">
        <v>7</v>
      </c>
      <c r="K170" s="1">
        <v>4</v>
      </c>
      <c r="L170" s="1">
        <v>0</v>
      </c>
      <c r="M170" t="s">
        <v>29</v>
      </c>
      <c r="N170" s="14">
        <f>J170/I170</f>
        <v>6.4941089154838113E-4</v>
      </c>
      <c r="O170" s="14">
        <f>K170/I170</f>
        <v>3.7109193802764632E-4</v>
      </c>
      <c r="P170" s="14">
        <f>L170/I170</f>
        <v>0</v>
      </c>
      <c r="Q170">
        <v>1913</v>
      </c>
      <c r="R170" s="14">
        <f>Q170/I170</f>
        <v>0.17747471936172188</v>
      </c>
      <c r="S170">
        <v>-380</v>
      </c>
      <c r="T170" t="s">
        <v>90</v>
      </c>
      <c r="U170" s="19" t="s">
        <v>848</v>
      </c>
      <c r="V170" s="19" t="s">
        <v>82</v>
      </c>
      <c r="W170">
        <v>1043.600000000004</v>
      </c>
      <c r="X170" s="14">
        <f>(Q170-W170)/I170</f>
        <v>8.0656832730308561E-2</v>
      </c>
      <c r="Y170" s="14" t="s">
        <v>1635</v>
      </c>
      <c r="Z170" s="30" t="str">
        <f>CONCATENATE(E170," (",U170,") - ",F170," (",V170,")")</f>
        <v>Isocrates (0010) - Panegyricus (011)</v>
      </c>
      <c r="AA170" s="14"/>
      <c r="AB170" s="14"/>
      <c r="AC170" s="14"/>
      <c r="AD170" s="14"/>
    </row>
    <row r="171" spans="1:30" ht="15.75" customHeight="1" x14ac:dyDescent="0.2">
      <c r="A171" s="1" t="s">
        <v>2204</v>
      </c>
      <c r="B171" s="1" t="s">
        <v>2204</v>
      </c>
      <c r="C171" s="1" t="s">
        <v>2204</v>
      </c>
      <c r="D171" s="10">
        <f>IF(AND(S171 &gt;= -800,S171 &lt;= -600),-7,IF(AND(S171 &gt; -600,S171 &lt;= -500),-6,IF(AND(S171 &gt; -500,S171 &lt;= -400),-5,IF(AND(S171 &gt; -400,S171 &lt;= -300),-4,IF(AND(S171 &gt; -300,S171 &lt;= -200),-3,IF(AND(S171 &gt; -200,S171 &lt;= -100),-2,IF(AND(S171 &gt; -100,S171 &lt;= -1),-1,IF(AND(S171 &gt;= 0,S171 &lt; 100),1,IF(AND(S171 &gt;= 100,S171 &lt; 200),2,IF(AND(S171 &gt;= 200,S171 &lt; 300),3,IF(AND(S171 &gt;= 300,S171 &lt; 400),4,IF(AND(S171 &gt;= 400,S171 &lt; 500),5))))))))))))</f>
        <v>-4</v>
      </c>
      <c r="E171" s="1" t="s">
        <v>2205</v>
      </c>
      <c r="F171" s="27" t="s">
        <v>2259</v>
      </c>
      <c r="G171" s="1" t="s">
        <v>2260</v>
      </c>
      <c r="H171" s="1" t="s">
        <v>2261</v>
      </c>
      <c r="I171" s="1">
        <v>17944</v>
      </c>
      <c r="J171" s="1">
        <v>16</v>
      </c>
      <c r="K171" s="1">
        <v>47</v>
      </c>
      <c r="L171" s="1">
        <v>1</v>
      </c>
      <c r="M171" t="s">
        <v>29</v>
      </c>
      <c r="N171" s="14">
        <f>J171/I171</f>
        <v>8.9166295140436912E-4</v>
      </c>
      <c r="O171" s="14">
        <f>K171/I171</f>
        <v>2.6192599197503346E-3</v>
      </c>
      <c r="P171" s="14">
        <f>L171/I171</f>
        <v>5.572893446277307E-5</v>
      </c>
      <c r="Q171">
        <v>4320</v>
      </c>
      <c r="R171" s="14">
        <f>Q171/I171</f>
        <v>0.24074899687917967</v>
      </c>
      <c r="S171">
        <v>-375</v>
      </c>
      <c r="T171" t="s">
        <v>90</v>
      </c>
      <c r="U171" s="19" t="s">
        <v>2209</v>
      </c>
      <c r="V171" s="19" t="s">
        <v>52</v>
      </c>
      <c r="W171">
        <v>2363.6166666666641</v>
      </c>
      <c r="X171" s="14">
        <f>(Q171-W171)/I171</f>
        <v>0.109027158567395</v>
      </c>
      <c r="Y171" s="14" t="s">
        <v>2262</v>
      </c>
      <c r="Z171" s="30" t="str">
        <f>CONCATENATE(E171," (",U171,") - ",F171," (",V171,")")</f>
        <v>Plato (0059) - Cratylus (005)</v>
      </c>
      <c r="AA171" s="14"/>
      <c r="AB171" s="14"/>
      <c r="AC171" s="14"/>
      <c r="AD171" s="14"/>
    </row>
    <row r="172" spans="1:30" ht="15.75" customHeight="1" x14ac:dyDescent="0.2">
      <c r="A172" s="1" t="s">
        <v>2204</v>
      </c>
      <c r="B172" s="1" t="s">
        <v>2204</v>
      </c>
      <c r="C172" s="1" t="s">
        <v>2204</v>
      </c>
      <c r="D172" s="10">
        <f>IF(AND(S172 &gt;= -800,S172 &lt;= -600),-7,IF(AND(S172 &gt; -600,S172 &lt;= -500),-6,IF(AND(S172 &gt; -500,S172 &lt;= -400),-5,IF(AND(S172 &gt; -400,S172 &lt;= -300),-4,IF(AND(S172 &gt; -300,S172 &lt;= -200),-3,IF(AND(S172 &gt; -200,S172 &lt;= -100),-2,IF(AND(S172 &gt; -100,S172 &lt;= -1),-1,IF(AND(S172 &gt;= 0,S172 &lt; 100),1,IF(AND(S172 &gt;= 100,S172 &lt; 200),2,IF(AND(S172 &gt;= 200,S172 &lt; 300),3,IF(AND(S172 &gt;= 300,S172 &lt; 400),4,IF(AND(S172 &gt;= 400,S172 &lt; 500),5))))))))))))</f>
        <v>-4</v>
      </c>
      <c r="E172" s="1" t="s">
        <v>2205</v>
      </c>
      <c r="F172" s="27" t="s">
        <v>2263</v>
      </c>
      <c r="G172" s="1" t="s">
        <v>2264</v>
      </c>
      <c r="H172" s="1" t="s">
        <v>2265</v>
      </c>
      <c r="I172" s="1">
        <v>12453</v>
      </c>
      <c r="J172" s="1">
        <v>2</v>
      </c>
      <c r="K172" s="1">
        <v>3</v>
      </c>
      <c r="L172" s="1">
        <v>0</v>
      </c>
      <c r="M172" t="s">
        <v>29</v>
      </c>
      <c r="N172" s="14">
        <f>J172/I172</f>
        <v>1.6060387055328034E-4</v>
      </c>
      <c r="O172" s="14">
        <f>K172/I172</f>
        <v>2.409058058299205E-4</v>
      </c>
      <c r="P172" s="14">
        <f>L172/I172</f>
        <v>0</v>
      </c>
      <c r="Q172">
        <v>2984</v>
      </c>
      <c r="R172" s="14">
        <f>Q172/I172</f>
        <v>0.23962097486549425</v>
      </c>
      <c r="S172">
        <v>-375</v>
      </c>
      <c r="T172" t="s">
        <v>90</v>
      </c>
      <c r="U172" s="19" t="s">
        <v>2209</v>
      </c>
      <c r="V172" s="19" t="s">
        <v>722</v>
      </c>
      <c r="W172">
        <v>1594.94285714285</v>
      </c>
      <c r="X172" s="14">
        <f>(Q172-W172)/I172</f>
        <v>0.11154397678126957</v>
      </c>
      <c r="Y172" s="14" t="s">
        <v>2266</v>
      </c>
      <c r="Z172" s="30" t="str">
        <f>CONCATENATE(E172," (",U172,") - ",F172," (",V172,")")</f>
        <v>Plato (0059) - Euthydemus (021)</v>
      </c>
      <c r="AA172" s="14"/>
      <c r="AB172" s="14"/>
      <c r="AC172" s="14"/>
      <c r="AD172" s="14"/>
    </row>
    <row r="173" spans="1:30" ht="15.75" customHeight="1" x14ac:dyDescent="0.2">
      <c r="A173" s="1" t="s">
        <v>2204</v>
      </c>
      <c r="B173" s="1" t="s">
        <v>2204</v>
      </c>
      <c r="C173" s="1" t="s">
        <v>2204</v>
      </c>
      <c r="D173" s="10">
        <f>IF(AND(S173 &gt;= -800,S173 &lt;= -600),-7,IF(AND(S173 &gt; -600,S173 &lt;= -500),-6,IF(AND(S173 &gt; -500,S173 &lt;= -400),-5,IF(AND(S173 &gt; -400,S173 &lt;= -300),-4,IF(AND(S173 &gt; -300,S173 &lt;= -200),-3,IF(AND(S173 &gt; -200,S173 &lt;= -100),-2,IF(AND(S173 &gt; -100,S173 &lt;= -1),-1,IF(AND(S173 &gt;= 0,S173 &lt; 100),1,IF(AND(S173 &gt;= 100,S173 &lt; 200),2,IF(AND(S173 &gt;= 200,S173 &lt; 300),3,IF(AND(S173 &gt;= 300,S173 &lt; 400),4,IF(AND(S173 &gt;= 400,S173 &lt; 500),5))))))))))))</f>
        <v>-4</v>
      </c>
      <c r="E173" s="1" t="s">
        <v>2205</v>
      </c>
      <c r="F173" s="27" t="s">
        <v>2267</v>
      </c>
      <c r="G173" s="1" t="s">
        <v>2268</v>
      </c>
      <c r="H173" s="1" t="s">
        <v>2269</v>
      </c>
      <c r="I173" s="1">
        <v>4808</v>
      </c>
      <c r="J173" s="1">
        <v>1</v>
      </c>
      <c r="K173" s="1">
        <v>1</v>
      </c>
      <c r="L173" s="1">
        <v>0</v>
      </c>
      <c r="M173" t="s">
        <v>29</v>
      </c>
      <c r="N173" s="14">
        <f>J173/I173</f>
        <v>2.0798668885191348E-4</v>
      </c>
      <c r="O173" s="14">
        <f>K173/I173</f>
        <v>2.0798668885191348E-4</v>
      </c>
      <c r="P173" s="14">
        <f>L173/I173</f>
        <v>0</v>
      </c>
      <c r="Q173">
        <v>1015</v>
      </c>
      <c r="R173" s="14">
        <f>Q173/I173</f>
        <v>0.21110648918469219</v>
      </c>
      <c r="S173">
        <v>-375</v>
      </c>
      <c r="T173" t="s">
        <v>90</v>
      </c>
      <c r="U173" s="19" t="s">
        <v>2209</v>
      </c>
      <c r="V173" s="19" t="s">
        <v>771</v>
      </c>
      <c r="W173">
        <v>583.48571428571404</v>
      </c>
      <c r="X173" s="14">
        <f>(Q173-W173)/I173</f>
        <v>8.9749227478012894E-2</v>
      </c>
      <c r="Y173" s="14" t="s">
        <v>2270</v>
      </c>
      <c r="Z173" s="30" t="str">
        <f>CONCATENATE(E173," (",U173,") - ",F173," (",V173,")")</f>
        <v>Plato (0059) - Menexenus (028)</v>
      </c>
      <c r="AA173" s="14"/>
      <c r="AB173" s="14"/>
      <c r="AC173" s="14"/>
      <c r="AD173" s="14"/>
    </row>
    <row r="174" spans="1:30" ht="15.75" customHeight="1" x14ac:dyDescent="0.2">
      <c r="A174" s="1" t="s">
        <v>2204</v>
      </c>
      <c r="B174" s="1" t="s">
        <v>2204</v>
      </c>
      <c r="C174" s="1" t="s">
        <v>2204</v>
      </c>
      <c r="D174" s="10">
        <f>IF(AND(S174 &gt;= -800,S174 &lt;= -600),-7,IF(AND(S174 &gt; -600,S174 &lt;= -500),-6,IF(AND(S174 &gt; -500,S174 &lt;= -400),-5,IF(AND(S174 &gt; -400,S174 &lt;= -300),-4,IF(AND(S174 &gt; -300,S174 &lt;= -200),-3,IF(AND(S174 &gt; -200,S174 &lt;= -100),-2,IF(AND(S174 &gt; -100,S174 &lt;= -1),-1,IF(AND(S174 &gt;= 0,S174 &lt; 100),1,IF(AND(S174 &gt;= 100,S174 &lt; 200),2,IF(AND(S174 &gt;= 200,S174 &lt; 300),3,IF(AND(S174 &gt;= 300,S174 &lt; 400),4,IF(AND(S174 &gt;= 400,S174 &lt; 500),5))))))))))))</f>
        <v>-4</v>
      </c>
      <c r="E174" s="1" t="s">
        <v>2205</v>
      </c>
      <c r="F174" s="27" t="s">
        <v>2271</v>
      </c>
      <c r="G174" s="1" t="s">
        <v>2272</v>
      </c>
      <c r="H174" s="1" t="s">
        <v>2273</v>
      </c>
      <c r="I174" s="1">
        <v>9791</v>
      </c>
      <c r="J174" s="1">
        <v>2</v>
      </c>
      <c r="K174" s="1">
        <v>2</v>
      </c>
      <c r="L174" s="1">
        <v>0</v>
      </c>
      <c r="M174" t="s">
        <v>29</v>
      </c>
      <c r="N174" s="14">
        <f>J174/I174</f>
        <v>2.042692268409764E-4</v>
      </c>
      <c r="O174" s="14">
        <f>K174/I174</f>
        <v>2.042692268409764E-4</v>
      </c>
      <c r="P174" s="14">
        <f>L174/I174</f>
        <v>0</v>
      </c>
      <c r="Q174">
        <v>2368</v>
      </c>
      <c r="R174" s="14">
        <f>Q174/I174</f>
        <v>0.24185476457971605</v>
      </c>
      <c r="S174">
        <v>-375</v>
      </c>
      <c r="T174" t="s">
        <v>90</v>
      </c>
      <c r="U174" s="19" t="s">
        <v>2209</v>
      </c>
      <c r="V174" s="19" t="s">
        <v>766</v>
      </c>
      <c r="W174">
        <v>1381.866666666665</v>
      </c>
      <c r="X174" s="14">
        <f>(Q174-W174)/I174</f>
        <v>0.10071834678105761</v>
      </c>
      <c r="Y174" s="14" t="s">
        <v>2274</v>
      </c>
      <c r="Z174" s="30" t="str">
        <f>CONCATENATE(E174," (",U174,") - ",F174," (",V174,")")</f>
        <v>Plato (0059) - Meno (024)</v>
      </c>
      <c r="AA174" s="14"/>
      <c r="AB174" s="14"/>
      <c r="AC174" s="14"/>
      <c r="AD174" s="14"/>
    </row>
    <row r="175" spans="1:30" ht="15.75" customHeight="1" x14ac:dyDescent="0.2">
      <c r="A175" s="1" t="s">
        <v>2204</v>
      </c>
      <c r="B175" s="1" t="s">
        <v>2204</v>
      </c>
      <c r="C175" s="1" t="s">
        <v>2204</v>
      </c>
      <c r="D175" s="10">
        <f>IF(AND(S175 &gt;= -800,S175 &lt;= -600),-7,IF(AND(S175 &gt; -600,S175 &lt;= -500),-6,IF(AND(S175 &gt; -500,S175 &lt;= -400),-5,IF(AND(S175 &gt; -400,S175 &lt;= -300),-4,IF(AND(S175 &gt; -300,S175 &lt;= -200),-3,IF(AND(S175 &gt; -200,S175 &lt;= -100),-2,IF(AND(S175 &gt; -100,S175 &lt;= -1),-1,IF(AND(S175 &gt;= 0,S175 &lt; 100),1,IF(AND(S175 &gt;= 100,S175 &lt; 200),2,IF(AND(S175 &gt;= 200,S175 &lt; 300),3,IF(AND(S175 &gt;= 300,S175 &lt; 400),4,IF(AND(S175 &gt;= 400,S175 &lt; 500),5))))))))))))</f>
        <v>-4</v>
      </c>
      <c r="E175" s="1" t="s">
        <v>2205</v>
      </c>
      <c r="F175" s="27" t="s">
        <v>2275</v>
      </c>
      <c r="G175" s="1" t="s">
        <v>2276</v>
      </c>
      <c r="H175" s="1" t="s">
        <v>2277</v>
      </c>
      <c r="I175" s="1">
        <v>15155</v>
      </c>
      <c r="J175" s="1">
        <v>0</v>
      </c>
      <c r="K175" s="1">
        <v>0</v>
      </c>
      <c r="L175" s="1">
        <v>0</v>
      </c>
      <c r="M175" t="s">
        <v>29</v>
      </c>
      <c r="N175" s="14">
        <f>J175/I175</f>
        <v>0</v>
      </c>
      <c r="O175" s="14">
        <f>K175/I175</f>
        <v>0</v>
      </c>
      <c r="P175" s="14">
        <f>L175/I175</f>
        <v>0</v>
      </c>
      <c r="Q175">
        <v>3951</v>
      </c>
      <c r="R175" s="14">
        <f>Q175/I175</f>
        <v>0.26070603761134942</v>
      </c>
      <c r="S175">
        <v>-375</v>
      </c>
      <c r="T175" t="s">
        <v>90</v>
      </c>
      <c r="U175" s="19" t="s">
        <v>2209</v>
      </c>
      <c r="V175" s="19" t="s">
        <v>72</v>
      </c>
      <c r="W175">
        <v>2181.7833333333201</v>
      </c>
      <c r="X175" s="14">
        <f>(Q175-W175)/I175</f>
        <v>0.11674144946662354</v>
      </c>
      <c r="Y175" s="14" t="s">
        <v>2278</v>
      </c>
      <c r="Z175" s="30" t="str">
        <f>CONCATENATE(E175," (",U175,") - ",F175," (",V175,")")</f>
        <v>Plato (0059) - Parmenides (009)</v>
      </c>
      <c r="AA175" s="14"/>
      <c r="AB175" s="14"/>
      <c r="AC175" s="14"/>
      <c r="AD175" s="14"/>
    </row>
    <row r="176" spans="1:30" ht="15.75" customHeight="1" x14ac:dyDescent="0.2">
      <c r="A176" s="1" t="s">
        <v>2204</v>
      </c>
      <c r="B176" s="1" t="s">
        <v>2204</v>
      </c>
      <c r="C176" s="1" t="s">
        <v>2204</v>
      </c>
      <c r="D176" s="10">
        <f>IF(AND(S176 &gt;= -800,S176 &lt;= -600),-7,IF(AND(S176 &gt; -600,S176 &lt;= -500),-6,IF(AND(S176 &gt; -500,S176 &lt;= -400),-5,IF(AND(S176 &gt; -400,S176 &lt;= -300),-4,IF(AND(S176 &gt; -300,S176 &lt;= -200),-3,IF(AND(S176 &gt; -200,S176 &lt;= -100),-2,IF(AND(S176 &gt; -100,S176 &lt;= -1),-1,IF(AND(S176 &gt;= 0,S176 &lt; 100),1,IF(AND(S176 &gt;= 100,S176 &lt; 200),2,IF(AND(S176 &gt;= 200,S176 &lt; 300),3,IF(AND(S176 &gt;= 300,S176 &lt; 400),4,IF(AND(S176 &gt;= 400,S176 &lt; 500),5))))))))))))</f>
        <v>-4</v>
      </c>
      <c r="E176" s="1" t="s">
        <v>2205</v>
      </c>
      <c r="F176" s="27" t="s">
        <v>2279</v>
      </c>
      <c r="G176" s="1" t="s">
        <v>2280</v>
      </c>
      <c r="H176" s="1" t="s">
        <v>2281</v>
      </c>
      <c r="I176" s="1">
        <v>21825</v>
      </c>
      <c r="J176" s="1">
        <v>9</v>
      </c>
      <c r="K176" s="1">
        <v>0</v>
      </c>
      <c r="L176" s="1">
        <v>3</v>
      </c>
      <c r="M176" t="s">
        <v>29</v>
      </c>
      <c r="N176" s="14">
        <f>J176/I176</f>
        <v>4.1237113402061858E-4</v>
      </c>
      <c r="O176" s="14">
        <f>K176/I176</f>
        <v>0</v>
      </c>
      <c r="P176" s="14">
        <f>L176/I176</f>
        <v>1.3745704467353951E-4</v>
      </c>
      <c r="Q176">
        <v>4913</v>
      </c>
      <c r="R176" s="14">
        <f>Q176/I176</f>
        <v>0.22510882016036654</v>
      </c>
      <c r="S176">
        <v>-375</v>
      </c>
      <c r="T176" t="s">
        <v>90</v>
      </c>
      <c r="U176" s="19" t="s">
        <v>2209</v>
      </c>
      <c r="V176" s="19" t="s">
        <v>47</v>
      </c>
      <c r="W176">
        <v>2742.5333333333419</v>
      </c>
      <c r="X176" s="14">
        <f>(Q176-W176)/I176</f>
        <v>9.9448644520809079E-2</v>
      </c>
      <c r="Y176" s="14" t="s">
        <v>2282</v>
      </c>
      <c r="Z176" s="30" t="str">
        <f>CONCATENATE(E176," (",U176,") - ",F176," (",V176,")")</f>
        <v>Plato (0059) - Phaedo (004)</v>
      </c>
      <c r="AA176" s="14" t="s">
        <v>3692</v>
      </c>
      <c r="AB176" s="31">
        <v>1</v>
      </c>
      <c r="AC176" s="31">
        <v>20</v>
      </c>
      <c r="AD176" s="14"/>
    </row>
    <row r="177" spans="1:30" ht="15.75" customHeight="1" x14ac:dyDescent="0.2">
      <c r="A177" s="1" t="s">
        <v>2204</v>
      </c>
      <c r="B177" s="1" t="s">
        <v>2204</v>
      </c>
      <c r="C177" s="1" t="s">
        <v>2204</v>
      </c>
      <c r="D177" s="10">
        <f>IF(AND(S177 &gt;= -800,S177 &lt;= -600),-7,IF(AND(S177 &gt; -600,S177 &lt;= -500),-6,IF(AND(S177 &gt; -500,S177 &lt;= -400),-5,IF(AND(S177 &gt; -400,S177 &lt;= -300),-4,IF(AND(S177 &gt; -300,S177 &lt;= -200),-3,IF(AND(S177 &gt; -200,S177 &lt;= -100),-2,IF(AND(S177 &gt; -100,S177 &lt;= -1),-1,IF(AND(S177 &gt;= 0,S177 &lt; 100),1,IF(AND(S177 &gt;= 100,S177 &lt; 200),2,IF(AND(S177 &gt;= 200,S177 &lt; 300),3,IF(AND(S177 &gt;= 300,S177 &lt; 400),4,IF(AND(S177 &gt;= 400,S177 &lt; 500),5))))))))))))</f>
        <v>-4</v>
      </c>
      <c r="E177" s="1" t="s">
        <v>2205</v>
      </c>
      <c r="F177" s="27" t="s">
        <v>2283</v>
      </c>
      <c r="G177" s="1" t="s">
        <v>2284</v>
      </c>
      <c r="H177" s="1" t="s">
        <v>2285</v>
      </c>
      <c r="I177" s="1">
        <v>16645</v>
      </c>
      <c r="J177" s="1">
        <v>8</v>
      </c>
      <c r="K177" s="1">
        <v>13</v>
      </c>
      <c r="L177" s="1">
        <v>0</v>
      </c>
      <c r="M177" t="s">
        <v>29</v>
      </c>
      <c r="N177" s="14">
        <f>J177/I177</f>
        <v>4.8062481225593273E-4</v>
      </c>
      <c r="O177" s="14">
        <f>K177/I177</f>
        <v>7.8101531991589068E-4</v>
      </c>
      <c r="P177" s="14">
        <f>L177/I177</f>
        <v>0</v>
      </c>
      <c r="Q177">
        <v>4089</v>
      </c>
      <c r="R177" s="14">
        <f>Q177/I177</f>
        <v>0.24565935716431361</v>
      </c>
      <c r="S177">
        <v>-375</v>
      </c>
      <c r="T177" t="s">
        <v>90</v>
      </c>
      <c r="U177" s="19" t="s">
        <v>2209</v>
      </c>
      <c r="V177" s="19" t="s">
        <v>829</v>
      </c>
      <c r="W177">
        <v>2238.0357142857051</v>
      </c>
      <c r="X177" s="14">
        <f>(Q177-W177)/I177</f>
        <v>0.1112024202892337</v>
      </c>
      <c r="Y177" s="14" t="s">
        <v>2286</v>
      </c>
      <c r="Z177" s="30" t="str">
        <f>CONCATENATE(E177," (",U177,") - ",F177," (",V177,")")</f>
        <v>Plato (0059) - Phaedrus (012)</v>
      </c>
      <c r="AA177" s="14"/>
      <c r="AB177" s="14"/>
      <c r="AC177" s="14"/>
      <c r="AD177" s="14"/>
    </row>
    <row r="178" spans="1:30" ht="15.75" customHeight="1" x14ac:dyDescent="0.2">
      <c r="A178" s="1" t="s">
        <v>2204</v>
      </c>
      <c r="B178" s="1" t="s">
        <v>2204</v>
      </c>
      <c r="C178" s="1" t="s">
        <v>2204</v>
      </c>
      <c r="D178" s="10">
        <f>IF(AND(S178 &gt;= -800,S178 &lt;= -600),-7,IF(AND(S178 &gt; -600,S178 &lt;= -500),-6,IF(AND(S178 &gt; -500,S178 &lt;= -400),-5,IF(AND(S178 &gt; -400,S178 &lt;= -300),-4,IF(AND(S178 &gt; -300,S178 &lt;= -200),-3,IF(AND(S178 &gt; -200,S178 &lt;= -100),-2,IF(AND(S178 &gt; -100,S178 &lt;= -1),-1,IF(AND(S178 &gt;= 0,S178 &lt; 100),1,IF(AND(S178 &gt;= 100,S178 &lt; 200),2,IF(AND(S178 &gt;= 200,S178 &lt; 300),3,IF(AND(S178 &gt;= 300,S178 &lt; 400),4,IF(AND(S178 &gt;= 400,S178 &lt; 500),5))))))))))))</f>
        <v>-4</v>
      </c>
      <c r="E178" s="1" t="s">
        <v>2205</v>
      </c>
      <c r="F178" s="27" t="s">
        <v>2287</v>
      </c>
      <c r="G178" s="1" t="s">
        <v>2288</v>
      </c>
      <c r="H178" s="1" t="s">
        <v>2289</v>
      </c>
      <c r="I178" s="1">
        <v>88878</v>
      </c>
      <c r="J178" s="1">
        <v>15</v>
      </c>
      <c r="K178" s="1">
        <v>12</v>
      </c>
      <c r="L178" s="1">
        <v>0</v>
      </c>
      <c r="M178" t="s">
        <v>29</v>
      </c>
      <c r="N178" s="14">
        <f>J178/I178</f>
        <v>1.6877067440761493E-4</v>
      </c>
      <c r="O178" s="14">
        <f>K178/I178</f>
        <v>1.3501653952609194E-4</v>
      </c>
      <c r="P178" s="14">
        <f>L178/I178</f>
        <v>0</v>
      </c>
      <c r="Q178">
        <v>20693</v>
      </c>
      <c r="R178" s="14">
        <f>Q178/I178</f>
        <v>0.23282477103445173</v>
      </c>
      <c r="S178">
        <v>-375</v>
      </c>
      <c r="T178" t="s">
        <v>90</v>
      </c>
      <c r="U178" s="19" t="s">
        <v>2209</v>
      </c>
      <c r="V178" s="19" t="s">
        <v>565</v>
      </c>
      <c r="W178">
        <v>10983.42857142876</v>
      </c>
      <c r="X178" s="14">
        <f>(Q178-W178)/I178</f>
        <v>0.10924606121392516</v>
      </c>
      <c r="Y178" s="14" t="s">
        <v>2290</v>
      </c>
      <c r="Z178" s="30" t="str">
        <f>CONCATENATE(E178," (",U178,") - ",F178," (",V178,")")</f>
        <v>Plato (0059) - Republic (030)</v>
      </c>
      <c r="AA178" s="14" t="s">
        <v>3692</v>
      </c>
      <c r="AB178" s="31">
        <v>1</v>
      </c>
      <c r="AC178" s="31">
        <v>20</v>
      </c>
      <c r="AD178" s="14"/>
    </row>
    <row r="179" spans="1:30" ht="15.75" customHeight="1" x14ac:dyDescent="0.2">
      <c r="A179" s="1" t="s">
        <v>2204</v>
      </c>
      <c r="B179" s="1" t="s">
        <v>2204</v>
      </c>
      <c r="C179" s="1" t="s">
        <v>2204</v>
      </c>
      <c r="D179" s="10">
        <f>IF(AND(S179 &gt;= -800,S179 &lt;= -600),-7,IF(AND(S179 &gt; -600,S179 &lt;= -500),-6,IF(AND(S179 &gt; -500,S179 &lt;= -400),-5,IF(AND(S179 &gt; -400,S179 &lt;= -300),-4,IF(AND(S179 &gt; -300,S179 &lt;= -200),-3,IF(AND(S179 &gt; -200,S179 &lt;= -100),-2,IF(AND(S179 &gt; -100,S179 &lt;= -1),-1,IF(AND(S179 &gt;= 0,S179 &lt; 100),1,IF(AND(S179 &gt;= 100,S179 &lt; 200),2,IF(AND(S179 &gt;= 200,S179 &lt; 300),3,IF(AND(S179 &gt;= 300,S179 &lt; 400),4,IF(AND(S179 &gt;= 400,S179 &lt; 500),5))))))))))))</f>
        <v>-4</v>
      </c>
      <c r="E179" s="21" t="s">
        <v>2205</v>
      </c>
      <c r="F179" s="27" t="s">
        <v>672</v>
      </c>
      <c r="G179" s="1" t="s">
        <v>2291</v>
      </c>
      <c r="H179" s="1" t="s">
        <v>2292</v>
      </c>
      <c r="I179" s="1">
        <v>17461</v>
      </c>
      <c r="J179" s="1">
        <v>8</v>
      </c>
      <c r="K179" s="1">
        <v>3</v>
      </c>
      <c r="L179" s="1">
        <v>0</v>
      </c>
      <c r="M179" t="s">
        <v>29</v>
      </c>
      <c r="N179" s="14">
        <f>J179/I179</f>
        <v>4.581639081381364E-4</v>
      </c>
      <c r="O179" s="14">
        <f>K179/I179</f>
        <v>1.7181146555180117E-4</v>
      </c>
      <c r="P179" s="14">
        <f>L179/I179</f>
        <v>0</v>
      </c>
      <c r="Q179">
        <v>3897</v>
      </c>
      <c r="R179" s="14">
        <f>Q179/I179</f>
        <v>0.22318309375178971</v>
      </c>
      <c r="S179">
        <v>-375</v>
      </c>
      <c r="T179" t="s">
        <v>90</v>
      </c>
      <c r="U179" s="19" t="s">
        <v>2209</v>
      </c>
      <c r="V179" s="19" t="s">
        <v>82</v>
      </c>
      <c r="W179">
        <v>2109.9523809523698</v>
      </c>
      <c r="X179" s="14">
        <f>(Q179-W179)/I179</f>
        <v>0.10234509014647673</v>
      </c>
      <c r="Y179" s="14" t="s">
        <v>2293</v>
      </c>
      <c r="Z179" s="30" t="str">
        <f>CONCATENATE(E179," (",U179,") - ",F179," (",V179,")")</f>
        <v>Plato (0059) - Symposium (011)</v>
      </c>
      <c r="AA179" s="14" t="s">
        <v>3692</v>
      </c>
      <c r="AB179" s="31">
        <v>1</v>
      </c>
      <c r="AC179" s="31">
        <v>20</v>
      </c>
      <c r="AD179" s="14"/>
    </row>
    <row r="180" spans="1:30" ht="15.75" customHeight="1" x14ac:dyDescent="0.2">
      <c r="A180" s="1" t="s">
        <v>2204</v>
      </c>
      <c r="B180" s="1" t="s">
        <v>2204</v>
      </c>
      <c r="C180" s="1" t="s">
        <v>2204</v>
      </c>
      <c r="D180" s="10">
        <f>IF(AND(S180 &gt;= -800,S180 &lt;= -600),-7,IF(AND(S180 &gt; -600,S180 &lt;= -500),-6,IF(AND(S180 &gt; -500,S180 &lt;= -400),-5,IF(AND(S180 &gt; -400,S180 &lt;= -300),-4,IF(AND(S180 &gt; -300,S180 &lt;= -200),-3,IF(AND(S180 &gt; -200,S180 &lt;= -100),-2,IF(AND(S180 &gt; -100,S180 &lt;= -1),-1,IF(AND(S180 &gt;= 0,S180 &lt; 100),1,IF(AND(S180 &gt;= 100,S180 &lt; 200),2,IF(AND(S180 &gt;= 200,S180 &lt; 300),3,IF(AND(S180 &gt;= 300,S180 &lt; 400),4,IF(AND(S180 &gt;= 400,S180 &lt; 500),5))))))))))))</f>
        <v>-4</v>
      </c>
      <c r="E180" s="1" t="s">
        <v>2205</v>
      </c>
      <c r="F180" s="27" t="s">
        <v>2294</v>
      </c>
      <c r="G180" s="1" t="s">
        <v>2295</v>
      </c>
      <c r="H180" s="1" t="s">
        <v>2296</v>
      </c>
      <c r="I180" s="1">
        <v>22489</v>
      </c>
      <c r="J180" s="1">
        <v>9</v>
      </c>
      <c r="K180" s="1">
        <v>3</v>
      </c>
      <c r="L180" s="1">
        <v>0</v>
      </c>
      <c r="M180" t="s">
        <v>29</v>
      </c>
      <c r="N180" s="14">
        <f>J180/I180</f>
        <v>4.001956512072569E-4</v>
      </c>
      <c r="O180" s="14">
        <f>K180/I180</f>
        <v>1.3339855040241897E-4</v>
      </c>
      <c r="P180" s="14">
        <f>L180/I180</f>
        <v>0</v>
      </c>
      <c r="Q180">
        <v>5162</v>
      </c>
      <c r="R180" s="14">
        <f>Q180/I180</f>
        <v>0.22953443905909557</v>
      </c>
      <c r="S180">
        <v>-375</v>
      </c>
      <c r="T180" t="s">
        <v>90</v>
      </c>
      <c r="U180" s="19" t="s">
        <v>2209</v>
      </c>
      <c r="V180" s="19" t="s">
        <v>57</v>
      </c>
      <c r="W180">
        <v>2887.5666666666771</v>
      </c>
      <c r="X180" s="14">
        <f>(Q180-W180)/I180</f>
        <v>0.10113536988453568</v>
      </c>
      <c r="Y180" s="14" t="s">
        <v>2297</v>
      </c>
      <c r="Z180" s="30" t="str">
        <f>CONCATENATE(E180," (",U180,") - ",F180," (",V180,")")</f>
        <v>Plato (0059) - Theaetetus (006)</v>
      </c>
      <c r="AA180" s="14"/>
      <c r="AB180" s="14"/>
      <c r="AC180" s="14"/>
      <c r="AD180" s="14"/>
    </row>
    <row r="181" spans="1:30" ht="16" customHeight="1" x14ac:dyDescent="0.2">
      <c r="A181" s="1" t="s">
        <v>1410</v>
      </c>
      <c r="B181" s="1" t="s">
        <v>1410</v>
      </c>
      <c r="C181" s="1" t="s">
        <v>1410</v>
      </c>
      <c r="D181" s="10">
        <f>IF(AND(S181 &gt;= -800,S181 &lt;= -600),-7,IF(AND(S181 &gt; -600,S181 &lt;= -500),-6,IF(AND(S181 &gt; -500,S181 &lt;= -400),-5,IF(AND(S181 &gt; -400,S181 &lt;= -300),-4,IF(AND(S181 &gt; -300,S181 &lt;= -200),-3,IF(AND(S181 &gt; -200,S181 &lt;= -100),-2,IF(AND(S181 &gt; -100,S181 &lt;= -1),-1,IF(AND(S181 &gt;= 0,S181 &lt; 100),1,IF(AND(S181 &gt;= 100,S181 &lt; 200),2,IF(AND(S181 &gt;= 200,S181 &lt; 300),3,IF(AND(S181 &gt;= 300,S181 &lt; 400),4,IF(AND(S181 &gt;= 400,S181 &lt; 500),5))))))))))))</f>
        <v>-4</v>
      </c>
      <c r="E181" s="1" t="s">
        <v>845</v>
      </c>
      <c r="F181" s="27" t="s">
        <v>1636</v>
      </c>
      <c r="G181" s="1" t="s">
        <v>1637</v>
      </c>
      <c r="H181" s="1" t="s">
        <v>1638</v>
      </c>
      <c r="I181" s="1">
        <v>2893</v>
      </c>
      <c r="J181" s="1">
        <v>0</v>
      </c>
      <c r="K181" s="1">
        <v>1</v>
      </c>
      <c r="L181" s="1">
        <v>0</v>
      </c>
      <c r="M181" t="s">
        <v>29</v>
      </c>
      <c r="N181" s="14">
        <f>J181/I181</f>
        <v>0</v>
      </c>
      <c r="O181" s="14">
        <f>K181/I181</f>
        <v>3.4566194262011752E-4</v>
      </c>
      <c r="P181" s="14">
        <f>L181/I181</f>
        <v>0</v>
      </c>
      <c r="Q181">
        <v>570</v>
      </c>
      <c r="R181" s="14">
        <f>Q181/I181</f>
        <v>0.19702730729346699</v>
      </c>
      <c r="S181">
        <v>-374</v>
      </c>
      <c r="T181" t="s">
        <v>90</v>
      </c>
      <c r="U181" s="19" t="s">
        <v>848</v>
      </c>
      <c r="V181" s="19" t="s">
        <v>62</v>
      </c>
      <c r="W181">
        <v>336.76666666666648</v>
      </c>
      <c r="X181" s="14">
        <f>(Q181-W181)/I181</f>
        <v>8.0619887083765482E-2</v>
      </c>
      <c r="Y181" s="14" t="s">
        <v>1639</v>
      </c>
      <c r="Z181" s="30" t="str">
        <f>CONCATENATE(E181," (",U181,") - ",F181," (",V181,")")</f>
        <v>Isocrates (0010) - To Demonicus (007)</v>
      </c>
      <c r="AA181" s="14"/>
      <c r="AB181" s="14"/>
      <c r="AC181" s="14"/>
      <c r="AD181" s="14"/>
    </row>
    <row r="182" spans="1:30" ht="16" customHeight="1" x14ac:dyDescent="0.2">
      <c r="A182" s="1" t="s">
        <v>1410</v>
      </c>
      <c r="B182" s="1" t="s">
        <v>1410</v>
      </c>
      <c r="C182" s="1" t="s">
        <v>1410</v>
      </c>
      <c r="D182" s="10">
        <f>IF(AND(S182 &gt;= -800,S182 &lt;= -600),-7,IF(AND(S182 &gt; -600,S182 &lt;= -500),-6,IF(AND(S182 &gt; -500,S182 &lt;= -400),-5,IF(AND(S182 &gt; -400,S182 &lt;= -300),-4,IF(AND(S182 &gt; -300,S182 &lt;= -200),-3,IF(AND(S182 &gt; -200,S182 &lt;= -100),-2,IF(AND(S182 &gt; -100,S182 &lt;= -1),-1,IF(AND(S182 &gt;= 0,S182 &lt; 100),1,IF(AND(S182 &gt;= 100,S182 &lt; 200),2,IF(AND(S182 &gt;= 200,S182 &lt; 300),3,IF(AND(S182 &gt;= 300,S182 &lt; 400),4,IF(AND(S182 &gt;= 400,S182 &lt; 500),5))))))))))))</f>
        <v>-4</v>
      </c>
      <c r="E182" s="1" t="s">
        <v>845</v>
      </c>
      <c r="F182" s="27" t="s">
        <v>1640</v>
      </c>
      <c r="G182" s="1" t="s">
        <v>1641</v>
      </c>
      <c r="H182" s="1" t="s">
        <v>1642</v>
      </c>
      <c r="I182" s="1">
        <v>3012</v>
      </c>
      <c r="J182" s="1">
        <v>1</v>
      </c>
      <c r="K182" s="1">
        <v>0</v>
      </c>
      <c r="L182" s="1">
        <v>0</v>
      </c>
      <c r="M182" t="s">
        <v>29</v>
      </c>
      <c r="N182" s="14">
        <f>J182/I182</f>
        <v>3.3200531208499334E-4</v>
      </c>
      <c r="O182" s="14">
        <f>K182/I182</f>
        <v>0</v>
      </c>
      <c r="P182" s="14">
        <f>L182/I182</f>
        <v>0</v>
      </c>
      <c r="Q182">
        <v>552</v>
      </c>
      <c r="R182" s="14">
        <f>Q182/I182</f>
        <v>0.18326693227091634</v>
      </c>
      <c r="S182">
        <v>-374</v>
      </c>
      <c r="T182" t="s">
        <v>90</v>
      </c>
      <c r="U182" s="19" t="s">
        <v>848</v>
      </c>
      <c r="V182" s="19" t="s">
        <v>545</v>
      </c>
      <c r="W182">
        <v>307.33333333333331</v>
      </c>
      <c r="X182" s="14">
        <f>(Q182-W182)/I182</f>
        <v>8.1230633023461715E-2</v>
      </c>
      <c r="Y182" s="14" t="s">
        <v>1643</v>
      </c>
      <c r="Z182" s="30" t="str">
        <f>CONCATENATE(E182," (",U182,") - ",F182," (",V182,")")</f>
        <v>Isocrates (0010) - To Nicocles (013)</v>
      </c>
      <c r="AA182" s="14"/>
      <c r="AB182" s="14"/>
      <c r="AC182" s="14"/>
      <c r="AD182" s="14"/>
    </row>
    <row r="183" spans="1:30" ht="15.75" customHeight="1" x14ac:dyDescent="0.2">
      <c r="A183" s="1" t="s">
        <v>1410</v>
      </c>
      <c r="B183" s="1" t="s">
        <v>1410</v>
      </c>
      <c r="C183" s="1" t="s">
        <v>1410</v>
      </c>
      <c r="D183" s="10">
        <f>IF(AND(S183 &gt;= -800,S183 &lt;= -600),-7,IF(AND(S183 &gt; -600,S183 &lt;= -500),-6,IF(AND(S183 &gt; -500,S183 &lt;= -400),-5,IF(AND(S183 &gt; -400,S183 &lt;= -300),-4,IF(AND(S183 &gt; -300,S183 &lt;= -200),-3,IF(AND(S183 &gt; -200,S183 &lt;= -100),-2,IF(AND(S183 &gt; -100,S183 &lt;= -1),-1,IF(AND(S183 &gt;= 0,S183 &lt; 100),1,IF(AND(S183 &gt;= 100,S183 &lt; 200),2,IF(AND(S183 &gt;= 200,S183 &lt; 300),3,IF(AND(S183 &gt;= 300,S183 &lt; 400),4,IF(AND(S183 &gt;= 400,S183 &lt; 500),5))))))))))))</f>
        <v>-4</v>
      </c>
      <c r="E183" s="1" t="s">
        <v>845</v>
      </c>
      <c r="F183" s="27" t="s">
        <v>1644</v>
      </c>
      <c r="G183" s="1" t="s">
        <v>1645</v>
      </c>
      <c r="H183" s="1" t="s">
        <v>1646</v>
      </c>
      <c r="I183" s="1">
        <v>3736</v>
      </c>
      <c r="J183" s="1">
        <v>2</v>
      </c>
      <c r="K183" s="1">
        <v>0</v>
      </c>
      <c r="L183" s="1">
        <v>0</v>
      </c>
      <c r="M183" t="s">
        <v>29</v>
      </c>
      <c r="N183" s="14">
        <f>J183/I183</f>
        <v>5.3533190578158461E-4</v>
      </c>
      <c r="O183" s="14">
        <f>K183/I183</f>
        <v>0</v>
      </c>
      <c r="P183" s="14">
        <f>L183/I183</f>
        <v>0</v>
      </c>
      <c r="Q183">
        <v>680</v>
      </c>
      <c r="R183" s="14">
        <f>Q183/I183</f>
        <v>0.18201284796573874</v>
      </c>
      <c r="S183">
        <v>-372</v>
      </c>
      <c r="T183" t="s">
        <v>90</v>
      </c>
      <c r="U183" s="19" t="s">
        <v>848</v>
      </c>
      <c r="V183" s="19" t="s">
        <v>790</v>
      </c>
      <c r="W183">
        <v>401.38333333333338</v>
      </c>
      <c r="X183" s="14">
        <f>(Q183-W183)/I183</f>
        <v>7.4576195574589568E-2</v>
      </c>
      <c r="Y183" s="14" t="s">
        <v>1647</v>
      </c>
      <c r="Z183" s="30" t="str">
        <f>CONCATENATE(E183," (",U183,") - ",F183," (",V183,")")</f>
        <v>Isocrates (0010) - Nicocles or the Cyprians (014)</v>
      </c>
      <c r="AA183" s="14"/>
      <c r="AB183" s="14"/>
      <c r="AC183" s="14"/>
      <c r="AD183" s="14"/>
    </row>
    <row r="184" spans="1:30" ht="15.75" customHeight="1" x14ac:dyDescent="0.2">
      <c r="A184" s="1" t="s">
        <v>2204</v>
      </c>
      <c r="B184" s="1" t="s">
        <v>2204</v>
      </c>
      <c r="C184" s="1" t="s">
        <v>2204</v>
      </c>
      <c r="D184" s="10">
        <f>IF(AND(S184 &gt;= -800,S184 &lt;= -600),-7,IF(AND(S184 &gt; -600,S184 &lt;= -500),-6,IF(AND(S184 &gt; -500,S184 &lt;= -400),-5,IF(AND(S184 &gt; -400,S184 &lt;= -300),-4,IF(AND(S184 &gt; -300,S184 &lt;= -200),-3,IF(AND(S184 &gt; -200,S184 &lt;= -100),-2,IF(AND(S184 &gt; -100,S184 &lt;= -1),-1,IF(AND(S184 &gt;= 0,S184 &lt; 100),1,IF(AND(S184 &gt;= 100,S184 &lt; 200),2,IF(AND(S184 &gt;= 200,S184 &lt; 300),3,IF(AND(S184 &gt;= 300,S184 &lt; 400),4,IF(AND(S184 &gt;= 400,S184 &lt; 500),5))))))))))))</f>
        <v>-4</v>
      </c>
      <c r="E184" s="1" t="s">
        <v>86</v>
      </c>
      <c r="F184" s="27" t="s">
        <v>2206</v>
      </c>
      <c r="G184" s="1" t="s">
        <v>2298</v>
      </c>
      <c r="H184" s="1" t="s">
        <v>2299</v>
      </c>
      <c r="I184" s="1">
        <v>2000</v>
      </c>
      <c r="J184" s="1">
        <v>0</v>
      </c>
      <c r="K184" s="1">
        <v>0</v>
      </c>
      <c r="L184" s="1">
        <v>0</v>
      </c>
      <c r="M184" t="s">
        <v>29</v>
      </c>
      <c r="N184" s="14">
        <f>J184/I184</f>
        <v>0</v>
      </c>
      <c r="O184" s="14">
        <f>K184/I184</f>
        <v>0</v>
      </c>
      <c r="P184" s="14">
        <f>L184/I184</f>
        <v>0</v>
      </c>
      <c r="Q184">
        <v>468</v>
      </c>
      <c r="R184" s="14">
        <f>Q184/I184</f>
        <v>0.23400000000000001</v>
      </c>
      <c r="S184">
        <v>-371</v>
      </c>
      <c r="T184" t="s">
        <v>90</v>
      </c>
      <c r="U184" s="19" t="s">
        <v>91</v>
      </c>
      <c r="V184" s="19" t="s">
        <v>52</v>
      </c>
      <c r="W184">
        <v>288.51666666666671</v>
      </c>
      <c r="X184" s="14">
        <f>(Q184-W184)/I184</f>
        <v>8.974166666666665E-2</v>
      </c>
      <c r="Y184" s="14" t="s">
        <v>2300</v>
      </c>
      <c r="Z184" s="30" t="str">
        <f>CONCATENATE(E184," (",U184,") - ",F184," (",V184,")")</f>
        <v>Xenophon (0032) - Apology (005)</v>
      </c>
      <c r="AA184" s="14"/>
      <c r="AB184" s="14"/>
      <c r="AC184" s="14"/>
      <c r="AD184" s="14"/>
    </row>
    <row r="185" spans="1:30" ht="15.75" customHeight="1" x14ac:dyDescent="0.2">
      <c r="A185" s="1" t="s">
        <v>2204</v>
      </c>
      <c r="B185" s="1" t="s">
        <v>2204</v>
      </c>
      <c r="C185" s="1" t="s">
        <v>2204</v>
      </c>
      <c r="D185" s="10">
        <f>IF(AND(S185 &gt;= -800,S185 &lt;= -600),-7,IF(AND(S185 &gt; -600,S185 &lt;= -500),-6,IF(AND(S185 &gt; -500,S185 &lt;= -400),-5,IF(AND(S185 &gt; -400,S185 &lt;= -300),-4,IF(AND(S185 &gt; -300,S185 &lt;= -200),-3,IF(AND(S185 &gt; -200,S185 &lt;= -100),-2,IF(AND(S185 &gt; -100,S185 &lt;= -1),-1,IF(AND(S185 &gt;= 0,S185 &lt; 100),1,IF(AND(S185 &gt;= 100,S185 &lt; 200),2,IF(AND(S185 &gt;= 200,S185 &lt; 300),3,IF(AND(S185 &gt;= 300,S185 &lt; 400),4,IF(AND(S185 &gt;= 400,S185 &lt; 500),5))))))))))))</f>
        <v>-4</v>
      </c>
      <c r="E185" s="1" t="s">
        <v>86</v>
      </c>
      <c r="F185" s="27" t="s">
        <v>2301</v>
      </c>
      <c r="G185" s="1" t="s">
        <v>2302</v>
      </c>
      <c r="H185" s="1" t="s">
        <v>2303</v>
      </c>
      <c r="I185" s="1">
        <v>35727</v>
      </c>
      <c r="J185" s="1">
        <v>3</v>
      </c>
      <c r="K185" s="1">
        <v>24</v>
      </c>
      <c r="L185" s="1">
        <v>0</v>
      </c>
      <c r="M185" t="s">
        <v>29</v>
      </c>
      <c r="N185" s="14">
        <f>J185/I185</f>
        <v>8.3970106642035437E-5</v>
      </c>
      <c r="O185" s="14">
        <f>K185/I185</f>
        <v>6.7176085313628349E-4</v>
      </c>
      <c r="P185" s="14">
        <f>L185/I185</f>
        <v>0</v>
      </c>
      <c r="Q185">
        <v>7911</v>
      </c>
      <c r="R185" s="14">
        <f>Q185/I185</f>
        <v>0.22142917121504743</v>
      </c>
      <c r="S185">
        <v>-371</v>
      </c>
      <c r="T185" t="s">
        <v>90</v>
      </c>
      <c r="U185" s="19" t="s">
        <v>91</v>
      </c>
      <c r="V185" s="19" t="s">
        <v>37</v>
      </c>
      <c r="W185">
        <v>4536.4940476190659</v>
      </c>
      <c r="X185" s="14">
        <f>(Q185-W185)/I185</f>
        <v>9.4452541561870135E-2</v>
      </c>
      <c r="Y185" s="14" t="s">
        <v>2304</v>
      </c>
      <c r="Z185" s="30" t="str">
        <f>CONCATENATE(E185," (",U185,") - ",F185," (",V185,")")</f>
        <v>Xenophon (0032) - Memorabilia (002)</v>
      </c>
      <c r="AA185" s="14" t="s">
        <v>3692</v>
      </c>
      <c r="AB185" s="31">
        <v>1</v>
      </c>
      <c r="AC185" s="31">
        <v>27</v>
      </c>
      <c r="AD185" s="14"/>
    </row>
    <row r="186" spans="1:30" ht="15.75" customHeight="1" x14ac:dyDescent="0.2">
      <c r="A186" s="1" t="s">
        <v>1410</v>
      </c>
      <c r="B186" s="1" t="s">
        <v>1410</v>
      </c>
      <c r="C186" s="1" t="s">
        <v>1410</v>
      </c>
      <c r="D186" s="10">
        <f>IF(AND(S186 &gt;= -800,S186 &lt;= -600),-7,IF(AND(S186 &gt; -600,S186 &lt;= -500),-6,IF(AND(S186 &gt; -500,S186 &lt;= -400),-5,IF(AND(S186 &gt; -400,S186 &lt;= -300),-4,IF(AND(S186 &gt; -300,S186 &lt;= -200),-3,IF(AND(S186 &gt; -200,S186 &lt;= -100),-2,IF(AND(S186 &gt; -100,S186 &lt;= -1),-1,IF(AND(S186 &gt;= 0,S186 &lt; 100),1,IF(AND(S186 &gt;= 100,S186 &lt; 200),2,IF(AND(S186 &gt;= 200,S186 &lt; 300),3,IF(AND(S186 &gt;= 300,S186 &lt; 400),4,IF(AND(S186 &gt;= 400,S186 &lt; 500),5))))))))))))</f>
        <v>-4</v>
      </c>
      <c r="E186" s="1" t="s">
        <v>845</v>
      </c>
      <c r="F186" s="27" t="s">
        <v>1648</v>
      </c>
      <c r="G186" s="1" t="s">
        <v>1649</v>
      </c>
      <c r="H186" s="1" t="s">
        <v>1650</v>
      </c>
      <c r="I186" s="1">
        <v>4601</v>
      </c>
      <c r="J186" s="1">
        <v>2</v>
      </c>
      <c r="K186" s="1">
        <v>2</v>
      </c>
      <c r="L186" s="1">
        <v>0</v>
      </c>
      <c r="M186" t="s">
        <v>29</v>
      </c>
      <c r="N186" s="14">
        <f>J186/I186</f>
        <v>4.346881112801565E-4</v>
      </c>
      <c r="O186" s="14">
        <f>K186/I186</f>
        <v>4.346881112801565E-4</v>
      </c>
      <c r="P186" s="14">
        <f>L186/I186</f>
        <v>0</v>
      </c>
      <c r="Q186">
        <v>801</v>
      </c>
      <c r="R186" s="14">
        <f>Q186/I186</f>
        <v>0.17409258856770268</v>
      </c>
      <c r="S186">
        <v>-370</v>
      </c>
      <c r="T186" t="s">
        <v>90</v>
      </c>
      <c r="U186" s="19" t="s">
        <v>848</v>
      </c>
      <c r="V186" s="19" t="s">
        <v>675</v>
      </c>
      <c r="W186">
        <v>427.88333333333293</v>
      </c>
      <c r="X186" s="14">
        <f>(Q186-W186)/I186</f>
        <v>8.1094689560240615E-2</v>
      </c>
      <c r="Y186" s="14" t="s">
        <v>1651</v>
      </c>
      <c r="Z186" s="30" t="str">
        <f>CONCATENATE(E186," (",U186,") - ",F186," (",V186,")")</f>
        <v>Isocrates (0010) - Evagoras (015)</v>
      </c>
      <c r="AA186" s="14" t="s">
        <v>3692</v>
      </c>
      <c r="AB186" s="31">
        <v>1</v>
      </c>
      <c r="AC186" s="31">
        <v>13</v>
      </c>
      <c r="AD186" s="14"/>
    </row>
    <row r="187" spans="1:30" ht="15.75" customHeight="1" x14ac:dyDescent="0.2">
      <c r="A187" s="1" t="s">
        <v>1410</v>
      </c>
      <c r="B187" s="1" t="s">
        <v>1410</v>
      </c>
      <c r="C187" s="1" t="s">
        <v>1410</v>
      </c>
      <c r="D187" s="10">
        <f>IF(AND(S187 &gt;= -800,S187 &lt;= -600),-7,IF(AND(S187 &gt; -600,S187 &lt;= -500),-6,IF(AND(S187 &gt; -500,S187 &lt;= -400),-5,IF(AND(S187 &gt; -400,S187 &lt;= -300),-4,IF(AND(S187 &gt; -300,S187 &lt;= -200),-3,IF(AND(S187 &gt; -200,S187 &lt;= -100),-2,IF(AND(S187 &gt; -100,S187 &lt;= -1),-1,IF(AND(S187 &gt;= 0,S187 &lt; 100),1,IF(AND(S187 &gt;= 100,S187 &lt; 200),2,IF(AND(S187 &gt;= 200,S187 &lt; 300),3,IF(AND(S187 &gt;= 300,S187 &lt; 400),4,IF(AND(S187 &gt;= 400,S187 &lt; 500),5))))))))))))</f>
        <v>-4</v>
      </c>
      <c r="E187" s="1" t="s">
        <v>845</v>
      </c>
      <c r="F187" s="27" t="s">
        <v>1652</v>
      </c>
      <c r="G187" s="1" t="s">
        <v>1653</v>
      </c>
      <c r="H187" s="1" t="s">
        <v>1654</v>
      </c>
      <c r="I187" s="1">
        <v>3729</v>
      </c>
      <c r="J187" s="1">
        <v>1</v>
      </c>
      <c r="K187" s="1">
        <v>0</v>
      </c>
      <c r="L187" s="1">
        <v>0</v>
      </c>
      <c r="M187" t="s">
        <v>29</v>
      </c>
      <c r="N187" s="14">
        <f>J187/I187</f>
        <v>2.6816840976133012E-4</v>
      </c>
      <c r="O187" s="14">
        <f>K187/I187</f>
        <v>0</v>
      </c>
      <c r="P187" s="14">
        <f>L187/I187</f>
        <v>0</v>
      </c>
      <c r="Q187">
        <v>600</v>
      </c>
      <c r="R187" s="14">
        <f>Q187/I187</f>
        <v>0.16090104585679807</v>
      </c>
      <c r="S187" s="21">
        <v>-370</v>
      </c>
      <c r="T187" t="s">
        <v>90</v>
      </c>
      <c r="U187" s="19" t="s">
        <v>848</v>
      </c>
      <c r="V187" s="19" t="s">
        <v>72</v>
      </c>
      <c r="W187">
        <v>341.24999999999977</v>
      </c>
      <c r="X187" s="14">
        <f>(Q187-W187)/I187</f>
        <v>6.9388576025744234E-2</v>
      </c>
      <c r="Y187" s="14" t="s">
        <v>1655</v>
      </c>
      <c r="Z187" s="30" t="str">
        <f>CONCATENATE(E187," (",U187,") - ",F187," (",V187,")")</f>
        <v>Isocrates (0010) - Helen (009)</v>
      </c>
      <c r="AA187" s="14"/>
      <c r="AB187" s="14"/>
      <c r="AC187" s="14"/>
      <c r="AD187" s="14"/>
    </row>
    <row r="188" spans="1:30" ht="15.75" customHeight="1" x14ac:dyDescent="0.2">
      <c r="A188" s="1" t="s">
        <v>1410</v>
      </c>
      <c r="B188" s="1" t="s">
        <v>1410</v>
      </c>
      <c r="C188" s="1" t="s">
        <v>1410</v>
      </c>
      <c r="D188" s="10">
        <f>IF(AND(S188 &gt;= -800,S188 &lt;= -600),-7,IF(AND(S188 &gt; -600,S188 &lt;= -500),-6,IF(AND(S188 &gt; -500,S188 &lt;= -400),-5,IF(AND(S188 &gt; -400,S188 &lt;= -300),-4,IF(AND(S188 &gt; -300,S188 &lt;= -200),-3,IF(AND(S188 &gt; -200,S188 &lt;= -100),-2,IF(AND(S188 &gt; -100,S188 &lt;= -1),-1,IF(AND(S188 &gt;= 0,S188 &lt; 100),1,IF(AND(S188 &gt;= 100,S188 &lt; 200),2,IF(AND(S188 &gt;= 200,S188 &lt; 300),3,IF(AND(S188 &gt;= 300,S188 &lt; 400),4,IF(AND(S188 &gt;= 400,S188 &lt; 500),5))))))))))))</f>
        <v>-4</v>
      </c>
      <c r="E188" s="1" t="s">
        <v>845</v>
      </c>
      <c r="F188" s="27" t="s">
        <v>1656</v>
      </c>
      <c r="G188" s="1" t="s">
        <v>1657</v>
      </c>
      <c r="H188" s="1" t="s">
        <v>1658</v>
      </c>
      <c r="I188" s="1">
        <v>3191</v>
      </c>
      <c r="J188" s="1">
        <v>2</v>
      </c>
      <c r="K188" s="1">
        <v>2</v>
      </c>
      <c r="L188" s="1">
        <v>0</v>
      </c>
      <c r="M188" t="s">
        <v>29</v>
      </c>
      <c r="N188" s="14">
        <f>J188/I188</f>
        <v>6.2676277029144467E-4</v>
      </c>
      <c r="O188" s="14">
        <f>K188/I188</f>
        <v>6.2676277029144467E-4</v>
      </c>
      <c r="P188" s="14">
        <f>L188/I188</f>
        <v>0</v>
      </c>
      <c r="Q188">
        <v>544</v>
      </c>
      <c r="R188" s="14">
        <f>Q188/I188</f>
        <v>0.17047947351927295</v>
      </c>
      <c r="S188" s="21">
        <v>-370</v>
      </c>
      <c r="T188" t="s">
        <v>90</v>
      </c>
      <c r="U188" s="19" t="s">
        <v>848</v>
      </c>
      <c r="V188" s="19" t="s">
        <v>829</v>
      </c>
      <c r="W188">
        <v>310.85000000000002</v>
      </c>
      <c r="X188" s="14">
        <f>(Q188-W188)/I188</f>
        <v>7.3064869946725161E-2</v>
      </c>
      <c r="Y188" s="14" t="s">
        <v>1659</v>
      </c>
      <c r="Z188" s="30" t="str">
        <f>CONCATENATE(E188," (",U188,") - ",F188," (",V188,")")</f>
        <v>Isocrates (0010) - Plataicus (012)</v>
      </c>
      <c r="AA188" s="14"/>
      <c r="AB188" s="14"/>
      <c r="AC188" s="14"/>
      <c r="AD188" s="14"/>
    </row>
    <row r="189" spans="1:30" ht="15.75" customHeight="1" x14ac:dyDescent="0.2">
      <c r="A189" s="1" t="s">
        <v>916</v>
      </c>
      <c r="B189" s="1" t="s">
        <v>1241</v>
      </c>
      <c r="C189" s="1" t="s">
        <v>916</v>
      </c>
      <c r="D189" s="10">
        <f>IF(AND(S189 &gt;= -800,S189 &lt;= -600),-7,IF(AND(S189 &gt; -600,S189 &lt;= -500),-6,IF(AND(S189 &gt; -500,S189 &lt;= -400),-5,IF(AND(S189 &gt; -400,S189 &lt;= -300),-4,IF(AND(S189 &gt; -300,S189 &lt;= -200),-3,IF(AND(S189 &gt; -200,S189 &lt;= -100),-2,IF(AND(S189 &gt; -100,S189 &lt;= -1),-1,IF(AND(S189 &gt;= 0,S189 &lt; 100),1,IF(AND(S189 &gt;= 100,S189 &lt; 200),2,IF(AND(S189 &gt;= 200,S189 &lt; 300),3,IF(AND(S189 &gt;= 300,S189 &lt; 400),4,IF(AND(S189 &gt;= 400,S189 &lt; 500),5))))))))))))</f>
        <v>-4</v>
      </c>
      <c r="E189" s="1" t="s">
        <v>86</v>
      </c>
      <c r="F189" s="27" t="s">
        <v>1253</v>
      </c>
      <c r="G189" s="1" t="s">
        <v>1254</v>
      </c>
      <c r="H189" s="1" t="s">
        <v>1255</v>
      </c>
      <c r="I189" s="1">
        <v>56454</v>
      </c>
      <c r="J189" s="1">
        <v>9</v>
      </c>
      <c r="K189" s="1">
        <v>242</v>
      </c>
      <c r="L189" s="1">
        <v>0</v>
      </c>
      <c r="M189" t="s">
        <v>29</v>
      </c>
      <c r="N189" s="14">
        <f>J189/I189</f>
        <v>1.5942183016261026E-4</v>
      </c>
      <c r="O189" s="14">
        <f>K189/I189</f>
        <v>4.2866758777057425E-3</v>
      </c>
      <c r="P189" s="14">
        <f>L189/I189</f>
        <v>0</v>
      </c>
      <c r="Q189">
        <v>11523</v>
      </c>
      <c r="R189" s="14">
        <f>Q189/I189</f>
        <v>0.20411308321819535</v>
      </c>
      <c r="S189" s="21">
        <v>-370</v>
      </c>
      <c r="T189" t="s">
        <v>90</v>
      </c>
      <c r="U189" s="19" t="s">
        <v>91</v>
      </c>
      <c r="V189" s="19" t="s">
        <v>57</v>
      </c>
      <c r="W189">
        <v>6178.0142857142473</v>
      </c>
      <c r="X189" s="14">
        <f>(Q189-W189)/I189</f>
        <v>9.4678600529382373E-2</v>
      </c>
      <c r="Y189" s="14" t="s">
        <v>1256</v>
      </c>
      <c r="Z189" s="30" t="str">
        <f>CONCATENATE(E189," (",U189,") - ",F189," (",V189,")")</f>
        <v>Xenophon (0032) - Anabasis (006)</v>
      </c>
      <c r="AA189" s="14"/>
      <c r="AB189" s="14"/>
      <c r="AC189" s="14"/>
      <c r="AD189" s="14"/>
    </row>
    <row r="190" spans="1:30" ht="15.75" customHeight="1" x14ac:dyDescent="0.2">
      <c r="A190" s="1" t="s">
        <v>3075</v>
      </c>
      <c r="B190" s="1" t="s">
        <v>2393</v>
      </c>
      <c r="C190" s="1" t="s">
        <v>3674</v>
      </c>
      <c r="D190" s="10">
        <f>IF(AND(S190 &gt;= -800,S190 &lt;= -600),-7,IF(AND(S190 &gt; -600,S190 &lt;= -500),-6,IF(AND(S190 &gt; -500,S190 &lt;= -400),-5,IF(AND(S190 &gt; -400,S190 &lt;= -300),-4,IF(AND(S190 &gt; -300,S190 &lt;= -200),-3,IF(AND(S190 &gt; -200,S190 &lt;= -100),-2,IF(AND(S190 &gt; -100,S190 &lt;= -1),-1,IF(AND(S190 &gt;= 0,S190 &lt; 100),1,IF(AND(S190 &gt;= 100,S190 &lt; 200),2,IF(AND(S190 &gt;= 200,S190 &lt; 300),3,IF(AND(S190 &gt;= 300,S190 &lt; 400),4,IF(AND(S190 &gt;= 400,S190 &lt; 500),5))))))))))))</f>
        <v>-4</v>
      </c>
      <c r="E190" s="1" t="s">
        <v>86</v>
      </c>
      <c r="F190" s="27" t="s">
        <v>3252</v>
      </c>
      <c r="G190" s="1" t="s">
        <v>3253</v>
      </c>
      <c r="H190" s="1" t="s">
        <v>3254</v>
      </c>
      <c r="I190" s="1">
        <v>4864</v>
      </c>
      <c r="J190" s="1">
        <v>2</v>
      </c>
      <c r="K190" s="1">
        <v>0</v>
      </c>
      <c r="L190" s="1">
        <v>0</v>
      </c>
      <c r="M190" t="s">
        <v>29</v>
      </c>
      <c r="N190" s="14">
        <f>J190/I190</f>
        <v>4.1118421052631577E-4</v>
      </c>
      <c r="O190" s="14">
        <f>K190/I190</f>
        <v>0</v>
      </c>
      <c r="P190" s="14">
        <f>L190/I190</f>
        <v>0</v>
      </c>
      <c r="Q190">
        <v>964</v>
      </c>
      <c r="R190" s="14">
        <f>Q190/I190</f>
        <v>0.19819078947368421</v>
      </c>
      <c r="S190" s="21">
        <v>-370</v>
      </c>
      <c r="T190" t="s">
        <v>90</v>
      </c>
      <c r="U190" s="19" t="s">
        <v>91</v>
      </c>
      <c r="V190" s="19" t="s">
        <v>77</v>
      </c>
      <c r="W190">
        <v>533.06904761904696</v>
      </c>
      <c r="X190" s="14">
        <f>(Q190-W190)/I190</f>
        <v>8.8596001723057774E-2</v>
      </c>
      <c r="Y190" s="14" t="s">
        <v>3255</v>
      </c>
      <c r="Z190" s="30" t="str">
        <f>CONCATENATE(E190," (",U190,") - ",F190," (",V190,")")</f>
        <v>Xenophon (0032) - Constitution of the Lacedaemonians (010)</v>
      </c>
      <c r="AA190" s="14"/>
      <c r="AB190" s="14"/>
      <c r="AC190" s="14"/>
      <c r="AD190" s="14"/>
    </row>
    <row r="191" spans="1:30" ht="15.75" customHeight="1" x14ac:dyDescent="0.2">
      <c r="A191" s="1" t="s">
        <v>916</v>
      </c>
      <c r="B191" s="1" t="s">
        <v>917</v>
      </c>
      <c r="C191" s="1" t="s">
        <v>916</v>
      </c>
      <c r="D191" s="10">
        <f>IF(AND(S191 &gt;= -800,S191 &lt;= -600),-7,IF(AND(S191 &gt; -600,S191 &lt;= -500),-6,IF(AND(S191 &gt; -500,S191 &lt;= -400),-5,IF(AND(S191 &gt; -400,S191 &lt;= -300),-4,IF(AND(S191 &gt; -300,S191 &lt;= -200),-3,IF(AND(S191 &gt; -200,S191 &lt;= -100),-2,IF(AND(S191 &gt; -100,S191 &lt;= -1),-1,IF(AND(S191 &gt;= 0,S191 &lt; 100),1,IF(AND(S191 &gt;= 100,S191 &lt; 200),2,IF(AND(S191 &gt;= 200,S191 &lt; 300),3,IF(AND(S191 &gt;= 300,S191 &lt; 400),4,IF(AND(S191 &gt;= 400,S191 &lt; 500),5))))))))))))</f>
        <v>-4</v>
      </c>
      <c r="E191" s="1" t="s">
        <v>86</v>
      </c>
      <c r="F191" s="27" t="s">
        <v>918</v>
      </c>
      <c r="G191" s="1" t="s">
        <v>919</v>
      </c>
      <c r="H191" s="1" t="s">
        <v>920</v>
      </c>
      <c r="I191" s="1">
        <v>79002</v>
      </c>
      <c r="J191" s="1">
        <v>10</v>
      </c>
      <c r="K191" s="1">
        <v>135</v>
      </c>
      <c r="L191" s="1">
        <v>0</v>
      </c>
      <c r="M191" t="s">
        <v>29</v>
      </c>
      <c r="N191" s="14">
        <f>J191/I191</f>
        <v>1.26579073947495E-4</v>
      </c>
      <c r="O191" s="14">
        <f>K191/I191</f>
        <v>1.7088174982911825E-3</v>
      </c>
      <c r="P191" s="14">
        <f>L191/I191</f>
        <v>0</v>
      </c>
      <c r="Q191">
        <v>16750</v>
      </c>
      <c r="R191" s="14">
        <f>Q191/I191</f>
        <v>0.21201994886205414</v>
      </c>
      <c r="S191" s="21">
        <v>-370</v>
      </c>
      <c r="T191" t="s">
        <v>90</v>
      </c>
      <c r="U191" s="19" t="s">
        <v>91</v>
      </c>
      <c r="V191" s="19" t="s">
        <v>62</v>
      </c>
      <c r="W191">
        <v>9273.4952380952036</v>
      </c>
      <c r="X191" s="14">
        <f>(Q191-W191)/I191</f>
        <v>9.4636904912594577E-2</v>
      </c>
      <c r="Y191" s="14" t="s">
        <v>921</v>
      </c>
      <c r="Z191" s="30" t="str">
        <f>CONCATENATE(E191," (",U191,") - ",F191," (",V191,")")</f>
        <v>Xenophon (0032) - Cyropaedia (007)</v>
      </c>
      <c r="AA191" s="14"/>
      <c r="AB191" s="14"/>
      <c r="AC191" s="14"/>
      <c r="AD191" s="14"/>
    </row>
    <row r="192" spans="1:30" ht="15.75" customHeight="1" x14ac:dyDescent="0.2">
      <c r="A192" s="1" t="s">
        <v>1410</v>
      </c>
      <c r="B192" s="1" t="s">
        <v>1410</v>
      </c>
      <c r="C192" s="1" t="s">
        <v>1410</v>
      </c>
      <c r="D192" s="10">
        <f>IF(AND(S192 &gt;= -800,S192 &lt;= -600),-7,IF(AND(S192 &gt; -600,S192 &lt;= -500),-6,IF(AND(S192 &gt; -500,S192 &lt;= -400),-5,IF(AND(S192 &gt; -400,S192 &lt;= -300),-4,IF(AND(S192 &gt; -300,S192 &lt;= -200),-3,IF(AND(S192 &gt; -200,S192 &lt;= -100),-2,IF(AND(S192 &gt; -100,S192 &lt;= -1),-1,IF(AND(S192 &gt;= 0,S192 &lt; 100),1,IF(AND(S192 &gt;= 100,S192 &lt; 200),2,IF(AND(S192 &gt;= 200,S192 &lt; 300),3,IF(AND(S192 &gt;= 300,S192 &lt; 400),4,IF(AND(S192 &gt;= 400,S192 &lt; 500),5))))))))))))</f>
        <v>-4</v>
      </c>
      <c r="E192" s="1" t="s">
        <v>875</v>
      </c>
      <c r="F192" s="27" t="s">
        <v>1660</v>
      </c>
      <c r="G192" s="1" t="s">
        <v>1661</v>
      </c>
      <c r="H192" s="1" t="s">
        <v>1662</v>
      </c>
      <c r="I192" s="1">
        <v>2115</v>
      </c>
      <c r="J192" s="1">
        <v>0</v>
      </c>
      <c r="K192" s="1">
        <v>22</v>
      </c>
      <c r="L192" s="1">
        <v>0</v>
      </c>
      <c r="M192" t="s">
        <v>29</v>
      </c>
      <c r="N192" s="14">
        <f>J192/I192</f>
        <v>0</v>
      </c>
      <c r="O192" s="14">
        <f>K192/I192</f>
        <v>1.0401891252955082E-2</v>
      </c>
      <c r="P192" s="14">
        <f>L192/I192</f>
        <v>0</v>
      </c>
      <c r="Q192">
        <v>449</v>
      </c>
      <c r="R192" s="14">
        <f>Q192/I192</f>
        <v>0.21229314420803783</v>
      </c>
      <c r="S192" s="21">
        <v>-369</v>
      </c>
      <c r="T192" t="s">
        <v>90</v>
      </c>
      <c r="U192" s="19" t="s">
        <v>879</v>
      </c>
      <c r="V192" s="19" t="s">
        <v>461</v>
      </c>
      <c r="W192">
        <v>244.1761904761907</v>
      </c>
      <c r="X192" s="14">
        <f>(Q192-W192)/I192</f>
        <v>9.6843408758302274E-2</v>
      </c>
      <c r="Y192" s="14" t="s">
        <v>1663</v>
      </c>
      <c r="Z192" s="30" t="str">
        <f>CONCATENATE(E192," (",U192,") - ",F192," (",V192,")")</f>
        <v>Demosthenes (0014) - Apollodorus Against Callipus (052)</v>
      </c>
      <c r="AA192" s="14"/>
      <c r="AB192" s="14"/>
      <c r="AC192" s="14"/>
      <c r="AD192" s="14"/>
    </row>
    <row r="193" spans="1:31" ht="15.75" customHeight="1" x14ac:dyDescent="0.2">
      <c r="A193" s="1" t="s">
        <v>1410</v>
      </c>
      <c r="B193" s="1" t="s">
        <v>1410</v>
      </c>
      <c r="C193" s="1" t="s">
        <v>1410</v>
      </c>
      <c r="D193" s="10">
        <f>IF(AND(S193 &gt;= -800,S193 &lt;= -600),-7,IF(AND(S193 &gt; -600,S193 &lt;= -500),-6,IF(AND(S193 &gt; -500,S193 &lt;= -400),-5,IF(AND(S193 &gt; -400,S193 &lt;= -300),-4,IF(AND(S193 &gt; -300,S193 &lt;= -200),-3,IF(AND(S193 &gt; -200,S193 &lt;= -100),-2,IF(AND(S193 &gt; -100,S193 &lt;= -1),-1,IF(AND(S193 &gt;= 0,S193 &lt; 100),1,IF(AND(S193 &gt;= 100,S193 &lt; 200),2,IF(AND(S193 &gt;= 200,S193 &lt; 300),3,IF(AND(S193 &gt;= 300,S193 &lt; 400),4,IF(AND(S193 &gt;= 400,S193 &lt; 500),5))))))))))))</f>
        <v>-4</v>
      </c>
      <c r="E193" s="1" t="s">
        <v>875</v>
      </c>
      <c r="F193" s="27" t="s">
        <v>1664</v>
      </c>
      <c r="G193" s="1" t="s">
        <v>1665</v>
      </c>
      <c r="H193" s="1" t="s">
        <v>1666</v>
      </c>
      <c r="I193" s="1">
        <v>4359</v>
      </c>
      <c r="J193" s="1">
        <v>1</v>
      </c>
      <c r="K193" s="1">
        <v>41</v>
      </c>
      <c r="L193" s="1">
        <v>0</v>
      </c>
      <c r="M193" t="s">
        <v>29</v>
      </c>
      <c r="N193" s="14">
        <f>J193/I193</f>
        <v>2.2941041523285156E-4</v>
      </c>
      <c r="O193" s="14">
        <f>K193/I193</f>
        <v>9.4058270245469151E-3</v>
      </c>
      <c r="P193" s="14">
        <f>L193/I193</f>
        <v>0</v>
      </c>
      <c r="Q193">
        <v>940</v>
      </c>
      <c r="R193" s="14">
        <f>Q193/I193</f>
        <v>0.21564579031888048</v>
      </c>
      <c r="S193" s="21">
        <v>-368</v>
      </c>
      <c r="T193" t="s">
        <v>90</v>
      </c>
      <c r="U193" s="19" t="s">
        <v>879</v>
      </c>
      <c r="V193" s="19" t="s">
        <v>655</v>
      </c>
      <c r="W193">
        <v>476.7952380952371</v>
      </c>
      <c r="X193" s="14">
        <f>(Q193-W193)/I193</f>
        <v>0.1062639967664058</v>
      </c>
      <c r="Y193" s="14" t="s">
        <v>1667</v>
      </c>
      <c r="Z193" s="30" t="str">
        <f>CONCATENATE(E193," (",U193,") - ",F193," (",V193,")")</f>
        <v>Demosthenes (0014) - Apollodorus Against Timotheus (049)</v>
      </c>
      <c r="AA193" s="14"/>
      <c r="AB193" s="14"/>
      <c r="AC193" s="14"/>
      <c r="AD193" s="14"/>
    </row>
    <row r="194" spans="1:31" ht="15.75" customHeight="1" x14ac:dyDescent="0.2">
      <c r="A194" s="1" t="s">
        <v>844</v>
      </c>
      <c r="B194" s="1" t="s">
        <v>844</v>
      </c>
      <c r="C194" s="1" t="s">
        <v>844</v>
      </c>
      <c r="D194" s="10">
        <f>IF(AND(S194 &gt;= -800,S194 &lt;= -600),-7,IF(AND(S194 &gt; -600,S194 &lt;= -500),-6,IF(AND(S194 &gt; -500,S194 &lt;= -400),-5,IF(AND(S194 &gt; -400,S194 &lt;= -300),-4,IF(AND(S194 &gt; -300,S194 &lt;= -200),-3,IF(AND(S194 &gt; -200,S194 &lt;= -100),-2,IF(AND(S194 &gt; -100,S194 &lt;= -1),-1,IF(AND(S194 &gt;= 0,S194 &lt; 100),1,IF(AND(S194 &gt;= 100,S194 &lt; 200),2,IF(AND(S194 &gt;= 200,S194 &lt; 300),3,IF(AND(S194 &gt;= 300,S194 &lt; 400),4,IF(AND(S194 &gt;= 400,S194 &lt; 500),5))))))))))))</f>
        <v>-4</v>
      </c>
      <c r="E194" s="1" t="s">
        <v>845</v>
      </c>
      <c r="F194" s="27" t="s">
        <v>3595</v>
      </c>
      <c r="G194" s="1" t="s">
        <v>846</v>
      </c>
      <c r="H194" s="1" t="s">
        <v>847</v>
      </c>
      <c r="I194" s="1">
        <v>585</v>
      </c>
      <c r="J194" s="1">
        <v>1</v>
      </c>
      <c r="K194" s="1">
        <v>0</v>
      </c>
      <c r="L194" s="1">
        <v>0</v>
      </c>
      <c r="M194" t="s">
        <v>29</v>
      </c>
      <c r="N194" s="14">
        <f>J194/I194</f>
        <v>1.7094017094017094E-3</v>
      </c>
      <c r="O194" s="14">
        <f>K194/I194</f>
        <v>0</v>
      </c>
      <c r="P194" s="14">
        <f>L194/I194</f>
        <v>0</v>
      </c>
      <c r="Q194">
        <v>122</v>
      </c>
      <c r="R194" s="14">
        <f>Q194/I194</f>
        <v>0.20854700854700856</v>
      </c>
      <c r="S194" s="21">
        <v>-367</v>
      </c>
      <c r="T194" t="s">
        <v>90</v>
      </c>
      <c r="U194" s="19" t="s">
        <v>848</v>
      </c>
      <c r="V194" s="19" t="s">
        <v>761</v>
      </c>
      <c r="W194">
        <v>64.28333333333336</v>
      </c>
      <c r="X194" s="14">
        <f>(Q194-W194)/I194</f>
        <v>9.8660968660968615E-2</v>
      </c>
      <c r="Y194" s="14" t="s">
        <v>849</v>
      </c>
      <c r="Z194" s="30" t="str">
        <f>CONCATENATE(E194," (",U194,") - ",F194," (",V194,")")</f>
        <v>Isocrates (0010) - Letter 1 (022)</v>
      </c>
      <c r="AA194" s="14"/>
      <c r="AB194" s="14"/>
      <c r="AC194" s="14"/>
      <c r="AD194" s="14"/>
      <c r="AE194" t="s">
        <v>850</v>
      </c>
    </row>
    <row r="195" spans="1:31" ht="15.75" customHeight="1" x14ac:dyDescent="0.2">
      <c r="A195" s="1" t="s">
        <v>1410</v>
      </c>
      <c r="B195" s="1" t="s">
        <v>1410</v>
      </c>
      <c r="C195" s="1" t="s">
        <v>1410</v>
      </c>
      <c r="D195" s="10">
        <f>IF(AND(S195 &gt;= -800,S195 &lt;= -600),-7,IF(AND(S195 &gt; -600,S195 &lt;= -500),-6,IF(AND(S195 &gt; -500,S195 &lt;= -400),-5,IF(AND(S195 &gt; -400,S195 &lt;= -300),-4,IF(AND(S195 &gt; -300,S195 &lt;= -200),-3,IF(AND(S195 &gt; -200,S195 &lt;= -100),-2,IF(AND(S195 &gt; -100,S195 &lt;= -1),-1,IF(AND(S195 &gt;= 0,S195 &lt; 100),1,IF(AND(S195 &gt;= 100,S195 &lt; 200),2,IF(AND(S195 &gt;= 200,S195 &lt; 300),3,IF(AND(S195 &gt;= 300,S195 &lt; 400),4,IF(AND(S195 &gt;= 400,S195 &lt; 500),5))))))))))))</f>
        <v>-4</v>
      </c>
      <c r="E195" s="1" t="s">
        <v>875</v>
      </c>
      <c r="F195" s="27" t="s">
        <v>1668</v>
      </c>
      <c r="G195" s="1" t="s">
        <v>1669</v>
      </c>
      <c r="H195" s="1" t="s">
        <v>1670</v>
      </c>
      <c r="I195" s="1">
        <v>2007</v>
      </c>
      <c r="J195" s="1">
        <v>1</v>
      </c>
      <c r="K195" s="1">
        <v>5</v>
      </c>
      <c r="L195" s="1">
        <v>0</v>
      </c>
      <c r="M195" t="s">
        <v>29</v>
      </c>
      <c r="N195" s="14">
        <f>J195/I195</f>
        <v>4.9825610363726954E-4</v>
      </c>
      <c r="O195" s="14">
        <f>K195/I195</f>
        <v>2.4912805181863478E-3</v>
      </c>
      <c r="P195" s="14">
        <f>L195/I195</f>
        <v>0</v>
      </c>
      <c r="Q195">
        <v>424</v>
      </c>
      <c r="R195" s="14">
        <f>Q195/I195</f>
        <v>0.21126058794220229</v>
      </c>
      <c r="S195" s="21">
        <v>-366</v>
      </c>
      <c r="T195" t="s">
        <v>90</v>
      </c>
      <c r="U195" s="19" t="s">
        <v>879</v>
      </c>
      <c r="V195" s="19" t="s">
        <v>516</v>
      </c>
      <c r="W195">
        <v>220.95</v>
      </c>
      <c r="X195" s="14">
        <f>(Q195-W195)/I195</f>
        <v>0.10117090184354759</v>
      </c>
      <c r="Y195" s="14" t="s">
        <v>1671</v>
      </c>
      <c r="Z195" s="30" t="str">
        <f>CONCATENATE(E195," (",U195,") - ",F195," (",V195,")")</f>
        <v>Demosthenes (0014) - Apollodorus Against Nicostratus (053)</v>
      </c>
      <c r="AA195" s="14"/>
      <c r="AB195" s="14"/>
      <c r="AC195" s="14"/>
      <c r="AD195" s="14"/>
    </row>
    <row r="196" spans="1:31" ht="15.75" customHeight="1" x14ac:dyDescent="0.2">
      <c r="A196" s="1" t="s">
        <v>1410</v>
      </c>
      <c r="B196" s="1" t="s">
        <v>1410</v>
      </c>
      <c r="C196" s="1" t="s">
        <v>1410</v>
      </c>
      <c r="D196" s="10">
        <f>IF(AND(S196 &gt;= -800,S196 &lt;= -600),-7,IF(AND(S196 &gt; -600,S196 &lt;= -500),-6,IF(AND(S196 &gt; -500,S196 &lt;= -400),-5,IF(AND(S196 &gt; -400,S196 &lt;= -300),-4,IF(AND(S196 &gt; -300,S196 &lt;= -200),-3,IF(AND(S196 &gt; -200,S196 &lt;= -100),-2,IF(AND(S196 &gt; -100,S196 &lt;= -1),-1,IF(AND(S196 &gt;= 0,S196 &lt; 100),1,IF(AND(S196 &gt;= 100,S196 &lt; 200),2,IF(AND(S196 &gt;= 200,S196 &lt; 300),3,IF(AND(S196 &gt;= 300,S196 &lt; 400),4,IF(AND(S196 &gt;= 400,S196 &lt; 500),5))))))))))))</f>
        <v>-4</v>
      </c>
      <c r="E196" s="1" t="s">
        <v>845</v>
      </c>
      <c r="F196" s="27" t="s">
        <v>1672</v>
      </c>
      <c r="G196" s="1" t="s">
        <v>1673</v>
      </c>
      <c r="H196" s="1" t="s">
        <v>1674</v>
      </c>
      <c r="I196" s="1">
        <v>6129</v>
      </c>
      <c r="J196" s="1">
        <v>4</v>
      </c>
      <c r="K196" s="1">
        <v>0</v>
      </c>
      <c r="L196" s="1">
        <v>0</v>
      </c>
      <c r="M196" t="s">
        <v>29</v>
      </c>
      <c r="N196" s="14">
        <f>J196/I196</f>
        <v>6.5263501386849407E-4</v>
      </c>
      <c r="O196" s="14">
        <f>K196/I196</f>
        <v>0</v>
      </c>
      <c r="P196" s="14">
        <f>L196/I196</f>
        <v>0</v>
      </c>
      <c r="Q196">
        <v>1119</v>
      </c>
      <c r="R196" s="14">
        <f>Q196/I196</f>
        <v>0.18257464512971122</v>
      </c>
      <c r="S196">
        <v>-366</v>
      </c>
      <c r="T196" t="s">
        <v>90</v>
      </c>
      <c r="U196" s="19" t="s">
        <v>848</v>
      </c>
      <c r="V196" s="19" t="s">
        <v>690</v>
      </c>
      <c r="W196">
        <v>622.71666666666681</v>
      </c>
      <c r="X196" s="14">
        <f>(Q196-W196)/I196</f>
        <v>8.0972970033175592E-2</v>
      </c>
      <c r="Y196" s="14" t="s">
        <v>1675</v>
      </c>
      <c r="Z196" s="30" t="str">
        <f>CONCATENATE(E196," (",U196,") - ",F196," (",V196,")")</f>
        <v>Isocrates (0010) - Archidamus (016)</v>
      </c>
      <c r="AA196" s="14"/>
      <c r="AB196" s="14"/>
      <c r="AC196" s="14"/>
      <c r="AD196" s="14"/>
    </row>
    <row r="197" spans="1:31" ht="15.75" customHeight="1" x14ac:dyDescent="0.2">
      <c r="A197" s="1" t="s">
        <v>1410</v>
      </c>
      <c r="B197" s="1" t="s">
        <v>1410</v>
      </c>
      <c r="C197" s="1" t="s">
        <v>1410</v>
      </c>
      <c r="D197" s="10">
        <f>IF(AND(S197 &gt;= -800,S197 &lt;= -600),-7,IF(AND(S197 &gt; -600,S197 &lt;= -500),-6,IF(AND(S197 &gt; -500,S197 &lt;= -400),-5,IF(AND(S197 &gt; -400,S197 &lt;= -300),-4,IF(AND(S197 &gt; -300,S197 &lt;= -200),-3,IF(AND(S197 &gt; -200,S197 &lt;= -100),-2,IF(AND(S197 &gt; -100,S197 &lt;= -1),-1,IF(AND(S197 &gt;= 0,S197 &lt; 100),1,IF(AND(S197 &gt;= 100,S197 &lt; 200),2,IF(AND(S197 &gt;= 200,S197 &lt; 300),3,IF(AND(S197 &gt;= 300,S197 &lt; 400),4,IF(AND(S197 &gt;= 400,S197 &lt; 500),5))))))))))))</f>
        <v>-4</v>
      </c>
      <c r="E197" s="1" t="s">
        <v>1590</v>
      </c>
      <c r="F197" s="27" t="s">
        <v>3596</v>
      </c>
      <c r="G197" s="1" t="s">
        <v>1676</v>
      </c>
      <c r="H197" s="1" t="s">
        <v>1677</v>
      </c>
      <c r="I197" s="1">
        <v>3180</v>
      </c>
      <c r="J197" s="1">
        <v>7</v>
      </c>
      <c r="K197" s="1">
        <v>31</v>
      </c>
      <c r="L197" s="1">
        <v>0</v>
      </c>
      <c r="M197" t="s">
        <v>29</v>
      </c>
      <c r="N197" s="14">
        <f>J197/I197</f>
        <v>2.2012578616352201E-3</v>
      </c>
      <c r="O197" s="14">
        <f>K197/I197</f>
        <v>9.7484276729559744E-3</v>
      </c>
      <c r="P197" s="14">
        <f>L197/I197</f>
        <v>0</v>
      </c>
      <c r="Q197">
        <v>590</v>
      </c>
      <c r="R197" s="14">
        <f>Q197/I197</f>
        <v>0.18553459119496854</v>
      </c>
      <c r="S197">
        <v>-365</v>
      </c>
      <c r="T197" t="s">
        <v>90</v>
      </c>
      <c r="U197" s="19" t="s">
        <v>1594</v>
      </c>
      <c r="V197" s="19" t="s">
        <v>67</v>
      </c>
      <c r="W197">
        <v>328.34285714285721</v>
      </c>
      <c r="X197" s="14">
        <f>(Q197-W197)/I197</f>
        <v>8.2282120395327923E-2</v>
      </c>
      <c r="Y197" s="14" t="s">
        <v>1678</v>
      </c>
      <c r="Z197" s="30" t="str">
        <f>CONCATENATE(E197," (",U197,") - ",F197," (",V197,")")</f>
        <v>Isaeus (0017) - On The Estate of Ciron (008)</v>
      </c>
      <c r="AA197" s="14"/>
      <c r="AB197" s="14"/>
      <c r="AC197" s="14"/>
      <c r="AD197" s="14"/>
      <c r="AE197" t="s">
        <v>1679</v>
      </c>
    </row>
    <row r="198" spans="1:31" ht="15.75" customHeight="1" x14ac:dyDescent="0.2">
      <c r="A198" s="1" t="s">
        <v>2204</v>
      </c>
      <c r="B198" s="1" t="s">
        <v>2204</v>
      </c>
      <c r="C198" s="1" t="s">
        <v>2204</v>
      </c>
      <c r="D198" s="10">
        <f>IF(AND(S198 &gt;= -800,S198 &lt;= -600),-7,IF(AND(S198 &gt; -600,S198 &lt;= -500),-6,IF(AND(S198 &gt; -500,S198 &lt;= -400),-5,IF(AND(S198 &gt; -400,S198 &lt;= -300),-4,IF(AND(S198 &gt; -300,S198 &lt;= -200),-3,IF(AND(S198 &gt; -200,S198 &lt;= -100),-2,IF(AND(S198 &gt; -100,S198 &lt;= -1),-1,IF(AND(S198 &gt;= 0,S198 &lt; 100),1,IF(AND(S198 &gt;= 100,S198 &lt; 200),2,IF(AND(S198 &gt;= 200,S198 &lt; 300),3,IF(AND(S198 &gt;= 300,S198 &lt; 400),4,IF(AND(S198 &gt;= 400,S198 &lt; 500),5))))))))))))</f>
        <v>-4</v>
      </c>
      <c r="E198" s="1" t="s">
        <v>2205</v>
      </c>
      <c r="F198" s="27" t="s">
        <v>2305</v>
      </c>
      <c r="G198" s="1" t="s">
        <v>2306</v>
      </c>
      <c r="H198" s="1" t="s">
        <v>2307</v>
      </c>
      <c r="I198" s="1">
        <v>16024</v>
      </c>
      <c r="J198" s="1">
        <v>5</v>
      </c>
      <c r="K198" s="1">
        <v>1</v>
      </c>
      <c r="L198" s="1">
        <v>0</v>
      </c>
      <c r="M198" t="s">
        <v>29</v>
      </c>
      <c r="N198" s="14">
        <f>J198/I198</f>
        <v>3.1203195207189218E-4</v>
      </c>
      <c r="O198" s="14">
        <f>K198/I198</f>
        <v>6.2406390414378437E-5</v>
      </c>
      <c r="P198" s="14">
        <f>L198/I198</f>
        <v>0</v>
      </c>
      <c r="Q198">
        <v>3395</v>
      </c>
      <c r="R198" s="14">
        <f>Q198/I198</f>
        <v>0.21186969545681478</v>
      </c>
      <c r="S198">
        <v>-365</v>
      </c>
      <c r="T198" t="s">
        <v>90</v>
      </c>
      <c r="U198" s="19" t="s">
        <v>2209</v>
      </c>
      <c r="V198" s="19" t="s">
        <v>62</v>
      </c>
      <c r="W198">
        <v>1783.6095238095129</v>
      </c>
      <c r="X198" s="14">
        <f>(Q198-W198)/I198</f>
        <v>0.10056106316715471</v>
      </c>
      <c r="Y198" s="14" t="s">
        <v>2308</v>
      </c>
      <c r="Z198" s="30" t="str">
        <f>CONCATENATE(E198," (",U198,") - ",F198," (",V198,")")</f>
        <v>Plato (0059) - Sophist (007)</v>
      </c>
      <c r="AA198" s="14" t="s">
        <v>3692</v>
      </c>
      <c r="AB198" s="31">
        <v>1</v>
      </c>
      <c r="AC198" s="31">
        <v>20</v>
      </c>
      <c r="AD198" s="14"/>
    </row>
    <row r="199" spans="1:31" ht="15.75" customHeight="1" x14ac:dyDescent="0.2">
      <c r="A199" s="1" t="s">
        <v>2204</v>
      </c>
      <c r="B199" s="1" t="s">
        <v>2204</v>
      </c>
      <c r="C199" s="1" t="s">
        <v>2204</v>
      </c>
      <c r="D199" s="10">
        <f>IF(AND(S199 &gt;= -800,S199 &lt;= -600),-7,IF(AND(S199 &gt; -600,S199 &lt;= -500),-6,IF(AND(S199 &gt; -500,S199 &lt;= -400),-5,IF(AND(S199 &gt; -400,S199 &lt;= -300),-4,IF(AND(S199 &gt; -300,S199 &lt;= -200),-3,IF(AND(S199 &gt; -200,S199 &lt;= -100),-2,IF(AND(S199 &gt; -100,S199 &lt;= -1),-1,IF(AND(S199 &gt;= 0,S199 &lt; 100),1,IF(AND(S199 &gt;= 100,S199 &lt; 200),2,IF(AND(S199 &gt;= 200,S199 &lt; 300),3,IF(AND(S199 &gt;= 300,S199 &lt; 400),4,IF(AND(S199 &gt;= 400,S199 &lt; 500),5))))))))))))</f>
        <v>-4</v>
      </c>
      <c r="E199" s="1" t="s">
        <v>2205</v>
      </c>
      <c r="F199" s="27" t="s">
        <v>2309</v>
      </c>
      <c r="G199" s="1" t="s">
        <v>2310</v>
      </c>
      <c r="H199" s="1" t="s">
        <v>2311</v>
      </c>
      <c r="I199" s="1">
        <v>16953</v>
      </c>
      <c r="J199" s="1">
        <v>9</v>
      </c>
      <c r="K199" s="1">
        <v>0</v>
      </c>
      <c r="L199" s="1">
        <v>0</v>
      </c>
      <c r="M199" t="s">
        <v>29</v>
      </c>
      <c r="N199" s="14">
        <f>J199/I199</f>
        <v>5.3087949035568926E-4</v>
      </c>
      <c r="O199" s="14">
        <f>K199/I199</f>
        <v>0</v>
      </c>
      <c r="P199" s="14">
        <f>L199/I199</f>
        <v>0</v>
      </c>
      <c r="Q199">
        <v>3447</v>
      </c>
      <c r="R199" s="14">
        <f>Q199/I199</f>
        <v>0.20332684480622898</v>
      </c>
      <c r="S199">
        <v>-365</v>
      </c>
      <c r="T199" t="s">
        <v>90</v>
      </c>
      <c r="U199" s="19" t="s">
        <v>2209</v>
      </c>
      <c r="V199" s="19" t="s">
        <v>67</v>
      </c>
      <c r="W199">
        <v>1878.1904761904671</v>
      </c>
      <c r="X199" s="14">
        <f>(Q199-W199)/I199</f>
        <v>9.2538755607239606E-2</v>
      </c>
      <c r="Y199" s="14" t="s">
        <v>2312</v>
      </c>
      <c r="Z199" s="30" t="str">
        <f>CONCATENATE(E199," (",U199,") - ",F199," (",V199,")")</f>
        <v>Plato (0059) - Statesman (008)</v>
      </c>
      <c r="AA199" s="14" t="s">
        <v>3692</v>
      </c>
      <c r="AB199" s="31">
        <v>1</v>
      </c>
      <c r="AC199" s="31">
        <v>20</v>
      </c>
      <c r="AD199" s="14"/>
    </row>
    <row r="200" spans="1:31" ht="15.75" customHeight="1" x14ac:dyDescent="0.2">
      <c r="A200" s="1" t="s">
        <v>1410</v>
      </c>
      <c r="B200" s="1" t="s">
        <v>1410</v>
      </c>
      <c r="C200" s="1" t="s">
        <v>1410</v>
      </c>
      <c r="D200" s="10">
        <f>IF(AND(S200 &gt;= -800,S200 &lt;= -600),-7,IF(AND(S200 &gt; -600,S200 &lt;= -500),-6,IF(AND(S200 &gt; -500,S200 &lt;= -400),-5,IF(AND(S200 &gt; -400,S200 &lt;= -300),-4,IF(AND(S200 &gt; -300,S200 &lt;= -200),-3,IF(AND(S200 &gt; -200,S200 &lt;= -100),-2,IF(AND(S200 &gt; -100,S200 &lt;= -1),-1,IF(AND(S200 &gt;= 0,S200 &lt; 100),1,IF(AND(S200 &gt;= 100,S200 &lt; 200),2,IF(AND(S200 &gt;= 200,S200 &lt; 300),3,IF(AND(S200 &gt;= 300,S200 &lt; 400),4,IF(AND(S200 &gt;= 400,S200 &lt; 500),5))))))))))))</f>
        <v>-4</v>
      </c>
      <c r="E200" s="1" t="s">
        <v>875</v>
      </c>
      <c r="F200" s="27" t="s">
        <v>1680</v>
      </c>
      <c r="G200" s="1" t="s">
        <v>1681</v>
      </c>
      <c r="H200" s="1" t="s">
        <v>1682</v>
      </c>
      <c r="I200" s="1">
        <v>4564</v>
      </c>
      <c r="J200" s="1">
        <v>1</v>
      </c>
      <c r="K200" s="1">
        <v>24</v>
      </c>
      <c r="L200" s="1">
        <v>0</v>
      </c>
      <c r="M200" t="s">
        <v>29</v>
      </c>
      <c r="N200" s="14">
        <f>J200/I200</f>
        <v>2.1910604732690623E-4</v>
      </c>
      <c r="O200" s="14">
        <f>K200/I200</f>
        <v>5.2585451358457495E-3</v>
      </c>
      <c r="P200" s="14">
        <f>L200/I200</f>
        <v>0</v>
      </c>
      <c r="Q200">
        <v>834</v>
      </c>
      <c r="R200" s="14">
        <f>Q200/I200</f>
        <v>0.1827344434706398</v>
      </c>
      <c r="S200">
        <v>-364</v>
      </c>
      <c r="T200" t="s">
        <v>90</v>
      </c>
      <c r="U200" s="19" t="s">
        <v>879</v>
      </c>
      <c r="V200" s="19" t="s">
        <v>570</v>
      </c>
      <c r="W200">
        <v>474.34999999999928</v>
      </c>
      <c r="X200" s="14">
        <f>(Q200-W200)/I200</f>
        <v>7.8801489921121987E-2</v>
      </c>
      <c r="Y200" s="14" t="s">
        <v>1683</v>
      </c>
      <c r="Z200" s="30" t="str">
        <f>CONCATENATE(E200," (",U200,") - ",F200," (",V200,")")</f>
        <v>Demosthenes (0014) - Against Aphobus 1 (027)</v>
      </c>
      <c r="AA200" s="14"/>
      <c r="AB200" s="14"/>
      <c r="AC200" s="14"/>
      <c r="AD200" s="14"/>
    </row>
    <row r="201" spans="1:31" ht="15.75" customHeight="1" x14ac:dyDescent="0.2">
      <c r="A201" s="1" t="s">
        <v>1410</v>
      </c>
      <c r="B201" s="1" t="s">
        <v>1410</v>
      </c>
      <c r="C201" s="1" t="s">
        <v>1410</v>
      </c>
      <c r="D201" s="10">
        <f>IF(AND(S201 &gt;= -800,S201 &lt;= -600),-7,IF(AND(S201 &gt; -600,S201 &lt;= -500),-6,IF(AND(S201 &gt; -500,S201 &lt;= -400),-5,IF(AND(S201 &gt; -400,S201 &lt;= -300),-4,IF(AND(S201 &gt; -300,S201 &lt;= -200),-3,IF(AND(S201 &gt; -200,S201 &lt;= -100),-2,IF(AND(S201 &gt; -100,S201 &lt;= -1),-1,IF(AND(S201 &gt;= 0,S201 &lt; 100),1,IF(AND(S201 &gt;= 100,S201 &lt; 200),2,IF(AND(S201 &gt;= 200,S201 &lt; 300),3,IF(AND(S201 &gt;= 300,S201 &lt; 400),4,IF(AND(S201 &gt;= 400,S201 &lt; 500),5))))))))))))</f>
        <v>-4</v>
      </c>
      <c r="E201" s="1" t="s">
        <v>875</v>
      </c>
      <c r="F201" s="27" t="s">
        <v>1684</v>
      </c>
      <c r="G201" s="1" t="s">
        <v>1685</v>
      </c>
      <c r="H201" s="1" t="s">
        <v>1686</v>
      </c>
      <c r="I201" s="1">
        <v>1508</v>
      </c>
      <c r="J201" s="1">
        <v>1</v>
      </c>
      <c r="K201" s="1">
        <v>6</v>
      </c>
      <c r="L201" s="1">
        <v>0</v>
      </c>
      <c r="M201" t="s">
        <v>29</v>
      </c>
      <c r="N201" s="14">
        <f>J201/I201</f>
        <v>6.6312997347480103E-4</v>
      </c>
      <c r="O201" s="14">
        <f>K201/I201</f>
        <v>3.9787798408488064E-3</v>
      </c>
      <c r="P201" s="14">
        <f>L201/I201</f>
        <v>0</v>
      </c>
      <c r="Q201">
        <v>269</v>
      </c>
      <c r="R201" s="14">
        <f>Q201/I201</f>
        <v>0.17838196286472149</v>
      </c>
      <c r="S201">
        <v>-364</v>
      </c>
      <c r="T201" t="s">
        <v>90</v>
      </c>
      <c r="U201" s="19" t="s">
        <v>879</v>
      </c>
      <c r="V201" s="19" t="s">
        <v>771</v>
      </c>
      <c r="W201">
        <v>153.11666666666659</v>
      </c>
      <c r="X201" s="14">
        <f>(Q201-W201)/I201</f>
        <v>7.6845711759504914E-2</v>
      </c>
      <c r="Y201" s="14" t="s">
        <v>1687</v>
      </c>
      <c r="Z201" s="30" t="str">
        <f>CONCATENATE(E201," (",U201,") - ",F201," (",V201,")")</f>
        <v>Demosthenes (0014) - Against Aphobus 2 (028)</v>
      </c>
      <c r="AA201" s="14"/>
      <c r="AB201" s="14"/>
      <c r="AC201" s="14"/>
      <c r="AD201" s="14"/>
    </row>
    <row r="202" spans="1:31" ht="15.75" customHeight="1" x14ac:dyDescent="0.2">
      <c r="A202" s="1" t="s">
        <v>1410</v>
      </c>
      <c r="B202" s="1" t="s">
        <v>1410</v>
      </c>
      <c r="C202" s="1" t="s">
        <v>1410</v>
      </c>
      <c r="D202" s="10">
        <f>IF(AND(S202 &gt;= -800,S202 &lt;= -600),-7,IF(AND(S202 &gt; -600,S202 &lt;= -500),-6,IF(AND(S202 &gt; -500,S202 &lt;= -400),-5,IF(AND(S202 &gt; -400,S202 &lt;= -300),-4,IF(AND(S202 &gt; -300,S202 &lt;= -200),-3,IF(AND(S202 &gt; -200,S202 &lt;= -100),-2,IF(AND(S202 &gt; -100,S202 &lt;= -1),-1,IF(AND(S202 &gt;= 0,S202 &lt; 100),1,IF(AND(S202 &gt;= 100,S202 &lt; 200),2,IF(AND(S202 &gt;= 200,S202 &lt; 300),3,IF(AND(S202 &gt;= 300,S202 &lt; 400),4,IF(AND(S202 &gt;= 400,S202 &lt; 500),5))))))))))))</f>
        <v>-4</v>
      </c>
      <c r="E202" s="1" t="s">
        <v>875</v>
      </c>
      <c r="F202" s="27" t="s">
        <v>1688</v>
      </c>
      <c r="G202" s="1" t="s">
        <v>1689</v>
      </c>
      <c r="H202" s="1" t="s">
        <v>1690</v>
      </c>
      <c r="I202" s="1">
        <v>3897</v>
      </c>
      <c r="J202" s="1">
        <v>0</v>
      </c>
      <c r="K202" s="1">
        <v>22</v>
      </c>
      <c r="L202" s="1">
        <v>0</v>
      </c>
      <c r="M202" t="s">
        <v>29</v>
      </c>
      <c r="N202" s="14">
        <f>J202/I202</f>
        <v>0</v>
      </c>
      <c r="O202" s="14">
        <f>K202/I202</f>
        <v>5.6453682319733125E-3</v>
      </c>
      <c r="P202" s="14">
        <f>L202/I202</f>
        <v>0</v>
      </c>
      <c r="Q202">
        <v>758</v>
      </c>
      <c r="R202" s="14">
        <f>Q202/I202</f>
        <v>0.1945085963561714</v>
      </c>
      <c r="S202">
        <v>-364</v>
      </c>
      <c r="T202" t="s">
        <v>90</v>
      </c>
      <c r="U202" s="19" t="s">
        <v>879</v>
      </c>
      <c r="V202" s="19" t="s">
        <v>670</v>
      </c>
      <c r="W202">
        <v>431.72619047618991</v>
      </c>
      <c r="X202" s="14">
        <f>(Q202-W202)/I202</f>
        <v>8.372435450957405E-2</v>
      </c>
      <c r="Y202" s="14" t="s">
        <v>1691</v>
      </c>
      <c r="Z202" s="30" t="str">
        <f>CONCATENATE(E202," (",U202,") - ",F202," (",V202,")")</f>
        <v>Demosthenes (0014) - Against Aphobus 3 (029)</v>
      </c>
      <c r="AB202" s="14"/>
      <c r="AC202" s="14"/>
      <c r="AD202" s="14"/>
    </row>
    <row r="203" spans="1:31" ht="15.75" customHeight="1" x14ac:dyDescent="0.2">
      <c r="A203" s="1" t="s">
        <v>1410</v>
      </c>
      <c r="B203" s="1" t="s">
        <v>1410</v>
      </c>
      <c r="C203" s="1" t="s">
        <v>1410</v>
      </c>
      <c r="D203" s="10">
        <f>IF(AND(S203 &gt;= -800,S203 &lt;= -600),-7,IF(AND(S203 &gt; -600,S203 &lt;= -500),-6,IF(AND(S203 &gt; -500,S203 &lt;= -400),-5,IF(AND(S203 &gt; -400,S203 &lt;= -300),-4,IF(AND(S203 &gt; -300,S203 &lt;= -200),-3,IF(AND(S203 &gt; -200,S203 &lt;= -100),-2,IF(AND(S203 &gt; -100,S203 &lt;= -1),-1,IF(AND(S203 &gt;= 0,S203 &lt; 100),1,IF(AND(S203 &gt;= 100,S203 &lt; 200),2,IF(AND(S203 &gt;= 200,S203 &lt; 300),3,IF(AND(S203 &gt;= 300,S203 &lt; 400),4,IF(AND(S203 &gt;= 400,S203 &lt; 500),5))))))))))))</f>
        <v>-4</v>
      </c>
      <c r="E203" s="1" t="s">
        <v>1590</v>
      </c>
      <c r="F203" s="27" t="s">
        <v>1692</v>
      </c>
      <c r="G203" s="1" t="s">
        <v>1693</v>
      </c>
      <c r="H203" s="1" t="s">
        <v>1694</v>
      </c>
      <c r="I203" s="1">
        <v>3633</v>
      </c>
      <c r="J203" s="1">
        <v>14</v>
      </c>
      <c r="K203" s="1">
        <v>21</v>
      </c>
      <c r="L203" s="1">
        <v>0</v>
      </c>
      <c r="M203" t="s">
        <v>29</v>
      </c>
      <c r="N203" s="14">
        <f>J203/I203</f>
        <v>3.8535645472061657E-3</v>
      </c>
      <c r="O203" s="14">
        <f>K203/I203</f>
        <v>5.7803468208092483E-3</v>
      </c>
      <c r="P203" s="14">
        <f>L203/I203</f>
        <v>0</v>
      </c>
      <c r="Q203">
        <v>660</v>
      </c>
      <c r="R203" s="14">
        <f>Q203/I203</f>
        <v>0.18166804293971925</v>
      </c>
      <c r="S203">
        <v>-364</v>
      </c>
      <c r="T203" t="s">
        <v>90</v>
      </c>
      <c r="U203" s="19" t="s">
        <v>1594</v>
      </c>
      <c r="V203" s="19" t="s">
        <v>57</v>
      </c>
      <c r="W203">
        <v>374.7928571428568</v>
      </c>
      <c r="X203" s="14">
        <f>(Q203-W203)/I203</f>
        <v>7.8504581023160797E-2</v>
      </c>
      <c r="Y203" s="14" t="s">
        <v>1695</v>
      </c>
      <c r="Z203" s="30" t="str">
        <f>CONCATENATE(E203," (",U203,") - ",F203," (",V203,")")</f>
        <v>Isaeus (0017) - On the Estate of Philoctemon (006)</v>
      </c>
      <c r="AA203" s="14"/>
      <c r="AB203" s="14"/>
      <c r="AC203" s="14"/>
      <c r="AD203" s="14"/>
    </row>
    <row r="204" spans="1:31" ht="15.75" customHeight="1" x14ac:dyDescent="0.2">
      <c r="A204" s="1" t="s">
        <v>1410</v>
      </c>
      <c r="B204" s="1" t="s">
        <v>1410</v>
      </c>
      <c r="C204" s="1" t="s">
        <v>1410</v>
      </c>
      <c r="D204" s="10">
        <f>IF(AND(S204 &gt;= -800,S204 &lt;= -600),-7,IF(AND(S204 &gt; -600,S204 &lt;= -500),-6,IF(AND(S204 &gt; -500,S204 &lt;= -400),-5,IF(AND(S204 &gt; -400,S204 &lt;= -300),-4,IF(AND(S204 &gt; -300,S204 &lt;= -200),-3,IF(AND(S204 &gt; -200,S204 &lt;= -100),-2,IF(AND(S204 &gt; -100,S204 &lt;= -1),-1,IF(AND(S204 &gt;= 0,S204 &lt; 100),1,IF(AND(S204 &gt;= 100,S204 &lt; 200),2,IF(AND(S204 &gt;= 200,S204 &lt; 300),3,IF(AND(S204 &gt;= 300,S204 &lt; 400),4,IF(AND(S204 &gt;= 400,S204 &lt; 500),5))))))))))))</f>
        <v>-4</v>
      </c>
      <c r="E204" s="1" t="s">
        <v>875</v>
      </c>
      <c r="F204" s="27" t="s">
        <v>1696</v>
      </c>
      <c r="G204" s="1" t="s">
        <v>1697</v>
      </c>
      <c r="H204" s="1" t="s">
        <v>1698</v>
      </c>
      <c r="I204" s="1">
        <v>2350</v>
      </c>
      <c r="J204" s="1">
        <v>0</v>
      </c>
      <c r="K204" s="1">
        <v>2</v>
      </c>
      <c r="L204" s="1">
        <v>0</v>
      </c>
      <c r="M204" t="s">
        <v>29</v>
      </c>
      <c r="N204" s="14">
        <f>J204/I204</f>
        <v>0</v>
      </c>
      <c r="O204" s="14">
        <f>K204/I204</f>
        <v>8.5106382978723403E-4</v>
      </c>
      <c r="P204" s="14">
        <f>L204/I204</f>
        <v>0</v>
      </c>
      <c r="Q204">
        <v>430</v>
      </c>
      <c r="R204" s="14">
        <f>Q204/I204</f>
        <v>0.18297872340425531</v>
      </c>
      <c r="S204">
        <v>-362</v>
      </c>
      <c r="T204" t="s">
        <v>90</v>
      </c>
      <c r="U204" s="19" t="s">
        <v>879</v>
      </c>
      <c r="V204" s="19" t="s">
        <v>565</v>
      </c>
      <c r="W204">
        <v>260.33333333333343</v>
      </c>
      <c r="X204" s="14">
        <f>(Q204-W204)/I204</f>
        <v>7.2198581560283651E-2</v>
      </c>
      <c r="Y204" s="14" t="s">
        <v>1699</v>
      </c>
      <c r="Z204" s="30" t="str">
        <f>CONCATENATE(E204," (",U204,") - ",F204," (",V204,")")</f>
        <v>Demosthenes (0014) - Against Onetor 1 (030)</v>
      </c>
      <c r="AA204" s="14"/>
      <c r="AB204" s="14"/>
      <c r="AC204" s="14"/>
      <c r="AD204" s="14"/>
    </row>
    <row r="205" spans="1:31" ht="15.75" customHeight="1" x14ac:dyDescent="0.2">
      <c r="A205" s="1" t="s">
        <v>1410</v>
      </c>
      <c r="B205" s="1" t="s">
        <v>1410</v>
      </c>
      <c r="C205" s="1" t="s">
        <v>1410</v>
      </c>
      <c r="D205" s="10">
        <f>IF(AND(S205 &gt;= -800,S205 &lt;= -600),-7,IF(AND(S205 &gt; -600,S205 &lt;= -500),-6,IF(AND(S205 &gt; -500,S205 &lt;= -400),-5,IF(AND(S205 &gt; -400,S205 &lt;= -300),-4,IF(AND(S205 &gt; -300,S205 &lt;= -200),-3,IF(AND(S205 &gt; -200,S205 &lt;= -100),-2,IF(AND(S205 &gt; -100,S205 &lt;= -1),-1,IF(AND(S205 &gt;= 0,S205 &lt; 100),1,IF(AND(S205 &gt;= 100,S205 &lt; 200),2,IF(AND(S205 &gt;= 200,S205 &lt; 300),3,IF(AND(S205 &gt;= 300,S205 &lt; 400),4,IF(AND(S205 &gt;= 400,S205 &lt; 500),5))))))))))))</f>
        <v>-4</v>
      </c>
      <c r="E205" s="1" t="s">
        <v>875</v>
      </c>
      <c r="F205" s="27" t="s">
        <v>1700</v>
      </c>
      <c r="G205" s="1" t="s">
        <v>1701</v>
      </c>
      <c r="H205" s="1" t="s">
        <v>1702</v>
      </c>
      <c r="I205" s="1">
        <v>950</v>
      </c>
      <c r="J205" s="1">
        <v>0</v>
      </c>
      <c r="K205" s="1">
        <v>0</v>
      </c>
      <c r="L205" s="1">
        <v>0</v>
      </c>
      <c r="M205" t="s">
        <v>29</v>
      </c>
      <c r="N205" s="14">
        <f>J205/I205</f>
        <v>0</v>
      </c>
      <c r="O205" s="14">
        <f>K205/I205</f>
        <v>0</v>
      </c>
      <c r="P205" s="14">
        <f>L205/I205</f>
        <v>0</v>
      </c>
      <c r="Q205">
        <v>164</v>
      </c>
      <c r="R205" s="14">
        <f>Q205/I205</f>
        <v>0.17263157894736841</v>
      </c>
      <c r="S205">
        <v>-362</v>
      </c>
      <c r="T205" t="s">
        <v>90</v>
      </c>
      <c r="U205" s="19" t="s">
        <v>879</v>
      </c>
      <c r="V205" s="19" t="s">
        <v>747</v>
      </c>
      <c r="W205">
        <v>81.166666666666671</v>
      </c>
      <c r="X205" s="14">
        <f>(Q205-W205)/I205</f>
        <v>8.719298245614035E-2</v>
      </c>
      <c r="Y205" s="14" t="s">
        <v>1703</v>
      </c>
      <c r="Z205" s="30" t="str">
        <f>CONCATENATE(E205," (",U205,") - ",F205," (",V205,")")</f>
        <v>Demosthenes (0014) - Against Onetor 2 (031)</v>
      </c>
      <c r="AA205" s="14"/>
      <c r="AB205" s="14"/>
      <c r="AC205" s="14"/>
      <c r="AD205" s="14"/>
    </row>
    <row r="206" spans="1:31" ht="15.75" customHeight="1" x14ac:dyDescent="0.2">
      <c r="A206" s="1" t="s">
        <v>1410</v>
      </c>
      <c r="B206" s="1" t="s">
        <v>1410</v>
      </c>
      <c r="C206" s="1" t="s">
        <v>1410</v>
      </c>
      <c r="D206" s="10">
        <f>IF(AND(S206 &gt;= -800,S206 &lt;= -600),-7,IF(AND(S206 &gt; -600,S206 &lt;= -500),-6,IF(AND(S206 &gt; -500,S206 &lt;= -400),-5,IF(AND(S206 &gt; -400,S206 &lt;= -300),-4,IF(AND(S206 &gt; -300,S206 &lt;= -200),-3,IF(AND(S206 &gt; -200,S206 &lt;= -100),-2,IF(AND(S206 &gt; -100,S206 &lt;= -1),-1,IF(AND(S206 &gt;= 0,S206 &lt; 100),1,IF(AND(S206 &gt;= 100,S206 &lt; 200),2,IF(AND(S206 &gt;= 200,S206 &lt; 300),3,IF(AND(S206 &gt;= 300,S206 &lt; 400),4,IF(AND(S206 &gt;= 400,S206 &lt; 500),5))))))))))))</f>
        <v>-4</v>
      </c>
      <c r="E206" s="1" t="s">
        <v>875</v>
      </c>
      <c r="F206" s="27" t="s">
        <v>1704</v>
      </c>
      <c r="G206" s="1" t="s">
        <v>1705</v>
      </c>
      <c r="H206" s="1" t="s">
        <v>1706</v>
      </c>
      <c r="I206" s="1">
        <v>4603</v>
      </c>
      <c r="J206" s="1">
        <v>0</v>
      </c>
      <c r="K206" s="1">
        <v>22</v>
      </c>
      <c r="L206" s="1">
        <v>0</v>
      </c>
      <c r="M206" t="s">
        <v>29</v>
      </c>
      <c r="N206" s="14">
        <f>J206/I206</f>
        <v>0</v>
      </c>
      <c r="O206" s="14">
        <f>K206/I206</f>
        <v>4.7794916358896372E-3</v>
      </c>
      <c r="P206" s="14">
        <f>L206/I206</f>
        <v>0</v>
      </c>
      <c r="Q206">
        <v>875</v>
      </c>
      <c r="R206" s="14">
        <f>Q206/I206</f>
        <v>0.19009341733651966</v>
      </c>
      <c r="S206">
        <v>-362</v>
      </c>
      <c r="T206" t="s">
        <v>90</v>
      </c>
      <c r="U206" s="19" t="s">
        <v>879</v>
      </c>
      <c r="V206" s="19" t="s">
        <v>590</v>
      </c>
      <c r="W206">
        <v>477.39999999999941</v>
      </c>
      <c r="X206" s="14">
        <f>(Q206-W206)/I206</f>
        <v>8.6378448837714658E-2</v>
      </c>
      <c r="Y206" s="14" t="s">
        <v>1707</v>
      </c>
      <c r="Z206" s="30" t="str">
        <f>CONCATENATE(E206," (",U206,") - ",F206," (",V206,")")</f>
        <v>Demosthenes (0014) - Apollodorus Against Polycles (050)</v>
      </c>
      <c r="AA206" s="14"/>
      <c r="AB206" s="14"/>
      <c r="AC206" s="14"/>
      <c r="AD206" s="14"/>
    </row>
    <row r="207" spans="1:31" ht="15.75" customHeight="1" x14ac:dyDescent="0.2">
      <c r="A207" s="1" t="s">
        <v>2204</v>
      </c>
      <c r="B207" s="1" t="s">
        <v>2204</v>
      </c>
      <c r="C207" s="1" t="s">
        <v>2204</v>
      </c>
      <c r="D207" s="10">
        <f>IF(AND(S207 &gt;= -800,S207 &lt;= -600),-7,IF(AND(S207 &gt; -600,S207 &lt;= -500),-6,IF(AND(S207 &gt; -500,S207 &lt;= -400),-5,IF(AND(S207 &gt; -400,S207 &lt;= -300),-4,IF(AND(S207 &gt; -300,S207 &lt;= -200),-3,IF(AND(S207 &gt; -200,S207 &lt;= -100),-2,IF(AND(S207 &gt; -100,S207 &lt;= -1),-1,IF(AND(S207 &gt;= 0,S207 &lt; 100),1,IF(AND(S207 &gt;= 100,S207 &lt; 200),2,IF(AND(S207 &gt;= 200,S207 &lt; 300),3,IF(AND(S207 &gt;= 300,S207 &lt; 400),4,IF(AND(S207 &gt;= 400,S207 &lt; 500),5))))))))))))</f>
        <v>-4</v>
      </c>
      <c r="E207" s="1" t="s">
        <v>86</v>
      </c>
      <c r="F207" s="27" t="s">
        <v>2313</v>
      </c>
      <c r="G207" s="1" t="s">
        <v>2314</v>
      </c>
      <c r="H207" s="1" t="s">
        <v>2315</v>
      </c>
      <c r="I207" s="1">
        <v>17797</v>
      </c>
      <c r="J207" s="1">
        <v>3</v>
      </c>
      <c r="K207" s="1">
        <v>2</v>
      </c>
      <c r="L207" s="1">
        <v>0</v>
      </c>
      <c r="M207" t="s">
        <v>29</v>
      </c>
      <c r="N207" s="14">
        <f>J207/I207</f>
        <v>1.685677361353037E-4</v>
      </c>
      <c r="O207" s="14">
        <f>K207/I207</f>
        <v>1.1237849075686913E-4</v>
      </c>
      <c r="P207" s="14">
        <f>L207/I207</f>
        <v>0</v>
      </c>
      <c r="Q207">
        <v>4094</v>
      </c>
      <c r="R207" s="14">
        <f>Q207/I207</f>
        <v>0.23003877057931113</v>
      </c>
      <c r="S207">
        <v>-362</v>
      </c>
      <c r="T207" t="s">
        <v>90</v>
      </c>
      <c r="U207" s="19" t="s">
        <v>91</v>
      </c>
      <c r="V207" s="19" t="s">
        <v>42</v>
      </c>
      <c r="W207">
        <v>2353.3928571428542</v>
      </c>
      <c r="X207" s="14">
        <f>(Q207-W207)/I207</f>
        <v>9.7803401857456077E-2</v>
      </c>
      <c r="Y207" s="14" t="s">
        <v>2316</v>
      </c>
      <c r="Z207" s="30" t="str">
        <f>CONCATENATE(E207," (",U207,") - ",F207," (",V207,")")</f>
        <v>Xenophon (0032) - Economics (003)</v>
      </c>
      <c r="AA207" s="14"/>
      <c r="AB207" s="14"/>
      <c r="AC207" s="14"/>
      <c r="AD207" s="14"/>
    </row>
    <row r="208" spans="1:31" ht="15.75" customHeight="1" x14ac:dyDescent="0.2">
      <c r="A208" s="1" t="s">
        <v>1410</v>
      </c>
      <c r="B208" s="1" t="s">
        <v>1410</v>
      </c>
      <c r="C208" s="1" t="s">
        <v>1410</v>
      </c>
      <c r="D208" s="10">
        <f>IF(AND(S208 &gt;= -800,S208 &lt;= -600),-7,IF(AND(S208 &gt; -600,S208 &lt;= -500),-6,IF(AND(S208 &gt; -500,S208 &lt;= -400),-5,IF(AND(S208 &gt; -400,S208 &lt;= -300),-4,IF(AND(S208 &gt; -300,S208 &lt;= -200),-3,IF(AND(S208 &gt; -200,S208 &lt;= -100),-2,IF(AND(S208 &gt; -100,S208 &lt;= -1),-1,IF(AND(S208 &gt;= 0,S208 &lt; 100),1,IF(AND(S208 &gt;= 100,S208 &lt; 200),2,IF(AND(S208 &gt;= 200,S208 &lt; 300),3,IF(AND(S208 &gt;= 300,S208 &lt; 400),4,IF(AND(S208 &gt;= 400,S208 &lt; 500),5))))))))))))</f>
        <v>-4</v>
      </c>
      <c r="E208" s="1" t="s">
        <v>1590</v>
      </c>
      <c r="F208" s="27" t="s">
        <v>1708</v>
      </c>
      <c r="G208" s="1" t="s">
        <v>1709</v>
      </c>
      <c r="H208" s="1" t="s">
        <v>1710</v>
      </c>
      <c r="I208" s="1">
        <v>2249</v>
      </c>
      <c r="J208" s="1">
        <v>9</v>
      </c>
      <c r="K208" s="1">
        <v>4</v>
      </c>
      <c r="L208" s="1">
        <v>1</v>
      </c>
      <c r="M208" t="s">
        <v>29</v>
      </c>
      <c r="N208" s="14">
        <f>J208/I208</f>
        <v>4.0017785682525571E-3</v>
      </c>
      <c r="O208" s="14">
        <f>K208/I208</f>
        <v>1.7785682525566918E-3</v>
      </c>
      <c r="P208" s="14">
        <f>L208/I208</f>
        <v>4.4464206313917296E-4</v>
      </c>
      <c r="Q208">
        <v>453</v>
      </c>
      <c r="R208" s="14">
        <f>Q208/I208</f>
        <v>0.20142285460204534</v>
      </c>
      <c r="S208">
        <v>-360</v>
      </c>
      <c r="T208" t="s">
        <v>90</v>
      </c>
      <c r="U208" s="19" t="s">
        <v>1594</v>
      </c>
      <c r="V208" s="19" t="s">
        <v>72</v>
      </c>
      <c r="W208">
        <v>252.8261904761907</v>
      </c>
      <c r="X208" s="14">
        <f>(Q208-W208)/I208</f>
        <v>8.9005695653094394E-2</v>
      </c>
      <c r="Y208" s="14" t="s">
        <v>1711</v>
      </c>
      <c r="Z208" s="30" t="str">
        <f>CONCATENATE(E208," (",U208,") - ",F208," (",V208,")")</f>
        <v>Isaeus (0017) - On the Estate of Astyphilus (009)</v>
      </c>
      <c r="AA208" s="14"/>
      <c r="AB208" s="14"/>
      <c r="AC208" s="14"/>
      <c r="AD208" s="14"/>
    </row>
    <row r="209" spans="1:31" ht="15.75" customHeight="1" x14ac:dyDescent="0.2">
      <c r="A209" s="1" t="s">
        <v>916</v>
      </c>
      <c r="B209" s="1" t="s">
        <v>1241</v>
      </c>
      <c r="C209" s="1" t="s">
        <v>916</v>
      </c>
      <c r="D209" s="10">
        <f>IF(AND(S209 &gt;= -800,S209 &lt;= -600),-7,IF(AND(S209 &gt; -600,S209 &lt;= -500),-6,IF(AND(S209 &gt; -500,S209 &lt;= -400),-5,IF(AND(S209 &gt; -400,S209 &lt;= -300),-4,IF(AND(S209 &gt; -300,S209 &lt;= -200),-3,IF(AND(S209 &gt; -200,S209 &lt;= -100),-2,IF(AND(S209 &gt; -100,S209 &lt;= -1),-1,IF(AND(S209 &gt;= 0,S209 &lt; 100),1,IF(AND(S209 &gt;= 100,S209 &lt; 200),2,IF(AND(S209 &gt;= 200,S209 &lt; 300),3,IF(AND(S209 &gt;= 300,S209 &lt; 400),4,IF(AND(S209 &gt;= 400,S209 &lt; 500),5))))))))))))</f>
        <v>-4</v>
      </c>
      <c r="E209" s="2" t="s">
        <v>86</v>
      </c>
      <c r="F209" s="27" t="s">
        <v>1257</v>
      </c>
      <c r="G209" s="1" t="s">
        <v>1258</v>
      </c>
      <c r="H209" s="1" t="s">
        <v>1259</v>
      </c>
      <c r="I209" s="1">
        <v>66097</v>
      </c>
      <c r="J209" s="1">
        <v>5</v>
      </c>
      <c r="K209" s="1">
        <v>340</v>
      </c>
      <c r="L209" s="1">
        <v>0</v>
      </c>
      <c r="M209" t="s">
        <v>29</v>
      </c>
      <c r="N209" s="14">
        <f>J209/I209</f>
        <v>7.5646398474968612E-5</v>
      </c>
      <c r="O209" s="14">
        <f>K209/I209</f>
        <v>5.143955096297865E-3</v>
      </c>
      <c r="P209" s="14">
        <f>L209/I209</f>
        <v>0</v>
      </c>
      <c r="Q209">
        <v>12684</v>
      </c>
      <c r="R209" s="14">
        <f>Q209/I209</f>
        <v>0.19189978365130037</v>
      </c>
      <c r="S209">
        <v>-360</v>
      </c>
      <c r="T209" t="s">
        <v>90</v>
      </c>
      <c r="U209" s="19" t="s">
        <v>91</v>
      </c>
      <c r="V209" s="19" t="s">
        <v>32</v>
      </c>
      <c r="W209">
        <v>6759.2380952380036</v>
      </c>
      <c r="X209" s="14">
        <f>(Q209-W209)/I209</f>
        <v>8.9637379983387999E-2</v>
      </c>
      <c r="Y209" s="14" t="s">
        <v>1260</v>
      </c>
      <c r="Z209" s="30" t="str">
        <f>CONCATENATE(E209," (",U209,") - ",F209," (",V209,")")</f>
        <v>Xenophon (0032) - Hellenica (001)</v>
      </c>
      <c r="AA209" s="14"/>
      <c r="AB209" s="14"/>
      <c r="AC209" s="14"/>
      <c r="AD209" s="14"/>
    </row>
    <row r="210" spans="1:31" ht="15.75" customHeight="1" x14ac:dyDescent="0.2">
      <c r="A210" s="1" t="s">
        <v>2204</v>
      </c>
      <c r="B210" s="1" t="s">
        <v>2204</v>
      </c>
      <c r="C210" s="1" t="s">
        <v>2204</v>
      </c>
      <c r="D210" s="10">
        <f>IF(AND(S210 &gt;= -800,S210 &lt;= -600),-7,IF(AND(S210 &gt; -600,S210 &lt;= -500),-6,IF(AND(S210 &gt; -500,S210 &lt;= -400),-5,IF(AND(S210 &gt; -400,S210 &lt;= -300),-4,IF(AND(S210 &gt; -300,S210 &lt;= -200),-3,IF(AND(S210 &gt; -200,S210 &lt;= -100),-2,IF(AND(S210 &gt; -100,S210 &lt;= -1),-1,IF(AND(S210 &gt;= 0,S210 &lt; 100),1,IF(AND(S210 &gt;= 100,S210 &lt; 200),2,IF(AND(S210 &gt;= 200,S210 &lt; 300),3,IF(AND(S210 &gt;= 300,S210 &lt; 400),4,IF(AND(S210 &gt;= 400,S210 &lt; 500),5))))))))))))</f>
        <v>-4</v>
      </c>
      <c r="E210" s="1" t="s">
        <v>86</v>
      </c>
      <c r="F210" s="27" t="s">
        <v>2317</v>
      </c>
      <c r="G210" s="1" t="s">
        <v>2318</v>
      </c>
      <c r="H210" s="1" t="s">
        <v>2319</v>
      </c>
      <c r="I210" s="1">
        <v>5963</v>
      </c>
      <c r="J210" s="1">
        <v>0</v>
      </c>
      <c r="K210" s="1">
        <v>2</v>
      </c>
      <c r="L210" s="1">
        <v>0</v>
      </c>
      <c r="M210" t="s">
        <v>29</v>
      </c>
      <c r="N210" s="14">
        <f>J210/I210</f>
        <v>0</v>
      </c>
      <c r="O210" s="14">
        <f>K210/I210</f>
        <v>3.3540164346805297E-4</v>
      </c>
      <c r="P210" s="14">
        <f>L210/I210</f>
        <v>0</v>
      </c>
      <c r="Q210">
        <v>1347</v>
      </c>
      <c r="R210" s="14">
        <f>Q210/I210</f>
        <v>0.22589300687573369</v>
      </c>
      <c r="S210">
        <v>-360</v>
      </c>
      <c r="T210" t="s">
        <v>90</v>
      </c>
      <c r="U210" s="19" t="s">
        <v>91</v>
      </c>
      <c r="V210" s="19" t="s">
        <v>67</v>
      </c>
      <c r="W210">
        <v>743.53452380952388</v>
      </c>
      <c r="X210" s="14">
        <f>(Q210-W210)/I210</f>
        <v>0.10120165624525845</v>
      </c>
      <c r="Y210" s="14" t="s">
        <v>2320</v>
      </c>
      <c r="Z210" s="30" t="str">
        <f>CONCATENATE(E210," (",U210,") - ",F210," (",V210,")")</f>
        <v>Xenophon (0032) - Hiero (008)</v>
      </c>
      <c r="AA210" s="14"/>
      <c r="AB210" s="14"/>
      <c r="AC210" s="14"/>
      <c r="AD210" s="14"/>
    </row>
    <row r="211" spans="1:31" ht="15.75" customHeight="1" x14ac:dyDescent="0.2">
      <c r="A211" s="1" t="s">
        <v>2204</v>
      </c>
      <c r="B211" s="1" t="s">
        <v>2204</v>
      </c>
      <c r="C211" s="1" t="s">
        <v>2204</v>
      </c>
      <c r="D211" s="10">
        <f>IF(AND(S211 &gt;= -800,S211 &lt;= -600),-7,IF(AND(S211 &gt; -600,S211 &lt;= -500),-6,IF(AND(S211 &gt; -500,S211 &lt;= -400),-5,IF(AND(S211 &gt; -400,S211 &lt;= -300),-4,IF(AND(S211 &gt; -300,S211 &lt;= -200),-3,IF(AND(S211 &gt; -200,S211 &lt;= -100),-2,IF(AND(S211 &gt; -100,S211 &lt;= -1),-1,IF(AND(S211 &gt;= 0,S211 &lt; 100),1,IF(AND(S211 &gt;= 100,S211 &lt; 200),2,IF(AND(S211 &gt;= 200,S211 &lt; 300),3,IF(AND(S211 &gt;= 300,S211 &lt; 400),4,IF(AND(S211 &gt;= 400,S211 &lt; 500),5))))))))))))</f>
        <v>-4</v>
      </c>
      <c r="E211" s="1" t="s">
        <v>86</v>
      </c>
      <c r="F211" s="27" t="s">
        <v>672</v>
      </c>
      <c r="G211" s="1" t="s">
        <v>2321</v>
      </c>
      <c r="H211" s="1" t="s">
        <v>2322</v>
      </c>
      <c r="I211" s="1">
        <v>9528</v>
      </c>
      <c r="J211" s="1">
        <v>5</v>
      </c>
      <c r="K211" s="1">
        <v>0</v>
      </c>
      <c r="L211" s="1">
        <v>0</v>
      </c>
      <c r="M211" t="s">
        <v>29</v>
      </c>
      <c r="N211" s="14">
        <f>J211/I211</f>
        <v>5.2476910159529805E-4</v>
      </c>
      <c r="O211" s="14">
        <f>K211/I211</f>
        <v>0</v>
      </c>
      <c r="P211" s="14">
        <f>L211/I211</f>
        <v>0</v>
      </c>
      <c r="Q211">
        <v>2147</v>
      </c>
      <c r="R211" s="14">
        <f>Q211/I211</f>
        <v>0.22533585222502098</v>
      </c>
      <c r="S211">
        <v>-360</v>
      </c>
      <c r="T211" t="s">
        <v>90</v>
      </c>
      <c r="U211" s="19" t="s">
        <v>91</v>
      </c>
      <c r="V211" s="19" t="s">
        <v>47</v>
      </c>
      <c r="W211">
        <v>1205.6916666666671</v>
      </c>
      <c r="X211" s="14">
        <f>(Q211-W211)/I211</f>
        <v>9.8793905681500094E-2</v>
      </c>
      <c r="Y211" s="14" t="s">
        <v>2323</v>
      </c>
      <c r="Z211" s="30" t="str">
        <f>CONCATENATE(E211," (",U211,") - ",F211," (",V211,")")</f>
        <v>Xenophon (0032) - Symposium (004)</v>
      </c>
      <c r="AA211" s="14"/>
      <c r="AB211" s="14"/>
      <c r="AC211" s="14"/>
      <c r="AD211" s="14"/>
    </row>
    <row r="212" spans="1:31" ht="15.75" customHeight="1" x14ac:dyDescent="0.2">
      <c r="A212" s="1" t="s">
        <v>1410</v>
      </c>
      <c r="B212" s="1" t="s">
        <v>1410</v>
      </c>
      <c r="C212" s="1" t="s">
        <v>1410</v>
      </c>
      <c r="D212" s="10">
        <f>IF(AND(S212 &gt;= -800,S212 &lt;= -600),-7,IF(AND(S212 &gt; -600,S212 &lt;= -500),-6,IF(AND(S212 &gt; -500,S212 &lt;= -400),-5,IF(AND(S212 &gt; -400,S212 &lt;= -300),-4,IF(AND(S212 &gt; -300,S212 &lt;= -200),-3,IF(AND(S212 &gt; -200,S212 &lt;= -100),-2,IF(AND(S212 &gt; -100,S212 &lt;= -1),-1,IF(AND(S212 &gt;= 0,S212 &lt; 100),1,IF(AND(S212 &gt;= 100,S212 &lt; 200),2,IF(AND(S212 &gt;= 200,S212 &lt; 300),3,IF(AND(S212 &gt;= 300,S212 &lt; 400),4,IF(AND(S212 &gt;= 400,S212 &lt; 500),5))))))))))))</f>
        <v>-4</v>
      </c>
      <c r="E212" s="1" t="s">
        <v>875</v>
      </c>
      <c r="F212" s="27" t="s">
        <v>1712</v>
      </c>
      <c r="G212" s="1" t="s">
        <v>1713</v>
      </c>
      <c r="H212" s="1" t="s">
        <v>1714</v>
      </c>
      <c r="I212" s="1">
        <v>1345</v>
      </c>
      <c r="J212" s="1">
        <v>0</v>
      </c>
      <c r="K212" s="1">
        <v>0</v>
      </c>
      <c r="L212" s="1">
        <v>0</v>
      </c>
      <c r="M212" t="s">
        <v>29</v>
      </c>
      <c r="N212" s="14">
        <f>J212/I212</f>
        <v>0</v>
      </c>
      <c r="O212" s="14">
        <f>K212/I212</f>
        <v>0</v>
      </c>
      <c r="P212" s="14">
        <f>L212/I212</f>
        <v>0</v>
      </c>
      <c r="Q212">
        <v>239</v>
      </c>
      <c r="R212" s="14">
        <f>Q212/I212</f>
        <v>0.17769516728624535</v>
      </c>
      <c r="S212">
        <v>-359</v>
      </c>
      <c r="T212" t="s">
        <v>90</v>
      </c>
      <c r="U212" s="19" t="s">
        <v>879</v>
      </c>
      <c r="V212" s="19" t="s">
        <v>483</v>
      </c>
      <c r="W212">
        <v>144.66666666666671</v>
      </c>
      <c r="X212" s="14">
        <f>(Q212-W212)/I212</f>
        <v>7.0136307311028462E-2</v>
      </c>
      <c r="Y212" s="14" t="s">
        <v>1715</v>
      </c>
      <c r="Z212" s="30" t="str">
        <f>CONCATENATE(E212," (",U212,") - ",F212," (",V212,")")</f>
        <v>Demosthenes (0014) - On The Trierarchic Crown (051)</v>
      </c>
      <c r="AA212" s="14"/>
      <c r="AB212" s="14"/>
      <c r="AC212" s="14"/>
      <c r="AD212" s="14"/>
    </row>
    <row r="213" spans="1:31" ht="15.75" customHeight="1" x14ac:dyDescent="0.2">
      <c r="A213" s="1" t="s">
        <v>844</v>
      </c>
      <c r="B213" s="1" t="s">
        <v>844</v>
      </c>
      <c r="C213" s="1" t="s">
        <v>844</v>
      </c>
      <c r="D213" s="10">
        <f>IF(AND(S213 &gt;= -800,S213 &lt;= -600),-7,IF(AND(S213 &gt; -600,S213 &lt;= -500),-6,IF(AND(S213 &gt; -500,S213 &lt;= -400),-5,IF(AND(S213 &gt; -400,S213 &lt;= -300),-4,IF(AND(S213 &gt; -300,S213 &lt;= -200),-3,IF(AND(S213 &gt; -200,S213 &lt;= -100),-2,IF(AND(S213 &gt; -100,S213 &lt;= -1),-1,IF(AND(S213 &gt;= 0,S213 &lt; 100),1,IF(AND(S213 &gt;= 100,S213 &lt; 200),2,IF(AND(S213 &gt;= 200,S213 &lt; 300),3,IF(AND(S213 &gt;= 300,S213 &lt; 400),4,IF(AND(S213 &gt;= 400,S213 &lt; 500),5))))))))))))</f>
        <v>-4</v>
      </c>
      <c r="E213" s="1" t="s">
        <v>845</v>
      </c>
      <c r="F213" s="27" t="s">
        <v>3597</v>
      </c>
      <c r="G213" s="1" t="s">
        <v>867</v>
      </c>
      <c r="H213" s="1" t="s">
        <v>868</v>
      </c>
      <c r="I213" s="1">
        <v>889</v>
      </c>
      <c r="J213" s="1">
        <v>0</v>
      </c>
      <c r="K213" s="1">
        <v>1</v>
      </c>
      <c r="L213" s="1">
        <v>0</v>
      </c>
      <c r="M213" t="s">
        <v>29</v>
      </c>
      <c r="N213" s="14">
        <f>J213/I213</f>
        <v>0</v>
      </c>
      <c r="O213" s="14">
        <f>K213/I213</f>
        <v>1.1248593925759281E-3</v>
      </c>
      <c r="P213" s="14">
        <f>L213/I213</f>
        <v>0</v>
      </c>
      <c r="Q213">
        <v>176</v>
      </c>
      <c r="R213" s="14">
        <f>Q213/I213</f>
        <v>0.19797525309336333</v>
      </c>
      <c r="S213">
        <v>-359</v>
      </c>
      <c r="T213" t="s">
        <v>90</v>
      </c>
      <c r="U213" s="19" t="s">
        <v>848</v>
      </c>
      <c r="V213" s="19" t="s">
        <v>695</v>
      </c>
      <c r="W213">
        <v>105.8</v>
      </c>
      <c r="X213" s="14">
        <f>(Q213-W213)/I213</f>
        <v>7.8965129358830155E-2</v>
      </c>
      <c r="Y213" s="14" t="s">
        <v>869</v>
      </c>
      <c r="Z213" s="30" t="str">
        <f>CONCATENATE(E213," (",U213,") - ",F213," (",V213,")")</f>
        <v>Isocrates (0010) - Letter 6 (023)</v>
      </c>
      <c r="AA213" s="14"/>
      <c r="AB213" s="14"/>
      <c r="AC213" s="14"/>
      <c r="AD213" s="14"/>
      <c r="AE213" t="s">
        <v>854</v>
      </c>
    </row>
    <row r="214" spans="1:31" ht="15.75" customHeight="1" x14ac:dyDescent="0.2">
      <c r="A214" s="1" t="s">
        <v>1410</v>
      </c>
      <c r="B214" s="1" t="s">
        <v>1410</v>
      </c>
      <c r="C214" s="1" t="s">
        <v>1410</v>
      </c>
      <c r="D214" s="10">
        <f>IF(AND(S214 &gt;= -800,S214 &lt;= -600),-7,IF(AND(S214 &gt; -600,S214 &lt;= -500),-6,IF(AND(S214 &gt; -500,S214 &lt;= -400),-5,IF(AND(S214 &gt; -400,S214 &lt;= -300),-4,IF(AND(S214 &gt; -300,S214 &lt;= -200),-3,IF(AND(S214 &gt; -200,S214 &lt;= -100),-2,IF(AND(S214 &gt; -100,S214 &lt;= -1),-1,IF(AND(S214 &gt;= 0,S214 &lt; 100),1,IF(AND(S214 &gt;= 100,S214 &lt; 200),2,IF(AND(S214 &gt;= 200,S214 &lt; 300),3,IF(AND(S214 &gt;= 300,S214 &lt; 400),4,IF(AND(S214 &gt;= 400,S214 &lt; 500),5))))))))))))</f>
        <v>-4</v>
      </c>
      <c r="E214" s="1" t="s">
        <v>845</v>
      </c>
      <c r="F214" s="27" t="s">
        <v>1716</v>
      </c>
      <c r="G214" s="1" t="s">
        <v>1717</v>
      </c>
      <c r="H214" s="1" t="s">
        <v>1718</v>
      </c>
      <c r="I214" s="1">
        <v>4578</v>
      </c>
      <c r="J214" s="1">
        <v>4</v>
      </c>
      <c r="K214" s="1">
        <v>1</v>
      </c>
      <c r="L214" s="1">
        <v>0</v>
      </c>
      <c r="M214" t="s">
        <v>29</v>
      </c>
      <c r="N214" s="14">
        <f>J214/I214</f>
        <v>8.7374399301004806E-4</v>
      </c>
      <c r="O214" s="14">
        <f>K214/I214</f>
        <v>2.1843599825251202E-4</v>
      </c>
      <c r="P214" s="14">
        <f>L214/I214</f>
        <v>0</v>
      </c>
      <c r="Q214">
        <v>793</v>
      </c>
      <c r="R214" s="14">
        <f>Q214/I214</f>
        <v>0.17321974661424203</v>
      </c>
      <c r="S214">
        <v>-357</v>
      </c>
      <c r="T214" t="s">
        <v>90</v>
      </c>
      <c r="U214" s="19" t="s">
        <v>848</v>
      </c>
      <c r="V214" s="19" t="s">
        <v>732</v>
      </c>
      <c r="W214">
        <v>461.94285714285661</v>
      </c>
      <c r="X214" s="14">
        <f>(Q214-W214)/I214</f>
        <v>7.2314797478624598E-2</v>
      </c>
      <c r="Y214" s="14" t="s">
        <v>1719</v>
      </c>
      <c r="Z214" s="30" t="str">
        <f>CONCATENATE(E214," (",U214,") - ",F214," (",V214,")")</f>
        <v>Isocrates (0010) - Areopagiticus (018)</v>
      </c>
      <c r="AA214" s="14"/>
      <c r="AB214" s="14"/>
      <c r="AC214" s="14"/>
      <c r="AD214" s="14"/>
    </row>
    <row r="215" spans="1:31" ht="15.75" customHeight="1" x14ac:dyDescent="0.2">
      <c r="A215" s="1" t="s">
        <v>1410</v>
      </c>
      <c r="B215" s="1" t="s">
        <v>1410</v>
      </c>
      <c r="C215" s="1" t="s">
        <v>1410</v>
      </c>
      <c r="D215" s="10">
        <f>IF(AND(S215 &gt;= -800,S215 &lt;= -600),-7,IF(AND(S215 &gt; -600,S215 &lt;= -500),-6,IF(AND(S215 &gt; -500,S215 &lt;= -400),-5,IF(AND(S215 &gt; -400,S215 &lt;= -300),-4,IF(AND(S215 &gt; -300,S215 &lt;= -200),-3,IF(AND(S215 &gt; -200,S215 &lt;= -100),-2,IF(AND(S215 &gt; -100,S215 &lt;= -1),-1,IF(AND(S215 &gt;= 0,S215 &lt; 100),1,IF(AND(S215 &gt;= 100,S215 &lt; 200),2,IF(AND(S215 &gt;= 200,S215 &lt; 300),3,IF(AND(S215 &gt;= 300,S215 &lt; 400),4,IF(AND(S215 &gt;= 400,S215 &lt; 500),5))))))))))))</f>
        <v>-4</v>
      </c>
      <c r="E215" s="1" t="s">
        <v>875</v>
      </c>
      <c r="F215" s="27" t="s">
        <v>1720</v>
      </c>
      <c r="G215" s="1" t="s">
        <v>1721</v>
      </c>
      <c r="H215" s="1" t="s">
        <v>1722</v>
      </c>
      <c r="I215" s="1">
        <v>4202</v>
      </c>
      <c r="J215" s="1">
        <v>0</v>
      </c>
      <c r="K215" s="1">
        <v>94</v>
      </c>
      <c r="L215" s="1">
        <v>0</v>
      </c>
      <c r="M215" t="s">
        <v>29</v>
      </c>
      <c r="N215" s="14">
        <f>J215/I215</f>
        <v>0</v>
      </c>
      <c r="O215" s="14">
        <f>K215/I215</f>
        <v>2.2370299857210851E-2</v>
      </c>
      <c r="P215" s="14">
        <f>L215/I215</f>
        <v>0</v>
      </c>
      <c r="Q215">
        <v>831</v>
      </c>
      <c r="R215" s="14">
        <f>Q215/I215</f>
        <v>0.19776297001427892</v>
      </c>
      <c r="S215">
        <v>-356</v>
      </c>
      <c r="T215" t="s">
        <v>90</v>
      </c>
      <c r="U215" s="19" t="s">
        <v>879</v>
      </c>
      <c r="V215" s="19" t="s">
        <v>497</v>
      </c>
      <c r="W215">
        <v>471.599999999999</v>
      </c>
      <c r="X215" s="14">
        <f>(Q215-W215)/I215</f>
        <v>8.5530699666825555E-2</v>
      </c>
      <c r="Y215" s="14" t="s">
        <v>1723</v>
      </c>
      <c r="Z215" s="30" t="str">
        <f>CONCATENATE(E215," (",U215,") - ",F215," (",V215,")")</f>
        <v>Demosthenes (0014) - Against Leochares (044)</v>
      </c>
      <c r="AA215" s="14"/>
      <c r="AB215" s="14"/>
      <c r="AC215" s="14"/>
      <c r="AD215" s="14"/>
    </row>
    <row r="216" spans="1:31" ht="15.75" customHeight="1" x14ac:dyDescent="0.2">
      <c r="A216" s="1" t="s">
        <v>844</v>
      </c>
      <c r="B216" s="1" t="s">
        <v>844</v>
      </c>
      <c r="C216" s="1" t="s">
        <v>844</v>
      </c>
      <c r="D216" s="10">
        <f>IF(AND(S216 &gt;= -800,S216 &lt;= -600),-7,IF(AND(S216 &gt; -600,S216 &lt;= -500),-6,IF(AND(S216 &gt; -500,S216 &lt;= -400),-5,IF(AND(S216 &gt; -400,S216 &lt;= -300),-4,IF(AND(S216 &gt; -300,S216 &lt;= -200),-3,IF(AND(S216 &gt; -200,S216 &lt;= -100),-2,IF(AND(S216 &gt; -100,S216 &lt;= -1),-1,IF(AND(S216 &gt;= 0,S216 &lt; 100),1,IF(AND(S216 &gt;= 100,S216 &lt; 200),2,IF(AND(S216 &gt;= 200,S216 &lt; 300),3,IF(AND(S216 &gt;= 300,S216 &lt; 400),4,IF(AND(S216 &gt;= 400,S216 &lt; 500),5))))))))))))</f>
        <v>-4</v>
      </c>
      <c r="E216" s="1" t="s">
        <v>845</v>
      </c>
      <c r="F216" s="27" t="s">
        <v>3598</v>
      </c>
      <c r="G216" s="1" t="s">
        <v>889</v>
      </c>
      <c r="H216" s="1" t="s">
        <v>890</v>
      </c>
      <c r="I216" s="1">
        <v>1143</v>
      </c>
      <c r="J216" s="1">
        <v>0</v>
      </c>
      <c r="K216" s="1">
        <v>1</v>
      </c>
      <c r="L216" s="1">
        <v>0</v>
      </c>
      <c r="M216" t="s">
        <v>29</v>
      </c>
      <c r="N216" s="14">
        <f>J216/I216</f>
        <v>0</v>
      </c>
      <c r="O216" s="14">
        <f>K216/I216</f>
        <v>8.7489063867016625E-4</v>
      </c>
      <c r="P216" s="14">
        <f>L216/I216</f>
        <v>0</v>
      </c>
      <c r="Q216">
        <v>227</v>
      </c>
      <c r="R216" s="14">
        <f>Q216/I216</f>
        <v>0.19860017497812774</v>
      </c>
      <c r="S216">
        <v>-356</v>
      </c>
      <c r="T216" t="s">
        <v>90</v>
      </c>
      <c r="U216" s="19" t="s">
        <v>848</v>
      </c>
      <c r="V216" s="19" t="s">
        <v>766</v>
      </c>
      <c r="W216">
        <v>133.1999999999999</v>
      </c>
      <c r="X216" s="14">
        <f>(Q216-W216)/I216</f>
        <v>8.2064741907261679E-2</v>
      </c>
      <c r="Y216" s="14" t="s">
        <v>891</v>
      </c>
      <c r="Z216" s="30" t="str">
        <f>CONCATENATE(E216," (",U216,") - ",F216," (",V216,")")</f>
        <v>Isocrates (0010) - Letter 9 (024)</v>
      </c>
      <c r="AA216" s="14"/>
      <c r="AB216" s="14"/>
      <c r="AC216" s="14"/>
      <c r="AD216" s="14"/>
      <c r="AE216" t="s">
        <v>858</v>
      </c>
    </row>
    <row r="217" spans="1:31" ht="15.75" customHeight="1" x14ac:dyDescent="0.2">
      <c r="A217" s="1" t="s">
        <v>1410</v>
      </c>
      <c r="B217" s="1" t="s">
        <v>1410</v>
      </c>
      <c r="C217" s="1" t="s">
        <v>1410</v>
      </c>
      <c r="D217" s="10">
        <f>IF(AND(S217 &gt;= -800,S217 &lt;= -600),-7,IF(AND(S217 &gt; -600,S217 &lt;= -500),-6,IF(AND(S217 &gt; -500,S217 &lt;= -400),-5,IF(AND(S217 &gt; -400,S217 &lt;= -300),-4,IF(AND(S217 &gt; -300,S217 &lt;= -200),-3,IF(AND(S217 &gt; -200,S217 &lt;= -100),-2,IF(AND(S217 &gt; -100,S217 &lt;= -1),-1,IF(AND(S217 &gt;= 0,S217 &lt; 100),1,IF(AND(S217 &gt;= 100,S217 &lt; 200),2,IF(AND(S217 &gt;= 200,S217 &lt; 300),3,IF(AND(S217 &gt;= 300,S217 &lt; 400),4,IF(AND(S217 &gt;= 400,S217 &lt; 500),5))))))))))))</f>
        <v>-4</v>
      </c>
      <c r="E217" s="1" t="s">
        <v>875</v>
      </c>
      <c r="F217" s="27" t="s">
        <v>3610</v>
      </c>
      <c r="G217" s="1" t="s">
        <v>1744</v>
      </c>
      <c r="H217" s="1" t="s">
        <v>1745</v>
      </c>
      <c r="I217" s="1">
        <v>5480</v>
      </c>
      <c r="J217" s="1">
        <v>1</v>
      </c>
      <c r="K217" s="1">
        <v>2</v>
      </c>
      <c r="L217" s="1">
        <v>0</v>
      </c>
      <c r="M217" t="s">
        <v>29</v>
      </c>
      <c r="N217" s="14">
        <f>J217/I217</f>
        <v>1.8248175182481751E-4</v>
      </c>
      <c r="O217" s="14">
        <f>K217/I217</f>
        <v>3.6496350364963501E-4</v>
      </c>
      <c r="P217" s="14">
        <f>L217/I217</f>
        <v>0</v>
      </c>
      <c r="Q217">
        <v>1168</v>
      </c>
      <c r="R217" s="14">
        <f>Q217/I217</f>
        <v>0.21313868613138687</v>
      </c>
      <c r="S217">
        <v>-355</v>
      </c>
      <c r="T217" t="s">
        <v>90</v>
      </c>
      <c r="U217" s="19" t="s">
        <v>879</v>
      </c>
      <c r="V217" s="19" t="s">
        <v>761</v>
      </c>
      <c r="W217">
        <v>641.6642857142856</v>
      </c>
      <c r="X217" s="14">
        <f>(Q217-W217)/I217</f>
        <v>9.6046663190823792E-2</v>
      </c>
      <c r="Y217" s="14" t="s">
        <v>1746</v>
      </c>
      <c r="Z217" s="30" t="str">
        <f>CONCATENATE(E217," (",U217,") - ",F217," (",V217,")")</f>
        <v>Demosthenes (0014) - Against Androtion (022)</v>
      </c>
      <c r="AA217" s="14"/>
      <c r="AB217" s="14"/>
      <c r="AC217" s="14"/>
      <c r="AD217" s="14"/>
    </row>
    <row r="218" spans="1:31" ht="15.75" customHeight="1" x14ac:dyDescent="0.2">
      <c r="A218" s="1" t="s">
        <v>1410</v>
      </c>
      <c r="B218" s="1" t="s">
        <v>1410</v>
      </c>
      <c r="C218" s="1" t="s">
        <v>1410</v>
      </c>
      <c r="D218" s="10">
        <f>IF(AND(S218 &gt;= -800,S218 &lt;= -600),-7,IF(AND(S218 &gt; -600,S218 &lt;= -500),-6,IF(AND(S218 &gt; -500,S218 &lt;= -400),-5,IF(AND(S218 &gt; -400,S218 &lt;= -300),-4,IF(AND(S218 &gt; -300,S218 &lt;= -200),-3,IF(AND(S218 &gt; -200,S218 &lt;= -100),-2,IF(AND(S218 &gt; -100,S218 &lt;= -1),-1,IF(AND(S218 &gt;= 0,S218 &lt; 100),1,IF(AND(S218 &gt;= 100,S218 &lt; 200),2,IF(AND(S218 &gt;= 200,S218 &lt; 300),3,IF(AND(S218 &gt;= 300,S218 &lt; 400),4,IF(AND(S218 &gt;= 400,S218 &lt; 500),5))))))))))))</f>
        <v>-4</v>
      </c>
      <c r="E218" s="1" t="s">
        <v>875</v>
      </c>
      <c r="F218" s="27" t="s">
        <v>1724</v>
      </c>
      <c r="G218" s="1" t="s">
        <v>1725</v>
      </c>
      <c r="H218" s="1" t="s">
        <v>1726</v>
      </c>
      <c r="I218" s="1">
        <v>3180</v>
      </c>
      <c r="J218" s="1">
        <v>0</v>
      </c>
      <c r="K218" s="1">
        <v>9</v>
      </c>
      <c r="L218" s="1">
        <v>0</v>
      </c>
      <c r="M218" t="s">
        <v>29</v>
      </c>
      <c r="N218" s="14">
        <f>J218/I218</f>
        <v>0</v>
      </c>
      <c r="O218" s="14">
        <f>K218/I218</f>
        <v>2.8301886792452828E-3</v>
      </c>
      <c r="P218" s="14">
        <f>L218/I218</f>
        <v>0</v>
      </c>
      <c r="Q218">
        <v>597</v>
      </c>
      <c r="R218" s="14">
        <f>Q218/I218</f>
        <v>0.18773584905660379</v>
      </c>
      <c r="S218">
        <v>-355</v>
      </c>
      <c r="T218" t="s">
        <v>90</v>
      </c>
      <c r="U218" s="19" t="s">
        <v>879</v>
      </c>
      <c r="V218" s="19" t="s">
        <v>470</v>
      </c>
      <c r="W218">
        <v>328.86666666666662</v>
      </c>
      <c r="X218" s="14">
        <f>(Q218-W218)/I218</f>
        <v>8.4318658280922443E-2</v>
      </c>
      <c r="Y218" s="14" t="s">
        <v>1727</v>
      </c>
      <c r="Z218" s="30" t="str">
        <f>CONCATENATE(E218," (",U218,") - ",F218," (",V218,")")</f>
        <v>Demosthenes (0014) - Against Conon (054)</v>
      </c>
      <c r="AA218" s="14"/>
      <c r="AB218" s="14"/>
      <c r="AC218" s="14"/>
      <c r="AD218" s="14"/>
    </row>
    <row r="219" spans="1:31" ht="15.75" customHeight="1" x14ac:dyDescent="0.2">
      <c r="A219" s="1" t="s">
        <v>1410</v>
      </c>
      <c r="B219" s="1" t="s">
        <v>1410</v>
      </c>
      <c r="C219" s="1" t="s">
        <v>1410</v>
      </c>
      <c r="D219" s="10">
        <f>IF(AND(S219 &gt;= -800,S219 &lt;= -600),-7,IF(AND(S219 &gt; -600,S219 &lt;= -500),-6,IF(AND(S219 &gt; -500,S219 &lt;= -400),-5,IF(AND(S219 &gt; -400,S219 &lt;= -300),-4,IF(AND(S219 &gt; -300,S219 &lt;= -200),-3,IF(AND(S219 &gt; -200,S219 &lt;= -100),-2,IF(AND(S219 &gt; -100,S219 &lt;= -1),-1,IF(AND(S219 &gt;= 0,S219 &lt; 100),1,IF(AND(S219 &gt;= 100,S219 &lt; 200),2,IF(AND(S219 &gt;= 200,S219 &lt; 300),3,IF(AND(S219 &gt;= 300,S219 &lt; 400),4,IF(AND(S219 &gt;= 400,S219 &lt; 500),5))))))))))))</f>
        <v>-4</v>
      </c>
      <c r="E219" s="1" t="s">
        <v>875</v>
      </c>
      <c r="F219" s="27" t="s">
        <v>1728</v>
      </c>
      <c r="G219" s="1" t="s">
        <v>1729</v>
      </c>
      <c r="H219" s="1" t="s">
        <v>1730</v>
      </c>
      <c r="I219" s="1">
        <v>5366</v>
      </c>
      <c r="J219" s="1">
        <v>1</v>
      </c>
      <c r="K219" s="1">
        <v>15</v>
      </c>
      <c r="L219" s="1">
        <v>0</v>
      </c>
      <c r="M219" t="s">
        <v>29</v>
      </c>
      <c r="N219" s="14">
        <f>J219/I219</f>
        <v>1.8635855385762206E-4</v>
      </c>
      <c r="O219" s="14">
        <f>K219/I219</f>
        <v>2.7953783078643311E-3</v>
      </c>
      <c r="P219" s="14">
        <f>L219/I219</f>
        <v>0</v>
      </c>
      <c r="Q219">
        <v>963</v>
      </c>
      <c r="R219" s="14">
        <f>Q219/I219</f>
        <v>0.17946328736489006</v>
      </c>
      <c r="S219">
        <v>-355</v>
      </c>
      <c r="T219" t="s">
        <v>90</v>
      </c>
      <c r="U219" s="19" t="s">
        <v>879</v>
      </c>
      <c r="V219" s="19" t="s">
        <v>599</v>
      </c>
      <c r="W219">
        <v>554.61666666666656</v>
      </c>
      <c r="X219" s="14">
        <f>(Q219-W219)/I219</f>
        <v>7.610572741955525E-2</v>
      </c>
      <c r="Y219" s="14" t="s">
        <v>1731</v>
      </c>
      <c r="Z219" s="30" t="str">
        <f>CONCATENATE(E219," (",U219,") - ",F219," (",V219,")")</f>
        <v>Demosthenes (0014) - Against Evergus And Mnesibulus (047)</v>
      </c>
      <c r="AA219" s="14"/>
      <c r="AB219" s="14"/>
      <c r="AC219" s="14"/>
      <c r="AD219" s="14"/>
    </row>
    <row r="220" spans="1:31" ht="15.75" customHeight="1" x14ac:dyDescent="0.2">
      <c r="A220" s="1" t="s">
        <v>1410</v>
      </c>
      <c r="B220" s="1" t="s">
        <v>1410</v>
      </c>
      <c r="C220" s="1" t="s">
        <v>1410</v>
      </c>
      <c r="D220" s="10">
        <f>IF(AND(S220 &gt;= -800,S220 &lt;= -600),-7,IF(AND(S220 &gt; -600,S220 &lt;= -500),-6,IF(AND(S220 &gt; -500,S220 &lt;= -400),-5,IF(AND(S220 &gt; -400,S220 &lt;= -300),-4,IF(AND(S220 &gt; -300,S220 &lt;= -200),-3,IF(AND(S220 &gt; -200,S220 &lt;= -100),-2,IF(AND(S220 &gt; -100,S220 &lt;= -1),-1,IF(AND(S220 &gt;= 0,S220 &lt; 100),1,IF(AND(S220 &gt;= 100,S220 &lt; 200),2,IF(AND(S220 &gt;= 200,S220 &lt; 300),3,IF(AND(S220 &gt;= 300,S220 &lt; 400),4,IF(AND(S220 &gt;= 400,S220 &lt; 500),5))))))))))))</f>
        <v>-4</v>
      </c>
      <c r="E220" s="1" t="s">
        <v>875</v>
      </c>
      <c r="F220" s="27" t="s">
        <v>1732</v>
      </c>
      <c r="G220" s="1" t="s">
        <v>1733</v>
      </c>
      <c r="H220" s="1" t="s">
        <v>1734</v>
      </c>
      <c r="I220" s="1">
        <v>11305</v>
      </c>
      <c r="J220" s="1">
        <v>1</v>
      </c>
      <c r="K220" s="1">
        <v>9</v>
      </c>
      <c r="L220" s="1">
        <v>0</v>
      </c>
      <c r="M220" t="s">
        <v>29</v>
      </c>
      <c r="N220" s="14">
        <f>J220/I220</f>
        <v>8.8456435205661217E-5</v>
      </c>
      <c r="O220" s="14">
        <f>K220/I220</f>
        <v>7.9610791685095095E-4</v>
      </c>
      <c r="P220" s="14">
        <f>L220/I220</f>
        <v>0</v>
      </c>
      <c r="Q220">
        <v>2476</v>
      </c>
      <c r="R220" s="14">
        <f>Q220/I220</f>
        <v>0.21901813356921715</v>
      </c>
      <c r="S220">
        <v>-355</v>
      </c>
      <c r="T220" t="s">
        <v>90</v>
      </c>
      <c r="U220" s="19" t="s">
        <v>879</v>
      </c>
      <c r="V220" s="19" t="s">
        <v>645</v>
      </c>
      <c r="W220">
        <v>1456.8261904761871</v>
      </c>
      <c r="X220" s="14">
        <f>(Q220-W220)/I220</f>
        <v>9.0152482045450053E-2</v>
      </c>
      <c r="Y220" s="14" t="s">
        <v>1735</v>
      </c>
      <c r="Z220" s="30" t="str">
        <f>CONCATENATE(E220," (",U220,") - ",F220," (",V220,")")</f>
        <v>Demosthenes (0014) - Against Leptines (020)</v>
      </c>
      <c r="AA220" s="14"/>
      <c r="AB220" s="14"/>
      <c r="AC220" s="14"/>
      <c r="AD220" s="14"/>
    </row>
    <row r="221" spans="1:31" ht="15.75" customHeight="1" x14ac:dyDescent="0.2">
      <c r="A221" s="1" t="s">
        <v>1410</v>
      </c>
      <c r="B221" s="1" t="s">
        <v>1410</v>
      </c>
      <c r="C221" s="1" t="s">
        <v>1410</v>
      </c>
      <c r="D221" s="10">
        <f>IF(AND(S221 &gt;= -800,S221 &lt;= -600),-7,IF(AND(S221 &gt; -600,S221 &lt;= -500),-6,IF(AND(S221 &gt; -500,S221 &lt;= -400),-5,IF(AND(S221 &gt; -400,S221 &lt;= -300),-4,IF(AND(S221 &gt; -300,S221 &lt;= -200),-3,IF(AND(S221 &gt; -200,S221 &lt;= -100),-2,IF(AND(S221 &gt; -100,S221 &lt;= -1),-1,IF(AND(S221 &gt;= 0,S221 &lt; 100),1,IF(AND(S221 &gt;= 100,S221 &lt; 200),2,IF(AND(S221 &gt;= 200,S221 &lt; 300),3,IF(AND(S221 &gt;= 300,S221 &lt; 400),4,IF(AND(S221 &gt;= 400,S221 &lt; 500),5))))))))))))</f>
        <v>-4</v>
      </c>
      <c r="E221" s="1" t="s">
        <v>875</v>
      </c>
      <c r="F221" s="27" t="s">
        <v>1736</v>
      </c>
      <c r="G221" s="1" t="s">
        <v>1737</v>
      </c>
      <c r="H221" s="1" t="s">
        <v>1738</v>
      </c>
      <c r="I221" s="1">
        <v>1957</v>
      </c>
      <c r="J221" s="1">
        <v>0</v>
      </c>
      <c r="K221" s="1">
        <v>19</v>
      </c>
      <c r="L221" s="1">
        <v>0</v>
      </c>
      <c r="M221" t="s">
        <v>29</v>
      </c>
      <c r="N221" s="14">
        <f>J221/I221</f>
        <v>0</v>
      </c>
      <c r="O221" s="14">
        <f>K221/I221</f>
        <v>9.7087378640776691E-3</v>
      </c>
      <c r="P221" s="14">
        <f>L221/I221</f>
        <v>0</v>
      </c>
      <c r="Q221">
        <v>359</v>
      </c>
      <c r="R221" s="14">
        <f>Q221/I221</f>
        <v>0.18344404701073072</v>
      </c>
      <c r="S221">
        <v>-355</v>
      </c>
      <c r="T221" t="s">
        <v>90</v>
      </c>
      <c r="U221" s="19" t="s">
        <v>879</v>
      </c>
      <c r="V221" s="19" t="s">
        <v>580</v>
      </c>
      <c r="W221">
        <v>211.8880952380953</v>
      </c>
      <c r="X221" s="14">
        <f>(Q221-W221)/I221</f>
        <v>7.5172153685183804E-2</v>
      </c>
      <c r="Y221" s="14" t="s">
        <v>1739</v>
      </c>
      <c r="Z221" s="30" t="str">
        <f>CONCATENATE(E221," (",U221,") - ",F221," (",V221,")")</f>
        <v>Demosthenes (0014) - Against Spudias (041)</v>
      </c>
      <c r="AA221" s="14"/>
      <c r="AB221" s="14"/>
      <c r="AC221" s="14"/>
      <c r="AD221" s="14"/>
    </row>
    <row r="222" spans="1:31" ht="15.75" customHeight="1" x14ac:dyDescent="0.2">
      <c r="A222" s="1" t="s">
        <v>1410</v>
      </c>
      <c r="B222" s="1" t="s">
        <v>1410</v>
      </c>
      <c r="C222" s="1" t="s">
        <v>1410</v>
      </c>
      <c r="D222" s="10">
        <f>IF(AND(S222 &gt;= -800,S222 &lt;= -600),-7,IF(AND(S222 &gt; -600,S222 &lt;= -500),-6,IF(AND(S222 &gt; -500,S222 &lt;= -400),-5,IF(AND(S222 &gt; -400,S222 &lt;= -300),-4,IF(AND(S222 &gt; -300,S222 &lt;= -200),-3,IF(AND(S222 &gt; -200,S222 &lt;= -100),-2,IF(AND(S222 &gt; -100,S222 &lt;= -1),-1,IF(AND(S222 &gt;= 0,S222 &lt; 100),1,IF(AND(S222 &gt;= 100,S222 &lt; 200),2,IF(AND(S222 &gt;= 200,S222 &lt; 300),3,IF(AND(S222 &gt;= 300,S222 &lt; 400),4,IF(AND(S222 &gt;= 400,S222 &lt; 500),5))))))))))))</f>
        <v>-4</v>
      </c>
      <c r="E222" s="1" t="s">
        <v>875</v>
      </c>
      <c r="F222" s="27" t="s">
        <v>1743</v>
      </c>
      <c r="G222" s="1" t="s">
        <v>1740</v>
      </c>
      <c r="H222" s="1" t="s">
        <v>1741</v>
      </c>
      <c r="I222" s="1">
        <v>2312</v>
      </c>
      <c r="J222" s="1">
        <v>0</v>
      </c>
      <c r="K222" s="1">
        <v>1</v>
      </c>
      <c r="L222" s="1">
        <v>0</v>
      </c>
      <c r="M222" t="s">
        <v>29</v>
      </c>
      <c r="N222" s="14">
        <f>J222/I222</f>
        <v>0</v>
      </c>
      <c r="O222" s="14">
        <f>K222/I222</f>
        <v>4.3252595155709344E-4</v>
      </c>
      <c r="P222" s="14">
        <f>L222/I222</f>
        <v>0</v>
      </c>
      <c r="Q222">
        <v>463</v>
      </c>
      <c r="R222" s="14">
        <f>Q222/I222</f>
        <v>0.20025951557093424</v>
      </c>
      <c r="S222">
        <v>-355</v>
      </c>
      <c r="T222" t="s">
        <v>90</v>
      </c>
      <c r="U222" s="19" t="s">
        <v>879</v>
      </c>
      <c r="V222" s="19" t="s">
        <v>545</v>
      </c>
      <c r="W222">
        <v>268.14285714285739</v>
      </c>
      <c r="X222" s="14">
        <f>(Q222-W222)/I222</f>
        <v>8.4280771131982096E-2</v>
      </c>
      <c r="Y222" s="14" t="s">
        <v>1742</v>
      </c>
      <c r="Z222" s="30" t="str">
        <f>CONCATENATE(E222," (",U222,") - ",F222," (",V222,")")</f>
        <v>Demosthenes (0014) - On the Public Fund (013)</v>
      </c>
      <c r="AA222" s="14"/>
      <c r="AB222" s="14"/>
      <c r="AC222" s="14"/>
      <c r="AD222" s="14"/>
      <c r="AE222" t="s">
        <v>1743</v>
      </c>
    </row>
    <row r="223" spans="1:31" ht="15.75" customHeight="1" x14ac:dyDescent="0.2">
      <c r="A223" s="1" t="s">
        <v>1410</v>
      </c>
      <c r="B223" s="1" t="s">
        <v>1410</v>
      </c>
      <c r="C223" s="1" t="s">
        <v>1410</v>
      </c>
      <c r="D223" s="10">
        <f>IF(AND(S223 &gt;= -800,S223 &lt;= -600),-7,IF(AND(S223 &gt; -600,S223 &lt;= -500),-6,IF(AND(S223 &gt; -500,S223 &lt;= -400),-5,IF(AND(S223 &gt; -400,S223 &lt;= -300),-4,IF(AND(S223 &gt; -300,S223 &lt;= -200),-3,IF(AND(S223 &gt; -200,S223 &lt;= -100),-2,IF(AND(S223 &gt; -100,S223 &lt;= -1),-1,IF(AND(S223 &gt;= 0,S223 &lt; 100),1,IF(AND(S223 &gt;= 100,S223 &lt; 200),2,IF(AND(S223 &gt;= 200,S223 &lt; 300),3,IF(AND(S223 &gt;= 300,S223 &lt; 400),4,IF(AND(S223 &gt;= 400,S223 &lt; 500),5))))))))))))</f>
        <v>-4</v>
      </c>
      <c r="E223" s="1" t="s">
        <v>1590</v>
      </c>
      <c r="F223" s="27" t="s">
        <v>1747</v>
      </c>
      <c r="G223" s="1" t="s">
        <v>1748</v>
      </c>
      <c r="H223" s="1" t="s">
        <v>1749</v>
      </c>
      <c r="I223" s="1">
        <v>2034</v>
      </c>
      <c r="J223" s="1">
        <v>14</v>
      </c>
      <c r="K223" s="1">
        <v>32</v>
      </c>
      <c r="L223" s="1">
        <v>0</v>
      </c>
      <c r="M223" t="s">
        <v>29</v>
      </c>
      <c r="N223" s="14">
        <f>J223/I223</f>
        <v>6.8829891838741398E-3</v>
      </c>
      <c r="O223" s="14">
        <f>K223/I223</f>
        <v>1.5732546705998034E-2</v>
      </c>
      <c r="P223" s="14">
        <f>L223/I223</f>
        <v>0</v>
      </c>
      <c r="Q223">
        <v>391</v>
      </c>
      <c r="R223" s="14">
        <f>Q223/I223</f>
        <v>0.19223205506391347</v>
      </c>
      <c r="S223">
        <v>-355</v>
      </c>
      <c r="T223" t="s">
        <v>90</v>
      </c>
      <c r="U223" s="19" t="s">
        <v>1594</v>
      </c>
      <c r="V223" s="19" t="s">
        <v>77</v>
      </c>
      <c r="W223">
        <v>214.43333333333331</v>
      </c>
      <c r="X223" s="14">
        <f>(Q223-W223)/I223</f>
        <v>8.6807604064241248E-2</v>
      </c>
      <c r="Y223" s="14" t="s">
        <v>1750</v>
      </c>
      <c r="Z223" s="30" t="str">
        <f>CONCATENATE(E223," (",U223,") - ",F223," (",V223,")")</f>
        <v>Isaeus (0017) - On The Estate Of Aristarchus (010)</v>
      </c>
      <c r="AA223" s="14"/>
      <c r="AB223" s="14"/>
      <c r="AC223" s="14"/>
      <c r="AD223" s="14"/>
    </row>
    <row r="224" spans="1:31" ht="15.75" customHeight="1" x14ac:dyDescent="0.2">
      <c r="A224" s="1" t="s">
        <v>1410</v>
      </c>
      <c r="B224" s="1" t="s">
        <v>1410</v>
      </c>
      <c r="C224" s="1" t="s">
        <v>1410</v>
      </c>
      <c r="D224" s="10">
        <f>IF(AND(S224 &gt;= -800,S224 &lt;= -600),-7,IF(AND(S224 &gt; -600,S224 &lt;= -500),-6,IF(AND(S224 &gt; -500,S224 &lt;= -400),-5,IF(AND(S224 &gt; -400,S224 &lt;= -300),-4,IF(AND(S224 &gt; -300,S224 &lt;= -200),-3,IF(AND(S224 &gt; -200,S224 &lt;= -100),-2,IF(AND(S224 &gt; -100,S224 &lt;= -1),-1,IF(AND(S224 &gt;= 0,S224 &lt; 100),1,IF(AND(S224 &gt;= 100,S224 &lt; 200),2,IF(AND(S224 &gt;= 200,S224 &lt; 300),3,IF(AND(S224 &gt;= 300,S224 &lt; 400),4,IF(AND(S224 &gt;= 400,S224 &lt; 500),5))))))))))))</f>
        <v>-4</v>
      </c>
      <c r="E224" s="3" t="s">
        <v>1590</v>
      </c>
      <c r="F224" s="27" t="s">
        <v>1751</v>
      </c>
      <c r="G224" s="1" t="s">
        <v>1752</v>
      </c>
      <c r="H224" s="1" t="s">
        <v>1753</v>
      </c>
      <c r="I224" s="1">
        <v>2709</v>
      </c>
      <c r="J224" s="1">
        <v>10</v>
      </c>
      <c r="K224" s="1">
        <v>7</v>
      </c>
      <c r="L224" s="1">
        <v>0</v>
      </c>
      <c r="M224" t="s">
        <v>29</v>
      </c>
      <c r="N224" s="14">
        <f>J224/I224</f>
        <v>3.6913990402362494E-3</v>
      </c>
      <c r="O224" s="14">
        <f>K224/I224</f>
        <v>2.5839793281653748E-3</v>
      </c>
      <c r="P224" s="14">
        <f>L224/I224</f>
        <v>0</v>
      </c>
      <c r="Q224">
        <v>528</v>
      </c>
      <c r="R224" s="14">
        <f>Q224/I224</f>
        <v>0.19490586932447398</v>
      </c>
      <c r="S224">
        <v>-355</v>
      </c>
      <c r="T224" t="s">
        <v>90</v>
      </c>
      <c r="U224" s="19" t="s">
        <v>1594</v>
      </c>
      <c r="V224" s="19" t="s">
        <v>32</v>
      </c>
      <c r="W224">
        <v>318.96666666666658</v>
      </c>
      <c r="X224" s="14">
        <f>(Q224-W224)/I224</f>
        <v>7.7162544604405095E-2</v>
      </c>
      <c r="Y224" s="14" t="s">
        <v>1754</v>
      </c>
      <c r="Z224" s="30" t="str">
        <f>CONCATENATE(E224," (",U224,") - ",F224," (",V224,")")</f>
        <v>Isaeus (0017) - On The Estate of Cleonymus (001)</v>
      </c>
      <c r="AA224" s="14"/>
      <c r="AB224" s="14"/>
      <c r="AC224" s="14"/>
      <c r="AD224" s="14"/>
    </row>
    <row r="225" spans="1:30" ht="15.75" customHeight="1" x14ac:dyDescent="0.2">
      <c r="A225" s="1" t="s">
        <v>1410</v>
      </c>
      <c r="B225" s="1" t="s">
        <v>1410</v>
      </c>
      <c r="C225" s="1" t="s">
        <v>1410</v>
      </c>
      <c r="D225" s="10">
        <f>IF(AND(S225 &gt;= -800,S225 &lt;= -600),-7,IF(AND(S225 &gt; -600,S225 &lt;= -500),-6,IF(AND(S225 &gt; -500,S225 &lt;= -400),-5,IF(AND(S225 &gt; -400,S225 &lt;= -300),-4,IF(AND(S225 &gt; -300,S225 &lt;= -200),-3,IF(AND(S225 &gt; -200,S225 &lt;= -100),-2,IF(AND(S225 &gt; -100,S225 &lt;= -1),-1,IF(AND(S225 &gt;= 0,S225 &lt; 100),1,IF(AND(S225 &gt;= 100,S225 &lt; 200),2,IF(AND(S225 &gt;= 200,S225 &lt; 300),3,IF(AND(S225 &gt;= 300,S225 &lt; 400),4,IF(AND(S225 &gt;= 400,S225 &lt; 500),5))))))))))))</f>
        <v>-4</v>
      </c>
      <c r="E225" s="1" t="s">
        <v>1590</v>
      </c>
      <c r="F225" s="27" t="s">
        <v>1755</v>
      </c>
      <c r="G225" s="1" t="s">
        <v>1756</v>
      </c>
      <c r="H225" s="1" t="s">
        <v>1757</v>
      </c>
      <c r="I225" s="1">
        <v>3596</v>
      </c>
      <c r="J225" s="1">
        <v>13</v>
      </c>
      <c r="K225" s="1">
        <v>8</v>
      </c>
      <c r="L225" s="1">
        <v>0</v>
      </c>
      <c r="M225" t="s">
        <v>29</v>
      </c>
      <c r="N225" s="14">
        <f>J225/I225</f>
        <v>3.615127919911012E-3</v>
      </c>
      <c r="O225" s="14">
        <f>K225/I225</f>
        <v>2.2246941045606229E-3</v>
      </c>
      <c r="P225" s="14">
        <f>L225/I225</f>
        <v>0</v>
      </c>
      <c r="Q225">
        <v>715</v>
      </c>
      <c r="R225" s="14">
        <f>Q225/I225</f>
        <v>0.19883203559510568</v>
      </c>
      <c r="S225">
        <v>-355</v>
      </c>
      <c r="T225" t="s">
        <v>90</v>
      </c>
      <c r="U225" s="19" t="s">
        <v>1594</v>
      </c>
      <c r="V225" s="19" t="s">
        <v>82</v>
      </c>
      <c r="W225">
        <v>408.06666666666609</v>
      </c>
      <c r="X225" s="14">
        <f>(Q225-W225)/I225</f>
        <v>8.5354097144976063E-2</v>
      </c>
      <c r="Y225" s="14" t="s">
        <v>1758</v>
      </c>
      <c r="Z225" s="30" t="str">
        <f>CONCATENATE(E225," (",U225,") - ",F225," (",V225,")")</f>
        <v>Isaeus (0017) - On the Estate of Hagnias (011)</v>
      </c>
      <c r="AA225" s="14"/>
      <c r="AB225" s="14"/>
      <c r="AC225" s="14"/>
      <c r="AD225" s="14"/>
    </row>
    <row r="226" spans="1:30" ht="15.75" customHeight="1" x14ac:dyDescent="0.2">
      <c r="A226" s="1" t="s">
        <v>1410</v>
      </c>
      <c r="B226" s="1" t="s">
        <v>1410</v>
      </c>
      <c r="C226" s="1" t="s">
        <v>1410</v>
      </c>
      <c r="D226" s="10">
        <f>IF(AND(S226 &gt;= -800,S226 &lt;= -600),-7,IF(AND(S226 &gt; -600,S226 &lt;= -500),-6,IF(AND(S226 &gt; -500,S226 &lt;= -400),-5,IF(AND(S226 &gt; -400,S226 &lt;= -300),-4,IF(AND(S226 &gt; -300,S226 &lt;= -200),-3,IF(AND(S226 &gt; -200,S226 &lt;= -100),-2,IF(AND(S226 &gt; -100,S226 &lt;= -1),-1,IF(AND(S226 &gt;= 0,S226 &lt; 100),1,IF(AND(S226 &gt;= 100,S226 &lt; 200),2,IF(AND(S226 &gt;= 200,S226 &lt; 300),3,IF(AND(S226 &gt;= 300,S226 &lt; 400),4,IF(AND(S226 &gt;= 400,S226 &lt; 500),5))))))))))))</f>
        <v>-4</v>
      </c>
      <c r="E226" s="1" t="s">
        <v>845</v>
      </c>
      <c r="F226" s="27" t="s">
        <v>1759</v>
      </c>
      <c r="G226" s="1" t="s">
        <v>1760</v>
      </c>
      <c r="H226" s="1" t="s">
        <v>1761</v>
      </c>
      <c r="I226" s="1">
        <v>7926</v>
      </c>
      <c r="J226" s="1">
        <v>6</v>
      </c>
      <c r="K226" s="1">
        <v>5</v>
      </c>
      <c r="L226" s="1">
        <v>0</v>
      </c>
      <c r="M226" t="s">
        <v>29</v>
      </c>
      <c r="N226" s="14">
        <f>J226/I226</f>
        <v>7.5700227100681302E-4</v>
      </c>
      <c r="O226" s="14">
        <f>K226/I226</f>
        <v>6.3083522583901085E-4</v>
      </c>
      <c r="P226" s="14">
        <f>L226/I226</f>
        <v>0</v>
      </c>
      <c r="Q226">
        <v>1369</v>
      </c>
      <c r="R226" s="14">
        <f>Q226/I226</f>
        <v>0.17272268483472117</v>
      </c>
      <c r="S226">
        <v>-355</v>
      </c>
      <c r="T226" t="s">
        <v>90</v>
      </c>
      <c r="U226" s="19" t="s">
        <v>848</v>
      </c>
      <c r="V226" s="19" t="s">
        <v>727</v>
      </c>
      <c r="W226">
        <v>774.35238095238242</v>
      </c>
      <c r="X226" s="14">
        <f>(Q226-W226)/I226</f>
        <v>7.5024933011306791E-2</v>
      </c>
      <c r="Y226" s="14" t="s">
        <v>1762</v>
      </c>
      <c r="Z226" s="30" t="str">
        <f>CONCATENATE(E226," (",U226,") - ",F226," (",V226,")")</f>
        <v>Isocrates (0010) - On the Peace (017)</v>
      </c>
      <c r="AA226" s="14"/>
      <c r="AB226" s="14"/>
      <c r="AC226" s="14"/>
      <c r="AD226" s="14"/>
    </row>
    <row r="227" spans="1:30" ht="15.75" customHeight="1" x14ac:dyDescent="0.2">
      <c r="A227" s="1" t="s">
        <v>2204</v>
      </c>
      <c r="B227" s="1" t="s">
        <v>2204</v>
      </c>
      <c r="C227" s="1" t="s">
        <v>2204</v>
      </c>
      <c r="D227" s="10">
        <f>IF(AND(S227 &gt;= -800,S227 &lt;= -600),-7,IF(AND(S227 &gt; -600,S227 &lt;= -500),-6,IF(AND(S227 &gt; -500,S227 &lt;= -400),-5,IF(AND(S227 &gt; -400,S227 &lt;= -300),-4,IF(AND(S227 &gt; -300,S227 &lt;= -200),-3,IF(AND(S227 &gt; -200,S227 &lt;= -100),-2,IF(AND(S227 &gt; -100,S227 &lt;= -1),-1,IF(AND(S227 &gt;= 0,S227 &lt; 100),1,IF(AND(S227 &gt;= 100,S227 &lt; 200),2,IF(AND(S227 &gt;= 200,S227 &lt; 300),3,IF(AND(S227 &gt;= 300,S227 &lt; 400),4,IF(AND(S227 &gt;= 400,S227 &lt; 500),5))))))))))))</f>
        <v>-4</v>
      </c>
      <c r="E227" s="1" t="s">
        <v>2205</v>
      </c>
      <c r="F227" s="27" t="s">
        <v>2324</v>
      </c>
      <c r="G227" s="1" t="s">
        <v>2325</v>
      </c>
      <c r="H227" s="1" t="s">
        <v>2326</v>
      </c>
      <c r="I227" s="1">
        <v>1549</v>
      </c>
      <c r="J227" s="1">
        <v>1</v>
      </c>
      <c r="K227" s="1">
        <v>0</v>
      </c>
      <c r="L227" s="1">
        <v>0</v>
      </c>
      <c r="M227" t="s">
        <v>29</v>
      </c>
      <c r="N227" s="14">
        <f>J227/I227</f>
        <v>6.4557779212395089E-4</v>
      </c>
      <c r="O227" s="14">
        <f>K227/I227</f>
        <v>0</v>
      </c>
      <c r="P227" s="14">
        <f>L227/I227</f>
        <v>0</v>
      </c>
      <c r="Q227">
        <v>340</v>
      </c>
      <c r="R227" s="14">
        <f>Q227/I227</f>
        <v>0.21949644932214332</v>
      </c>
      <c r="S227">
        <v>-355</v>
      </c>
      <c r="T227" t="s">
        <v>90</v>
      </c>
      <c r="U227" s="19" t="s">
        <v>2209</v>
      </c>
      <c r="V227" s="19" t="s">
        <v>670</v>
      </c>
      <c r="W227">
        <v>198.88333333333341</v>
      </c>
      <c r="X227" s="14">
        <f>(Q227-W227)/I227</f>
        <v>9.1101786098558166E-2</v>
      </c>
      <c r="Y227" s="14" t="s">
        <v>2327</v>
      </c>
      <c r="Z227" s="30" t="str">
        <f>CONCATENATE(E227," (",U227,") - ",F227," (",V227,")")</f>
        <v>Plato (0059) - Cleitophon (029)</v>
      </c>
      <c r="AA227" s="14"/>
      <c r="AB227" s="14"/>
      <c r="AC227" s="14"/>
      <c r="AD227" s="14"/>
    </row>
    <row r="228" spans="1:30" ht="15.75" customHeight="1" x14ac:dyDescent="0.2">
      <c r="A228" s="1" t="s">
        <v>2204</v>
      </c>
      <c r="B228" s="1" t="s">
        <v>2204</v>
      </c>
      <c r="C228" s="1" t="s">
        <v>2204</v>
      </c>
      <c r="D228" s="10">
        <f>IF(AND(S228 &gt;= -800,S228 &lt;= -600),-7,IF(AND(S228 &gt; -600,S228 &lt;= -500),-6,IF(AND(S228 &gt; -500,S228 &lt;= -400),-5,IF(AND(S228 &gt; -400,S228 &lt;= -300),-4,IF(AND(S228 &gt; -300,S228 &lt;= -200),-3,IF(AND(S228 &gt; -200,S228 &lt;= -100),-2,IF(AND(S228 &gt; -100,S228 &lt;= -1),-1,IF(AND(S228 &gt;= 0,S228 &lt; 100),1,IF(AND(S228 &gt;= 100,S228 &lt; 200),2,IF(AND(S228 &gt;= 200,S228 &lt; 300),3,IF(AND(S228 &gt;= 300,S228 &lt; 400),4,IF(AND(S228 &gt;= 400,S228 &lt; 500),5))))))))))))</f>
        <v>-4</v>
      </c>
      <c r="E228" s="1" t="s">
        <v>2205</v>
      </c>
      <c r="F228" s="27" t="s">
        <v>2328</v>
      </c>
      <c r="G228" s="1" t="s">
        <v>2329</v>
      </c>
      <c r="H228" s="1" t="s">
        <v>2330</v>
      </c>
      <c r="I228" s="1">
        <v>4950</v>
      </c>
      <c r="J228" s="1">
        <v>1</v>
      </c>
      <c r="K228" s="1">
        <v>7</v>
      </c>
      <c r="L228" s="1">
        <v>0</v>
      </c>
      <c r="M228" t="s">
        <v>29</v>
      </c>
      <c r="N228" s="14">
        <f>J228/I228</f>
        <v>2.0202020202020202E-4</v>
      </c>
      <c r="O228" s="14">
        <f>K228/I228</f>
        <v>1.4141414141414141E-3</v>
      </c>
      <c r="P228" s="14">
        <f>L228/I228</f>
        <v>0</v>
      </c>
      <c r="Q228">
        <v>1049</v>
      </c>
      <c r="R228" s="14">
        <f>Q228/I228</f>
        <v>0.21191919191919192</v>
      </c>
      <c r="S228">
        <v>-355</v>
      </c>
      <c r="T228" t="s">
        <v>90</v>
      </c>
      <c r="U228" s="19" t="s">
        <v>2209</v>
      </c>
      <c r="V228" s="19" t="s">
        <v>585</v>
      </c>
      <c r="W228">
        <v>606.80238095238121</v>
      </c>
      <c r="X228" s="14">
        <f>(Q228-W228)/I228</f>
        <v>8.9332852332852278E-2</v>
      </c>
      <c r="Y228" s="14" t="s">
        <v>2331</v>
      </c>
      <c r="Z228" s="30" t="str">
        <f>CONCATENATE(E228," (",U228,") - ",F228," (",V228,")")</f>
        <v>Plato (0059) - Critias (032)</v>
      </c>
      <c r="AA228" s="14" t="s">
        <v>3692</v>
      </c>
      <c r="AB228" s="31">
        <v>1</v>
      </c>
      <c r="AC228" s="31">
        <v>20</v>
      </c>
      <c r="AD228" s="14"/>
    </row>
    <row r="229" spans="1:30" ht="15.75" customHeight="1" x14ac:dyDescent="0.2">
      <c r="A229" s="1" t="s">
        <v>2204</v>
      </c>
      <c r="B229" s="1" t="s">
        <v>2204</v>
      </c>
      <c r="C229" s="1" t="s">
        <v>2204</v>
      </c>
      <c r="D229" s="10">
        <f>IF(AND(S229 &gt;= -800,S229 &lt;= -600),-7,IF(AND(S229 &gt; -600,S229 &lt;= -500),-6,IF(AND(S229 &gt; -500,S229 &lt;= -400),-5,IF(AND(S229 &gt; -400,S229 &lt;= -300),-4,IF(AND(S229 &gt; -300,S229 &lt;= -200),-3,IF(AND(S229 &gt; -200,S229 &lt;= -100),-2,IF(AND(S229 &gt; -100,S229 &lt;= -1),-1,IF(AND(S229 &gt;= 0,S229 &lt; 100),1,IF(AND(S229 &gt;= 100,S229 &lt; 200),2,IF(AND(S229 &gt;= 200,S229 &lt; 300),3,IF(AND(S229 &gt;= 300,S229 &lt; 400),4,IF(AND(S229 &gt;= 400,S229 &lt; 500),5))))))))))))</f>
        <v>-4</v>
      </c>
      <c r="E229" s="1" t="s">
        <v>2205</v>
      </c>
      <c r="F229" s="27" t="s">
        <v>2332</v>
      </c>
      <c r="G229" s="1" t="s">
        <v>2333</v>
      </c>
      <c r="H229" s="1" t="s">
        <v>2334</v>
      </c>
      <c r="I229" s="1">
        <v>16964</v>
      </c>
      <c r="J229" s="1">
        <v>8</v>
      </c>
      <c r="K229" s="1">
        <v>15</v>
      </c>
      <c r="L229" s="1">
        <v>0</v>
      </c>
      <c r="M229" t="s">
        <v>29</v>
      </c>
      <c r="N229" s="14">
        <f>J229/I229</f>
        <v>4.7158688988446123E-4</v>
      </c>
      <c r="O229" s="14">
        <f>K229/I229</f>
        <v>8.8422541853336474E-4</v>
      </c>
      <c r="P229" s="14">
        <f>L229/I229</f>
        <v>0</v>
      </c>
      <c r="Q229">
        <v>3607</v>
      </c>
      <c r="R229" s="14">
        <f>Q229/I229</f>
        <v>0.21262673897665646</v>
      </c>
      <c r="S229">
        <v>-355</v>
      </c>
      <c r="T229" t="s">
        <v>90</v>
      </c>
      <c r="U229" s="19" t="s">
        <v>2209</v>
      </c>
      <c r="V229" s="19" t="s">
        <v>555</v>
      </c>
      <c r="W229">
        <v>2056.8261904761812</v>
      </c>
      <c r="X229" s="14">
        <f>(Q229-W229)/I229</f>
        <v>9.1380205701710612E-2</v>
      </c>
      <c r="Y229" s="14" t="s">
        <v>2335</v>
      </c>
      <c r="Z229" s="30" t="str">
        <f>CONCATENATE(E229," (",U229,") - ",F229," (",V229,")")</f>
        <v>Plato (0059) - Epistles (036)</v>
      </c>
      <c r="AA229" s="14"/>
      <c r="AB229" s="14"/>
      <c r="AC229" s="14"/>
      <c r="AD229" s="14"/>
    </row>
    <row r="230" spans="1:30" ht="15.75" customHeight="1" x14ac:dyDescent="0.2">
      <c r="A230" s="1" t="s">
        <v>2204</v>
      </c>
      <c r="B230" s="1" t="s">
        <v>2204</v>
      </c>
      <c r="C230" s="1" t="s">
        <v>2204</v>
      </c>
      <c r="D230" s="10">
        <f>IF(AND(S230 &gt;= -800,S230 &lt;= -600),-7,IF(AND(S230 &gt; -600,S230 &lt;= -500),-6,IF(AND(S230 &gt; -500,S230 &lt;= -400),-5,IF(AND(S230 &gt; -400,S230 &lt;= -300),-4,IF(AND(S230 &gt; -300,S230 &lt;= -200),-3,IF(AND(S230 &gt; -200,S230 &lt;= -100),-2,IF(AND(S230 &gt; -100,S230 &lt;= -1),-1,IF(AND(S230 &gt;= 0,S230 &lt; 100),1,IF(AND(S230 &gt;= 100,S230 &lt; 200),2,IF(AND(S230 &gt;= 200,S230 &lt; 300),3,IF(AND(S230 &gt;= 300,S230 &lt; 400),4,IF(AND(S230 &gt;= 400,S230 &lt; 500),5))))))))))))</f>
        <v>-4</v>
      </c>
      <c r="E230" s="1" t="s">
        <v>2205</v>
      </c>
      <c r="F230" s="27" t="s">
        <v>2336</v>
      </c>
      <c r="G230" s="1" t="s">
        <v>2337</v>
      </c>
      <c r="H230" s="1" t="s">
        <v>2338</v>
      </c>
      <c r="I230" s="1">
        <v>103193</v>
      </c>
      <c r="J230" s="1">
        <v>24</v>
      </c>
      <c r="K230" s="1">
        <v>24</v>
      </c>
      <c r="L230" s="1">
        <v>0</v>
      </c>
      <c r="M230" t="s">
        <v>29</v>
      </c>
      <c r="N230" s="14">
        <f>J230/I230</f>
        <v>2.325739148973283E-4</v>
      </c>
      <c r="O230" s="14">
        <f>K230/I230</f>
        <v>2.325739148973283E-4</v>
      </c>
      <c r="P230" s="14">
        <f>L230/I230</f>
        <v>0</v>
      </c>
      <c r="Q230">
        <v>23083</v>
      </c>
      <c r="R230" s="14">
        <f>Q230/I230</f>
        <v>0.22368765323229289</v>
      </c>
      <c r="S230">
        <v>-355</v>
      </c>
      <c r="T230" t="s">
        <v>90</v>
      </c>
      <c r="U230" s="19" t="s">
        <v>2209</v>
      </c>
      <c r="V230" s="19" t="s">
        <v>531</v>
      </c>
      <c r="W230">
        <v>12553.188095238411</v>
      </c>
      <c r="X230" s="14">
        <f>(Q230-W230)/I230</f>
        <v>0.10203998240928734</v>
      </c>
      <c r="Y230" s="14" t="s">
        <v>2339</v>
      </c>
      <c r="Z230" s="30" t="str">
        <f>CONCATENATE(E230," (",U230,") - ",F230," (",V230,")")</f>
        <v>Plato (0059) - Laws (034)</v>
      </c>
      <c r="AA230" s="14" t="s">
        <v>3692</v>
      </c>
      <c r="AB230" s="31">
        <v>1</v>
      </c>
      <c r="AC230" s="31">
        <v>20</v>
      </c>
      <c r="AD230" s="14"/>
    </row>
    <row r="231" spans="1:30" ht="15.75" customHeight="1" x14ac:dyDescent="0.2">
      <c r="A231" s="1" t="s">
        <v>2204</v>
      </c>
      <c r="B231" s="1" t="s">
        <v>2204</v>
      </c>
      <c r="C231" s="1" t="s">
        <v>2204</v>
      </c>
      <c r="D231" s="10">
        <f>IF(AND(S231 &gt;= -800,S231 &lt;= -600),-7,IF(AND(S231 &gt; -600,S231 &lt;= -500),-6,IF(AND(S231 &gt; -500,S231 &lt;= -400),-5,IF(AND(S231 &gt; -400,S231 &lt;= -300),-4,IF(AND(S231 &gt; -300,S231 &lt;= -200),-3,IF(AND(S231 &gt; -200,S231 &lt;= -100),-2,IF(AND(S231 &gt; -100,S231 &lt;= -1),-1,IF(AND(S231 &gt;= 0,S231 &lt; 100),1,IF(AND(S231 &gt;= 100,S231 &lt; 200),2,IF(AND(S231 &gt;= 200,S231 &lt; 300),3,IF(AND(S231 &gt;= 300,S231 &lt; 400),4,IF(AND(S231 &gt;= 400,S231 &lt; 500),5))))))))))))</f>
        <v>-4</v>
      </c>
      <c r="E231" s="1" t="s">
        <v>2205</v>
      </c>
      <c r="F231" s="27" t="s">
        <v>2340</v>
      </c>
      <c r="G231" s="1" t="s">
        <v>2341</v>
      </c>
      <c r="H231" s="1" t="s">
        <v>2342</v>
      </c>
      <c r="I231" s="1">
        <v>17668</v>
      </c>
      <c r="J231" s="1">
        <v>8</v>
      </c>
      <c r="K231" s="1">
        <v>35</v>
      </c>
      <c r="L231" s="1">
        <v>0</v>
      </c>
      <c r="M231" t="s">
        <v>29</v>
      </c>
      <c r="N231" s="14">
        <f>J231/I231</f>
        <v>4.527960153950645E-4</v>
      </c>
      <c r="O231" s="14">
        <f>K231/I231</f>
        <v>1.9809825673534074E-3</v>
      </c>
      <c r="P231" s="14">
        <f>L231/I231</f>
        <v>0</v>
      </c>
      <c r="Q231">
        <v>4425</v>
      </c>
      <c r="R231" s="14">
        <f>Q231/I231</f>
        <v>0.25045279601539505</v>
      </c>
      <c r="S231">
        <v>-355</v>
      </c>
      <c r="T231" t="s">
        <v>90</v>
      </c>
      <c r="U231" s="19" t="s">
        <v>2209</v>
      </c>
      <c r="V231" s="19" t="s">
        <v>77</v>
      </c>
      <c r="W231">
        <v>2267.7047619047562</v>
      </c>
      <c r="X231" s="14">
        <f>(Q231-W231)/I231</f>
        <v>0.12210183598003417</v>
      </c>
      <c r="Y231" s="14" t="s">
        <v>2343</v>
      </c>
      <c r="Z231" s="30" t="str">
        <f>CONCATENATE(E231," (",U231,") - ",F231," (",V231,")")</f>
        <v>Plato (0059) - Philebus (010)</v>
      </c>
      <c r="AA231" s="14" t="s">
        <v>3692</v>
      </c>
      <c r="AB231" s="31">
        <v>1</v>
      </c>
      <c r="AC231" s="31">
        <v>20</v>
      </c>
      <c r="AD231" s="14"/>
    </row>
    <row r="232" spans="1:30" ht="15.75" customHeight="1" x14ac:dyDescent="0.2">
      <c r="A232" s="1" t="s">
        <v>2204</v>
      </c>
      <c r="B232" s="1" t="s">
        <v>2204</v>
      </c>
      <c r="C232" s="1" t="s">
        <v>2204</v>
      </c>
      <c r="D232" s="10">
        <f>IF(AND(S232 &gt;= -800,S232 &lt;= -600),-7,IF(AND(S232 &gt; -600,S232 &lt;= -500),-6,IF(AND(S232 &gt; -500,S232 &lt;= -400),-5,IF(AND(S232 &gt; -400,S232 &lt;= -300),-4,IF(AND(S232 &gt; -300,S232 &lt;= -200),-3,IF(AND(S232 &gt; -200,S232 &lt;= -100),-2,IF(AND(S232 &gt; -100,S232 &lt;= -1),-1,IF(AND(S232 &gt;= 0,S232 &lt; 100),1,IF(AND(S232 &gt;= 100,S232 &lt; 200),2,IF(AND(S232 &gt;= 200,S232 &lt; 300),3,IF(AND(S232 &gt;= 300,S232 &lt; 400),4,IF(AND(S232 &gt;= 400,S232 &lt; 500),5))))))))))))</f>
        <v>-4</v>
      </c>
      <c r="E232" s="1" t="s">
        <v>2205</v>
      </c>
      <c r="F232" s="27" t="s">
        <v>2344</v>
      </c>
      <c r="G232" s="1" t="s">
        <v>2345</v>
      </c>
      <c r="H232" s="1" t="s">
        <v>2346</v>
      </c>
      <c r="I232" s="1">
        <v>23662</v>
      </c>
      <c r="J232" s="1">
        <v>20</v>
      </c>
      <c r="K232" s="1">
        <v>6</v>
      </c>
      <c r="L232" s="1">
        <v>0</v>
      </c>
      <c r="M232" t="s">
        <v>29</v>
      </c>
      <c r="N232" s="14">
        <f>J232/I232</f>
        <v>8.452370890034655E-4</v>
      </c>
      <c r="O232" s="14">
        <f>K232/I232</f>
        <v>2.5357112670103965E-4</v>
      </c>
      <c r="P232" s="14">
        <f>L232/I232</f>
        <v>0</v>
      </c>
      <c r="Q232">
        <v>4848</v>
      </c>
      <c r="R232" s="14">
        <f>Q232/I232</f>
        <v>0.20488547037444002</v>
      </c>
      <c r="S232">
        <v>-355</v>
      </c>
      <c r="T232" t="s">
        <v>90</v>
      </c>
      <c r="U232" s="19" t="s">
        <v>2209</v>
      </c>
      <c r="V232" s="19" t="s">
        <v>747</v>
      </c>
      <c r="W232">
        <v>2621.476190476199</v>
      </c>
      <c r="X232" s="14">
        <f>(Q232-W232)/I232</f>
        <v>9.4097025167940204E-2</v>
      </c>
      <c r="Y232" s="14" t="s">
        <v>2347</v>
      </c>
      <c r="Z232" s="30" t="str">
        <f>CONCATENATE(E232," (",U232,") - ",F232," (",V232,")")</f>
        <v>Plato (0059) - Timaeus (031)</v>
      </c>
      <c r="AA232" s="14" t="s">
        <v>3692</v>
      </c>
      <c r="AB232" s="31">
        <v>1</v>
      </c>
      <c r="AC232" s="31">
        <v>20</v>
      </c>
      <c r="AD232" s="14"/>
    </row>
    <row r="233" spans="1:30" ht="15.75" customHeight="1" x14ac:dyDescent="0.2">
      <c r="A233" s="1" t="s">
        <v>916</v>
      </c>
      <c r="B233" s="1" t="s">
        <v>917</v>
      </c>
      <c r="C233" s="1" t="s">
        <v>916</v>
      </c>
      <c r="D233" s="10">
        <f>IF(AND(S233 &gt;= -800,S233 &lt;= -600),-7,IF(AND(S233 &gt; -600,S233 &lt;= -500),-6,IF(AND(S233 &gt; -500,S233 &lt;= -400),-5,IF(AND(S233 &gt; -400,S233 &lt;= -300),-4,IF(AND(S233 &gt; -300,S233 &lt;= -200),-3,IF(AND(S233 &gt; -200,S233 &lt;= -100),-2,IF(AND(S233 &gt; -100,S233 &lt;= -1),-1,IF(AND(S233 &gt;= 0,S233 &lt; 100),1,IF(AND(S233 &gt;= 100,S233 &lt; 200),2,IF(AND(S233 &gt;= 200,S233 &lt; 300),3,IF(AND(S233 &gt;= 300,S233 &lt; 400),4,IF(AND(S233 &gt;= 400,S233 &lt; 500),5))))))))))))</f>
        <v>-4</v>
      </c>
      <c r="E233" s="1" t="s">
        <v>86</v>
      </c>
      <c r="F233" s="27" t="s">
        <v>922</v>
      </c>
      <c r="G233" s="1" t="s">
        <v>923</v>
      </c>
      <c r="H233" s="1" t="s">
        <v>924</v>
      </c>
      <c r="I233" s="1">
        <v>7368</v>
      </c>
      <c r="J233" s="1">
        <v>1</v>
      </c>
      <c r="K233" s="1">
        <v>10</v>
      </c>
      <c r="L233" s="1">
        <v>0</v>
      </c>
      <c r="M233" t="s">
        <v>29</v>
      </c>
      <c r="N233" s="14">
        <f>J233/I233</f>
        <v>1.3572204125950055E-4</v>
      </c>
      <c r="O233" s="14">
        <f>K233/I233</f>
        <v>1.3572204125950054E-3</v>
      </c>
      <c r="P233" s="14">
        <f>L233/I233</f>
        <v>0</v>
      </c>
      <c r="Q233">
        <v>1489</v>
      </c>
      <c r="R233" s="14">
        <f>Q233/I233</f>
        <v>0.20209011943539631</v>
      </c>
      <c r="S233">
        <v>-355</v>
      </c>
      <c r="T233" t="s">
        <v>90</v>
      </c>
      <c r="U233" s="19" t="s">
        <v>91</v>
      </c>
      <c r="V233" s="19" t="s">
        <v>72</v>
      </c>
      <c r="W233">
        <v>869.87619047619205</v>
      </c>
      <c r="X233" s="14">
        <f>(Q233-W233)/I233</f>
        <v>8.4028747220929415E-2</v>
      </c>
      <c r="Y233" s="14" t="s">
        <v>925</v>
      </c>
      <c r="Z233" s="30" t="str">
        <f>CONCATENATE(E233," (",U233,") - ",F233," (",V233,")")</f>
        <v>Xenophon (0032) - Agesilaus (009)</v>
      </c>
      <c r="AA233" s="14"/>
      <c r="AB233" s="14"/>
      <c r="AC233" s="14"/>
      <c r="AD233" s="14"/>
    </row>
    <row r="234" spans="1:30" ht="15.75" customHeight="1" x14ac:dyDescent="0.2">
      <c r="A234" s="1" t="s">
        <v>3075</v>
      </c>
      <c r="B234" s="1" t="s">
        <v>3121</v>
      </c>
      <c r="C234" s="1" t="s">
        <v>3673</v>
      </c>
      <c r="D234" s="10">
        <f>IF(AND(S234 &gt;= -800,S234 &lt;= -600),-7,IF(AND(S234 &gt; -600,S234 &lt;= -500),-6,IF(AND(S234 &gt; -500,S234 &lt;= -400),-5,IF(AND(S234 &gt; -400,S234 &lt;= -300),-4,IF(AND(S234 &gt; -300,S234 &lt;= -200),-3,IF(AND(S234 &gt; -200,S234 &lt;= -100),-2,IF(AND(S234 &gt; -100,S234 &lt;= -1),-1,IF(AND(S234 &gt;= 0,S234 &lt; 100),1,IF(AND(S234 &gt;= 100,S234 &lt; 200),2,IF(AND(S234 &gt;= 200,S234 &lt; 300),3,IF(AND(S234 &gt;= 300,S234 &lt; 400),4,IF(AND(S234 &gt;= 400,S234 &lt; 500),5))))))))))))</f>
        <v>-4</v>
      </c>
      <c r="E234" s="1" t="s">
        <v>86</v>
      </c>
      <c r="F234" s="27" t="s">
        <v>3122</v>
      </c>
      <c r="G234" s="1" t="s">
        <v>3123</v>
      </c>
      <c r="H234" s="1" t="s">
        <v>3124</v>
      </c>
      <c r="I234" s="1">
        <v>9118</v>
      </c>
      <c r="J234" s="1">
        <v>3</v>
      </c>
      <c r="K234" s="1">
        <v>13</v>
      </c>
      <c r="L234" s="1">
        <v>0</v>
      </c>
      <c r="M234" t="s">
        <v>29</v>
      </c>
      <c r="N234" s="14">
        <f>J234/I234</f>
        <v>3.2901952182496161E-4</v>
      </c>
      <c r="O234" s="14">
        <f>K234/I234</f>
        <v>1.4257512612415003E-3</v>
      </c>
      <c r="P234" s="14">
        <f>L234/I234</f>
        <v>0</v>
      </c>
      <c r="Q234">
        <v>1804</v>
      </c>
      <c r="R234" s="14">
        <f>Q234/I234</f>
        <v>0.19785040579074359</v>
      </c>
      <c r="S234">
        <v>-355</v>
      </c>
      <c r="T234" t="s">
        <v>90</v>
      </c>
      <c r="U234" s="19" t="s">
        <v>91</v>
      </c>
      <c r="V234" s="19" t="s">
        <v>790</v>
      </c>
      <c r="W234">
        <v>1108.8166666666691</v>
      </c>
      <c r="X234" s="14">
        <f>(Q234-W234)/I234</f>
        <v>7.6242962638005146E-2</v>
      </c>
      <c r="Y234" s="14" t="s">
        <v>3125</v>
      </c>
      <c r="Z234" s="30" t="str">
        <f>CONCATENATE(E234," (",U234,") - ",F234," (",V234,")")</f>
        <v>Xenophon (0032) - On Hunting (014)</v>
      </c>
      <c r="AA234" s="14"/>
      <c r="AB234" s="14"/>
      <c r="AC234" s="14"/>
      <c r="AD234" s="14"/>
    </row>
    <row r="235" spans="1:30" ht="15.75" customHeight="1" x14ac:dyDescent="0.2">
      <c r="A235" s="1" t="s">
        <v>3075</v>
      </c>
      <c r="B235" s="1" t="s">
        <v>3116</v>
      </c>
      <c r="C235" s="1" t="s">
        <v>3673</v>
      </c>
      <c r="D235" s="10">
        <f>IF(AND(S235 &gt;= -800,S235 &lt;= -600),-7,IF(AND(S235 &gt; -600,S235 &lt;= -500),-6,IF(AND(S235 &gt; -500,S235 &lt;= -400),-5,IF(AND(S235 &gt; -400,S235 &lt;= -300),-4,IF(AND(S235 &gt; -300,S235 &lt;= -200),-3,IF(AND(S235 &gt; -200,S235 &lt;= -100),-2,IF(AND(S235 &gt; -100,S235 &lt;= -1),-1,IF(AND(S235 &gt;= 0,S235 &lt; 100),1,IF(AND(S235 &gt;= 100,S235 &lt; 200),2,IF(AND(S235 &gt;= 200,S235 &lt; 300),3,IF(AND(S235 &gt;= 300,S235 &lt; 400),4,IF(AND(S235 &gt;= 400,S235 &lt; 500),5))))))))))))</f>
        <v>-4</v>
      </c>
      <c r="E235" s="1" t="s">
        <v>86</v>
      </c>
      <c r="F235" s="27" t="s">
        <v>3117</v>
      </c>
      <c r="G235" s="1" t="s">
        <v>3118</v>
      </c>
      <c r="H235" s="1" t="s">
        <v>3119</v>
      </c>
      <c r="I235" s="1">
        <v>6949</v>
      </c>
      <c r="J235" s="1">
        <v>1</v>
      </c>
      <c r="K235" s="1">
        <v>0</v>
      </c>
      <c r="L235" s="1">
        <v>0</v>
      </c>
      <c r="M235" t="s">
        <v>29</v>
      </c>
      <c r="N235" s="14">
        <f>J235/I235</f>
        <v>1.4390559792775939E-4</v>
      </c>
      <c r="O235" s="14">
        <f>K235/I235</f>
        <v>0</v>
      </c>
      <c r="P235" s="14">
        <f>L235/I235</f>
        <v>0</v>
      </c>
      <c r="Q235">
        <v>1405</v>
      </c>
      <c r="R235" s="14">
        <f>Q235/I235</f>
        <v>0.20218736508850194</v>
      </c>
      <c r="S235">
        <v>-355</v>
      </c>
      <c r="T235" t="s">
        <v>90</v>
      </c>
      <c r="U235" s="19" t="s">
        <v>91</v>
      </c>
      <c r="V235" s="19" t="s">
        <v>545</v>
      </c>
      <c r="W235">
        <v>767.45000000000084</v>
      </c>
      <c r="X235" s="14">
        <f>(Q235-W235)/I235</f>
        <v>9.1747013958842882E-2</v>
      </c>
      <c r="Y235" s="14" t="s">
        <v>3120</v>
      </c>
      <c r="Z235" s="30" t="str">
        <f>CONCATENATE(E235," (",U235,") - ",F235," (",V235,")")</f>
        <v>Xenophon (0032) - On the Art of Horsemanship (013)</v>
      </c>
      <c r="AA235" s="14"/>
      <c r="AB235" s="14"/>
      <c r="AC235" s="14"/>
      <c r="AD235" s="14"/>
    </row>
    <row r="236" spans="1:30" ht="15.75" customHeight="1" x14ac:dyDescent="0.2">
      <c r="A236" s="1" t="s">
        <v>3075</v>
      </c>
      <c r="B236" s="1" t="s">
        <v>3227</v>
      </c>
      <c r="C236" s="1" t="s">
        <v>3227</v>
      </c>
      <c r="D236" s="10">
        <f>IF(AND(S236 &gt;= -800,S236 &lt;= -600),-7,IF(AND(S236 &gt; -600,S236 &lt;= -500),-6,IF(AND(S236 &gt; -500,S236 &lt;= -400),-5,IF(AND(S236 &gt; -400,S236 &lt;= -300),-4,IF(AND(S236 &gt; -300,S236 &lt;= -200),-3,IF(AND(S236 &gt; -200,S236 &lt;= -100),-2,IF(AND(S236 &gt; -100,S236 &lt;= -1),-1,IF(AND(S236 &gt;= 0,S236 &lt; 100),1,IF(AND(S236 &gt;= 100,S236 &lt; 200),2,IF(AND(S236 &gt;= 200,S236 &lt; 300),3,IF(AND(S236 &gt;= 300,S236 &lt; 400),4,IF(AND(S236 &gt;= 400,S236 &lt; 500),5))))))))))))</f>
        <v>-4</v>
      </c>
      <c r="E236" s="1" t="s">
        <v>86</v>
      </c>
      <c r="F236" s="27" t="s">
        <v>3228</v>
      </c>
      <c r="G236" s="1" t="s">
        <v>3229</v>
      </c>
      <c r="H236" s="1" t="s">
        <v>3230</v>
      </c>
      <c r="I236" s="1">
        <v>5754</v>
      </c>
      <c r="J236" s="1">
        <v>0</v>
      </c>
      <c r="K236" s="1">
        <v>1</v>
      </c>
      <c r="L236" s="1">
        <v>0</v>
      </c>
      <c r="M236" t="s">
        <v>29</v>
      </c>
      <c r="N236" s="14">
        <f>J236/I236</f>
        <v>0</v>
      </c>
      <c r="O236" s="14">
        <f>K236/I236</f>
        <v>1.7379214459506431E-4</v>
      </c>
      <c r="P236" s="14">
        <f>L236/I236</f>
        <v>0</v>
      </c>
      <c r="Q236">
        <v>1291</v>
      </c>
      <c r="R236" s="14">
        <f>Q236/I236</f>
        <v>0.22436565867222802</v>
      </c>
      <c r="S236">
        <v>-355</v>
      </c>
      <c r="T236" t="s">
        <v>90</v>
      </c>
      <c r="U236" s="19" t="s">
        <v>91</v>
      </c>
      <c r="V236" s="19" t="s">
        <v>829</v>
      </c>
      <c r="W236">
        <v>750.25000000000091</v>
      </c>
      <c r="X236" s="14">
        <f>(Q236-W236)/I236</f>
        <v>9.3978102189780865E-2</v>
      </c>
      <c r="Y236" s="14" t="s">
        <v>3231</v>
      </c>
      <c r="Z236" s="30" t="str">
        <f>CONCATENATE(E236," (",U236,") - ",F236," (",V236,")")</f>
        <v>Xenophon (0032) - On the Cavalry Commander (012)</v>
      </c>
      <c r="AA236" s="14"/>
      <c r="AB236" s="14"/>
      <c r="AC236" s="14"/>
      <c r="AD236" s="14"/>
    </row>
    <row r="237" spans="1:30" ht="15.75" customHeight="1" x14ac:dyDescent="0.2">
      <c r="A237" s="1" t="s">
        <v>1410</v>
      </c>
      <c r="B237" s="1" t="s">
        <v>1410</v>
      </c>
      <c r="C237" s="1" t="s">
        <v>1410</v>
      </c>
      <c r="D237" s="10">
        <f>IF(AND(S237 &gt;= -800,S237 &lt;= -600),-7,IF(AND(S237 &gt; -600,S237 &lt;= -500),-6,IF(AND(S237 &gt; -500,S237 &lt;= -400),-5,IF(AND(S237 &gt; -400,S237 &lt;= -300),-4,IF(AND(S237 &gt; -300,S237 &lt;= -200),-3,IF(AND(S237 &gt; -200,S237 &lt;= -100),-2,IF(AND(S237 &gt; -100,S237 &lt;= -1),-1,IF(AND(S237 &gt;= 0,S237 &lt; 100),1,IF(AND(S237 &gt;= 100,S237 &lt; 200),2,IF(AND(S237 &gt;= 200,S237 &lt; 300),3,IF(AND(S237 &gt;= 300,S237 &lt; 400),4,IF(AND(S237 &gt;= 400,S237 &lt; 500),5))))))))))))</f>
        <v>-4</v>
      </c>
      <c r="E237" s="1" t="s">
        <v>875</v>
      </c>
      <c r="F237" s="27" t="s">
        <v>1763</v>
      </c>
      <c r="G237" s="1" t="s">
        <v>1764</v>
      </c>
      <c r="H237" s="1" t="s">
        <v>1765</v>
      </c>
      <c r="I237" s="1">
        <v>2570</v>
      </c>
      <c r="J237" s="1">
        <v>0</v>
      </c>
      <c r="K237" s="1">
        <v>0</v>
      </c>
      <c r="L237" s="1">
        <v>0</v>
      </c>
      <c r="M237" t="s">
        <v>29</v>
      </c>
      <c r="N237" s="14">
        <f>J237/I237</f>
        <v>0</v>
      </c>
      <c r="O237" s="14">
        <f>K237/I237</f>
        <v>0</v>
      </c>
      <c r="P237" s="14">
        <f>L237/I237</f>
        <v>0</v>
      </c>
      <c r="Q237">
        <v>551</v>
      </c>
      <c r="R237" s="14">
        <f>Q237/I237</f>
        <v>0.21439688715953306</v>
      </c>
      <c r="S237">
        <v>-354</v>
      </c>
      <c r="T237" t="s">
        <v>90</v>
      </c>
      <c r="U237" s="19" t="s">
        <v>879</v>
      </c>
      <c r="V237" s="19" t="s">
        <v>790</v>
      </c>
      <c r="W237">
        <v>316.1142857142857</v>
      </c>
      <c r="X237" s="14">
        <f>(Q237-W237)/I237</f>
        <v>9.1395219566425795E-2</v>
      </c>
      <c r="Y237" s="14" t="s">
        <v>1766</v>
      </c>
      <c r="Z237" s="30" t="str">
        <f>CONCATENATE(E237," (",U237,") - ",F237," (",V237,")")</f>
        <v>Demosthenes (0014) - On the Navy-Boards (014)</v>
      </c>
      <c r="AA237" s="14"/>
      <c r="AB237" s="14"/>
      <c r="AC237" s="14"/>
      <c r="AD237" s="14"/>
    </row>
    <row r="238" spans="1:30" ht="15.75" customHeight="1" x14ac:dyDescent="0.2">
      <c r="A238" s="1" t="s">
        <v>1410</v>
      </c>
      <c r="B238" s="1" t="s">
        <v>1410</v>
      </c>
      <c r="C238" s="1" t="s">
        <v>1410</v>
      </c>
      <c r="D238" s="10">
        <f>IF(AND(S238 &gt;= -800,S238 &lt;= -600),-7,IF(AND(S238 &gt; -600,S238 &lt;= -500),-6,IF(AND(S238 &gt; -500,S238 &lt;= -400),-5,IF(AND(S238 &gt; -400,S238 &lt;= -300),-4,IF(AND(S238 &gt; -300,S238 &lt;= -200),-3,IF(AND(S238 &gt; -200,S238 &lt;= -100),-2,IF(AND(S238 &gt; -100,S238 &lt;= -1),-1,IF(AND(S238 &gt;= 0,S238 &lt; 100),1,IF(AND(S238 &gt;= 100,S238 &lt; 200),2,IF(AND(S238 &gt;= 200,S238 &lt; 300),3,IF(AND(S238 &gt;= 300,S238 &lt; 400),4,IF(AND(S238 &gt;= 400,S238 &lt; 500),5))))))))))))</f>
        <v>-4</v>
      </c>
      <c r="E238" s="1" t="s">
        <v>1590</v>
      </c>
      <c r="F238" s="27" t="s">
        <v>1767</v>
      </c>
      <c r="G238" s="1" t="s">
        <v>1768</v>
      </c>
      <c r="H238" s="1" t="s">
        <v>1769</v>
      </c>
      <c r="I238" s="1">
        <v>2792</v>
      </c>
      <c r="J238" s="1">
        <v>6</v>
      </c>
      <c r="K238" s="1">
        <v>8</v>
      </c>
      <c r="L238" s="1">
        <v>0</v>
      </c>
      <c r="M238" t="s">
        <v>29</v>
      </c>
      <c r="N238" s="14">
        <f>J238/I238</f>
        <v>2.1489971346704871E-3</v>
      </c>
      <c r="O238" s="14">
        <f>K238/I238</f>
        <v>2.8653295128939827E-3</v>
      </c>
      <c r="P238" s="14">
        <f>L238/I238</f>
        <v>0</v>
      </c>
      <c r="Q238">
        <v>494</v>
      </c>
      <c r="R238" s="14">
        <f>Q238/I238</f>
        <v>0.17693409742120345</v>
      </c>
      <c r="S238">
        <v>-354</v>
      </c>
      <c r="T238" t="s">
        <v>90</v>
      </c>
      <c r="U238" s="19" t="s">
        <v>1594</v>
      </c>
      <c r="V238" s="19" t="s">
        <v>62</v>
      </c>
      <c r="W238">
        <v>264.87857142857149</v>
      </c>
      <c r="X238" s="14">
        <f>(Q238-W238)/I238</f>
        <v>8.2063548915268097E-2</v>
      </c>
      <c r="Y238" s="14" t="s">
        <v>1770</v>
      </c>
      <c r="Z238" s="30" t="str">
        <f>CONCATENATE(E238," (",U238,") - ",F238," (",V238,")")</f>
        <v>Isaeus (0017) - On The Estate of Apollodorus (007)</v>
      </c>
      <c r="AA238" s="14"/>
      <c r="AB238" s="14"/>
      <c r="AC238" s="14"/>
      <c r="AD238" s="14"/>
    </row>
    <row r="239" spans="1:30" ht="15.75" customHeight="1" x14ac:dyDescent="0.2">
      <c r="A239" s="1" t="s">
        <v>1410</v>
      </c>
      <c r="B239" s="1" t="s">
        <v>1410</v>
      </c>
      <c r="C239" s="1" t="s">
        <v>1410</v>
      </c>
      <c r="D239" s="10">
        <f>IF(AND(S239 &gt;= -800,S239 &lt;= -600),-7,IF(AND(S239 &gt; -600,S239 &lt;= -500),-6,IF(AND(S239 &gt; -500,S239 &lt;= -400),-5,IF(AND(S239 &gt; -400,S239 &lt;= -300),-4,IF(AND(S239 &gt; -300,S239 &lt;= -200),-3,IF(AND(S239 &gt; -200,S239 &lt;= -100),-2,IF(AND(S239 &gt; -100,S239 &lt;= -1),-1,IF(AND(S239 &gt;= 0,S239 &lt; 100),1,IF(AND(S239 &gt;= 100,S239 &lt; 200),2,IF(AND(S239 &gt;= 200,S239 &lt; 300),3,IF(AND(S239 &gt;= 300,S239 &lt; 400),4,IF(AND(S239 &gt;= 400,S239 &lt; 500),5))))))))))))</f>
        <v>-4</v>
      </c>
      <c r="E239" s="1" t="s">
        <v>1590</v>
      </c>
      <c r="F239" s="27" t="s">
        <v>1771</v>
      </c>
      <c r="G239" s="1" t="s">
        <v>1772</v>
      </c>
      <c r="H239" s="1" t="s">
        <v>1773</v>
      </c>
      <c r="I239" s="1">
        <v>2749</v>
      </c>
      <c r="J239" s="1">
        <v>4</v>
      </c>
      <c r="K239" s="1">
        <v>1</v>
      </c>
      <c r="L239" s="1">
        <v>0</v>
      </c>
      <c r="M239" t="s">
        <v>29</v>
      </c>
      <c r="N239" s="14">
        <f>J239/I239</f>
        <v>1.4550745725718443E-3</v>
      </c>
      <c r="O239" s="14">
        <f>K239/I239</f>
        <v>3.6376864314296108E-4</v>
      </c>
      <c r="P239" s="14">
        <f>L239/I239</f>
        <v>0</v>
      </c>
      <c r="Q239">
        <v>496</v>
      </c>
      <c r="R239" s="14">
        <f>Q239/I239</f>
        <v>0.18042924699890869</v>
      </c>
      <c r="S239">
        <v>-354</v>
      </c>
      <c r="T239" t="s">
        <v>90</v>
      </c>
      <c r="U239" s="19" t="s">
        <v>1594</v>
      </c>
      <c r="V239" s="19" t="s">
        <v>37</v>
      </c>
      <c r="W239">
        <v>287.43333333333328</v>
      </c>
      <c r="X239" s="14">
        <f>(Q239-W239)/I239</f>
        <v>7.5870013338183606E-2</v>
      </c>
      <c r="Y239" s="14" t="s">
        <v>1774</v>
      </c>
      <c r="Z239" s="30" t="str">
        <f>CONCATENATE(E239," (",U239,") - ",F239," (",V239,")")</f>
        <v>Isaeus (0017) - On the Estate of Menecles (002)</v>
      </c>
      <c r="AA239" s="14"/>
      <c r="AB239" s="14"/>
      <c r="AC239" s="14"/>
      <c r="AD239" s="14"/>
    </row>
    <row r="240" spans="1:30" ht="15.75" customHeight="1" x14ac:dyDescent="0.2">
      <c r="A240" s="1" t="s">
        <v>1410</v>
      </c>
      <c r="B240" s="1" t="s">
        <v>1410</v>
      </c>
      <c r="C240" s="1" t="s">
        <v>1410</v>
      </c>
      <c r="D240" s="10">
        <f>IF(AND(S240 &gt;= -800,S240 &lt;= -600),-7,IF(AND(S240 &gt; -600,S240 &lt;= -500),-6,IF(AND(S240 &gt; -500,S240 &lt;= -400),-5,IF(AND(S240 &gt; -400,S240 &lt;= -300),-4,IF(AND(S240 &gt; -300,S240 &lt;= -200),-3,IF(AND(S240 &gt; -200,S240 &lt;= -100),-2,IF(AND(S240 &gt; -100,S240 &lt;= -1),-1,IF(AND(S240 &gt;= 0,S240 &lt; 100),1,IF(AND(S240 &gt;= 100,S240 &lt; 200),2,IF(AND(S240 &gt;= 200,S240 &lt; 300),3,IF(AND(S240 &gt;= 300,S240 &lt; 400),4,IF(AND(S240 &gt;= 400,S240 &lt; 500),5))))))))))))</f>
        <v>-4</v>
      </c>
      <c r="E240" s="1" t="s">
        <v>845</v>
      </c>
      <c r="F240" s="27" t="s">
        <v>1775</v>
      </c>
      <c r="G240" s="1" t="s">
        <v>1776</v>
      </c>
      <c r="H240" s="1" t="s">
        <v>1777</v>
      </c>
      <c r="I240" s="1">
        <v>17618</v>
      </c>
      <c r="J240" s="1">
        <v>10</v>
      </c>
      <c r="K240" s="1">
        <v>4</v>
      </c>
      <c r="L240" s="1">
        <v>0</v>
      </c>
      <c r="M240" t="s">
        <v>29</v>
      </c>
      <c r="N240" s="14">
        <f>J240/I240</f>
        <v>5.6760131683505509E-4</v>
      </c>
      <c r="O240" s="14">
        <f>K240/I240</f>
        <v>2.2704052673402204E-4</v>
      </c>
      <c r="P240" s="14">
        <f>L240/I240</f>
        <v>0</v>
      </c>
      <c r="Q240">
        <v>3259</v>
      </c>
      <c r="R240" s="14">
        <f>Q240/I240</f>
        <v>0.18498126915654445</v>
      </c>
      <c r="S240">
        <v>-354</v>
      </c>
      <c r="T240" t="s">
        <v>90</v>
      </c>
      <c r="U240" s="19" t="s">
        <v>848</v>
      </c>
      <c r="V240" s="19" t="s">
        <v>717</v>
      </c>
      <c r="W240">
        <v>1871.792857142847</v>
      </c>
      <c r="X240" s="14">
        <f>(Q240-W240)/I240</f>
        <v>7.8738060100871435E-2</v>
      </c>
      <c r="Y240" s="14" t="s">
        <v>1778</v>
      </c>
      <c r="Z240" s="30" t="str">
        <f>CONCATENATE(E240," (",U240,") - ",F240," (",V240,")")</f>
        <v>Isocrates (0010) - Antidosis (019)</v>
      </c>
      <c r="AA240" s="14"/>
      <c r="AB240" s="14"/>
      <c r="AC240" s="14"/>
      <c r="AD240" s="14"/>
    </row>
    <row r="241" spans="1:31" ht="15.75" customHeight="1" x14ac:dyDescent="0.2">
      <c r="A241" s="1" t="s">
        <v>84</v>
      </c>
      <c r="B241" s="1" t="s">
        <v>85</v>
      </c>
      <c r="C241" s="1" t="s">
        <v>3674</v>
      </c>
      <c r="D241" s="10">
        <f>IF(AND(S241 &gt;= -800,S241 &lt;= -600),-7,IF(AND(S241 &gt; -600,S241 &lt;= -500),-6,IF(AND(S241 &gt; -500,S241 &lt;= -400),-5,IF(AND(S241 &gt; -400,S241 &lt;= -300),-4,IF(AND(S241 &gt; -300,S241 &lt;= -200),-3,IF(AND(S241 &gt; -200,S241 &lt;= -100),-2,IF(AND(S241 &gt; -100,S241 &lt;= -1),-1,IF(AND(S241 &gt;= 0,S241 &lt; 100),1,IF(AND(S241 &gt;= 100,S241 &lt; 200),2,IF(AND(S241 &gt;= 200,S241 &lt; 300),3,IF(AND(S241 &gt;= 300,S241 &lt; 400),4,IF(AND(S241 &gt;= 400,S241 &lt; 500),5))))))))))))</f>
        <v>-4</v>
      </c>
      <c r="E241" s="1" t="s">
        <v>86</v>
      </c>
      <c r="F241" s="27" t="s">
        <v>87</v>
      </c>
      <c r="G241" s="1" t="s">
        <v>88</v>
      </c>
      <c r="H241" s="1" t="s">
        <v>89</v>
      </c>
      <c r="I241" s="1">
        <v>3827</v>
      </c>
      <c r="J241" s="1">
        <v>1</v>
      </c>
      <c r="K241" s="1">
        <v>2</v>
      </c>
      <c r="L241" s="1">
        <v>0</v>
      </c>
      <c r="M241" t="s">
        <v>29</v>
      </c>
      <c r="N241" s="14">
        <f>J241/I241</f>
        <v>2.6130128037627382E-4</v>
      </c>
      <c r="O241" s="14">
        <f>K241/I241</f>
        <v>5.2260256075254764E-4</v>
      </c>
      <c r="P241" s="14">
        <f>L241/I241</f>
        <v>0</v>
      </c>
      <c r="Q241">
        <v>906</v>
      </c>
      <c r="R241" s="14">
        <f>Q241/I241</f>
        <v>0.23673896002090411</v>
      </c>
      <c r="S241">
        <v>-354</v>
      </c>
      <c r="T241" t="s">
        <v>90</v>
      </c>
      <c r="U241" s="19" t="s">
        <v>91</v>
      </c>
      <c r="V241" s="19" t="s">
        <v>82</v>
      </c>
      <c r="W241">
        <v>518.54285714285675</v>
      </c>
      <c r="X241" s="14">
        <f>(Q241-W241)/I241</f>
        <v>0.10124304751950437</v>
      </c>
      <c r="Y241" s="14" t="s">
        <v>92</v>
      </c>
      <c r="Z241" s="30" t="str">
        <f>CONCATENATE(E241," (",U241,") - ",F241," (",V241,")")</f>
        <v>Xenophon (0032) - Ways and Means (011)</v>
      </c>
      <c r="AA241" s="14"/>
      <c r="AB241" s="14"/>
      <c r="AC241" s="14"/>
      <c r="AD241" s="14"/>
    </row>
    <row r="242" spans="1:31" ht="15.75" customHeight="1" x14ac:dyDescent="0.2">
      <c r="A242" s="1" t="s">
        <v>1410</v>
      </c>
      <c r="B242" s="1" t="s">
        <v>1410</v>
      </c>
      <c r="C242" s="1" t="s">
        <v>1410</v>
      </c>
      <c r="D242" s="10">
        <f>IF(AND(S242 &gt;= -800,S242 &lt;= -600),-7,IF(AND(S242 &gt; -600,S242 &lt;= -500),-6,IF(AND(S242 &gt; -500,S242 &lt;= -400),-5,IF(AND(S242 &gt; -400,S242 &lt;= -300),-4,IF(AND(S242 &gt; -300,S242 &lt;= -200),-3,IF(AND(S242 &gt; -200,S242 &lt;= -100),-2,IF(AND(S242 &gt; -100,S242 &lt;= -1),-1,IF(AND(S242 &gt;= 0,S242 &lt; 100),1,IF(AND(S242 &gt;= 100,S242 &lt; 200),2,IF(AND(S242 &gt;= 200,S242 &lt; 300),3,IF(AND(S242 &gt;= 300,S242 &lt; 400),4,IF(AND(S242 &gt;= 400,S242 &lt; 500),5))))))))))))</f>
        <v>-4</v>
      </c>
      <c r="E242" s="1" t="s">
        <v>875</v>
      </c>
      <c r="F242" s="27" t="s">
        <v>1779</v>
      </c>
      <c r="G242" s="1" t="s">
        <v>1780</v>
      </c>
      <c r="H242" s="1" t="s">
        <v>1781</v>
      </c>
      <c r="I242" s="1">
        <v>14600</v>
      </c>
      <c r="J242" s="1">
        <v>4</v>
      </c>
      <c r="K242" s="1">
        <v>3</v>
      </c>
      <c r="L242" s="1">
        <v>0</v>
      </c>
      <c r="M242" t="s">
        <v>29</v>
      </c>
      <c r="N242" s="14">
        <f>J242/I242</f>
        <v>2.7397260273972601E-4</v>
      </c>
      <c r="O242" s="14">
        <f>K242/I242</f>
        <v>2.0547945205479453E-4</v>
      </c>
      <c r="P242" s="14">
        <f>L242/I242</f>
        <v>0</v>
      </c>
      <c r="Q242">
        <v>3220</v>
      </c>
      <c r="R242" s="14">
        <f>Q242/I242</f>
        <v>0.22054794520547946</v>
      </c>
      <c r="S242">
        <v>-353</v>
      </c>
      <c r="T242" t="s">
        <v>90</v>
      </c>
      <c r="U242" s="19" t="s">
        <v>879</v>
      </c>
      <c r="V242" s="19" t="s">
        <v>766</v>
      </c>
      <c r="W242">
        <v>1819.6904761904659</v>
      </c>
      <c r="X242" s="14">
        <f>(Q242-W242)/I242</f>
        <v>9.5911611219831105E-2</v>
      </c>
      <c r="Y242" s="14" t="s">
        <v>1782</v>
      </c>
      <c r="Z242" s="30" t="str">
        <f>CONCATENATE(E242," (",U242,") - ",F242," (",V242,")")</f>
        <v>Demosthenes (0014) - Against Timocrates (024)</v>
      </c>
      <c r="AA242" s="14"/>
      <c r="AB242" s="14"/>
      <c r="AC242" s="14"/>
      <c r="AD242" s="14"/>
    </row>
    <row r="243" spans="1:31" ht="15.75" customHeight="1" x14ac:dyDescent="0.2">
      <c r="A243" s="1" t="s">
        <v>1410</v>
      </c>
      <c r="B243" s="1" t="s">
        <v>1410</v>
      </c>
      <c r="C243" s="1" t="s">
        <v>1410</v>
      </c>
      <c r="D243" s="10">
        <f>IF(AND(S243 &gt;= -800,S243 &lt;= -600),-7,IF(AND(S243 &gt; -600,S243 &lt;= -500),-6,IF(AND(S243 &gt; -500,S243 &lt;= -400),-5,IF(AND(S243 &gt; -400,S243 &lt;= -300),-4,IF(AND(S243 &gt; -300,S243 &lt;= -200),-3,IF(AND(S243 &gt; -200,S243 &lt;= -100),-2,IF(AND(S243 &gt; -100,S243 &lt;= -1),-1,IF(AND(S243 &gt;= 0,S243 &lt; 100),1,IF(AND(S243 &gt;= 100,S243 &lt; 200),2,IF(AND(S243 &gt;= 200,S243 &lt; 300),3,IF(AND(S243 &gt;= 300,S243 &lt; 400),4,IF(AND(S243 &gt;= 400,S243 &lt; 500),5))))))))))))</f>
        <v>-4</v>
      </c>
      <c r="E243" s="1" t="s">
        <v>875</v>
      </c>
      <c r="F243" s="27" t="s">
        <v>1783</v>
      </c>
      <c r="G243" s="1" t="s">
        <v>1784</v>
      </c>
      <c r="H243" s="1" t="s">
        <v>1785</v>
      </c>
      <c r="I243" s="1">
        <v>15326</v>
      </c>
      <c r="J243" s="1">
        <v>2</v>
      </c>
      <c r="K243" s="1">
        <v>38</v>
      </c>
      <c r="L243" s="1">
        <v>0</v>
      </c>
      <c r="M243" t="s">
        <v>29</v>
      </c>
      <c r="N243" s="14">
        <f>J243/I243</f>
        <v>1.3049719431032232E-4</v>
      </c>
      <c r="O243" s="14">
        <f>K243/I243</f>
        <v>2.4794466918961243E-3</v>
      </c>
      <c r="P243" s="14">
        <f>L243/I243</f>
        <v>0</v>
      </c>
      <c r="Q243">
        <v>3335</v>
      </c>
      <c r="R243" s="14">
        <f>Q243/I243</f>
        <v>0.21760407151246247</v>
      </c>
      <c r="S243">
        <v>-352</v>
      </c>
      <c r="T243" t="s">
        <v>90</v>
      </c>
      <c r="U243" s="19" t="s">
        <v>879</v>
      </c>
      <c r="V243" s="19" t="s">
        <v>695</v>
      </c>
      <c r="W243">
        <v>1862.983333333322</v>
      </c>
      <c r="X243" s="14">
        <f>(Q243-W243)/I243</f>
        <v>9.6047022489017225E-2</v>
      </c>
      <c r="Y243" s="14" t="s">
        <v>1786</v>
      </c>
      <c r="Z243" s="30" t="str">
        <f>CONCATENATE(E243," (",U243,") - ",F243," (",V243,")")</f>
        <v>Demosthenes (0014) - Against Aristocrates (023)</v>
      </c>
      <c r="AA243" s="14"/>
      <c r="AB243" s="14"/>
      <c r="AC243" s="14"/>
      <c r="AD243" s="14"/>
    </row>
    <row r="244" spans="1:31" ht="15.75" customHeight="1" x14ac:dyDescent="0.2">
      <c r="A244" s="1" t="s">
        <v>1410</v>
      </c>
      <c r="B244" s="1" t="s">
        <v>1410</v>
      </c>
      <c r="C244" s="1" t="s">
        <v>1410</v>
      </c>
      <c r="D244" s="10">
        <f>IF(AND(S244 &gt;= -800,S244 &lt;= -600),-7,IF(AND(S244 &gt; -600,S244 &lt;= -500),-6,IF(AND(S244 &gt; -500,S244 &lt;= -400),-5,IF(AND(S244 &gt; -400,S244 &lt;= -300),-4,IF(AND(S244 &gt; -300,S244 &lt;= -200),-3,IF(AND(S244 &gt; -200,S244 &lt;= -100),-2,IF(AND(S244 &gt; -100,S244 &lt;= -1),-1,IF(AND(S244 &gt;= 0,S244 &lt; 100),1,IF(AND(S244 &gt;= 100,S244 &lt; 200),2,IF(AND(S244 &gt;= 200,S244 &lt; 300),3,IF(AND(S244 &gt;= 300,S244 &lt; 400),4,IF(AND(S244 &gt;= 400,S244 &lt; 500),5))))))))))))</f>
        <v>-4</v>
      </c>
      <c r="E244" s="1" t="s">
        <v>875</v>
      </c>
      <c r="F244" s="27" t="s">
        <v>1787</v>
      </c>
      <c r="G244" s="1" t="s">
        <v>1788</v>
      </c>
      <c r="H244" s="1" t="s">
        <v>1789</v>
      </c>
      <c r="I244" s="1">
        <v>1853</v>
      </c>
      <c r="J244" s="1">
        <v>0</v>
      </c>
      <c r="K244" s="1">
        <v>1</v>
      </c>
      <c r="L244" s="1">
        <v>0</v>
      </c>
      <c r="M244" t="s">
        <v>29</v>
      </c>
      <c r="N244" s="14">
        <f>J244/I244</f>
        <v>0</v>
      </c>
      <c r="O244" s="14">
        <f>K244/I244</f>
        <v>5.3966540744738263E-4</v>
      </c>
      <c r="P244" s="14">
        <f>L244/I244</f>
        <v>0</v>
      </c>
      <c r="Q244">
        <v>383</v>
      </c>
      <c r="R244" s="14">
        <f>Q244/I244</f>
        <v>0.20669185105234755</v>
      </c>
      <c r="S244">
        <v>-352</v>
      </c>
      <c r="T244" t="s">
        <v>90</v>
      </c>
      <c r="U244" s="19" t="s">
        <v>879</v>
      </c>
      <c r="V244" s="19" t="s">
        <v>690</v>
      </c>
      <c r="W244">
        <v>229.8166666666668</v>
      </c>
      <c r="X244" s="14">
        <f>(Q244-W244)/I244</f>
        <v>8.2667745997481487E-2</v>
      </c>
      <c r="Y244" s="14" t="s">
        <v>1790</v>
      </c>
      <c r="Z244" s="30" t="str">
        <f>CONCATENATE(E244," (",U244,") - ",F244," (",V244,")")</f>
        <v>Demosthenes (0014) - For the Megalopolitans (016)</v>
      </c>
      <c r="AA244" s="14"/>
      <c r="AB244" s="14"/>
      <c r="AC244" s="14"/>
      <c r="AD244" s="14"/>
    </row>
    <row r="245" spans="1:31" ht="15.75" customHeight="1" x14ac:dyDescent="0.2">
      <c r="A245" s="1" t="s">
        <v>1410</v>
      </c>
      <c r="B245" s="1" t="s">
        <v>1410</v>
      </c>
      <c r="C245" s="1" t="s">
        <v>1410</v>
      </c>
      <c r="D245" s="10">
        <f>IF(AND(S245 &gt;= -800,S245 &lt;= -600),-7,IF(AND(S245 &gt; -600,S245 &lt;= -500),-6,IF(AND(S245 &gt; -500,S245 &lt;= -400),-5,IF(AND(S245 &gt; -400,S245 &lt;= -300),-4,IF(AND(S245 &gt; -300,S245 &lt;= -200),-3,IF(AND(S245 &gt; -200,S245 &lt;= -100),-2,IF(AND(S245 &gt; -100,S245 &lt;= -1),-1,IF(AND(S245 &gt;= 0,S245 &lt; 100),1,IF(AND(S245 &gt;= 100,S245 &lt; 200),2,IF(AND(S245 &gt;= 200,S245 &lt; 300),3,IF(AND(S245 &gt;= 300,S245 &lt; 400),4,IF(AND(S245 &gt;= 400,S245 &lt; 500),5))))))))))))</f>
        <v>-4</v>
      </c>
      <c r="E245" s="1" t="s">
        <v>875</v>
      </c>
      <c r="F245" s="27" t="s">
        <v>1791</v>
      </c>
      <c r="G245" s="1" t="s">
        <v>1792</v>
      </c>
      <c r="H245" s="1" t="s">
        <v>1793</v>
      </c>
      <c r="I245" s="1">
        <v>3635</v>
      </c>
      <c r="J245" s="1">
        <v>2</v>
      </c>
      <c r="K245" s="1">
        <v>61</v>
      </c>
      <c r="L245" s="1">
        <v>0</v>
      </c>
      <c r="M245" t="s">
        <v>29</v>
      </c>
      <c r="N245" s="14">
        <f>J245/I245</f>
        <v>5.5020632737276477E-4</v>
      </c>
      <c r="O245" s="14">
        <f>K245/I245</f>
        <v>1.6781292984869325E-2</v>
      </c>
      <c r="P245" s="14">
        <f>L245/I245</f>
        <v>0</v>
      </c>
      <c r="Q245">
        <v>801</v>
      </c>
      <c r="R245" s="14">
        <f>Q245/I245</f>
        <v>0.2203576341127923</v>
      </c>
      <c r="S245">
        <v>-351</v>
      </c>
      <c r="T245" t="s">
        <v>90</v>
      </c>
      <c r="U245" s="19" t="s">
        <v>879</v>
      </c>
      <c r="V245" s="19" t="s">
        <v>742</v>
      </c>
      <c r="W245">
        <v>422.5166666666662</v>
      </c>
      <c r="X245" s="14">
        <f>(Q245-W245)/I245</f>
        <v>0.10412196240256776</v>
      </c>
      <c r="Y245" s="14" t="s">
        <v>1794</v>
      </c>
      <c r="Z245" s="30" t="str">
        <f>CONCATENATE(E245," (",U245,") - ",F245," (",V245,")")</f>
        <v>Demosthenes (0014) - Against Lacritus (035)</v>
      </c>
      <c r="AA245" s="14"/>
      <c r="AB245" s="14"/>
      <c r="AC245" s="14"/>
      <c r="AD245" s="14"/>
    </row>
    <row r="246" spans="1:31" ht="15.75" customHeight="1" x14ac:dyDescent="0.2">
      <c r="A246" s="1" t="s">
        <v>1410</v>
      </c>
      <c r="B246" s="1" t="s">
        <v>1410</v>
      </c>
      <c r="C246" s="1" t="s">
        <v>1410</v>
      </c>
      <c r="D246" s="10">
        <f>IF(AND(S246 &gt;= -800,S246 &lt;= -600),-7,IF(AND(S246 &gt; -600,S246 &lt;= -500),-6,IF(AND(S246 &gt; -500,S246 &lt;= -400),-5,IF(AND(S246 &gt; -400,S246 &lt;= -300),-4,IF(AND(S246 &gt; -300,S246 &lt;= -200),-3,IF(AND(S246 &gt; -200,S246 &lt;= -100),-2,IF(AND(S246 &gt; -100,S246 &lt;= -1),-1,IF(AND(S246 &gt;= 0,S246 &lt; 100),1,IF(AND(S246 &gt;= 100,S246 &lt; 200),2,IF(AND(S246 &gt;= 200,S246 &lt; 300),3,IF(AND(S246 &gt;= 300,S246 &lt; 400),4,IF(AND(S246 &gt;= 400,S246 &lt; 500),5))))))))))))</f>
        <v>-4</v>
      </c>
      <c r="E246" s="1" t="s">
        <v>875</v>
      </c>
      <c r="F246" s="27" t="s">
        <v>1802</v>
      </c>
      <c r="G246" s="1" t="s">
        <v>1799</v>
      </c>
      <c r="H246" s="1" t="s">
        <v>1800</v>
      </c>
      <c r="I246" s="1">
        <v>3286</v>
      </c>
      <c r="J246" s="1">
        <v>2</v>
      </c>
      <c r="K246" s="1">
        <v>0</v>
      </c>
      <c r="L246" s="1">
        <v>0</v>
      </c>
      <c r="M246" t="s">
        <v>29</v>
      </c>
      <c r="N246" s="14">
        <f>J246/I246</f>
        <v>6.0864272671941571E-4</v>
      </c>
      <c r="O246" s="14">
        <f>K246/I246</f>
        <v>0</v>
      </c>
      <c r="P246" s="14">
        <f>L246/I246</f>
        <v>0</v>
      </c>
      <c r="Q246">
        <v>809</v>
      </c>
      <c r="R246" s="14">
        <f>Q246/I246</f>
        <v>0.24619598295800366</v>
      </c>
      <c r="S246">
        <v>-351</v>
      </c>
      <c r="T246" t="s">
        <v>90</v>
      </c>
      <c r="U246" s="19" t="s">
        <v>879</v>
      </c>
      <c r="V246" s="19" t="s">
        <v>47</v>
      </c>
      <c r="W246">
        <v>469.37142857142811</v>
      </c>
      <c r="X246" s="14">
        <f>(Q246-W246)/I246</f>
        <v>0.10335622989305292</v>
      </c>
      <c r="Y246" s="14" t="s">
        <v>1801</v>
      </c>
      <c r="Z246" s="30" t="str">
        <f>CONCATENATE(E246," (",U246,") - ",F246," (",V246,")")</f>
        <v>Demosthenes (0014) - First Philippic (004)</v>
      </c>
      <c r="AA246" s="14"/>
      <c r="AB246" s="14"/>
      <c r="AC246" s="14"/>
      <c r="AD246" s="14"/>
    </row>
    <row r="247" spans="1:31" ht="15.75" customHeight="1" x14ac:dyDescent="0.2">
      <c r="A247" s="1" t="s">
        <v>1410</v>
      </c>
      <c r="B247" s="1" t="s">
        <v>1410</v>
      </c>
      <c r="C247" s="1" t="s">
        <v>1410</v>
      </c>
      <c r="D247" s="10">
        <f>IF(AND(S247 &gt;= -800,S247 &lt;= -600),-7,IF(AND(S247 &gt; -600,S247 &lt;= -500),-6,IF(AND(S247 &gt; -500,S247 &lt;= -400),-5,IF(AND(S247 &gt; -400,S247 &lt;= -300),-4,IF(AND(S247 &gt; -300,S247 &lt;= -200),-3,IF(AND(S247 &gt; -200,S247 &lt;= -100),-2,IF(AND(S247 &gt; -100,S247 &lt;= -1),-1,IF(AND(S247 &gt;= 0,S247 &lt; 100),1,IF(AND(S247 &gt;= 100,S247 &lt; 200),2,IF(AND(S247 &gt;= 200,S247 &lt; 300),3,IF(AND(S247 &gt;= 300,S247 &lt; 400),4,IF(AND(S247 &gt;= 400,S247 &lt; 500),5))))))))))))</f>
        <v>-4</v>
      </c>
      <c r="E247" s="1" t="s">
        <v>875</v>
      </c>
      <c r="F247" s="27" t="s">
        <v>1795</v>
      </c>
      <c r="G247" s="1" t="s">
        <v>1796</v>
      </c>
      <c r="H247" s="1" t="s">
        <v>1797</v>
      </c>
      <c r="I247" s="1">
        <v>2206</v>
      </c>
      <c r="J247" s="1">
        <v>0</v>
      </c>
      <c r="K247" s="1">
        <v>16</v>
      </c>
      <c r="L247" s="1">
        <v>0</v>
      </c>
      <c r="M247" t="s">
        <v>29</v>
      </c>
      <c r="N247" s="14">
        <f>J247/I247</f>
        <v>0</v>
      </c>
      <c r="O247" s="14">
        <f>K247/I247</f>
        <v>7.2529465095194923E-3</v>
      </c>
      <c r="P247" s="14">
        <f>L247/I247</f>
        <v>0</v>
      </c>
      <c r="Q247">
        <v>486</v>
      </c>
      <c r="R247" s="14">
        <f>Q247/I247</f>
        <v>0.22030825022665457</v>
      </c>
      <c r="S247">
        <v>-351</v>
      </c>
      <c r="T247" t="s">
        <v>90</v>
      </c>
      <c r="U247" s="19" t="s">
        <v>879</v>
      </c>
      <c r="V247" s="19" t="s">
        <v>675</v>
      </c>
      <c r="W247">
        <v>290.92142857142858</v>
      </c>
      <c r="X247" s="14">
        <f>(Q247-W247)/I247</f>
        <v>8.8430902732806627E-2</v>
      </c>
      <c r="Y247" s="14" t="s">
        <v>1798</v>
      </c>
      <c r="Z247" s="30" t="str">
        <f>CONCATENATE(E247," (",U247,") - ",F247," (",V247,")")</f>
        <v>Demosthenes (0014) - For the Liberty of the Rhodians (015)</v>
      </c>
      <c r="AA247" s="14"/>
      <c r="AB247" s="14"/>
      <c r="AC247" s="14"/>
      <c r="AD247" s="14"/>
      <c r="AE247" t="s">
        <v>1802</v>
      </c>
    </row>
    <row r="248" spans="1:31" ht="15.75" customHeight="1" x14ac:dyDescent="0.2">
      <c r="A248" s="1" t="s">
        <v>3075</v>
      </c>
      <c r="B248" s="1" t="s">
        <v>3227</v>
      </c>
      <c r="C248" s="1" t="s">
        <v>3227</v>
      </c>
      <c r="D248" s="10">
        <f>IF(AND(S248 &gt;= -800,S248 &lt;= -600),-7,IF(AND(S248 &gt; -600,S248 &lt;= -500),-6,IF(AND(S248 &gt; -500,S248 &lt;= -400),-5,IF(AND(S248 &gt; -400,S248 &lt;= -300),-4,IF(AND(S248 &gt; -300,S248 &lt;= -200),-3,IF(AND(S248 &gt; -200,S248 &lt;= -100),-2,IF(AND(S248 &gt; -100,S248 &lt;= -1),-1,IF(AND(S248 &gt;= 0,S248 &lt; 100),1,IF(AND(S248 &gt;= 100,S248 &lt; 200),2,IF(AND(S248 &gt;= 200,S248 &lt; 300),3,IF(AND(S248 &gt;= 300,S248 &lt; 400),4,IF(AND(S248 &gt;= 400,S248 &lt; 500),5))))))))))))</f>
        <v>-4</v>
      </c>
      <c r="E248" s="3" t="s">
        <v>3232</v>
      </c>
      <c r="F248" s="27" t="s">
        <v>3233</v>
      </c>
      <c r="G248" s="1" t="s">
        <v>3234</v>
      </c>
      <c r="H248" s="1" t="s">
        <v>3235</v>
      </c>
      <c r="I248" s="1">
        <v>13992</v>
      </c>
      <c r="J248" s="1">
        <v>53</v>
      </c>
      <c r="K248" s="1">
        <v>14</v>
      </c>
      <c r="L248" s="1">
        <v>0</v>
      </c>
      <c r="M248" t="s">
        <v>29</v>
      </c>
      <c r="N248" s="14">
        <f>J248/I248</f>
        <v>3.787878787878788E-3</v>
      </c>
      <c r="O248" s="14">
        <f>K248/I248</f>
        <v>1.0005717552887365E-3</v>
      </c>
      <c r="P248" s="14">
        <f>L248/I248</f>
        <v>0</v>
      </c>
      <c r="Q248">
        <v>2884</v>
      </c>
      <c r="R248" s="14">
        <f>Q248/I248</f>
        <v>0.20611778158947971</v>
      </c>
      <c r="S248">
        <v>-350</v>
      </c>
      <c r="T248" t="s">
        <v>90</v>
      </c>
      <c r="U248" s="19" t="s">
        <v>3236</v>
      </c>
      <c r="V248" s="19" t="s">
        <v>32</v>
      </c>
      <c r="W248">
        <v>1615.9619047618989</v>
      </c>
      <c r="X248" s="14">
        <f>(Q248-W248)/I248</f>
        <v>9.0625935908955194E-2</v>
      </c>
      <c r="Y248" s="14" t="s">
        <v>3237</v>
      </c>
      <c r="Z248" s="30" t="str">
        <f>CONCATENATE(E248," (",U248,") - ",F248," (",V248,")")</f>
        <v>Aeneas Tacticus (0058) - Poliorcetica (001)</v>
      </c>
      <c r="AA248" s="14"/>
      <c r="AB248" s="14"/>
      <c r="AC248" s="14"/>
      <c r="AD248" s="14"/>
    </row>
    <row r="249" spans="1:31" ht="15.75" customHeight="1" x14ac:dyDescent="0.2">
      <c r="A249" s="1" t="s">
        <v>1410</v>
      </c>
      <c r="B249" s="1" t="s">
        <v>1410</v>
      </c>
      <c r="C249" s="1" t="s">
        <v>1410</v>
      </c>
      <c r="D249" s="10">
        <f>IF(AND(S249 &gt;= -800,S249 &lt;= -600),-7,IF(AND(S249 &gt; -600,S249 &lt;= -500),-6,IF(AND(S249 &gt; -500,S249 &lt;= -400),-5,IF(AND(S249 &gt; -400,S249 &lt;= -300),-4,IF(AND(S249 &gt; -300,S249 &lt;= -200),-3,IF(AND(S249 &gt; -200,S249 &lt;= -100),-2,IF(AND(S249 &gt; -100,S249 &lt;= -1),-1,IF(AND(S249 &gt;= 0,S249 &lt; 100),1,IF(AND(S249 &gt;= 100,S249 &lt; 200),2,IF(AND(S249 &gt;= 200,S249 &lt; 300),3,IF(AND(S249 &gt;= 300,S249 &lt; 400),4,IF(AND(S249 &gt;= 400,S249 &lt; 500),5))))))))))))</f>
        <v>-4</v>
      </c>
      <c r="E249" s="1" t="s">
        <v>875</v>
      </c>
      <c r="F249" s="27" t="s">
        <v>1803</v>
      </c>
      <c r="G249" s="1" t="s">
        <v>1804</v>
      </c>
      <c r="H249" s="1" t="s">
        <v>1805</v>
      </c>
      <c r="I249" s="1">
        <v>2103</v>
      </c>
      <c r="J249" s="1">
        <v>0</v>
      </c>
      <c r="K249" s="1">
        <v>8</v>
      </c>
      <c r="L249" s="1">
        <v>0</v>
      </c>
      <c r="M249" t="s">
        <v>29</v>
      </c>
      <c r="N249" s="14">
        <f>J249/I249</f>
        <v>0</v>
      </c>
      <c r="O249" s="14">
        <f>K249/I249</f>
        <v>3.8040893961008085E-3</v>
      </c>
      <c r="P249" s="14">
        <f>L249/I249</f>
        <v>0</v>
      </c>
      <c r="Q249">
        <v>459</v>
      </c>
      <c r="R249" s="14">
        <f>Q249/I249</f>
        <v>0.21825962910128388</v>
      </c>
      <c r="S249">
        <v>-350</v>
      </c>
      <c r="T249" t="s">
        <v>90</v>
      </c>
      <c r="U249" s="19" t="s">
        <v>879</v>
      </c>
      <c r="V249" s="19" t="s">
        <v>660</v>
      </c>
      <c r="W249">
        <v>261.80000000000013</v>
      </c>
      <c r="X249" s="14">
        <f>(Q249-W249)/I249</f>
        <v>9.3770803613884873E-2</v>
      </c>
      <c r="Y249" s="14" t="s">
        <v>1806</v>
      </c>
      <c r="Z249" s="30" t="str">
        <f>CONCATENATE(E249," (",U249,") - ",F249," (",V249,")")</f>
        <v>Demosthenes (0014) - Against Callicles (055)</v>
      </c>
      <c r="AA249" s="14"/>
      <c r="AB249" s="14"/>
      <c r="AC249" s="14"/>
      <c r="AD249" s="14"/>
    </row>
    <row r="250" spans="1:31" ht="15.75" customHeight="1" x14ac:dyDescent="0.2">
      <c r="A250" s="1" t="s">
        <v>1410</v>
      </c>
      <c r="B250" s="1" t="s">
        <v>1410</v>
      </c>
      <c r="C250" s="1" t="s">
        <v>1410</v>
      </c>
      <c r="D250" s="10">
        <f>IF(AND(S250 &gt;= -800,S250 &lt;= -600),-7,IF(AND(S250 &gt; -600,S250 &lt;= -500),-6,IF(AND(S250 &gt; -500,S250 &lt;= -400),-5,IF(AND(S250 &gt; -400,S250 &lt;= -300),-4,IF(AND(S250 &gt; -300,S250 &lt;= -200),-3,IF(AND(S250 &gt; -200,S250 &lt;= -100),-2,IF(AND(S250 &gt; -100,S250 &lt;= -1),-1,IF(AND(S250 &gt;= 0,S250 &lt; 100),1,IF(AND(S250 &gt;= 100,S250 &lt; 200),2,IF(AND(S250 &gt;= 200,S250 &lt; 300),3,IF(AND(S250 &gt;= 300,S250 &lt; 400),4,IF(AND(S250 &gt;= 400,S250 &lt; 500),5))))))))))))</f>
        <v>-4</v>
      </c>
      <c r="E250" s="1" t="s">
        <v>875</v>
      </c>
      <c r="F250" s="27" t="s">
        <v>1807</v>
      </c>
      <c r="G250" s="1" t="s">
        <v>1808</v>
      </c>
      <c r="H250" s="1" t="s">
        <v>1809</v>
      </c>
      <c r="I250" s="1">
        <v>3939</v>
      </c>
      <c r="J250" s="1">
        <v>1</v>
      </c>
      <c r="K250" s="1">
        <v>11</v>
      </c>
      <c r="L250" s="1">
        <v>0</v>
      </c>
      <c r="M250" t="s">
        <v>29</v>
      </c>
      <c r="N250" s="14">
        <f>J250/I250</f>
        <v>2.538715410002539E-4</v>
      </c>
      <c r="O250" s="14">
        <f>K250/I250</f>
        <v>2.7925869510027927E-3</v>
      </c>
      <c r="P250" s="14">
        <f>L250/I250</f>
        <v>0</v>
      </c>
      <c r="Q250">
        <v>758</v>
      </c>
      <c r="R250" s="14">
        <f>Q250/I250</f>
        <v>0.19243462807819242</v>
      </c>
      <c r="S250">
        <v>-350</v>
      </c>
      <c r="T250" t="s">
        <v>90</v>
      </c>
      <c r="U250" s="19" t="s">
        <v>879</v>
      </c>
      <c r="V250" s="19" t="s">
        <v>555</v>
      </c>
      <c r="W250">
        <v>422.32142857142838</v>
      </c>
      <c r="X250" s="14">
        <f>(Q250-W250)/I250</f>
        <v>8.5219236209335261E-2</v>
      </c>
      <c r="Y250" s="14" t="s">
        <v>1810</v>
      </c>
      <c r="Z250" s="30" t="str">
        <f>CONCATENATE(E250," (",U250,") - ",F250," (",V250,")")</f>
        <v>Demosthenes (0014) - For Phormio (036)</v>
      </c>
      <c r="AA250" s="14"/>
      <c r="AB250" s="14"/>
      <c r="AC250" s="14"/>
      <c r="AD250" s="14"/>
    </row>
    <row r="251" spans="1:31" ht="15.75" customHeight="1" x14ac:dyDescent="0.2">
      <c r="A251" s="1" t="s">
        <v>3075</v>
      </c>
      <c r="B251" s="1" t="s">
        <v>3143</v>
      </c>
      <c r="C251" s="1" t="s">
        <v>3672</v>
      </c>
      <c r="D251" s="10">
        <f>IF(AND(S251 &gt;= -800,S251 &lt;= -600),-7,IF(AND(S251 &gt; -600,S251 &lt;= -500),-6,IF(AND(S251 &gt; -500,S251 &lt;= -400),-5,IF(AND(S251 &gt; -400,S251 &lt;= -300),-4,IF(AND(S251 &gt; -300,S251 &lt;= -200),-3,IF(AND(S251 &gt; -200,S251 &lt;= -100),-2,IF(AND(S251 &gt; -100,S251 &lt;= -1),-1,IF(AND(S251 &gt;= 0,S251 &lt; 100),1,IF(AND(S251 &gt;= 100,S251 &lt; 200),2,IF(AND(S251 &gt;= 200,S251 &lt; 300),3,IF(AND(S251 &gt;= 300,S251 &lt; 400),4,IF(AND(S251 &gt;= 400,S251 &lt; 500),5))))))))))))</f>
        <v>-4</v>
      </c>
      <c r="E251" s="1" t="s">
        <v>3144</v>
      </c>
      <c r="F251" s="27" t="s">
        <v>3217</v>
      </c>
      <c r="G251" s="1" t="s">
        <v>3218</v>
      </c>
      <c r="H251" s="1" t="s">
        <v>3219</v>
      </c>
      <c r="I251" s="1">
        <v>1309</v>
      </c>
      <c r="J251" s="1">
        <v>26</v>
      </c>
      <c r="K251" s="1">
        <v>2</v>
      </c>
      <c r="L251" s="1">
        <v>0</v>
      </c>
      <c r="M251" t="s">
        <v>29</v>
      </c>
      <c r="N251" s="14">
        <f>J251/I251</f>
        <v>1.9862490450725745E-2</v>
      </c>
      <c r="O251" s="14">
        <f>K251/I251</f>
        <v>1.5278838808250573E-3</v>
      </c>
      <c r="P251" s="14">
        <f>L251/I251</f>
        <v>0</v>
      </c>
      <c r="Q251">
        <v>229</v>
      </c>
      <c r="R251" s="14">
        <f>Q251/I251</f>
        <v>0.17494270435446907</v>
      </c>
      <c r="S251">
        <v>-350</v>
      </c>
      <c r="T251" t="s">
        <v>1245</v>
      </c>
      <c r="U251" s="19" t="s">
        <v>3147</v>
      </c>
      <c r="V251" s="19" t="s">
        <v>780</v>
      </c>
      <c r="W251">
        <v>126.7107142857142</v>
      </c>
      <c r="X251" s="14">
        <f>(Q251-W251)/I251</f>
        <v>7.8143075411983037E-2</v>
      </c>
      <c r="Y251" s="14" t="s">
        <v>3220</v>
      </c>
      <c r="Z251" s="30" t="str">
        <f>CONCATENATE(E251," (",U251,") - ",F251," (",V251,")")</f>
        <v>Hippocrates (0627) - De alimento (046)</v>
      </c>
      <c r="AA251" s="14"/>
      <c r="AB251" s="14"/>
      <c r="AC251" s="14"/>
      <c r="AD251" s="14"/>
    </row>
    <row r="252" spans="1:31" ht="15.75" customHeight="1" x14ac:dyDescent="0.2">
      <c r="A252" s="1" t="s">
        <v>1410</v>
      </c>
      <c r="B252" s="1" t="s">
        <v>1410</v>
      </c>
      <c r="C252" s="1" t="s">
        <v>1410</v>
      </c>
      <c r="D252" s="10">
        <f>IF(AND(S252 &gt;= -800,S252 &lt;= -600),-7,IF(AND(S252 &gt; -600,S252 &lt;= -500),-6,IF(AND(S252 &gt; -500,S252 &lt;= -400),-5,IF(AND(S252 &gt; -400,S252 &lt;= -300),-4,IF(AND(S252 &gt; -300,S252 &lt;= -200),-3,IF(AND(S252 &gt; -200,S252 &lt;= -100),-2,IF(AND(S252 &gt; -100,S252 &lt;= -1),-1,IF(AND(S252 &gt;= 0,S252 &lt; 100),1,IF(AND(S252 &gt;= 100,S252 &lt; 200),2,IF(AND(S252 &gt;= 200,S252 &lt; 300),3,IF(AND(S252 &gt;= 300,S252 &lt; 400),4,IF(AND(S252 &gt;= 400,S252 &lt; 500),5))))))))))))</f>
        <v>-4</v>
      </c>
      <c r="E252" s="1" t="s">
        <v>1590</v>
      </c>
      <c r="F252" s="27" t="s">
        <v>1811</v>
      </c>
      <c r="G252" s="1" t="s">
        <v>1812</v>
      </c>
      <c r="H252" s="1" t="s">
        <v>1813</v>
      </c>
      <c r="I252" s="1">
        <v>1802</v>
      </c>
      <c r="J252" s="1">
        <v>9</v>
      </c>
      <c r="K252" s="1">
        <v>22</v>
      </c>
      <c r="L252" s="1">
        <v>0</v>
      </c>
      <c r="M252" t="s">
        <v>29</v>
      </c>
      <c r="N252" s="14">
        <f>J252/I252</f>
        <v>4.9944506104328528E-3</v>
      </c>
      <c r="O252" s="14">
        <f>K252/I252</f>
        <v>1.2208657047724751E-2</v>
      </c>
      <c r="P252" s="14">
        <f>L252/I252</f>
        <v>0</v>
      </c>
      <c r="Q252">
        <v>348</v>
      </c>
      <c r="R252" s="14">
        <f>Q252/I252</f>
        <v>0.19311875693673697</v>
      </c>
      <c r="S252">
        <v>-350</v>
      </c>
      <c r="T252" t="s">
        <v>90</v>
      </c>
      <c r="U252" s="19" t="s">
        <v>1594</v>
      </c>
      <c r="V252" s="19" t="s">
        <v>47</v>
      </c>
      <c r="W252">
        <v>200.11666666666679</v>
      </c>
      <c r="X252" s="14">
        <f>(Q252-W252)/I252</f>
        <v>8.2066222715501222E-2</v>
      </c>
      <c r="Y252" s="14" t="s">
        <v>1814</v>
      </c>
      <c r="Z252" s="30" t="str">
        <f>CONCATENATE(E252," (",U252,") - ",F252," (",V252,")")</f>
        <v>Isaeus (0017) - On the Estate of Nicostratus (004)</v>
      </c>
      <c r="AA252" s="14"/>
      <c r="AB252" s="14"/>
      <c r="AC252" s="14"/>
      <c r="AD252" s="14"/>
    </row>
    <row r="253" spans="1:31" ht="15.75" customHeight="1" x14ac:dyDescent="0.2">
      <c r="A253" s="1" t="s">
        <v>844</v>
      </c>
      <c r="B253" s="1" t="s">
        <v>844</v>
      </c>
      <c r="C253" s="1" t="s">
        <v>844</v>
      </c>
      <c r="D253" s="10">
        <f>IF(AND(S253 &gt;= -800,S253 &lt;= -600),-7,IF(AND(S253 &gt; -600,S253 &lt;= -500),-6,IF(AND(S253 &gt; -500,S253 &lt;= -400),-5,IF(AND(S253 &gt; -400,S253 &lt;= -300),-4,IF(AND(S253 &gt; -300,S253 &lt;= -200),-3,IF(AND(S253 &gt; -200,S253 &lt;= -100),-2,IF(AND(S253 &gt; -100,S253 &lt;= -1),-1,IF(AND(S253 &gt;= 0,S253 &lt; 100),1,IF(AND(S253 &gt;= 100,S253 &lt; 200),2,IF(AND(S253 &gt;= 200,S253 &lt; 300),3,IF(AND(S253 &gt;= 300,S253 &lt; 400),4,IF(AND(S253 &gt;= 400,S253 &lt; 500),5))))))))))))</f>
        <v>-4</v>
      </c>
      <c r="E253" s="1" t="s">
        <v>845</v>
      </c>
      <c r="F253" s="27" t="s">
        <v>3599</v>
      </c>
      <c r="G253" s="1" t="s">
        <v>885</v>
      </c>
      <c r="H253" s="1" t="s">
        <v>886</v>
      </c>
      <c r="I253" s="1">
        <v>665</v>
      </c>
      <c r="J253" s="1">
        <v>0</v>
      </c>
      <c r="K253" s="1">
        <v>0</v>
      </c>
      <c r="L253" s="1">
        <v>0</v>
      </c>
      <c r="M253" t="s">
        <v>29</v>
      </c>
      <c r="N253" s="14">
        <f>J253/I253</f>
        <v>0</v>
      </c>
      <c r="O253" s="14">
        <f>K253/I253</f>
        <v>0</v>
      </c>
      <c r="P253" s="14">
        <f>L253/I253</f>
        <v>0</v>
      </c>
      <c r="Q253">
        <v>116</v>
      </c>
      <c r="R253" s="14">
        <f>Q253/I253</f>
        <v>0.17443609022556392</v>
      </c>
      <c r="S253">
        <v>-350</v>
      </c>
      <c r="T253" t="s">
        <v>90</v>
      </c>
      <c r="U253" s="19" t="s">
        <v>848</v>
      </c>
      <c r="V253" s="19" t="s">
        <v>752</v>
      </c>
      <c r="W253">
        <v>66.366666666666688</v>
      </c>
      <c r="X253" s="14">
        <f>(Q253-W253)/I253</f>
        <v>7.4636591478696709E-2</v>
      </c>
      <c r="Y253" s="14" t="s">
        <v>887</v>
      </c>
      <c r="Z253" s="30" t="str">
        <f>CONCATENATE(E253," (",U253,") - ",F253," (",V253,")")</f>
        <v>Isocrates (0010) - Letter 8 (025)</v>
      </c>
      <c r="AA253" s="14"/>
      <c r="AB253" s="14"/>
      <c r="AC253" s="14"/>
      <c r="AD253" s="14"/>
      <c r="AE253" t="s">
        <v>862</v>
      </c>
    </row>
    <row r="254" spans="1:31" ht="15.75" customHeight="1" x14ac:dyDescent="0.2">
      <c r="A254" s="1" t="s">
        <v>2204</v>
      </c>
      <c r="B254" s="1" t="s">
        <v>2204</v>
      </c>
      <c r="C254" s="1" t="s">
        <v>2204</v>
      </c>
      <c r="D254" s="10">
        <f>IF(AND(S254 &gt;= -800,S254 &lt;= -600),-7,IF(AND(S254 &gt; -600,S254 &lt;= -500),-6,IF(AND(S254 &gt; -500,S254 &lt;= -400),-5,IF(AND(S254 &gt; -400,S254 &lt;= -300),-4,IF(AND(S254 &gt; -300,S254 &lt;= -200),-3,IF(AND(S254 &gt; -200,S254 &lt;= -100),-2,IF(AND(S254 &gt; -100,S254 &lt;= -1),-1,IF(AND(S254 &gt;= 0,S254 &lt; 100),1,IF(AND(S254 &gt;= 100,S254 &lt; 200),2,IF(AND(S254 &gt;= 200,S254 &lt; 300),3,IF(AND(S254 &gt;= 300,S254 &lt; 400),4,IF(AND(S254 &gt;= 400,S254 &lt; 500),5))))))))))))</f>
        <v>-4</v>
      </c>
      <c r="E254" s="1" t="s">
        <v>2205</v>
      </c>
      <c r="F254" s="27" t="s">
        <v>2348</v>
      </c>
      <c r="G254" s="1" t="s">
        <v>2349</v>
      </c>
      <c r="H254" s="1" t="s">
        <v>2350</v>
      </c>
      <c r="I254" s="1">
        <v>6309</v>
      </c>
      <c r="J254" s="1">
        <v>2</v>
      </c>
      <c r="K254" s="1">
        <v>0</v>
      </c>
      <c r="L254" s="1">
        <v>0</v>
      </c>
      <c r="M254" t="s">
        <v>29</v>
      </c>
      <c r="N254" s="14">
        <f>J254/I254</f>
        <v>3.1700744967506737E-4</v>
      </c>
      <c r="O254" s="14">
        <f>K254/I254</f>
        <v>0</v>
      </c>
      <c r="P254" s="14">
        <f>L254/I254</f>
        <v>0</v>
      </c>
      <c r="Q254">
        <v>1343</v>
      </c>
      <c r="R254" s="14">
        <f>Q254/I254</f>
        <v>0.21287050245680775</v>
      </c>
      <c r="S254">
        <v>-350</v>
      </c>
      <c r="T254" t="s">
        <v>90</v>
      </c>
      <c r="U254" s="19" t="s">
        <v>2209</v>
      </c>
      <c r="V254" s="19" t="s">
        <v>742</v>
      </c>
      <c r="W254">
        <v>710.83333333333383</v>
      </c>
      <c r="X254" s="14">
        <f>(Q254-W254)/I254</f>
        <v>0.10020077138479414</v>
      </c>
      <c r="Y254" s="14" t="s">
        <v>2351</v>
      </c>
      <c r="Z254" s="30" t="str">
        <f>CONCATENATE(E254," (",U254,") - ",F254," (",V254,")")</f>
        <v>Plato (0059) - Epinomis (035)</v>
      </c>
      <c r="AA254" s="14"/>
      <c r="AB254" s="14"/>
      <c r="AC254" s="14"/>
      <c r="AD254" s="14"/>
    </row>
    <row r="255" spans="1:31" ht="15.75" customHeight="1" x14ac:dyDescent="0.2">
      <c r="A255" s="1" t="s">
        <v>2204</v>
      </c>
      <c r="B255" s="1" t="s">
        <v>2204</v>
      </c>
      <c r="C255" s="1" t="s">
        <v>2204</v>
      </c>
      <c r="D255" s="10">
        <f>IF(AND(S255 &gt;= -800,S255 &lt;= -600),-7,IF(AND(S255 &gt; -600,S255 &lt;= -500),-6,IF(AND(S255 &gt; -500,S255 &lt;= -400),-5,IF(AND(S255 &gt; -400,S255 &lt;= -300),-4,IF(AND(S255 &gt; -300,S255 &lt;= -200),-3,IF(AND(S255 &gt; -200,S255 &lt;= -100),-2,IF(AND(S255 &gt; -100,S255 &lt;= -1),-1,IF(AND(S255 &gt;= 0,S255 &lt; 100),1,IF(AND(S255 &gt;= 100,S255 &lt; 200),2,IF(AND(S255 &gt;= 200,S255 &lt; 300),3,IF(AND(S255 &gt;= 300,S255 &lt; 400),4,IF(AND(S255 &gt;= 400,S255 &lt; 500),5))))))))))))</f>
        <v>-4</v>
      </c>
      <c r="E255" s="1" t="s">
        <v>2205</v>
      </c>
      <c r="F255" s="27" t="s">
        <v>2352</v>
      </c>
      <c r="G255" s="1" t="s">
        <v>2353</v>
      </c>
      <c r="H255" s="1" t="s">
        <v>2354</v>
      </c>
      <c r="I255" s="1">
        <v>2256</v>
      </c>
      <c r="J255" s="1">
        <v>1</v>
      </c>
      <c r="K255" s="1">
        <v>1</v>
      </c>
      <c r="L255" s="1">
        <v>0</v>
      </c>
      <c r="M255" t="s">
        <v>29</v>
      </c>
      <c r="N255" s="14">
        <f>J255/I255</f>
        <v>4.4326241134751772E-4</v>
      </c>
      <c r="O255" s="14">
        <f>K255/I255</f>
        <v>4.4326241134751772E-4</v>
      </c>
      <c r="P255" s="14">
        <f>L255/I255</f>
        <v>0</v>
      </c>
      <c r="Q255">
        <v>538</v>
      </c>
      <c r="R255" s="14">
        <f>Q255/I255</f>
        <v>0.23847517730496454</v>
      </c>
      <c r="S255">
        <v>-350</v>
      </c>
      <c r="T255" t="s">
        <v>90</v>
      </c>
      <c r="U255" s="19" t="s">
        <v>2209</v>
      </c>
      <c r="V255" s="19" t="s">
        <v>675</v>
      </c>
      <c r="W255">
        <v>297.03333333333359</v>
      </c>
      <c r="X255" s="14">
        <f>(Q255-W255)/I255</f>
        <v>0.10681146572104008</v>
      </c>
      <c r="Y255" s="14" t="s">
        <v>2355</v>
      </c>
      <c r="Z255" s="30" t="str">
        <f>CONCATENATE(E255," (",U255,") - ",F255," (",V255,")")</f>
        <v>Plato (0059) - Hipparchus (015)</v>
      </c>
      <c r="AA255" s="14"/>
      <c r="AB255" s="14"/>
      <c r="AC255" s="14"/>
      <c r="AD255" s="14"/>
    </row>
    <row r="256" spans="1:31" ht="15.75" customHeight="1" x14ac:dyDescent="0.2">
      <c r="A256" s="1" t="s">
        <v>2204</v>
      </c>
      <c r="B256" s="1" t="s">
        <v>2204</v>
      </c>
      <c r="C256" s="1" t="s">
        <v>2204</v>
      </c>
      <c r="D256" s="10">
        <f>IF(AND(S256 &gt;= -800,S256 &lt;= -600),-7,IF(AND(S256 &gt; -600,S256 &lt;= -500),-6,IF(AND(S256 &gt; -500,S256 &lt;= -400),-5,IF(AND(S256 &gt; -400,S256 &lt;= -300),-4,IF(AND(S256 &gt; -300,S256 &lt;= -200),-3,IF(AND(S256 &gt; -200,S256 &lt;= -100),-2,IF(AND(S256 &gt; -100,S256 &lt;= -1),-1,IF(AND(S256 &gt;= 0,S256 &lt; 100),1,IF(AND(S256 &gt;= 100,S256 &lt; 200),2,IF(AND(S256 &gt;= 200,S256 &lt; 300),3,IF(AND(S256 &gt;= 300,S256 &lt; 400),4,IF(AND(S256 &gt;= 400,S256 &lt; 500),5))))))))))))</f>
        <v>-4</v>
      </c>
      <c r="E256" s="1" t="s">
        <v>2205</v>
      </c>
      <c r="F256" s="27" t="s">
        <v>2356</v>
      </c>
      <c r="G256" s="1" t="s">
        <v>2357</v>
      </c>
      <c r="H256" s="1" t="s">
        <v>2358</v>
      </c>
      <c r="I256" s="1">
        <v>2859</v>
      </c>
      <c r="J256" s="1">
        <v>0</v>
      </c>
      <c r="K256" s="1">
        <v>6</v>
      </c>
      <c r="L256" s="1">
        <v>0</v>
      </c>
      <c r="M256" t="s">
        <v>29</v>
      </c>
      <c r="N256" s="14">
        <f>J256/I256</f>
        <v>0</v>
      </c>
      <c r="O256" s="14">
        <f>K256/I256</f>
        <v>2.0986358866736622E-3</v>
      </c>
      <c r="P256" s="14">
        <f>L256/I256</f>
        <v>0</v>
      </c>
      <c r="Q256">
        <v>660</v>
      </c>
      <c r="R256" s="14">
        <f>Q256/I256</f>
        <v>0.23084994753410285</v>
      </c>
      <c r="S256">
        <v>-350</v>
      </c>
      <c r="T256" t="s">
        <v>90</v>
      </c>
      <c r="U256" s="19" t="s">
        <v>2209</v>
      </c>
      <c r="V256" s="19" t="s">
        <v>560</v>
      </c>
      <c r="W256">
        <v>399.69999999999942</v>
      </c>
      <c r="X256" s="14">
        <f>(Q256-W256)/I256</f>
        <v>9.1045820216859238E-2</v>
      </c>
      <c r="Y256" s="14" t="s">
        <v>2359</v>
      </c>
      <c r="Z256" s="30" t="str">
        <f>CONCATENATE(E256," (",U256,") - ",F256," (",V256,")")</f>
        <v>Plato (0059) - Minos (033)</v>
      </c>
      <c r="AA256" s="14" t="s">
        <v>3692</v>
      </c>
      <c r="AB256" s="31">
        <v>1</v>
      </c>
      <c r="AC256" s="31">
        <v>20</v>
      </c>
      <c r="AD256" s="14"/>
    </row>
    <row r="257" spans="1:30" ht="15.75" customHeight="1" x14ac:dyDescent="0.2">
      <c r="A257" s="1" t="s">
        <v>1410</v>
      </c>
      <c r="B257" s="1" t="s">
        <v>1410</v>
      </c>
      <c r="C257" s="1" t="s">
        <v>1410</v>
      </c>
      <c r="D257" s="10">
        <f>IF(AND(S257 &gt;= -800,S257 &lt;= -600),-7,IF(AND(S257 &gt; -600,S257 &lt;= -500),-6,IF(AND(S257 &gt; -500,S257 &lt;= -400),-5,IF(AND(S257 &gt; -400,S257 &lt;= -300),-4,IF(AND(S257 &gt; -300,S257 &lt;= -200),-3,IF(AND(S257 &gt; -200,S257 &lt;= -100),-2,IF(AND(S257 &gt; -100,S257 &lt;= -1),-1,IF(AND(S257 &gt;= 0,S257 &lt; 100),1,IF(AND(S257 &gt;= 100,S257 &lt; 200),2,IF(AND(S257 &gt;= 200,S257 &lt; 300),3,IF(AND(S257 &gt;= 300,S257 &lt; 400),4,IF(AND(S257 &gt;= 400,S257 &lt; 500),5))))))))))))</f>
        <v>-4</v>
      </c>
      <c r="E257" s="1" t="s">
        <v>875</v>
      </c>
      <c r="F257" s="27" t="s">
        <v>3605</v>
      </c>
      <c r="G257" s="1" t="s">
        <v>1815</v>
      </c>
      <c r="H257" s="1" t="s">
        <v>1816</v>
      </c>
      <c r="I257" s="1">
        <v>2736</v>
      </c>
      <c r="J257" s="1">
        <v>0</v>
      </c>
      <c r="K257" s="1">
        <v>10</v>
      </c>
      <c r="L257" s="1">
        <v>0</v>
      </c>
      <c r="M257" t="s">
        <v>29</v>
      </c>
      <c r="N257" s="14">
        <f>J257/I257</f>
        <v>0</v>
      </c>
      <c r="O257" s="14">
        <f>K257/I257</f>
        <v>3.6549707602339179E-3</v>
      </c>
      <c r="P257" s="14">
        <f>L257/I257</f>
        <v>0</v>
      </c>
      <c r="Q257">
        <v>625</v>
      </c>
      <c r="R257" s="14">
        <f>Q257/I257</f>
        <v>0.22843567251461988</v>
      </c>
      <c r="S257">
        <v>-349</v>
      </c>
      <c r="T257" t="s">
        <v>90</v>
      </c>
      <c r="U257" s="19" t="s">
        <v>879</v>
      </c>
      <c r="V257" s="19" t="s">
        <v>502</v>
      </c>
      <c r="W257">
        <v>351.14761904761889</v>
      </c>
      <c r="X257" s="14">
        <f>(Q257-W257)/I257</f>
        <v>0.1000922445001393</v>
      </c>
      <c r="Y257" s="14" t="s">
        <v>1817</v>
      </c>
      <c r="Z257" s="30" t="str">
        <f>CONCATENATE(E257," (",U257,") - ",F257," (",V257,")")</f>
        <v>Demosthenes (0014) - Against Boeotus 1 (039)</v>
      </c>
      <c r="AA257" s="14"/>
      <c r="AB257" s="14"/>
      <c r="AC257" s="14"/>
      <c r="AD257" s="14"/>
    </row>
    <row r="258" spans="1:30" ht="15.75" customHeight="1" x14ac:dyDescent="0.2">
      <c r="A258" s="1" t="s">
        <v>1410</v>
      </c>
      <c r="B258" s="1" t="s">
        <v>1410</v>
      </c>
      <c r="C258" s="1" t="s">
        <v>1410</v>
      </c>
      <c r="D258" s="10">
        <f>IF(AND(S258 &gt;= -800,S258 &lt;= -600),-7,IF(AND(S258 &gt; -600,S258 &lt;= -500),-6,IF(AND(S258 &gt; -500,S258 &lt;= -400),-5,IF(AND(S258 &gt; -400,S258 &lt;= -300),-4,IF(AND(S258 &gt; -300,S258 &lt;= -200),-3,IF(AND(S258 &gt; -200,S258 &lt;= -100),-2,IF(AND(S258 &gt; -100,S258 &lt;= -1),-1,IF(AND(S258 &gt;= 0,S258 &lt; 100),1,IF(AND(S258 &gt;= 100,S258 &lt; 200),2,IF(AND(S258 &gt;= 200,S258 &lt; 300),3,IF(AND(S258 &gt;= 300,S258 &lt; 400),4,IF(AND(S258 &gt;= 400,S258 &lt; 500),5))))))))))))</f>
        <v>-4</v>
      </c>
      <c r="E258" s="3" t="s">
        <v>875</v>
      </c>
      <c r="F258" s="27" t="s">
        <v>1824</v>
      </c>
      <c r="G258" s="1" t="s">
        <v>1825</v>
      </c>
      <c r="H258" s="1" t="s">
        <v>1826</v>
      </c>
      <c r="I258" s="1">
        <v>1826</v>
      </c>
      <c r="J258" s="1">
        <v>1</v>
      </c>
      <c r="K258" s="1">
        <v>3</v>
      </c>
      <c r="L258" s="1">
        <v>0</v>
      </c>
      <c r="M258" t="s">
        <v>29</v>
      </c>
      <c r="N258" s="14">
        <f>J258/I258</f>
        <v>5.4764512595837896E-4</v>
      </c>
      <c r="O258" s="14">
        <f>K258/I258</f>
        <v>1.6429353778751369E-3</v>
      </c>
      <c r="P258" s="14">
        <f>L258/I258</f>
        <v>0</v>
      </c>
      <c r="Q258">
        <v>415</v>
      </c>
      <c r="R258" s="14">
        <f>Q258/I258</f>
        <v>0.22727272727272727</v>
      </c>
      <c r="S258">
        <v>-349</v>
      </c>
      <c r="T258" t="s">
        <v>90</v>
      </c>
      <c r="U258" s="19" t="s">
        <v>879</v>
      </c>
      <c r="V258" s="19" t="s">
        <v>32</v>
      </c>
      <c r="W258">
        <v>231.68333333333351</v>
      </c>
      <c r="X258" s="14">
        <f>(Q258-W258)/I258</f>
        <v>0.10039247900693675</v>
      </c>
      <c r="Y258" s="14" t="s">
        <v>1827</v>
      </c>
      <c r="Z258" s="30" t="str">
        <f>CONCATENATE(E258," (",U258,") - ",F258," (",V258,")")</f>
        <v>Demosthenes (0014) - First Olynthiac (001)</v>
      </c>
      <c r="AA258" s="14"/>
      <c r="AB258" s="14"/>
      <c r="AC258" s="14"/>
      <c r="AD258" s="14"/>
    </row>
    <row r="259" spans="1:30" ht="15.75" customHeight="1" x14ac:dyDescent="0.2">
      <c r="A259" s="1" t="s">
        <v>1410</v>
      </c>
      <c r="B259" s="1" t="s">
        <v>1410</v>
      </c>
      <c r="C259" s="1" t="s">
        <v>1410</v>
      </c>
      <c r="D259" s="10">
        <f>IF(AND(S259 &gt;= -800,S259 &lt;= -600),-7,IF(AND(S259 &gt; -600,S259 &lt;= -500),-6,IF(AND(S259 &gt; -500,S259 &lt;= -400),-5,IF(AND(S259 &gt; -400,S259 &lt;= -300),-4,IF(AND(S259 &gt; -300,S259 &lt;= -200),-3,IF(AND(S259 &gt; -200,S259 &lt;= -100),-2,IF(AND(S259 &gt; -100,S259 &lt;= -1),-1,IF(AND(S259 &gt;= 0,S259 &lt; 100),1,IF(AND(S259 &gt;= 100,S259 &lt; 200),2,IF(AND(S259 &gt;= 200,S259 &lt; 300),3,IF(AND(S259 &gt;= 300,S259 &lt; 400),4,IF(AND(S259 &gt;= 400,S259 &lt; 500),5))))))))))))</f>
        <v>-4</v>
      </c>
      <c r="E259" s="1" t="s">
        <v>875</v>
      </c>
      <c r="F259" s="27" t="s">
        <v>1828</v>
      </c>
      <c r="G259" s="1" t="s">
        <v>1829</v>
      </c>
      <c r="H259" s="1" t="s">
        <v>1830</v>
      </c>
      <c r="I259" s="1">
        <v>2043</v>
      </c>
      <c r="J259" s="1">
        <v>0</v>
      </c>
      <c r="K259" s="1">
        <v>0</v>
      </c>
      <c r="L259" s="1">
        <v>0</v>
      </c>
      <c r="M259" t="s">
        <v>29</v>
      </c>
      <c r="N259" s="14">
        <f>J259/I259</f>
        <v>0</v>
      </c>
      <c r="O259" s="14">
        <f>K259/I259</f>
        <v>0</v>
      </c>
      <c r="P259" s="14">
        <f>L259/I259</f>
        <v>0</v>
      </c>
      <c r="Q259">
        <v>422</v>
      </c>
      <c r="R259" s="14">
        <f>Q259/I259</f>
        <v>0.20655898188937835</v>
      </c>
      <c r="S259">
        <v>-349</v>
      </c>
      <c r="T259" t="s">
        <v>90</v>
      </c>
      <c r="U259" s="19" t="s">
        <v>879</v>
      </c>
      <c r="V259" s="19" t="s">
        <v>37</v>
      </c>
      <c r="W259">
        <v>254.50476190476209</v>
      </c>
      <c r="X259" s="14">
        <f>(Q259-W259)/I259</f>
        <v>8.1984942777894226E-2</v>
      </c>
      <c r="Y259" s="14" t="s">
        <v>1831</v>
      </c>
      <c r="Z259" s="30" t="str">
        <f>CONCATENATE(E259," (",U259,") - ",F259," (",V259,")")</f>
        <v>Demosthenes (0014) - Second Olynthiac (002)</v>
      </c>
      <c r="AA259" s="14"/>
      <c r="AB259" s="14"/>
      <c r="AC259" s="14"/>
      <c r="AD259" s="14"/>
    </row>
    <row r="260" spans="1:30" ht="15.75" customHeight="1" x14ac:dyDescent="0.2">
      <c r="A260" s="1" t="s">
        <v>1410</v>
      </c>
      <c r="B260" s="1" t="s">
        <v>1410</v>
      </c>
      <c r="C260" s="1" t="s">
        <v>1410</v>
      </c>
      <c r="D260" s="10">
        <f>IF(AND(S260 &gt;= -800,S260 &lt;= -600),-7,IF(AND(S260 &gt; -600,S260 &lt;= -500),-6,IF(AND(S260 &gt; -500,S260 &lt;= -400),-5,IF(AND(S260 &gt; -400,S260 &lt;= -300),-4,IF(AND(S260 &gt; -300,S260 &lt;= -200),-3,IF(AND(S260 &gt; -200,S260 &lt;= -100),-2,IF(AND(S260 &gt; -100,S260 &lt;= -1),-1,IF(AND(S260 &gt;= 0,S260 &lt; 100),1,IF(AND(S260 &gt;= 100,S260 &lt; 200),2,IF(AND(S260 &gt;= 200,S260 &lt; 300),3,IF(AND(S260 &gt;= 300,S260 &lt; 400),4,IF(AND(S260 &gt;= 400,S260 &lt; 500),5))))))))))))</f>
        <v>-4</v>
      </c>
      <c r="E260" s="1" t="s">
        <v>875</v>
      </c>
      <c r="F260" s="27" t="s">
        <v>1832</v>
      </c>
      <c r="G260" s="1" t="s">
        <v>1833</v>
      </c>
      <c r="H260" s="1" t="s">
        <v>1834</v>
      </c>
      <c r="I260" s="1">
        <v>2354</v>
      </c>
      <c r="J260" s="1">
        <v>0</v>
      </c>
      <c r="K260" s="1">
        <v>0</v>
      </c>
      <c r="L260" s="1">
        <v>0</v>
      </c>
      <c r="M260" t="s">
        <v>29</v>
      </c>
      <c r="N260" s="14">
        <f>J260/I260</f>
        <v>0</v>
      </c>
      <c r="O260" s="14">
        <f>K260/I260</f>
        <v>0</v>
      </c>
      <c r="P260" s="14">
        <f>L260/I260</f>
        <v>0</v>
      </c>
      <c r="Q260">
        <v>556</v>
      </c>
      <c r="R260" s="14">
        <f>Q260/I260</f>
        <v>0.23619371282922685</v>
      </c>
      <c r="S260">
        <v>-349</v>
      </c>
      <c r="T260" t="s">
        <v>90</v>
      </c>
      <c r="U260" s="19" t="s">
        <v>879</v>
      </c>
      <c r="V260" s="19" t="s">
        <v>42</v>
      </c>
      <c r="W260">
        <v>337.71428571428561</v>
      </c>
      <c r="X260" s="14">
        <f>(Q260-W260)/I260</f>
        <v>9.2729700206335766E-2</v>
      </c>
      <c r="Y260" s="14" t="s">
        <v>1835</v>
      </c>
      <c r="Z260" s="30" t="str">
        <f>CONCATENATE(E260," (",U260,") - ",F260," (",V260,")")</f>
        <v>Demosthenes (0014) - Third Olynthiac (003)</v>
      </c>
      <c r="AA260" s="14"/>
      <c r="AB260" s="14"/>
      <c r="AC260" s="14"/>
      <c r="AD260" s="14"/>
    </row>
    <row r="261" spans="1:30" ht="15.75" customHeight="1" x14ac:dyDescent="0.2">
      <c r="A261" s="1" t="s">
        <v>1410</v>
      </c>
      <c r="B261" s="1" t="s">
        <v>1410</v>
      </c>
      <c r="C261" s="1" t="s">
        <v>1410</v>
      </c>
      <c r="D261" s="10">
        <f>IF(AND(S261 &gt;= -800,S261 &lt;= -600),-7,IF(AND(S261 &gt; -600,S261 &lt;= -500),-6,IF(AND(S261 &gt; -500,S261 &lt;= -400),-5,IF(AND(S261 &gt; -400,S261 &lt;= -300),-4,IF(AND(S261 &gt; -300,S261 &lt;= -200),-3,IF(AND(S261 &gt; -200,S261 &lt;= -100),-2,IF(AND(S261 &gt; -100,S261 &lt;= -1),-1,IF(AND(S261 &gt;= 0,S261 &lt; 100),1,IF(AND(S261 &gt;= 100,S261 &lt; 200),2,IF(AND(S261 &gt;= 200,S261 &lt; 300),3,IF(AND(S261 &gt;= 300,S261 &lt; 400),4,IF(AND(S261 &gt;= 400,S261 &lt; 500),5))))))))))))</f>
        <v>-4</v>
      </c>
      <c r="E261" s="1" t="s">
        <v>3609</v>
      </c>
      <c r="F261" s="27" t="s">
        <v>3608</v>
      </c>
      <c r="G261" s="1" t="s">
        <v>1821</v>
      </c>
      <c r="H261" s="1" t="s">
        <v>1822</v>
      </c>
      <c r="I261" s="1">
        <v>1847</v>
      </c>
      <c r="J261" s="1">
        <v>0</v>
      </c>
      <c r="K261" s="1">
        <v>5</v>
      </c>
      <c r="L261" s="1">
        <v>0</v>
      </c>
      <c r="M261" t="s">
        <v>29</v>
      </c>
      <c r="N261" s="14">
        <f>J261/I261</f>
        <v>0</v>
      </c>
      <c r="O261" s="14">
        <f>K261/I261</f>
        <v>2.7070925825663237E-3</v>
      </c>
      <c r="P261" s="14">
        <f>L261/I261</f>
        <v>0</v>
      </c>
      <c r="Q261">
        <v>385</v>
      </c>
      <c r="R261" s="14">
        <f>Q261/I261</f>
        <v>0.20844612885760694</v>
      </c>
      <c r="S261">
        <v>-349</v>
      </c>
      <c r="T261" t="s">
        <v>90</v>
      </c>
      <c r="U261" s="19" t="s">
        <v>879</v>
      </c>
      <c r="V261" s="19" t="s">
        <v>780</v>
      </c>
      <c r="W261">
        <v>242.50000000000011</v>
      </c>
      <c r="X261" s="14">
        <f>(Q261-W261)/I261</f>
        <v>7.7152138603140172E-2</v>
      </c>
      <c r="Y261" s="14" t="s">
        <v>1823</v>
      </c>
      <c r="Z261" s="30" t="str">
        <f>CONCATENATE(E261," (",U261,") - ",F261," (",V261,")")</f>
        <v>Demosthenes (Apollodorus ) (0014) - Against Stephanus 2 (046)</v>
      </c>
      <c r="AA261" s="14"/>
      <c r="AB261" s="14"/>
      <c r="AC261" s="14"/>
      <c r="AD261" s="14"/>
    </row>
    <row r="262" spans="1:30" ht="15.75" customHeight="1" x14ac:dyDescent="0.2">
      <c r="A262" s="1" t="s">
        <v>1410</v>
      </c>
      <c r="B262" s="1" t="s">
        <v>1410</v>
      </c>
      <c r="C262" s="1" t="s">
        <v>1410</v>
      </c>
      <c r="D262" s="10">
        <f>IF(AND(S262 &gt;= -800,S262 &lt;= -600),-7,IF(AND(S262 &gt; -600,S262 &lt;= -500),-6,IF(AND(S262 &gt; -500,S262 &lt;= -400),-5,IF(AND(S262 &gt; -400,S262 &lt;= -300),-4,IF(AND(S262 &gt; -300,S262 &lt;= -200),-3,IF(AND(S262 &gt; -200,S262 &lt;= -100),-2,IF(AND(S262 &gt; -100,S262 &lt;= -1),-1,IF(AND(S262 &gt;= 0,S262 &lt; 100),1,IF(AND(S262 &gt;= 100,S262 &lt; 200),2,IF(AND(S262 &gt;= 200,S262 &lt; 300),3,IF(AND(S262 &gt;= 300,S262 &lt; 400),4,IF(AND(S262 &gt;= 400,S262 &lt; 500),5))))))))))))</f>
        <v>-4</v>
      </c>
      <c r="E262" s="1" t="s">
        <v>3607</v>
      </c>
      <c r="F262" s="27" t="s">
        <v>3606</v>
      </c>
      <c r="G262" s="1" t="s">
        <v>1818</v>
      </c>
      <c r="H262" s="1" t="s">
        <v>1819</v>
      </c>
      <c r="I262" s="1">
        <v>5683</v>
      </c>
      <c r="J262" s="1">
        <v>2</v>
      </c>
      <c r="K262" s="1">
        <v>24</v>
      </c>
      <c r="L262" s="1">
        <v>1</v>
      </c>
      <c r="M262" t="s">
        <v>29</v>
      </c>
      <c r="N262" s="14">
        <f>J262/I262</f>
        <v>3.5192679922576106E-4</v>
      </c>
      <c r="O262" s="14">
        <f>K262/I262</f>
        <v>4.2231215907091325E-3</v>
      </c>
      <c r="P262" s="14">
        <f>L262/I262</f>
        <v>1.7596339961288053E-4</v>
      </c>
      <c r="Q262">
        <v>1093</v>
      </c>
      <c r="R262" s="14">
        <f>Q262/I262</f>
        <v>0.1923279957768784</v>
      </c>
      <c r="S262">
        <v>-349</v>
      </c>
      <c r="T262" t="s">
        <v>90</v>
      </c>
      <c r="U262" s="19" t="s">
        <v>879</v>
      </c>
      <c r="V262" s="19" t="s">
        <v>575</v>
      </c>
      <c r="W262">
        <v>609.19999999999993</v>
      </c>
      <c r="X262" s="14">
        <f>(Q262-W262)/I262</f>
        <v>8.5131092732711605E-2</v>
      </c>
      <c r="Y262" s="14" t="s">
        <v>1820</v>
      </c>
      <c r="Z262" s="30" t="str">
        <f>CONCATENATE(E262," (",U262,") - ",F262," (",V262,")")</f>
        <v>Demosthenes (Apollodorus) (0014) - Against Stephanus 1 (045)</v>
      </c>
      <c r="AA262" s="14"/>
      <c r="AB262" s="14"/>
      <c r="AC262" s="14"/>
      <c r="AD262" s="14"/>
    </row>
    <row r="263" spans="1:30" ht="15.75" customHeight="1" x14ac:dyDescent="0.2">
      <c r="A263" s="1" t="s">
        <v>1410</v>
      </c>
      <c r="B263" s="1" t="s">
        <v>1410</v>
      </c>
      <c r="C263" s="1" t="s">
        <v>1410</v>
      </c>
      <c r="D263" s="10">
        <f>IF(AND(S263 &gt;= -800,S263 &lt;= -600),-7,IF(AND(S263 &gt; -600,S263 &lt;= -500),-6,IF(AND(S263 &gt; -500,S263 &lt;= -400),-5,IF(AND(S263 &gt; -400,S263 &lt;= -300),-4,IF(AND(S263 &gt; -300,S263 &lt;= -200),-3,IF(AND(S263 &gt; -200,S263 &lt;= -100),-2,IF(AND(S263 &gt; -100,S263 &lt;= -1),-1,IF(AND(S263 &gt;= 0,S263 &lt; 100),1,IF(AND(S263 &gt;= 100,S263 &lt; 200),2,IF(AND(S263 &gt;= 200,S263 &lt; 300),3,IF(AND(S263 &gt;= 300,S263 &lt; 400),4,IF(AND(S263 &gt;= 400,S263 &lt; 500),5))))))))))))</f>
        <v>-4</v>
      </c>
      <c r="E263" s="3" t="s">
        <v>1836</v>
      </c>
      <c r="F263" s="27" t="s">
        <v>1837</v>
      </c>
      <c r="G263" s="1" t="s">
        <v>1838</v>
      </c>
      <c r="H263" s="1" t="s">
        <v>1839</v>
      </c>
      <c r="I263" s="1">
        <v>13551</v>
      </c>
      <c r="J263" s="1">
        <v>8</v>
      </c>
      <c r="K263" s="1">
        <v>68</v>
      </c>
      <c r="L263" s="1">
        <v>0</v>
      </c>
      <c r="M263" t="s">
        <v>29</v>
      </c>
      <c r="N263" s="14">
        <f>J263/I263</f>
        <v>5.9036233488303448E-4</v>
      </c>
      <c r="O263" s="14">
        <f>K263/I263</f>
        <v>5.0180798465057934E-3</v>
      </c>
      <c r="P263" s="14">
        <f>L263/I263</f>
        <v>0</v>
      </c>
      <c r="Q263">
        <v>2539</v>
      </c>
      <c r="R263" s="14">
        <f>Q263/I263</f>
        <v>0.18736624603350308</v>
      </c>
      <c r="S263">
        <v>-347</v>
      </c>
      <c r="T263" t="s">
        <v>90</v>
      </c>
      <c r="U263" s="19" t="s">
        <v>1840</v>
      </c>
      <c r="V263" s="19" t="s">
        <v>32</v>
      </c>
      <c r="W263">
        <v>1450.442857142853</v>
      </c>
      <c r="X263" s="14">
        <f>(Q263-W263)/I263</f>
        <v>8.0330392063843778E-2</v>
      </c>
      <c r="Y263" s="14" t="s">
        <v>1841</v>
      </c>
      <c r="Z263" s="30" t="str">
        <f>CONCATENATE(E263," (",U263,") - ",F263," (",V263,")")</f>
        <v>Aeschines (0026) - Against Timarchus (001)</v>
      </c>
      <c r="AA263" s="14"/>
      <c r="AB263" s="14"/>
      <c r="AC263" s="14"/>
      <c r="AD263" s="14"/>
    </row>
    <row r="264" spans="1:30" ht="15.75" customHeight="1" x14ac:dyDescent="0.2">
      <c r="A264" s="1" t="s">
        <v>1410</v>
      </c>
      <c r="B264" s="1" t="s">
        <v>1410</v>
      </c>
      <c r="C264" s="1" t="s">
        <v>1410</v>
      </c>
      <c r="D264" s="10">
        <f>IF(AND(S264 &gt;= -800,S264 &lt;= -600),-7,IF(AND(S264 &gt; -600,S264 &lt;= -500),-6,IF(AND(S264 &gt; -500,S264 &lt;= -400),-5,IF(AND(S264 &gt; -400,S264 &lt;= -300),-4,IF(AND(S264 &gt; -300,S264 &lt;= -200),-3,IF(AND(S264 &gt; -200,S264 &lt;= -100),-2,IF(AND(S264 &gt; -100,S264 &lt;= -1),-1,IF(AND(S264 &gt;= 0,S264 &lt; 100),1,IF(AND(S264 &gt;= 100,S264 &lt; 200),2,IF(AND(S264 &gt;= 200,S264 &lt; 300),3,IF(AND(S264 &gt;= 300,S264 &lt; 400),4,IF(AND(S264 &gt;= 400,S264 &lt; 500),5))))))))))))</f>
        <v>-4</v>
      </c>
      <c r="E264" s="1" t="s">
        <v>875</v>
      </c>
      <c r="F264" s="27" t="s">
        <v>3611</v>
      </c>
      <c r="G264" s="1" t="s">
        <v>1842</v>
      </c>
      <c r="H264" s="1" t="s">
        <v>1843</v>
      </c>
      <c r="I264" s="1">
        <v>3902</v>
      </c>
      <c r="J264" s="1">
        <v>1</v>
      </c>
      <c r="K264" s="1">
        <v>19</v>
      </c>
      <c r="L264" s="1">
        <v>0</v>
      </c>
      <c r="M264" t="s">
        <v>29</v>
      </c>
      <c r="N264" s="14">
        <f>J264/I264</f>
        <v>2.5627883136852895E-4</v>
      </c>
      <c r="O264" s="14">
        <f>K264/I264</f>
        <v>4.8692977960020506E-3</v>
      </c>
      <c r="P264" s="14">
        <f>L264/I264</f>
        <v>0</v>
      </c>
      <c r="Q264">
        <v>698</v>
      </c>
      <c r="R264" s="14">
        <f>Q264/I264</f>
        <v>0.17888262429523322</v>
      </c>
      <c r="S264">
        <v>-347</v>
      </c>
      <c r="T264" t="s">
        <v>90</v>
      </c>
      <c r="U264" s="19" t="s">
        <v>879</v>
      </c>
      <c r="V264" s="19" t="s">
        <v>511</v>
      </c>
      <c r="W264">
        <v>398.23571428571398</v>
      </c>
      <c r="X264" s="14">
        <f>(Q264-W264)/I264</f>
        <v>7.6823240828879036E-2</v>
      </c>
      <c r="Y264" s="14" t="s">
        <v>1844</v>
      </c>
      <c r="Z264" s="30" t="str">
        <f>CONCATENATE(E264," (",U264,") - ",F264," (",V264,")")</f>
        <v>Demosthenes (0014) - Against Boeotus 2 (040)</v>
      </c>
      <c r="AA264" s="14"/>
      <c r="AB264" s="14"/>
      <c r="AC264" s="14"/>
      <c r="AD264" s="14"/>
    </row>
    <row r="265" spans="1:30" ht="15.75" customHeight="1" x14ac:dyDescent="0.2">
      <c r="A265" s="1" t="s">
        <v>1410</v>
      </c>
      <c r="B265" s="1" t="s">
        <v>1410</v>
      </c>
      <c r="C265" s="1" t="s">
        <v>1410</v>
      </c>
      <c r="D265" s="10">
        <f>IF(AND(S265 &gt;= -800,S265 &lt;= -600),-7,IF(AND(S265 &gt; -600,S265 &lt;= -500),-6,IF(AND(S265 &gt; -500,S265 &lt;= -400),-5,IF(AND(S265 &gt; -400,S265 &lt;= -300),-4,IF(AND(S265 &gt; -300,S265 &lt;= -200),-3,IF(AND(S265 &gt; -200,S265 &lt;= -100),-2,IF(AND(S265 &gt; -100,S265 &lt;= -1),-1,IF(AND(S265 &gt;= 0,S265 &lt; 100),1,IF(AND(S265 &gt;= 100,S265 &lt; 200),2,IF(AND(S265 &gt;= 200,S265 &lt; 300),3,IF(AND(S265 &gt;= 300,S265 &lt; 400),4,IF(AND(S265 &gt;= 400,S265 &lt; 500),5))))))))))))</f>
        <v>-4</v>
      </c>
      <c r="E265" s="1" t="s">
        <v>875</v>
      </c>
      <c r="F265" s="27" t="s">
        <v>1845</v>
      </c>
      <c r="G265" s="1" t="s">
        <v>1846</v>
      </c>
      <c r="H265" s="1" t="s">
        <v>1847</v>
      </c>
      <c r="I265" s="1">
        <v>15050</v>
      </c>
      <c r="J265" s="1">
        <v>7</v>
      </c>
      <c r="K265" s="1">
        <v>17</v>
      </c>
      <c r="L265" s="1">
        <v>0</v>
      </c>
      <c r="M265" t="s">
        <v>29</v>
      </c>
      <c r="N265" s="14">
        <f>J265/I265</f>
        <v>4.6511627906976747E-4</v>
      </c>
      <c r="O265" s="14">
        <f>K265/I265</f>
        <v>1.1295681063122924E-3</v>
      </c>
      <c r="P265" s="14">
        <f>L265/I265</f>
        <v>0</v>
      </c>
      <c r="Q265">
        <v>3231</v>
      </c>
      <c r="R265" s="14">
        <f>Q265/I265</f>
        <v>0.21468438538205981</v>
      </c>
      <c r="S265">
        <v>-347</v>
      </c>
      <c r="T265" t="s">
        <v>90</v>
      </c>
      <c r="U265" s="19" t="s">
        <v>879</v>
      </c>
      <c r="V265" s="19" t="s">
        <v>722</v>
      </c>
      <c r="W265">
        <v>1811.911904761894</v>
      </c>
      <c r="X265" s="14">
        <f>(Q265-W265)/I265</f>
        <v>9.4291567789907382E-2</v>
      </c>
      <c r="Y265" s="14" t="s">
        <v>1848</v>
      </c>
      <c r="Z265" s="30" t="str">
        <f>CONCATENATE(E265," (",U265,") - ",F265," (",V265,")")</f>
        <v>Demosthenes (0014) - κατὰ Μειδίου περὶ τοῦ Κονδύλου (021)</v>
      </c>
      <c r="AA265" s="14"/>
      <c r="AB265" s="14"/>
      <c r="AC265" s="14"/>
      <c r="AD265" s="14"/>
    </row>
    <row r="266" spans="1:30" ht="15.75" customHeight="1" x14ac:dyDescent="0.2">
      <c r="A266" s="1" t="s">
        <v>1410</v>
      </c>
      <c r="B266" s="1" t="s">
        <v>1410</v>
      </c>
      <c r="C266" s="1" t="s">
        <v>1410</v>
      </c>
      <c r="D266" s="10">
        <f>IF(AND(S266 &gt;= -800,S266 &lt;= -600),-7,IF(AND(S266 &gt; -600,S266 &lt;= -500),-6,IF(AND(S266 &gt; -500,S266 &lt;= -400),-5,IF(AND(S266 &gt; -400,S266 &lt;= -300),-4,IF(AND(S266 &gt; -300,S266 &lt;= -200),-3,IF(AND(S266 &gt; -200,S266 &lt;= -100),-2,IF(AND(S266 &gt; -100,S266 &lt;= -1),-1,IF(AND(S266 &gt;= 0,S266 &lt; 100),1,IF(AND(S266 &gt;= 100,S266 &lt; 200),2,IF(AND(S266 &gt;= 200,S266 &lt; 300),3,IF(AND(S266 &gt;= 300,S266 &lt; 400),4,IF(AND(S266 &gt;= 400,S266 &lt; 500),5))))))))))))</f>
        <v>-4</v>
      </c>
      <c r="E266" s="1" t="s">
        <v>875</v>
      </c>
      <c r="F266" s="27" t="s">
        <v>1849</v>
      </c>
      <c r="G266" s="1" t="s">
        <v>1850</v>
      </c>
      <c r="H266" s="1" t="s">
        <v>1851</v>
      </c>
      <c r="I266" s="1">
        <v>1843</v>
      </c>
      <c r="J266" s="1">
        <v>0</v>
      </c>
      <c r="K266" s="1">
        <v>14</v>
      </c>
      <c r="L266" s="1">
        <v>0</v>
      </c>
      <c r="M266" t="s">
        <v>29</v>
      </c>
      <c r="N266" s="14">
        <f>J266/I266</f>
        <v>0</v>
      </c>
      <c r="O266" s="14">
        <f>K266/I266</f>
        <v>7.5963103635377106E-3</v>
      </c>
      <c r="P266" s="14">
        <f>L266/I266</f>
        <v>0</v>
      </c>
      <c r="Q266">
        <v>367</v>
      </c>
      <c r="R266" s="14">
        <f>Q266/I266</f>
        <v>0.19913185024416713</v>
      </c>
      <c r="S266">
        <v>-346</v>
      </c>
      <c r="T266" t="s">
        <v>90</v>
      </c>
      <c r="U266" s="19" t="s">
        <v>879</v>
      </c>
      <c r="V266" s="19" t="s">
        <v>526</v>
      </c>
      <c r="W266">
        <v>219.31666666666669</v>
      </c>
      <c r="X266" s="14">
        <f>(Q266-W266)/I266</f>
        <v>8.013203110869957E-2</v>
      </c>
      <c r="Y266" s="14" t="s">
        <v>1852</v>
      </c>
      <c r="Z266" s="30" t="str">
        <f>CONCATENATE(E266," (",U266,") - ",F266," (",V266,")")</f>
        <v>Demosthenes (0014) - Against Nausimachus and Xenopeithes (038)</v>
      </c>
      <c r="AA266" s="14"/>
      <c r="AB266" s="14"/>
      <c r="AC266" s="14"/>
      <c r="AD266" s="14"/>
    </row>
    <row r="267" spans="1:30" ht="15.75" customHeight="1" x14ac:dyDescent="0.2">
      <c r="A267" s="1" t="s">
        <v>1410</v>
      </c>
      <c r="B267" s="1" t="s">
        <v>1410</v>
      </c>
      <c r="C267" s="1" t="s">
        <v>1410</v>
      </c>
      <c r="D267" s="10">
        <f>IF(AND(S267 &gt;= -800,S267 &lt;= -600),-7,IF(AND(S267 &gt; -600,S267 &lt;= -500),-6,IF(AND(S267 &gt; -500,S267 &lt;= -400),-5,IF(AND(S267 &gt; -400,S267 &lt;= -300),-4,IF(AND(S267 &gt; -300,S267 &lt;= -200),-3,IF(AND(S267 &gt; -200,S267 &lt;= -100),-2,IF(AND(S267 &gt; -100,S267 &lt;= -1),-1,IF(AND(S267 &gt;= 0,S267 &lt; 100),1,IF(AND(S267 &gt;= 100,S267 &lt; 200),2,IF(AND(S267 &gt;= 200,S267 &lt; 300),3,IF(AND(S267 &gt;= 300,S267 &lt; 400),4,IF(AND(S267 &gt;= 400,S267 &lt; 500),5))))))))))))</f>
        <v>-4</v>
      </c>
      <c r="E267" s="1" t="s">
        <v>875</v>
      </c>
      <c r="F267" s="27" t="s">
        <v>1853</v>
      </c>
      <c r="G267" s="1" t="s">
        <v>1854</v>
      </c>
      <c r="H267" s="1" t="s">
        <v>1855</v>
      </c>
      <c r="I267" s="1">
        <v>3760</v>
      </c>
      <c r="J267" s="1">
        <v>2</v>
      </c>
      <c r="K267" s="1">
        <v>35</v>
      </c>
      <c r="L267" s="1">
        <v>0</v>
      </c>
      <c r="M267" t="s">
        <v>29</v>
      </c>
      <c r="N267" s="14">
        <f>J267/I267</f>
        <v>5.3191489361702129E-4</v>
      </c>
      <c r="O267" s="14">
        <f>K267/I267</f>
        <v>9.3085106382978719E-3</v>
      </c>
      <c r="P267" s="14">
        <f>L267/I267</f>
        <v>0</v>
      </c>
      <c r="Q267">
        <v>784</v>
      </c>
      <c r="R267" s="14">
        <f>Q267/I267</f>
        <v>0.20851063829787234</v>
      </c>
      <c r="S267">
        <v>-346</v>
      </c>
      <c r="T267" t="s">
        <v>90</v>
      </c>
      <c r="U267" s="19" t="s">
        <v>879</v>
      </c>
      <c r="V267" s="19" t="s">
        <v>785</v>
      </c>
      <c r="W267">
        <v>433.63333333333242</v>
      </c>
      <c r="X267" s="14">
        <f>(Q267-W267)/I267</f>
        <v>9.3182624113475415E-2</v>
      </c>
      <c r="Y267" s="14" t="s">
        <v>1856</v>
      </c>
      <c r="Z267" s="30" t="str">
        <f>CONCATENATE(E267," (",U267,") - ",F267," (",V267,")")</f>
        <v>Demosthenes (0014) - Against Pantaenetus (037)</v>
      </c>
      <c r="AA267" s="14"/>
      <c r="AB267" s="14"/>
      <c r="AC267" s="14"/>
      <c r="AD267" s="14"/>
    </row>
    <row r="268" spans="1:30" ht="15.75" customHeight="1" x14ac:dyDescent="0.2">
      <c r="A268" s="1" t="s">
        <v>1410</v>
      </c>
      <c r="B268" s="1" t="s">
        <v>1410</v>
      </c>
      <c r="C268" s="1" t="s">
        <v>1410</v>
      </c>
      <c r="D268" s="10">
        <f>IF(AND(S268 &gt;= -800,S268 &lt;= -600),-7,IF(AND(S268 &gt; -600,S268 &lt;= -500),-6,IF(AND(S268 &gt; -500,S268 &lt;= -400),-5,IF(AND(S268 &gt; -400,S268 &lt;= -300),-4,IF(AND(S268 &gt; -300,S268 &lt;= -200),-3,IF(AND(S268 &gt; -200,S268 &lt;= -100),-2,IF(AND(S268 &gt; -100,S268 &lt;= -1),-1,IF(AND(S268 &gt;= 0,S268 &lt; 100),1,IF(AND(S268 &gt;= 100,S268 &lt; 200),2,IF(AND(S268 &gt;= 200,S268 &lt; 300),3,IF(AND(S268 &gt;= 300,S268 &lt; 400),4,IF(AND(S268 &gt;= 400,S268 &lt; 500),5))))))))))))</f>
        <v>-4</v>
      </c>
      <c r="E268" s="1" t="s">
        <v>875</v>
      </c>
      <c r="F268" s="27" t="s">
        <v>1759</v>
      </c>
      <c r="G268" s="1" t="s">
        <v>1857</v>
      </c>
      <c r="H268" s="1" t="s">
        <v>1858</v>
      </c>
      <c r="I268" s="1">
        <v>1455</v>
      </c>
      <c r="J268" s="1">
        <v>0</v>
      </c>
      <c r="K268" s="1">
        <v>3</v>
      </c>
      <c r="L268" s="1">
        <v>0</v>
      </c>
      <c r="M268" t="s">
        <v>29</v>
      </c>
      <c r="N268" s="14">
        <f>J268/I268</f>
        <v>0</v>
      </c>
      <c r="O268" s="14">
        <f>K268/I268</f>
        <v>2.0618556701030928E-3</v>
      </c>
      <c r="P268" s="14">
        <f>L268/I268</f>
        <v>0</v>
      </c>
      <c r="Q268">
        <v>288</v>
      </c>
      <c r="R268" s="14">
        <f>Q268/I268</f>
        <v>0.1979381443298969</v>
      </c>
      <c r="S268">
        <v>-346</v>
      </c>
      <c r="T268" t="s">
        <v>90</v>
      </c>
      <c r="U268" s="19" t="s">
        <v>879</v>
      </c>
      <c r="V268" s="19" t="s">
        <v>52</v>
      </c>
      <c r="W268">
        <v>160.65</v>
      </c>
      <c r="X268" s="14">
        <f>(Q268-W268)/I268</f>
        <v>8.7525773195876289E-2</v>
      </c>
      <c r="Y268" s="14" t="s">
        <v>1859</v>
      </c>
      <c r="Z268" s="30" t="str">
        <f>CONCATENATE(E268," (",U268,") - ",F268," (",V268,")")</f>
        <v>Demosthenes (0014) - On the Peace (005)</v>
      </c>
      <c r="AA268" s="14"/>
      <c r="AB268" s="14"/>
      <c r="AC268" s="14"/>
      <c r="AD268" s="14"/>
    </row>
    <row r="269" spans="1:30" ht="15.75" customHeight="1" x14ac:dyDescent="0.2">
      <c r="A269" s="1" t="s">
        <v>1410</v>
      </c>
      <c r="B269" s="1" t="s">
        <v>1410</v>
      </c>
      <c r="C269" s="1" t="s">
        <v>1410</v>
      </c>
      <c r="D269" s="10">
        <f>IF(AND(S269 &gt;= -800,S269 &lt;= -600),-7,IF(AND(S269 &gt; -600,S269 &lt;= -500),-6,IF(AND(S269 &gt; -500,S269 &lt;= -400),-5,IF(AND(S269 &gt; -400,S269 &lt;= -300),-4,IF(AND(S269 &gt; -300,S269 &lt;= -200),-3,IF(AND(S269 &gt; -200,S269 &lt;= -100),-2,IF(AND(S269 &gt; -100,S269 &lt;= -1),-1,IF(AND(S269 &gt;= 0,S269 &lt; 100),1,IF(AND(S269 &gt;= 100,S269 &lt; 200),2,IF(AND(S269 &gt;= 200,S269 &lt; 300),3,IF(AND(S269 &gt;= 300,S269 &lt; 400),4,IF(AND(S269 &gt;= 400,S269 &lt; 500),5))))))))))))</f>
        <v>-4</v>
      </c>
      <c r="E269" s="1" t="s">
        <v>845</v>
      </c>
      <c r="F269" s="27" t="s">
        <v>1860</v>
      </c>
      <c r="G269" s="1" t="s">
        <v>1861</v>
      </c>
      <c r="H269" s="1" t="s">
        <v>1862</v>
      </c>
      <c r="I269" s="1">
        <v>8770</v>
      </c>
      <c r="J269" s="1">
        <v>4</v>
      </c>
      <c r="K269" s="1">
        <v>4</v>
      </c>
      <c r="L269" s="1">
        <v>0</v>
      </c>
      <c r="M269" t="s">
        <v>29</v>
      </c>
      <c r="N269" s="14">
        <f>J269/I269</f>
        <v>4.5610034207525655E-4</v>
      </c>
      <c r="O269" s="14">
        <f>K269/I269</f>
        <v>4.5610034207525655E-4</v>
      </c>
      <c r="P269" s="14">
        <f>L269/I269</f>
        <v>0</v>
      </c>
      <c r="Q269">
        <v>1542</v>
      </c>
      <c r="R269" s="14">
        <f>Q269/I269</f>
        <v>0.17582668187001141</v>
      </c>
      <c r="S269">
        <v>-346</v>
      </c>
      <c r="T269" t="s">
        <v>90</v>
      </c>
      <c r="U269" s="19" t="s">
        <v>848</v>
      </c>
      <c r="V269" s="19" t="s">
        <v>645</v>
      </c>
      <c r="W269">
        <v>870.96666666666943</v>
      </c>
      <c r="X269" s="14">
        <f>(Q269-W269)/I269</f>
        <v>7.6514633219307931E-2</v>
      </c>
      <c r="Y269" s="14" t="s">
        <v>1863</v>
      </c>
      <c r="Z269" s="30" t="str">
        <f>CONCATENATE(E269," (",U269,") - ",F269," (",V269,")")</f>
        <v>Isocrates (0010) - To Philip (020)</v>
      </c>
      <c r="AA269" s="14" t="s">
        <v>3692</v>
      </c>
      <c r="AB269" s="31">
        <v>1</v>
      </c>
      <c r="AC269" s="31">
        <v>13</v>
      </c>
      <c r="AD269" s="14"/>
    </row>
    <row r="270" spans="1:30" ht="15.75" customHeight="1" x14ac:dyDescent="0.2">
      <c r="A270" s="1" t="s">
        <v>1410</v>
      </c>
      <c r="B270" s="1" t="s">
        <v>1410</v>
      </c>
      <c r="C270" s="1" t="s">
        <v>1410</v>
      </c>
      <c r="D270" s="10">
        <f>IF(AND(S270 &gt;= -800,S270 &lt;= -600),-7,IF(AND(S270 &gt; -600,S270 &lt;= -500),-6,IF(AND(S270 &gt; -500,S270 &lt;= -400),-5,IF(AND(S270 &gt; -400,S270 &lt;= -300),-4,IF(AND(S270 &gt; -300,S270 &lt;= -200),-3,IF(AND(S270 &gt; -200,S270 &lt;= -100),-2,IF(AND(S270 &gt; -100,S270 &lt;= -1),-1,IF(AND(S270 &gt;= 0,S270 &lt; 100),1,IF(AND(S270 &gt;= 100,S270 &lt; 200),2,IF(AND(S270 &gt;= 200,S270 &lt; 300),3,IF(AND(S270 &gt;= 300,S270 &lt; 400),4,IF(AND(S270 &gt;= 400,S270 &lt; 500),5))))))))))))</f>
        <v>-4</v>
      </c>
      <c r="E270" s="1" t="s">
        <v>875</v>
      </c>
      <c r="F270" s="27" t="s">
        <v>1864</v>
      </c>
      <c r="G270" s="1" t="s">
        <v>1865</v>
      </c>
      <c r="H270" s="1" t="s">
        <v>1866</v>
      </c>
      <c r="I270" s="1">
        <v>4604</v>
      </c>
      <c r="J270" s="1">
        <v>1</v>
      </c>
      <c r="K270" s="1">
        <v>17</v>
      </c>
      <c r="L270" s="1">
        <v>0</v>
      </c>
      <c r="M270" t="s">
        <v>29</v>
      </c>
      <c r="N270" s="14">
        <f>J270/I270</f>
        <v>2.1720243266724586E-4</v>
      </c>
      <c r="O270" s="14">
        <f>K270/I270</f>
        <v>3.6924413553431797E-3</v>
      </c>
      <c r="P270" s="14">
        <f>L270/I270</f>
        <v>0</v>
      </c>
      <c r="Q270">
        <v>973</v>
      </c>
      <c r="R270" s="14">
        <f>Q270/I270</f>
        <v>0.21133796698523025</v>
      </c>
      <c r="S270">
        <v>-345</v>
      </c>
      <c r="T270" t="s">
        <v>90</v>
      </c>
      <c r="U270" s="19" t="s">
        <v>879</v>
      </c>
      <c r="V270" s="19" t="s">
        <v>680</v>
      </c>
      <c r="W270">
        <v>544.02380952380918</v>
      </c>
      <c r="X270" s="14">
        <f>(Q270-W270)/I270</f>
        <v>9.3174672127756472E-2</v>
      </c>
      <c r="Y270" s="14" t="s">
        <v>1867</v>
      </c>
      <c r="Z270" s="30" t="str">
        <f>CONCATENATE(E270," (",U270,") - ",F270," (",V270,")")</f>
        <v>Demosthenes (0014) - Against Eubulides (057)</v>
      </c>
      <c r="AA270" s="14"/>
      <c r="AB270" s="14"/>
      <c r="AC270" s="14"/>
      <c r="AD270" s="14"/>
    </row>
    <row r="271" spans="1:30" ht="15.75" customHeight="1" x14ac:dyDescent="0.2">
      <c r="A271" s="1" t="s">
        <v>1410</v>
      </c>
      <c r="B271" s="1" t="s">
        <v>1410</v>
      </c>
      <c r="C271" s="1" t="s">
        <v>1410</v>
      </c>
      <c r="D271" s="10">
        <f>IF(AND(S271 &gt;= -800,S271 &lt;= -600),-7,IF(AND(S271 &gt; -600,S271 &lt;= -500),-6,IF(AND(S271 &gt; -500,S271 &lt;= -400),-5,IF(AND(S271 &gt; -400,S271 &lt;= -300),-4,IF(AND(S271 &gt; -300,S271 &lt;= -200),-3,IF(AND(S271 &gt; -200,S271 &lt;= -100),-2,IF(AND(S271 &gt; -100,S271 &lt;= -1),-1,IF(AND(S271 &gt;= 0,S271 &lt; 100),1,IF(AND(S271 &gt;= 100,S271 &lt; 200),2,IF(AND(S271 &gt;= 200,S271 &lt; 300),3,IF(AND(S271 &gt;= 300,S271 &lt; 400),4,IF(AND(S271 &gt;= 400,S271 &lt; 500),5))))))))))))</f>
        <v>-4</v>
      </c>
      <c r="E271" s="1" t="s">
        <v>875</v>
      </c>
      <c r="F271" s="27" t="s">
        <v>1868</v>
      </c>
      <c r="G271" s="1" t="s">
        <v>1869</v>
      </c>
      <c r="H271" s="1" t="s">
        <v>1870</v>
      </c>
      <c r="I271" s="1">
        <v>1909</v>
      </c>
      <c r="J271" s="1">
        <v>1</v>
      </c>
      <c r="K271" s="1">
        <v>13</v>
      </c>
      <c r="L271" s="1">
        <v>0</v>
      </c>
      <c r="M271" t="s">
        <v>29</v>
      </c>
      <c r="N271" s="14">
        <f>J271/I271</f>
        <v>5.2383446830801469E-4</v>
      </c>
      <c r="O271" s="14">
        <f>K271/I271</f>
        <v>6.809848088004191E-3</v>
      </c>
      <c r="P271" s="14">
        <f>L271/I271</f>
        <v>0</v>
      </c>
      <c r="Q271">
        <v>419</v>
      </c>
      <c r="R271" s="14">
        <f>Q271/I271</f>
        <v>0.21948664222105815</v>
      </c>
      <c r="S271">
        <v>-345</v>
      </c>
      <c r="T271" t="s">
        <v>90</v>
      </c>
      <c r="U271" s="19" t="s">
        <v>879</v>
      </c>
      <c r="V271" s="19" t="s">
        <v>585</v>
      </c>
      <c r="W271">
        <v>212.83333333333329</v>
      </c>
      <c r="X271" s="14">
        <f>(Q271-W271)/I271</f>
        <v>0.10799720621616905</v>
      </c>
      <c r="Y271" s="14" t="s">
        <v>1871</v>
      </c>
      <c r="Z271" s="30" t="str">
        <f>CONCATENATE(E271," (",U271,") - ",F271," (",V271,")")</f>
        <v>Demosthenes (0014) - Against Zenothemis (032)</v>
      </c>
      <c r="AA271" s="14"/>
      <c r="AB271" s="14"/>
      <c r="AC271" s="14"/>
      <c r="AD271" s="14"/>
    </row>
    <row r="272" spans="1:30" ht="15.75" customHeight="1" x14ac:dyDescent="0.2">
      <c r="A272" s="1" t="s">
        <v>1410</v>
      </c>
      <c r="B272" s="1" t="s">
        <v>1410</v>
      </c>
      <c r="C272" s="1" t="s">
        <v>1410</v>
      </c>
      <c r="D272" s="10">
        <f>IF(AND(S272 &gt;= -800,S272 &lt;= -600),-7,IF(AND(S272 &gt; -600,S272 &lt;= -500),-6,IF(AND(S272 &gt; -500,S272 &lt;= -400),-5,IF(AND(S272 &gt; -400,S272 &lt;= -300),-4,IF(AND(S272 &gt; -300,S272 &lt;= -200),-3,IF(AND(S272 &gt; -200,S272 &lt;= -100),-2,IF(AND(S272 &gt; -100,S272 &lt;= -1),-1,IF(AND(S272 &gt;= 0,S272 &lt; 100),1,IF(AND(S272 &gt;= 100,S272 &lt; 200),2,IF(AND(S272 &gt;= 200,S272 &lt; 300),3,IF(AND(S272 &gt;= 300,S272 &lt; 400),4,IF(AND(S272 &gt;= 400,S272 &lt; 500),5))))))))))))</f>
        <v>-4</v>
      </c>
      <c r="E272" s="1" t="s">
        <v>875</v>
      </c>
      <c r="F272" s="27" t="s">
        <v>1872</v>
      </c>
      <c r="G272" s="1" t="s">
        <v>1873</v>
      </c>
      <c r="H272" s="1" t="s">
        <v>1874</v>
      </c>
      <c r="I272" s="1">
        <v>3658</v>
      </c>
      <c r="J272" s="1">
        <v>0</v>
      </c>
      <c r="K272" s="1">
        <v>1</v>
      </c>
      <c r="L272" s="1">
        <v>0</v>
      </c>
      <c r="M272" t="s">
        <v>29</v>
      </c>
      <c r="N272" s="14">
        <f>J272/I272</f>
        <v>0</v>
      </c>
      <c r="O272" s="14">
        <f>K272/I272</f>
        <v>2.7337342810278839E-4</v>
      </c>
      <c r="P272" s="14">
        <f>L272/I272</f>
        <v>0</v>
      </c>
      <c r="Q272">
        <v>749</v>
      </c>
      <c r="R272" s="14">
        <f>Q272/I272</f>
        <v>0.20475669764898852</v>
      </c>
      <c r="S272">
        <v>-345</v>
      </c>
      <c r="T272" t="s">
        <v>90</v>
      </c>
      <c r="U272" s="19" t="s">
        <v>879</v>
      </c>
      <c r="V272" s="19" t="s">
        <v>623</v>
      </c>
      <c r="W272">
        <v>452.19999999999948</v>
      </c>
      <c r="X272" s="14">
        <f>(Q272-W272)/I272</f>
        <v>8.1137233460907746E-2</v>
      </c>
      <c r="Y272" s="14" t="s">
        <v>1875</v>
      </c>
      <c r="Z272" s="30" t="str">
        <f>CONCATENATE(E272," (",U272,") - ",F272," (",V272,")")</f>
        <v>Demosthenes (0014) - The Erotic Essay (061)</v>
      </c>
      <c r="AA272" s="14"/>
      <c r="AB272" s="14"/>
      <c r="AC272" s="14"/>
      <c r="AD272" s="14"/>
    </row>
    <row r="273" spans="1:31" ht="15.75" customHeight="1" x14ac:dyDescent="0.2">
      <c r="A273" s="1" t="s">
        <v>844</v>
      </c>
      <c r="B273" s="1" t="s">
        <v>844</v>
      </c>
      <c r="C273" s="1" t="s">
        <v>844</v>
      </c>
      <c r="D273" s="10">
        <f>IF(AND(S273 &gt;= -800,S273 &lt;= -600),-7,IF(AND(S273 &gt; -600,S273 &lt;= -500),-6,IF(AND(S273 &gt; -500,S273 &lt;= -400),-5,IF(AND(S273 &gt; -400,S273 &lt;= -300),-4,IF(AND(S273 &gt; -300,S273 &lt;= -200),-3,IF(AND(S273 &gt; -200,S273 &lt;= -100),-2,IF(AND(S273 &gt; -100,S273 &lt;= -1),-1,IF(AND(S273 &gt;= 0,S273 &lt; 100),1,IF(AND(S273 &gt;= 100,S273 &lt; 200),2,IF(AND(S273 &gt;= 200,S273 &lt; 300),3,IF(AND(S273 &gt;= 300,S273 &lt; 400),4,IF(AND(S273 &gt;= 400,S273 &lt; 500),5))))))))))))</f>
        <v>-4</v>
      </c>
      <c r="E273" s="1" t="s">
        <v>845</v>
      </c>
      <c r="F273" s="27" t="s">
        <v>3600</v>
      </c>
      <c r="G273" s="1" t="s">
        <v>871</v>
      </c>
      <c r="H273" s="1" t="s">
        <v>872</v>
      </c>
      <c r="I273" s="1">
        <v>780</v>
      </c>
      <c r="J273" s="1">
        <v>1</v>
      </c>
      <c r="K273" s="1">
        <v>0</v>
      </c>
      <c r="L273" s="1">
        <v>0</v>
      </c>
      <c r="M273" t="s">
        <v>29</v>
      </c>
      <c r="N273" s="14">
        <f>J273/I273</f>
        <v>1.2820512820512821E-3</v>
      </c>
      <c r="O273" s="14">
        <f>K273/I273</f>
        <v>0</v>
      </c>
      <c r="P273" s="14">
        <f>L273/I273</f>
        <v>0</v>
      </c>
      <c r="Q273">
        <v>145</v>
      </c>
      <c r="R273" s="14">
        <f>Q273/I273</f>
        <v>0.1858974358974359</v>
      </c>
      <c r="S273">
        <v>-345</v>
      </c>
      <c r="T273" t="s">
        <v>90</v>
      </c>
      <c r="U273" s="19" t="s">
        <v>848</v>
      </c>
      <c r="V273" s="19" t="s">
        <v>685</v>
      </c>
      <c r="W273">
        <v>89.583333333333357</v>
      </c>
      <c r="X273" s="14">
        <f>(Q273-W273)/I273</f>
        <v>7.1047008547008517E-2</v>
      </c>
      <c r="Y273" s="14" t="s">
        <v>873</v>
      </c>
      <c r="Z273" s="30" t="str">
        <f>CONCATENATE(E273," (",U273,") - ",F273," (",V273,")")</f>
        <v>Isocrates (0010) - Letter 7 (026)</v>
      </c>
      <c r="AA273" s="14"/>
      <c r="AB273" s="14"/>
      <c r="AC273" s="14"/>
      <c r="AD273" s="14"/>
      <c r="AE273" t="s">
        <v>866</v>
      </c>
    </row>
    <row r="274" spans="1:31" ht="15.75" customHeight="1" x14ac:dyDescent="0.2">
      <c r="A274" s="1" t="s">
        <v>2204</v>
      </c>
      <c r="B274" s="1" t="s">
        <v>2204</v>
      </c>
      <c r="C274" s="1" t="s">
        <v>2204</v>
      </c>
      <c r="D274" s="10">
        <f>IF(AND(S274 &gt;= -800,S274 &lt;= -600),-7,IF(AND(S274 &gt; -600,S274 &lt;= -500),-6,IF(AND(S274 &gt; -500,S274 &lt;= -400),-5,IF(AND(S274 &gt; -400,S274 &lt;= -300),-4,IF(AND(S274 &gt; -300,S274 &lt;= -200),-3,IF(AND(S274 &gt; -200,S274 &lt;= -100),-2,IF(AND(S274 &gt; -100,S274 &lt;= -1),-1,IF(AND(S274 &gt;= 0,S274 &lt; 100),1,IF(AND(S274 &gt;= 100,S274 &lt; 200),2,IF(AND(S274 &gt;= 200,S274 &lt; 300),3,IF(AND(S274 &gt;= 300,S274 &lt; 400),4,IF(AND(S274 &gt;= 400,S274 &lt; 500),5))))))))))))</f>
        <v>-4</v>
      </c>
      <c r="E274" s="1" t="s">
        <v>2205</v>
      </c>
      <c r="F274" s="27" t="s">
        <v>2360</v>
      </c>
      <c r="G274" s="1" t="s">
        <v>2361</v>
      </c>
      <c r="H274" s="1" t="s">
        <v>2362</v>
      </c>
      <c r="I274" s="1">
        <v>3485</v>
      </c>
      <c r="J274" s="1">
        <v>0</v>
      </c>
      <c r="K274" s="1">
        <v>11</v>
      </c>
      <c r="L274" s="1">
        <v>0</v>
      </c>
      <c r="M274" t="s">
        <v>29</v>
      </c>
      <c r="N274" s="14">
        <f>J274/I274</f>
        <v>0</v>
      </c>
      <c r="O274" s="14">
        <f>K274/I274</f>
        <v>3.1563845050215206E-3</v>
      </c>
      <c r="P274" s="14">
        <f>L274/I274</f>
        <v>0</v>
      </c>
      <c r="Q274">
        <v>838</v>
      </c>
      <c r="R274" s="14">
        <f>Q274/I274</f>
        <v>0.24045911047345767</v>
      </c>
      <c r="S274">
        <v>-345</v>
      </c>
      <c r="T274" t="s">
        <v>90</v>
      </c>
      <c r="U274" s="19" t="s">
        <v>2209</v>
      </c>
      <c r="V274" s="19" t="s">
        <v>727</v>
      </c>
      <c r="W274">
        <v>497.18333333333283</v>
      </c>
      <c r="X274" s="14">
        <f>(Q274-W274)/I274</f>
        <v>9.7795313247250271E-2</v>
      </c>
      <c r="Y274" s="14" t="s">
        <v>2363</v>
      </c>
      <c r="Z274" s="30" t="str">
        <f>CONCATENATE(E274," (",U274,") - ",F274," (",V274,")")</f>
        <v>Plato (0059) - Theages (017)</v>
      </c>
      <c r="AA274" s="14"/>
      <c r="AB274" s="14"/>
      <c r="AC274" s="14"/>
      <c r="AD274" s="14"/>
    </row>
    <row r="275" spans="1:31" ht="15.75" customHeight="1" x14ac:dyDescent="0.2">
      <c r="A275" s="1" t="s">
        <v>1410</v>
      </c>
      <c r="B275" s="1" t="s">
        <v>1410</v>
      </c>
      <c r="C275" s="1" t="s">
        <v>1410</v>
      </c>
      <c r="D275" s="10">
        <f>IF(AND(S275 &gt;= -800,S275 &lt;= -600),-7,IF(AND(S275 &gt; -600,S275 &lt;= -500),-6,IF(AND(S275 &gt; -500,S275 &lt;= -400),-5,IF(AND(S275 &gt; -400,S275 &lt;= -300),-4,IF(AND(S275 &gt; -300,S275 &lt;= -200),-3,IF(AND(S275 &gt; -200,S275 &lt;= -100),-2,IF(AND(S275 &gt; -100,S275 &lt;= -1),-1,IF(AND(S275 &gt;= 0,S275 &lt; 100),1,IF(AND(S275 &gt;= 100,S275 &lt; 200),2,IF(AND(S275 &gt;= 200,S275 &lt; 300),3,IF(AND(S275 &gt;= 300,S275 &lt; 400),4,IF(AND(S275 &gt;= 400,S275 &lt; 500),5))))))))))))</f>
        <v>-4</v>
      </c>
      <c r="E275" s="1" t="s">
        <v>875</v>
      </c>
      <c r="F275" s="27" t="s">
        <v>1876</v>
      </c>
      <c r="G275" s="1" t="s">
        <v>1877</v>
      </c>
      <c r="H275" s="1" t="s">
        <v>1878</v>
      </c>
      <c r="I275" s="1">
        <v>1996</v>
      </c>
      <c r="J275" s="1">
        <v>0</v>
      </c>
      <c r="K275" s="1">
        <v>0</v>
      </c>
      <c r="L275" s="1">
        <v>0</v>
      </c>
      <c r="M275" t="s">
        <v>29</v>
      </c>
      <c r="N275" s="14">
        <f>J275/I275</f>
        <v>0</v>
      </c>
      <c r="O275" s="14">
        <f>K275/I275</f>
        <v>0</v>
      </c>
      <c r="P275" s="14">
        <f>L275/I275</f>
        <v>0</v>
      </c>
      <c r="Q275">
        <v>456</v>
      </c>
      <c r="R275" s="14">
        <f>Q275/I275</f>
        <v>0.22845691382765532</v>
      </c>
      <c r="S275">
        <v>-344</v>
      </c>
      <c r="T275" t="s">
        <v>90</v>
      </c>
      <c r="U275" s="19" t="s">
        <v>879</v>
      </c>
      <c r="V275" s="19" t="s">
        <v>57</v>
      </c>
      <c r="W275">
        <v>267.84761904761911</v>
      </c>
      <c r="X275" s="14">
        <f>(Q275-W275)/I275</f>
        <v>9.4264719916022491E-2</v>
      </c>
      <c r="Y275" s="14" t="s">
        <v>1879</v>
      </c>
      <c r="Z275" s="30" t="str">
        <f>CONCATENATE(E275," (",U275,") - ",F275," (",V275,")")</f>
        <v>Demosthenes (0014) - Second Philippic (006)</v>
      </c>
      <c r="AA275" s="14"/>
      <c r="AB275" s="14"/>
      <c r="AC275" s="14"/>
      <c r="AD275" s="14"/>
    </row>
    <row r="276" spans="1:31" ht="15.75" customHeight="1" x14ac:dyDescent="0.2">
      <c r="A276" s="1" t="s">
        <v>1410</v>
      </c>
      <c r="B276" s="1" t="s">
        <v>1410</v>
      </c>
      <c r="C276" s="1" t="s">
        <v>1410</v>
      </c>
      <c r="D276" s="10">
        <f>IF(AND(S276 &gt;= -800,S276 &lt;= -600),-7,IF(AND(S276 &gt; -600,S276 &lt;= -500),-6,IF(AND(S276 &gt; -500,S276 &lt;= -400),-5,IF(AND(S276 &gt; -400,S276 &lt;= -300),-4,IF(AND(S276 &gt; -300,S276 &lt;= -200),-3,IF(AND(S276 &gt; -200,S276 &lt;= -100),-2,IF(AND(S276 &gt; -100,S276 &lt;= -1),-1,IF(AND(S276 &gt;= 0,S276 &lt; 100),1,IF(AND(S276 &gt;= 100,S276 &lt; 200),2,IF(AND(S276 &gt;= 200,S276 &lt; 300),3,IF(AND(S276 &gt;= 300,S276 &lt; 400),4,IF(AND(S276 &gt;= 400,S276 &lt; 500),5))))))))))))</f>
        <v>-4</v>
      </c>
      <c r="E276" s="1" t="s">
        <v>1590</v>
      </c>
      <c r="F276" s="27" t="s">
        <v>1880</v>
      </c>
      <c r="G276" s="1" t="s">
        <v>1881</v>
      </c>
      <c r="H276" s="1" t="s">
        <v>1882</v>
      </c>
      <c r="I276" s="1">
        <v>949</v>
      </c>
      <c r="J276" s="1">
        <v>9</v>
      </c>
      <c r="K276" s="1">
        <v>3</v>
      </c>
      <c r="L276" s="1">
        <v>0</v>
      </c>
      <c r="M276" t="s">
        <v>29</v>
      </c>
      <c r="N276" s="14">
        <f>J276/I276</f>
        <v>9.4836670179135937E-3</v>
      </c>
      <c r="O276" s="14">
        <f>K276/I276</f>
        <v>3.1612223393045311E-3</v>
      </c>
      <c r="P276" s="14">
        <f>L276/I276</f>
        <v>0</v>
      </c>
      <c r="Q276">
        <v>203</v>
      </c>
      <c r="R276" s="14">
        <f>Q276/I276</f>
        <v>0.21390937829293993</v>
      </c>
      <c r="S276">
        <v>-344</v>
      </c>
      <c r="T276" t="s">
        <v>90</v>
      </c>
      <c r="U276" s="19" t="s">
        <v>1594</v>
      </c>
      <c r="V276" s="19" t="s">
        <v>829</v>
      </c>
      <c r="W276">
        <v>125.4</v>
      </c>
      <c r="X276" s="14">
        <f>(Q276-W276)/I276</f>
        <v>8.1770284510010532E-2</v>
      </c>
      <c r="Y276" s="14" t="s">
        <v>1883</v>
      </c>
      <c r="Z276" s="30" t="str">
        <f>CONCATENATE(E276," (",U276,") - ",F276," (",V276,")")</f>
        <v>Isaeus (0017) - On Behalf of Euphiletus (012)</v>
      </c>
      <c r="AA276" s="14"/>
      <c r="AB276" s="14"/>
      <c r="AC276" s="14"/>
      <c r="AD276" s="14"/>
    </row>
    <row r="277" spans="1:31" ht="15.75" customHeight="1" x14ac:dyDescent="0.2">
      <c r="A277" s="1" t="s">
        <v>1410</v>
      </c>
      <c r="B277" s="1" t="s">
        <v>1410</v>
      </c>
      <c r="C277" s="1" t="s">
        <v>1410</v>
      </c>
      <c r="D277" s="10">
        <f>IF(AND(S277 &gt;= -800,S277 &lt;= -600),-7,IF(AND(S277 &gt; -600,S277 &lt;= -500),-6,IF(AND(S277 &gt; -500,S277 &lt;= -400),-5,IF(AND(S277 &gt; -400,S277 &lt;= -300),-4,IF(AND(S277 &gt; -300,S277 &lt;= -200),-3,IF(AND(S277 &gt; -200,S277 &lt;= -100),-2,IF(AND(S277 &gt; -100,S277 &lt;= -1),-1,IF(AND(S277 &gt;= 0,S277 &lt; 100),1,IF(AND(S277 &gt;= 100,S277 &lt; 200),2,IF(AND(S277 &gt;= 200,S277 &lt; 300),3,IF(AND(S277 &gt;= 300,S277 &lt; 400),4,IF(AND(S277 &gt;= 400,S277 &lt; 500),5))))))))))))</f>
        <v>-4</v>
      </c>
      <c r="E277" s="1" t="s">
        <v>875</v>
      </c>
      <c r="F277" s="27" t="s">
        <v>1887</v>
      </c>
      <c r="G277" s="1" t="s">
        <v>1888</v>
      </c>
      <c r="H277" s="1" t="s">
        <v>1889</v>
      </c>
      <c r="I277" s="1">
        <v>23020</v>
      </c>
      <c r="J277" s="1">
        <v>5</v>
      </c>
      <c r="K277" s="1">
        <v>23</v>
      </c>
      <c r="L277" s="1">
        <v>0</v>
      </c>
      <c r="M277" t="s">
        <v>29</v>
      </c>
      <c r="N277" s="14">
        <f>J277/I277</f>
        <v>2.1720243266724586E-4</v>
      </c>
      <c r="O277" s="14">
        <f>K277/I277</f>
        <v>9.99131190269331E-4</v>
      </c>
      <c r="P277" s="14">
        <f>L277/I277</f>
        <v>0</v>
      </c>
      <c r="Q277">
        <v>4914</v>
      </c>
      <c r="R277" s="14">
        <f>Q277/I277</f>
        <v>0.21346655082536925</v>
      </c>
      <c r="S277">
        <v>-343</v>
      </c>
      <c r="T277" t="s">
        <v>90</v>
      </c>
      <c r="U277" s="19" t="s">
        <v>879</v>
      </c>
      <c r="V277" s="19" t="s">
        <v>717</v>
      </c>
      <c r="W277">
        <v>2714.5880952381071</v>
      </c>
      <c r="X277" s="14">
        <f>(Q277-W277)/I277</f>
        <v>9.5543523230316799E-2</v>
      </c>
      <c r="Y277" s="14" t="s">
        <v>1890</v>
      </c>
      <c r="Z277" s="30" t="str">
        <f>CONCATENATE(E277," (",U277,") - ",F277," (",V277,")")</f>
        <v>Demosthenes (0014) - On the False Embassy (019)</v>
      </c>
      <c r="AA277" s="14"/>
      <c r="AB277" s="14"/>
      <c r="AC277" s="14"/>
      <c r="AD277" s="14"/>
    </row>
    <row r="278" spans="1:31" ht="15.75" customHeight="1" x14ac:dyDescent="0.2">
      <c r="A278" s="1" t="s">
        <v>1410</v>
      </c>
      <c r="B278" s="1" t="s">
        <v>1410</v>
      </c>
      <c r="C278" s="1" t="s">
        <v>1410</v>
      </c>
      <c r="D278" s="10">
        <f>IF(AND(S278 &gt;= -800,S278 &lt;= -600),-7,IF(AND(S278 &gt; -600,S278 &lt;= -500),-6,IF(AND(S278 &gt; -500,S278 &lt;= -400),-5,IF(AND(S278 &gt; -400,S278 &lt;= -300),-4,IF(AND(S278 &gt; -300,S278 &lt;= -200),-3,IF(AND(S278 &gt; -200,S278 &lt;= -100),-2,IF(AND(S278 &gt; -100,S278 &lt;= -1),-1,IF(AND(S278 &gt;= 0,S278 &lt; 100),1,IF(AND(S278 &gt;= 100,S278 &lt; 200),2,IF(AND(S278 &gt;= 200,S278 &lt; 300),3,IF(AND(S278 &gt;= 300,S278 &lt; 400),4,IF(AND(S278 &gt;= 400,S278 &lt; 500),5))))))))))))</f>
        <v>-4</v>
      </c>
      <c r="E278" s="1" t="s">
        <v>3607</v>
      </c>
      <c r="F278" s="27" t="s">
        <v>3612</v>
      </c>
      <c r="G278" s="1" t="s">
        <v>1884</v>
      </c>
      <c r="H278" s="1" t="s">
        <v>1885</v>
      </c>
      <c r="I278" s="1">
        <v>9191</v>
      </c>
      <c r="J278" s="1">
        <v>2</v>
      </c>
      <c r="K278" s="1">
        <v>86</v>
      </c>
      <c r="L278" s="1">
        <v>0</v>
      </c>
      <c r="M278" t="s">
        <v>29</v>
      </c>
      <c r="N278" s="14">
        <f>J278/I278</f>
        <v>2.1760417800021761E-4</v>
      </c>
      <c r="O278" s="14">
        <f>K278/I278</f>
        <v>9.3569796540093567E-3</v>
      </c>
      <c r="P278" s="14">
        <f>L278/I278</f>
        <v>0</v>
      </c>
      <c r="Q278">
        <v>1719</v>
      </c>
      <c r="R278" s="14">
        <f>Q278/I278</f>
        <v>0.18703079099118702</v>
      </c>
      <c r="S278">
        <v>-343</v>
      </c>
      <c r="T278" t="s">
        <v>90</v>
      </c>
      <c r="U278" s="19" t="s">
        <v>879</v>
      </c>
      <c r="V278" s="19" t="s">
        <v>536</v>
      </c>
      <c r="W278">
        <v>921.58809523809703</v>
      </c>
      <c r="X278" s="14">
        <f>(Q278-W278)/I278</f>
        <v>8.6760081031650851E-2</v>
      </c>
      <c r="Y278" s="14" t="s">
        <v>1886</v>
      </c>
      <c r="Z278" s="30" t="str">
        <f>CONCATENATE(E278," (",U278,") - ",F278," (",V278,")")</f>
        <v>Demosthenes (Apollodorus) (0014) - Against Neaera (059)</v>
      </c>
      <c r="AA278" s="14"/>
      <c r="AB278" s="14"/>
      <c r="AC278" s="14"/>
      <c r="AD278" s="14"/>
    </row>
    <row r="279" spans="1:31" ht="15.75" customHeight="1" x14ac:dyDescent="0.2">
      <c r="A279" s="1" t="s">
        <v>1410</v>
      </c>
      <c r="B279" s="1" t="s">
        <v>1410</v>
      </c>
      <c r="C279" s="1" t="s">
        <v>1410</v>
      </c>
      <c r="D279" s="10">
        <f>IF(AND(S279 &gt;= -800,S279 &lt;= -600),-7,IF(AND(S279 &gt; -600,S279 &lt;= -500),-6,IF(AND(S279 &gt; -500,S279 &lt;= -400),-5,IF(AND(S279 &gt; -400,S279 &lt;= -300),-4,IF(AND(S279 &gt; -300,S279 &lt;= -200),-3,IF(AND(S279 &gt; -200,S279 &lt;= -100),-2,IF(AND(S279 &gt; -100,S279 &lt;= -1),-1,IF(AND(S279 &gt;= 0,S279 &lt; 100),1,IF(AND(S279 &gt;= 100,S279 &lt; 200),2,IF(AND(S279 &gt;= 200,S279 &lt; 300),3,IF(AND(S279 &gt;= 300,S279 &lt; 400),4,IF(AND(S279 &gt;= 400,S279 &lt; 500),5))))))))))))</f>
        <v>-4</v>
      </c>
      <c r="E279" s="1" t="s">
        <v>875</v>
      </c>
      <c r="F279" s="27" t="s">
        <v>1891</v>
      </c>
      <c r="G279" s="1" t="s">
        <v>1892</v>
      </c>
      <c r="H279" s="1" t="s">
        <v>1893</v>
      </c>
      <c r="I279" s="1">
        <v>2444</v>
      </c>
      <c r="J279" s="1">
        <v>1</v>
      </c>
      <c r="K279" s="1">
        <v>11</v>
      </c>
      <c r="L279" s="1">
        <v>0</v>
      </c>
      <c r="M279" t="s">
        <v>29</v>
      </c>
      <c r="N279" s="14">
        <f>J279/I279</f>
        <v>4.0916530278232408E-4</v>
      </c>
      <c r="O279" s="14">
        <f>K279/I279</f>
        <v>4.5008183306055648E-3</v>
      </c>
      <c r="P279" s="14">
        <f>L279/I279</f>
        <v>0</v>
      </c>
      <c r="Q279">
        <v>552</v>
      </c>
      <c r="R279" s="14">
        <f>Q279/I279</f>
        <v>0.22585924713584288</v>
      </c>
      <c r="S279">
        <v>-342</v>
      </c>
      <c r="T279" t="s">
        <v>90</v>
      </c>
      <c r="U279" s="19" t="s">
        <v>879</v>
      </c>
      <c r="V279" s="19" t="s">
        <v>62</v>
      </c>
      <c r="W279">
        <v>320.88333333333321</v>
      </c>
      <c r="X279" s="14">
        <f>(Q279-W279)/I279</f>
        <v>9.4564920894708179E-2</v>
      </c>
      <c r="Y279" s="14" t="s">
        <v>1894</v>
      </c>
      <c r="Z279" s="30" t="str">
        <f>CONCATENATE(E279," (",U279,") - ",F279," (",V279,")")</f>
        <v>Demosthenes (0014) - On Halonnesus (007)</v>
      </c>
      <c r="AA279" s="14"/>
      <c r="AB279" s="14"/>
      <c r="AC279" s="14"/>
      <c r="AD279" s="14"/>
    </row>
    <row r="280" spans="1:31" ht="15.75" customHeight="1" x14ac:dyDescent="0.2">
      <c r="A280" s="1" t="s">
        <v>844</v>
      </c>
      <c r="B280" s="1" t="s">
        <v>844</v>
      </c>
      <c r="C280" s="1" t="s">
        <v>844</v>
      </c>
      <c r="D280" s="10">
        <f>IF(AND(S280 &gt;= -800,S280 &lt;= -600),-7,IF(AND(S280 &gt; -600,S280 &lt;= -500),-6,IF(AND(S280 &gt; -500,S280 &lt;= -400),-5,IF(AND(S280 &gt; -400,S280 &lt;= -300),-4,IF(AND(S280 &gt; -300,S280 &lt;= -200),-3,IF(AND(S280 &gt; -200,S280 &lt;= -100),-2,IF(AND(S280 &gt; -100,S280 &lt;= -1),-1,IF(AND(S280 &gt;= 0,S280 &lt; 100),1,IF(AND(S280 &gt;= 100,S280 &lt; 200),2,IF(AND(S280 &gt;= 200,S280 &lt; 300),3,IF(AND(S280 &gt;= 300,S280 &lt; 400),4,IF(AND(S280 &gt;= 400,S280 &lt; 500),5))))))))))))</f>
        <v>-4</v>
      </c>
      <c r="E280" s="1" t="s">
        <v>845</v>
      </c>
      <c r="F280" s="27" t="s">
        <v>3601</v>
      </c>
      <c r="G280" s="1" t="s">
        <v>851</v>
      </c>
      <c r="H280" s="1" t="s">
        <v>852</v>
      </c>
      <c r="I280" s="1">
        <v>1278</v>
      </c>
      <c r="J280" s="1">
        <v>1</v>
      </c>
      <c r="K280" s="1">
        <v>1</v>
      </c>
      <c r="L280" s="1">
        <v>0</v>
      </c>
      <c r="M280" t="s">
        <v>29</v>
      </c>
      <c r="N280" s="14">
        <f>J280/I280</f>
        <v>7.8247261345852897E-4</v>
      </c>
      <c r="O280" s="14">
        <f>K280/I280</f>
        <v>7.8247261345852897E-4</v>
      </c>
      <c r="P280" s="14">
        <f>L280/I280</f>
        <v>0</v>
      </c>
      <c r="Q280">
        <v>224</v>
      </c>
      <c r="R280" s="14">
        <f>Q280/I280</f>
        <v>0.17527386541471049</v>
      </c>
      <c r="S280">
        <v>-342</v>
      </c>
      <c r="T280" t="s">
        <v>90</v>
      </c>
      <c r="U280" s="19" t="s">
        <v>848</v>
      </c>
      <c r="V280" s="19" t="s">
        <v>570</v>
      </c>
      <c r="W280">
        <v>133.93333333333331</v>
      </c>
      <c r="X280" s="14">
        <f>(Q280-W280)/I280</f>
        <v>7.0474700052164857E-2</v>
      </c>
      <c r="Y280" s="14" t="s">
        <v>853</v>
      </c>
      <c r="Z280" s="30" t="str">
        <f>CONCATENATE(E280," (",U280,") - ",F280," (",V280,")")</f>
        <v>Isocrates (0010) - Letter 2 (027)</v>
      </c>
      <c r="AA280" s="14"/>
      <c r="AB280" s="14"/>
      <c r="AC280" s="14"/>
      <c r="AD280" s="14"/>
      <c r="AE280" t="s">
        <v>870</v>
      </c>
    </row>
    <row r="281" spans="1:31" ht="15.75" customHeight="1" x14ac:dyDescent="0.2">
      <c r="A281" s="1" t="s">
        <v>844</v>
      </c>
      <c r="B281" s="1" t="s">
        <v>844</v>
      </c>
      <c r="C281" s="1" t="s">
        <v>844</v>
      </c>
      <c r="D281" s="10">
        <f>IF(AND(S281 &gt;= -800,S281 &lt;= -600),-7,IF(AND(S281 &gt; -600,S281 &lt;= -500),-6,IF(AND(S281 &gt; -500,S281 &lt;= -400),-5,IF(AND(S281 &gt; -400,S281 &lt;= -300),-4,IF(AND(S281 &gt; -300,S281 &lt;= -200),-3,IF(AND(S281 &gt; -200,S281 &lt;= -100),-2,IF(AND(S281 &gt; -100,S281 &lt;= -1),-1,IF(AND(S281 &gt;= 0,S281 &lt; 100),1,IF(AND(S281 &gt;= 100,S281 &lt; 200),2,IF(AND(S281 &gt;= 200,S281 &lt; 300),3,IF(AND(S281 &gt;= 300,S281 &lt; 400),4,IF(AND(S281 &gt;= 400,S281 &lt; 500),5))))))))))))</f>
        <v>-4</v>
      </c>
      <c r="E281" s="1" t="s">
        <v>845</v>
      </c>
      <c r="F281" s="27" t="s">
        <v>3602</v>
      </c>
      <c r="G281" s="1" t="s">
        <v>863</v>
      </c>
      <c r="H281" s="1" t="s">
        <v>864</v>
      </c>
      <c r="I281" s="1">
        <v>281</v>
      </c>
      <c r="J281" s="1">
        <v>0</v>
      </c>
      <c r="K281" s="1">
        <v>0</v>
      </c>
      <c r="L281" s="1">
        <v>0</v>
      </c>
      <c r="M281" t="s">
        <v>29</v>
      </c>
      <c r="N281" s="14">
        <f>J281/I281</f>
        <v>0</v>
      </c>
      <c r="O281" s="14">
        <f>K281/I281</f>
        <v>0</v>
      </c>
      <c r="P281" s="14">
        <f>L281/I281</f>
        <v>0</v>
      </c>
      <c r="Q281">
        <v>50</v>
      </c>
      <c r="R281" s="14">
        <f>Q281/I281</f>
        <v>0.17793594306049823</v>
      </c>
      <c r="S281">
        <v>-342</v>
      </c>
      <c r="T281" t="s">
        <v>90</v>
      </c>
      <c r="U281" s="19" t="s">
        <v>848</v>
      </c>
      <c r="V281" s="19" t="s">
        <v>771</v>
      </c>
      <c r="W281">
        <v>30.033333333333331</v>
      </c>
      <c r="X281" s="14">
        <f>(Q281-W281)/I281</f>
        <v>7.105575326215896E-2</v>
      </c>
      <c r="Y281" s="14" t="s">
        <v>865</v>
      </c>
      <c r="Z281" s="30" t="str">
        <f>CONCATENATE(E281," (",U281,") - ",F281," (",V281,")")</f>
        <v>Isocrates (0010) - Letter 5 (028)</v>
      </c>
      <c r="AA281" s="14"/>
      <c r="AB281" s="14"/>
      <c r="AC281" s="14"/>
      <c r="AD281" s="14"/>
      <c r="AE281" t="s">
        <v>874</v>
      </c>
    </row>
    <row r="282" spans="1:31" ht="15.75" customHeight="1" x14ac:dyDescent="0.2">
      <c r="A282" s="1" t="s">
        <v>1410</v>
      </c>
      <c r="B282" s="1" t="s">
        <v>1410</v>
      </c>
      <c r="C282" s="1" t="s">
        <v>1410</v>
      </c>
      <c r="D282" s="10">
        <f>IF(AND(S282 &gt;= -800,S282 &lt;= -600),-7,IF(AND(S282 &gt; -600,S282 &lt;= -500),-6,IF(AND(S282 &gt; -500,S282 &lt;= -400),-5,IF(AND(S282 &gt; -400,S282 &lt;= -300),-4,IF(AND(S282 &gt; -300,S282 &lt;= -200),-3,IF(AND(S282 &gt; -200,S282 &lt;= -100),-2,IF(AND(S282 &gt; -100,S282 &lt;= -1),-1,IF(AND(S282 &gt;= 0,S282 &lt; 100),1,IF(AND(S282 &gt;= 100,S282 &lt; 200),2,IF(AND(S282 &gt;= 200,S282 &lt; 300),3,IF(AND(S282 &gt;= 300,S282 &lt; 400),4,IF(AND(S282 &gt;= 400,S282 &lt; 500),5))))))))))))</f>
        <v>-4</v>
      </c>
      <c r="E282" s="1" t="s">
        <v>875</v>
      </c>
      <c r="F282" s="27" t="s">
        <v>1895</v>
      </c>
      <c r="G282" s="1" t="s">
        <v>1896</v>
      </c>
      <c r="H282" s="1" t="s">
        <v>1897</v>
      </c>
      <c r="I282" s="1">
        <v>2542</v>
      </c>
      <c r="J282" s="1">
        <v>1</v>
      </c>
      <c r="K282" s="1">
        <v>9</v>
      </c>
      <c r="L282" s="1">
        <v>0</v>
      </c>
      <c r="M282" t="s">
        <v>29</v>
      </c>
      <c r="N282" s="14">
        <f>J282/I282</f>
        <v>3.9339103068450039E-4</v>
      </c>
      <c r="O282" s="14">
        <f>K282/I282</f>
        <v>3.5405192761605035E-3</v>
      </c>
      <c r="P282" s="14">
        <f>L282/I282</f>
        <v>0</v>
      </c>
      <c r="Q282">
        <v>495</v>
      </c>
      <c r="R282" s="14">
        <f>Q282/I282</f>
        <v>0.1947285601888277</v>
      </c>
      <c r="S282">
        <v>-341</v>
      </c>
      <c r="T282" t="s">
        <v>90</v>
      </c>
      <c r="U282" s="19" t="s">
        <v>879</v>
      </c>
      <c r="V282" s="19" t="s">
        <v>560</v>
      </c>
      <c r="W282">
        <v>275.18333333333362</v>
      </c>
      <c r="X282" s="14">
        <f>(Q282-W282)/I282</f>
        <v>8.6473905061631148E-2</v>
      </c>
      <c r="Y282" s="14" t="s">
        <v>1898</v>
      </c>
      <c r="Z282" s="30" t="str">
        <f>CONCATENATE(E282," (",U282,") - ",F282," (",V282,")")</f>
        <v>Demosthenes (0014) - Against Apaturius (033)</v>
      </c>
      <c r="AA282" s="14"/>
      <c r="AB282" s="14"/>
      <c r="AC282" s="14"/>
      <c r="AD282" s="14"/>
    </row>
    <row r="283" spans="1:31" ht="15.75" customHeight="1" x14ac:dyDescent="0.2">
      <c r="A283" s="1" t="s">
        <v>1410</v>
      </c>
      <c r="B283" s="1" t="s">
        <v>1410</v>
      </c>
      <c r="C283" s="1" t="s">
        <v>1410</v>
      </c>
      <c r="D283" s="10">
        <f>IF(AND(S283 &gt;= -800,S283 &lt;= -600),-7,IF(AND(S283 &gt; -600,S283 &lt;= -500),-6,IF(AND(S283 &gt; -500,S283 &lt;= -400),-5,IF(AND(S283 &gt; -400,S283 &lt;= -300),-4,IF(AND(S283 &gt; -300,S283 &lt;= -200),-3,IF(AND(S283 &gt; -200,S283 &lt;= -100),-2,IF(AND(S283 &gt; -100,S283 &lt;= -1),-1,IF(AND(S283 &gt;= 0,S283 &lt; 100),1,IF(AND(S283 &gt;= 100,S283 &lt; 200),2,IF(AND(S283 &gt;= 200,S283 &lt; 300),3,IF(AND(S283 &gt;= 300,S283 &lt; 400),4,IF(AND(S283 &gt;= 400,S283 &lt; 500),5))))))))))))</f>
        <v>-4</v>
      </c>
      <c r="E283" s="1" t="s">
        <v>875</v>
      </c>
      <c r="F283" s="27" t="s">
        <v>3613</v>
      </c>
      <c r="G283" s="1" t="s">
        <v>1911</v>
      </c>
      <c r="H283" s="1" t="s">
        <v>1912</v>
      </c>
      <c r="I283" s="1">
        <v>3509</v>
      </c>
      <c r="J283" s="1">
        <v>0</v>
      </c>
      <c r="K283" s="1">
        <v>1</v>
      </c>
      <c r="L283" s="1">
        <v>0</v>
      </c>
      <c r="M283" t="s">
        <v>29</v>
      </c>
      <c r="N283" s="14">
        <f>J283/I283</f>
        <v>0</v>
      </c>
      <c r="O283" s="14">
        <f>K283/I283</f>
        <v>2.8498147620404675E-4</v>
      </c>
      <c r="P283" s="14">
        <f>L283/I283</f>
        <v>0</v>
      </c>
      <c r="Q283">
        <v>734</v>
      </c>
      <c r="R283" s="14">
        <f>Q283/I283</f>
        <v>0.20917640353377032</v>
      </c>
      <c r="S283">
        <v>-341</v>
      </c>
      <c r="T283" t="s">
        <v>90</v>
      </c>
      <c r="U283" s="19" t="s">
        <v>879</v>
      </c>
      <c r="V283" s="19" t="s">
        <v>550</v>
      </c>
      <c r="W283">
        <v>432.99999999999977</v>
      </c>
      <c r="X283" s="14">
        <f>(Q283-W283)/I283</f>
        <v>8.5779424337418128E-2</v>
      </c>
      <c r="Y283" s="14" t="s">
        <v>1913</v>
      </c>
      <c r="Z283" s="30" t="str">
        <f>CONCATENATE(E283," (",U283,") - ",F283," (",V283,")")</f>
        <v>Demosthenes (0014) - Against Olympiodorus (048)</v>
      </c>
      <c r="AA283" s="14"/>
      <c r="AB283" s="14"/>
      <c r="AC283" s="14"/>
      <c r="AD283" s="14"/>
    </row>
    <row r="284" spans="1:31" ht="15.75" customHeight="1" x14ac:dyDescent="0.2">
      <c r="A284" s="1" t="s">
        <v>1410</v>
      </c>
      <c r="B284" s="1" t="s">
        <v>1410</v>
      </c>
      <c r="C284" s="1" t="s">
        <v>1410</v>
      </c>
      <c r="D284" s="10">
        <f>IF(AND(S284 &gt;= -800,S284 &lt;= -600),-7,IF(AND(S284 &gt; -600,S284 &lt;= -500),-6,IF(AND(S284 &gt; -500,S284 &lt;= -400),-5,IF(AND(S284 &gt; -400,S284 &lt;= -300),-4,IF(AND(S284 &gt; -300,S284 &lt;= -200),-3,IF(AND(S284 &gt; -200,S284 &lt;= -100),-2,IF(AND(S284 &gt; -100,S284 &lt;= -1),-1,IF(AND(S284 &gt;= 0,S284 &lt; 100),1,IF(AND(S284 &gt;= 100,S284 &lt; 200),2,IF(AND(S284 &gt;= 200,S284 &lt; 300),3,IF(AND(S284 &gt;= 300,S284 &lt; 400),4,IF(AND(S284 &gt;= 400,S284 &lt; 500),5))))))))))))</f>
        <v>-4</v>
      </c>
      <c r="E284" s="1" t="s">
        <v>875</v>
      </c>
      <c r="F284" s="27" t="s">
        <v>1899</v>
      </c>
      <c r="G284" s="1" t="s">
        <v>1900</v>
      </c>
      <c r="H284" s="1" t="s">
        <v>1901</v>
      </c>
      <c r="I284" s="1">
        <v>4665</v>
      </c>
      <c r="J284" s="1">
        <v>2</v>
      </c>
      <c r="K284" s="1">
        <v>9</v>
      </c>
      <c r="L284" s="1">
        <v>0</v>
      </c>
      <c r="M284" t="s">
        <v>29</v>
      </c>
      <c r="N284" s="14">
        <f>J284/I284</f>
        <v>4.2872454448017146E-4</v>
      </c>
      <c r="O284" s="14">
        <f>K284/I284</f>
        <v>1.9292604501607716E-3</v>
      </c>
      <c r="P284" s="14">
        <f>L284/I284</f>
        <v>0</v>
      </c>
      <c r="Q284">
        <v>901</v>
      </c>
      <c r="R284" s="14">
        <f>Q284/I284</f>
        <v>0.19314040728831725</v>
      </c>
      <c r="S284">
        <v>-341</v>
      </c>
      <c r="T284" t="s">
        <v>90</v>
      </c>
      <c r="U284" s="19" t="s">
        <v>879</v>
      </c>
      <c r="V284" s="19" t="s">
        <v>640</v>
      </c>
      <c r="W284">
        <v>483.94285714285661</v>
      </c>
      <c r="X284" s="14">
        <f>(Q284-W284)/I284</f>
        <v>8.9401316796815303E-2</v>
      </c>
      <c r="Y284" s="14" t="s">
        <v>1902</v>
      </c>
      <c r="Z284" s="30" t="str">
        <f>CONCATENATE(E284," (",U284,") - ",F284," (",V284,")")</f>
        <v>Demosthenes (0014) - Against Theocrines (058)</v>
      </c>
      <c r="AA284" s="14"/>
      <c r="AB284" s="14"/>
      <c r="AC284" s="14"/>
      <c r="AD284" s="14"/>
    </row>
    <row r="285" spans="1:31" ht="15.75" customHeight="1" x14ac:dyDescent="0.2">
      <c r="A285" s="1" t="s">
        <v>1410</v>
      </c>
      <c r="B285" s="1" t="s">
        <v>1410</v>
      </c>
      <c r="C285" s="1" t="s">
        <v>1410</v>
      </c>
      <c r="D285" s="10">
        <f>IF(AND(S285 &gt;= -800,S285 &lt;= -600),-7,IF(AND(S285 &gt; -600,S285 &lt;= -500),-6,IF(AND(S285 &gt; -500,S285 &lt;= -400),-5,IF(AND(S285 &gt; -400,S285 &lt;= -300),-4,IF(AND(S285 &gt; -300,S285 &lt;= -200),-3,IF(AND(S285 &gt; -200,S285 &lt;= -100),-2,IF(AND(S285 &gt; -100,S285 &lt;= -1),-1,IF(AND(S285 &gt;= 0,S285 &lt; 100),1,IF(AND(S285 &gt;= 100,S285 &lt; 200),2,IF(AND(S285 &gt;= 200,S285 &lt; 300),3,IF(AND(S285 &gt;= 300,S285 &lt; 400),4,IF(AND(S285 &gt;= 400,S285 &lt; 500),5))))))))))))</f>
        <v>-4</v>
      </c>
      <c r="E285" s="1" t="s">
        <v>875</v>
      </c>
      <c r="F285" s="27" t="s">
        <v>1903</v>
      </c>
      <c r="G285" s="1" t="s">
        <v>1904</v>
      </c>
      <c r="H285" s="1" t="s">
        <v>1905</v>
      </c>
      <c r="I285" s="1">
        <v>4438</v>
      </c>
      <c r="J285" s="1">
        <v>2</v>
      </c>
      <c r="K285" s="1">
        <v>10</v>
      </c>
      <c r="L285" s="1">
        <v>0</v>
      </c>
      <c r="M285" t="s">
        <v>29</v>
      </c>
      <c r="N285" s="14">
        <f>J285/I285</f>
        <v>4.5065344749887338E-4</v>
      </c>
      <c r="O285" s="14">
        <f>K285/I285</f>
        <v>2.2532672374943668E-3</v>
      </c>
      <c r="P285" s="14">
        <f>L285/I285</f>
        <v>0</v>
      </c>
      <c r="Q285">
        <v>1021</v>
      </c>
      <c r="R285" s="14">
        <f>Q285/I285</f>
        <v>0.23005858494817485</v>
      </c>
      <c r="S285">
        <v>-341</v>
      </c>
      <c r="T285" t="s">
        <v>90</v>
      </c>
      <c r="U285" s="19" t="s">
        <v>879</v>
      </c>
      <c r="V285" s="19" t="s">
        <v>77</v>
      </c>
      <c r="W285">
        <v>589.75952380952333</v>
      </c>
      <c r="X285" s="14">
        <f>(Q285-W285)/I285</f>
        <v>9.7170003648147069E-2</v>
      </c>
      <c r="Y285" s="14" t="s">
        <v>1906</v>
      </c>
      <c r="Z285" s="30" t="str">
        <f>CONCATENATE(E285," (",U285,") - ",F285," (",V285,")")</f>
        <v>Demosthenes (0014) - Fourth Philippic (010)</v>
      </c>
      <c r="AA285" s="14"/>
      <c r="AB285" s="14"/>
      <c r="AC285" s="14"/>
      <c r="AD285" s="14"/>
    </row>
    <row r="286" spans="1:31" ht="15.75" customHeight="1" x14ac:dyDescent="0.2">
      <c r="A286" s="1" t="s">
        <v>1410</v>
      </c>
      <c r="B286" s="1" t="s">
        <v>1410</v>
      </c>
      <c r="C286" s="1" t="s">
        <v>1410</v>
      </c>
      <c r="D286" s="10">
        <f>IF(AND(S286 &gt;= -800,S286 &lt;= -600),-7,IF(AND(S286 &gt; -600,S286 &lt;= -500),-6,IF(AND(S286 &gt; -500,S286 &lt;= -400),-5,IF(AND(S286 &gt; -400,S286 &lt;= -300),-4,IF(AND(S286 &gt; -300,S286 &lt;= -200),-3,IF(AND(S286 &gt; -200,S286 &lt;= -100),-2,IF(AND(S286 &gt; -100,S286 &lt;= -1),-1,IF(AND(S286 &gt;= 0,S286 &lt; 100),1,IF(AND(S286 &gt;= 100,S286 &lt; 200),2,IF(AND(S286 &gt;= 200,S286 &lt; 300),3,IF(AND(S286 &gt;= 300,S286 &lt; 400),4,IF(AND(S286 &gt;= 400,S286 &lt; 500),5))))))))))))</f>
        <v>-4</v>
      </c>
      <c r="E286" s="1" t="s">
        <v>875</v>
      </c>
      <c r="F286" s="27" t="s">
        <v>3614</v>
      </c>
      <c r="G286" s="1" t="s">
        <v>1914</v>
      </c>
      <c r="H286" s="1" t="s">
        <v>1915</v>
      </c>
      <c r="I286" s="1">
        <v>4229</v>
      </c>
      <c r="J286" s="1">
        <v>1</v>
      </c>
      <c r="K286" s="1">
        <v>6</v>
      </c>
      <c r="L286" s="1">
        <v>1</v>
      </c>
      <c r="M286" t="s">
        <v>29</v>
      </c>
      <c r="N286" s="14">
        <f>J286/I286</f>
        <v>2.3646252069047056E-4</v>
      </c>
      <c r="O286" s="14">
        <f>K286/I286</f>
        <v>1.4187751241428233E-3</v>
      </c>
      <c r="P286" s="14">
        <f>L286/I286</f>
        <v>2.3646252069047056E-4</v>
      </c>
      <c r="Q286">
        <v>940</v>
      </c>
      <c r="R286" s="14">
        <f>Q286/I286</f>
        <v>0.22227476944904231</v>
      </c>
      <c r="S286">
        <v>-341</v>
      </c>
      <c r="T286" t="s">
        <v>90</v>
      </c>
      <c r="U286" s="19" t="s">
        <v>879</v>
      </c>
      <c r="V286" s="19" t="s">
        <v>67</v>
      </c>
      <c r="W286">
        <v>522.39999999999941</v>
      </c>
      <c r="X286" s="14">
        <f>(Q286-W286)/I286</f>
        <v>9.8746748640340651E-2</v>
      </c>
      <c r="Y286" s="14" t="s">
        <v>1916</v>
      </c>
      <c r="Z286" s="30" t="str">
        <f>CONCATENATE(E286," (",U286,") - ",F286," (",V286,")")</f>
        <v>Demosthenes (0014) - On the Chersonese (008)</v>
      </c>
      <c r="AA286" s="14"/>
      <c r="AB286" s="14"/>
      <c r="AC286" s="14"/>
      <c r="AD286" s="14"/>
    </row>
    <row r="287" spans="1:31" ht="15.75" customHeight="1" x14ac:dyDescent="0.2">
      <c r="A287" s="1" t="s">
        <v>1410</v>
      </c>
      <c r="B287" s="1" t="s">
        <v>1410</v>
      </c>
      <c r="C287" s="1" t="s">
        <v>1410</v>
      </c>
      <c r="D287" s="10">
        <f>IF(AND(S287 &gt;= -800,S287 &lt;= -600),-7,IF(AND(S287 &gt; -600,S287 &lt;= -500),-6,IF(AND(S287 &gt; -500,S287 &lt;= -400),-5,IF(AND(S287 &gt; -400,S287 &lt;= -300),-4,IF(AND(S287 &gt; -300,S287 &lt;= -200),-3,IF(AND(S287 &gt; -200,S287 &lt;= -100),-2,IF(AND(S287 &gt; -100,S287 &lt;= -1),-1,IF(AND(S287 &gt;= 0,S287 &lt; 100),1,IF(AND(S287 &gt;= 100,S287 &lt; 200),2,IF(AND(S287 &gt;= 200,S287 &lt; 300),3,IF(AND(S287 &gt;= 300,S287 &lt; 400),4,IF(AND(S287 &gt;= 400,S287 &lt; 500),5))))))))))))</f>
        <v>-4</v>
      </c>
      <c r="E287" s="1" t="s">
        <v>875</v>
      </c>
      <c r="F287" s="27" t="s">
        <v>1907</v>
      </c>
      <c r="G287" s="1" t="s">
        <v>1908</v>
      </c>
      <c r="H287" s="1" t="s">
        <v>1909</v>
      </c>
      <c r="I287" s="1">
        <v>4281</v>
      </c>
      <c r="J287" s="1">
        <v>1</v>
      </c>
      <c r="K287" s="1">
        <v>22</v>
      </c>
      <c r="L287" s="1">
        <v>0</v>
      </c>
      <c r="M287" t="s">
        <v>29</v>
      </c>
      <c r="N287" s="14">
        <f>J287/I287</f>
        <v>2.3359028264424199E-4</v>
      </c>
      <c r="O287" s="14">
        <f>K287/I287</f>
        <v>5.1389862181733239E-3</v>
      </c>
      <c r="P287" s="14">
        <f>L287/I287</f>
        <v>0</v>
      </c>
      <c r="Q287">
        <v>886</v>
      </c>
      <c r="R287" s="14">
        <f>Q287/I287</f>
        <v>0.20696099042279842</v>
      </c>
      <c r="S287">
        <v>-341</v>
      </c>
      <c r="T287" t="s">
        <v>90</v>
      </c>
      <c r="U287" s="19" t="s">
        <v>879</v>
      </c>
      <c r="V287" s="19" t="s">
        <v>72</v>
      </c>
      <c r="W287">
        <v>469.20476190476143</v>
      </c>
      <c r="X287" s="14">
        <f>(Q287-W287)/I287</f>
        <v>9.7359317471440915E-2</v>
      </c>
      <c r="Y287" s="14" t="s">
        <v>1910</v>
      </c>
      <c r="Z287" s="30" t="str">
        <f>CONCATENATE(E287," (",U287,") - ",F287," (",V287,")")</f>
        <v>Demosthenes (0014) - Third Philippic (009)</v>
      </c>
      <c r="AA287" s="14"/>
      <c r="AB287" s="14"/>
      <c r="AC287" s="14"/>
      <c r="AD287" s="14"/>
    </row>
    <row r="288" spans="1:31" ht="15.75" customHeight="1" x14ac:dyDescent="0.2">
      <c r="A288" s="1" t="s">
        <v>1410</v>
      </c>
      <c r="B288" s="1" t="s">
        <v>1410</v>
      </c>
      <c r="C288" s="1" t="s">
        <v>1410</v>
      </c>
      <c r="D288" s="10">
        <f>IF(AND(S288 &gt;= -800,S288 &lt;= -600),-7,IF(AND(S288 &gt; -600,S288 &lt;= -500),-6,IF(AND(S288 &gt; -500,S288 &lt;= -400),-5,IF(AND(S288 &gt; -400,S288 &lt;= -300),-4,IF(AND(S288 &gt; -300,S288 &lt;= -200),-3,IF(AND(S288 &gt; -200,S288 &lt;= -100),-2,IF(AND(S288 &gt; -100,S288 &lt;= -1),-1,IF(AND(S288 &gt;= 0,S288 &lt; 100),1,IF(AND(S288 &gt;= 100,S288 &lt; 200),2,IF(AND(S288 &gt;= 200,S288 &lt; 300),3,IF(AND(S288 &gt;= 300,S288 &lt; 400),4,IF(AND(S288 &gt;= 400,S288 &lt; 500),5))))))))))))</f>
        <v>-4</v>
      </c>
      <c r="E288" s="1" t="s">
        <v>875</v>
      </c>
      <c r="F288" s="27" t="s">
        <v>1917</v>
      </c>
      <c r="G288" s="1" t="s">
        <v>1918</v>
      </c>
      <c r="H288" s="1" t="s">
        <v>1919</v>
      </c>
      <c r="I288" s="1">
        <v>6283</v>
      </c>
      <c r="J288" s="1">
        <v>0</v>
      </c>
      <c r="K288" s="1">
        <v>88</v>
      </c>
      <c r="L288" s="1">
        <v>0</v>
      </c>
      <c r="M288" t="s">
        <v>29</v>
      </c>
      <c r="N288" s="14">
        <f>J288/I288</f>
        <v>0</v>
      </c>
      <c r="O288" s="14">
        <f>K288/I288</f>
        <v>1.4006048066210409E-2</v>
      </c>
      <c r="P288" s="14">
        <f>L288/I288</f>
        <v>0</v>
      </c>
      <c r="Q288">
        <v>1334</v>
      </c>
      <c r="R288" s="14">
        <f>Q288/I288</f>
        <v>0.21231895591278052</v>
      </c>
      <c r="S288">
        <v>-340</v>
      </c>
      <c r="T288" t="s">
        <v>90</v>
      </c>
      <c r="U288" s="19" t="s">
        <v>879</v>
      </c>
      <c r="V288" s="19" t="s">
        <v>604</v>
      </c>
      <c r="W288">
        <v>688.25952380952515</v>
      </c>
      <c r="X288" s="14">
        <f>(Q288-W288)/I288</f>
        <v>0.10277581986160669</v>
      </c>
      <c r="Y288" s="14" t="s">
        <v>1920</v>
      </c>
      <c r="Z288" s="30" t="str">
        <f>CONCATENATE(E288," (",U288,") - ",F288," (",V288,")")</f>
        <v>Demosthenes (0014) - Against Macartatus (043)</v>
      </c>
      <c r="AA288" s="14"/>
      <c r="AB288" s="14"/>
      <c r="AC288" s="14"/>
      <c r="AD288" s="14"/>
    </row>
    <row r="289" spans="1:31" ht="15.75" customHeight="1" x14ac:dyDescent="0.2">
      <c r="A289" s="1" t="s">
        <v>844</v>
      </c>
      <c r="B289" s="1" t="s">
        <v>844</v>
      </c>
      <c r="C289" s="1" t="s">
        <v>844</v>
      </c>
      <c r="D289" s="10">
        <f>IF(AND(S289 &gt;= -800,S289 &lt;= -600),-7,IF(AND(S289 &gt; -600,S289 &lt;= -500),-6,IF(AND(S289 &gt; -500,S289 &lt;= -400),-5,IF(AND(S289 &gt; -400,S289 &lt;= -300),-4,IF(AND(S289 &gt; -300,S289 &lt;= -200),-3,IF(AND(S289 &gt; -200,S289 &lt;= -100),-2,IF(AND(S289 &gt; -100,S289 &lt;= -1),-1,IF(AND(S289 &gt;= 0,S289 &lt; 100),1,IF(AND(S289 &gt;= 100,S289 &lt; 200),2,IF(AND(S289 &gt;= 200,S289 &lt; 300),3,IF(AND(S289 &gt;= 300,S289 &lt; 400),4,IF(AND(S289 &gt;= 400,S289 &lt; 500),5))))))))))))</f>
        <v>-4</v>
      </c>
      <c r="E289" s="1" t="s">
        <v>875</v>
      </c>
      <c r="F289" s="27" t="s">
        <v>876</v>
      </c>
      <c r="G289" s="1" t="s">
        <v>877</v>
      </c>
      <c r="H289" s="1" t="s">
        <v>878</v>
      </c>
      <c r="I289" s="1">
        <v>1288</v>
      </c>
      <c r="J289" s="1">
        <v>0</v>
      </c>
      <c r="K289" s="1">
        <v>0</v>
      </c>
      <c r="L289" s="1">
        <v>0</v>
      </c>
      <c r="M289" t="s">
        <v>29</v>
      </c>
      <c r="N289" s="14">
        <f>J289/I289</f>
        <v>0</v>
      </c>
      <c r="O289" s="14">
        <f>K289/I289</f>
        <v>0</v>
      </c>
      <c r="P289" s="14">
        <f>L289/I289</f>
        <v>0</v>
      </c>
      <c r="Q289">
        <v>227</v>
      </c>
      <c r="R289" s="14">
        <f>Q289/I289</f>
        <v>0.17624223602484473</v>
      </c>
      <c r="S289">
        <v>-340</v>
      </c>
      <c r="T289" t="s">
        <v>90</v>
      </c>
      <c r="U289" s="19" t="s">
        <v>879</v>
      </c>
      <c r="V289" s="19" t="s">
        <v>82</v>
      </c>
      <c r="W289">
        <v>138.51666666666659</v>
      </c>
      <c r="X289" s="14">
        <f>(Q289-W289)/I289</f>
        <v>6.869824016563153E-2</v>
      </c>
      <c r="Y289" s="14" t="s">
        <v>880</v>
      </c>
      <c r="Z289" s="30" t="str">
        <f>CONCATENATE(E289," (",U289,") - ",F289," (",V289,")")</f>
        <v>Demosthenes (0014) - Answer to Philip's Letter (011)</v>
      </c>
      <c r="AA289" s="14"/>
      <c r="AB289" s="14"/>
      <c r="AC289" s="14"/>
      <c r="AD289" s="14"/>
    </row>
    <row r="290" spans="1:31" ht="15.75" customHeight="1" x14ac:dyDescent="0.2">
      <c r="A290" s="1" t="s">
        <v>844</v>
      </c>
      <c r="B290" s="1" t="s">
        <v>844</v>
      </c>
      <c r="C290" s="1" t="s">
        <v>844</v>
      </c>
      <c r="D290" s="10">
        <f>IF(AND(S290 &gt;= -800,S290 &lt;= -600),-7,IF(AND(S290 &gt; -600,S290 &lt;= -500),-6,IF(AND(S290 &gt; -500,S290 &lt;= -400),-5,IF(AND(S290 &gt; -400,S290 &lt;= -300),-4,IF(AND(S290 &gt; -300,S290 &lt;= -200),-3,IF(AND(S290 &gt; -200,S290 &lt;= -100),-2,IF(AND(S290 &gt; -100,S290 &lt;= -1),-1,IF(AND(S290 &gt;= 0,S290 &lt; 100),1,IF(AND(S290 &gt;= 100,S290 &lt; 200),2,IF(AND(S290 &gt;= 200,S290 &lt; 300),3,IF(AND(S290 &gt;= 300,S290 &lt; 400),4,IF(AND(S290 &gt;= 400,S290 &lt; 500),5))))))))))))</f>
        <v>-4</v>
      </c>
      <c r="E290" s="1" t="s">
        <v>875</v>
      </c>
      <c r="F290" s="27" t="s">
        <v>881</v>
      </c>
      <c r="G290" s="1" t="s">
        <v>882</v>
      </c>
      <c r="H290" s="1" t="s">
        <v>883</v>
      </c>
      <c r="I290" s="1">
        <v>1414</v>
      </c>
      <c r="J290" s="1">
        <v>0</v>
      </c>
      <c r="K290" s="1">
        <v>9</v>
      </c>
      <c r="L290" s="1">
        <v>0</v>
      </c>
      <c r="M290" t="s">
        <v>29</v>
      </c>
      <c r="N290" s="14">
        <f>J290/I290</f>
        <v>0</v>
      </c>
      <c r="O290" s="14">
        <f>K290/I290</f>
        <v>6.3649222065063652E-3</v>
      </c>
      <c r="P290" s="14">
        <f>L290/I290</f>
        <v>0</v>
      </c>
      <c r="Q290">
        <v>279</v>
      </c>
      <c r="R290" s="14">
        <f>Q290/I290</f>
        <v>0.19731258840169733</v>
      </c>
      <c r="S290">
        <v>-340</v>
      </c>
      <c r="T290" t="s">
        <v>90</v>
      </c>
      <c r="U290" s="19" t="s">
        <v>879</v>
      </c>
      <c r="V290" s="19" t="s">
        <v>829</v>
      </c>
      <c r="W290">
        <v>170.01666666666671</v>
      </c>
      <c r="X290" s="14">
        <f>(Q290-W290)/I290</f>
        <v>7.7074493163602043E-2</v>
      </c>
      <c r="Y290" s="14" t="s">
        <v>884</v>
      </c>
      <c r="Z290" s="30" t="str">
        <f>CONCATENATE(E290," (",U290,") - ",F290," (",V290,")")</f>
        <v>Demosthenes (0014) - Philip's Letter (012)</v>
      </c>
      <c r="AA290" s="14"/>
      <c r="AB290" s="14"/>
      <c r="AC290" s="14"/>
      <c r="AD290" s="14"/>
    </row>
    <row r="291" spans="1:31" ht="15.75" customHeight="1" x14ac:dyDescent="0.2">
      <c r="A291" s="1" t="s">
        <v>844</v>
      </c>
      <c r="B291" s="1" t="s">
        <v>844</v>
      </c>
      <c r="C291" s="1" t="s">
        <v>844</v>
      </c>
      <c r="D291" s="10">
        <f>IF(AND(S291 &gt;= -800,S291 &lt;= -600),-7,IF(AND(S291 &gt; -600,S291 &lt;= -500),-6,IF(AND(S291 &gt; -500,S291 &lt;= -400),-5,IF(AND(S291 &gt; -400,S291 &lt;= -300),-4,IF(AND(S291 &gt; -300,S291 &lt;= -200),-3,IF(AND(S291 &gt; -200,S291 &lt;= -100),-2,IF(AND(S291 &gt; -100,S291 &lt;= -1),-1,IF(AND(S291 &gt;= 0,S291 &lt; 100),1,IF(AND(S291 &gt;= 100,S291 &lt; 200),2,IF(AND(S291 &gt;= 200,S291 &lt; 300),3,IF(AND(S291 &gt;= 300,S291 &lt; 400),4,IF(AND(S291 &gt;= 400,S291 &lt; 500),5))))))))))))</f>
        <v>-4</v>
      </c>
      <c r="E291" s="1" t="s">
        <v>845</v>
      </c>
      <c r="F291" s="27" t="s">
        <v>3603</v>
      </c>
      <c r="G291" s="1" t="s">
        <v>859</v>
      </c>
      <c r="H291" s="1" t="s">
        <v>860</v>
      </c>
      <c r="I291" s="1">
        <v>823</v>
      </c>
      <c r="J291" s="1">
        <v>0</v>
      </c>
      <c r="K291" s="1">
        <v>0</v>
      </c>
      <c r="L291" s="1">
        <v>0</v>
      </c>
      <c r="M291" t="s">
        <v>29</v>
      </c>
      <c r="N291" s="14">
        <f>J291/I291</f>
        <v>0</v>
      </c>
      <c r="O291" s="14">
        <f>K291/I291</f>
        <v>0</v>
      </c>
      <c r="P291" s="14">
        <f>L291/I291</f>
        <v>0</v>
      </c>
      <c r="Q291">
        <v>162</v>
      </c>
      <c r="R291" s="14">
        <f>Q291/I291</f>
        <v>0.1968408262454435</v>
      </c>
      <c r="S291">
        <v>-340</v>
      </c>
      <c r="T291" t="s">
        <v>90</v>
      </c>
      <c r="U291" s="19" t="s">
        <v>848</v>
      </c>
      <c r="V291" s="19" t="s">
        <v>670</v>
      </c>
      <c r="W291">
        <v>105.8333333333333</v>
      </c>
      <c r="X291" s="14">
        <f>(Q291-W291)/I291</f>
        <v>6.8246253543944951E-2</v>
      </c>
      <c r="Y291" s="14" t="s">
        <v>861</v>
      </c>
      <c r="Z291" s="30" t="str">
        <f>CONCATENATE(E291," (",U291,") - ",F291," (",V291,")")</f>
        <v>Isocrates (0010) - Letter 4 (029)</v>
      </c>
      <c r="AA291" s="14"/>
      <c r="AB291" s="14"/>
      <c r="AC291" s="14"/>
      <c r="AD291" s="14"/>
      <c r="AE291" t="s">
        <v>888</v>
      </c>
    </row>
    <row r="292" spans="1:31" ht="15.75" customHeight="1" x14ac:dyDescent="0.2">
      <c r="A292" s="1" t="s">
        <v>1410</v>
      </c>
      <c r="B292" s="1" t="s">
        <v>1410</v>
      </c>
      <c r="C292" s="1" t="s">
        <v>1410</v>
      </c>
      <c r="D292" s="10">
        <f>IF(AND(S292 &gt;= -800,S292 &lt;= -600),-7,IF(AND(S292 &gt; -600,S292 &lt;= -500),-6,IF(AND(S292 &gt; -500,S292 &lt;= -400),-5,IF(AND(S292 &gt; -400,S292 &lt;= -300),-4,IF(AND(S292 &gt; -300,S292 &lt;= -200),-3,IF(AND(S292 &gt; -200,S292 &lt;= -100),-2,IF(AND(S292 &gt; -100,S292 &lt;= -1),-1,IF(AND(S292 &gt;= 0,S292 &lt; 100),1,IF(AND(S292 &gt;= 100,S292 &lt; 200),2,IF(AND(S292 &gt;= 200,S292 &lt; 300),3,IF(AND(S292 &gt;= 300,S292 &lt; 400),4,IF(AND(S292 &gt;= 400,S292 &lt; 500),5))))))))))))</f>
        <v>-4</v>
      </c>
      <c r="E292" s="1" t="s">
        <v>845</v>
      </c>
      <c r="F292" s="27" t="s">
        <v>1924</v>
      </c>
      <c r="G292" s="1" t="s">
        <v>1921</v>
      </c>
      <c r="H292" s="1" t="s">
        <v>1922</v>
      </c>
      <c r="I292" s="1">
        <v>15862</v>
      </c>
      <c r="J292" s="1">
        <v>8</v>
      </c>
      <c r="K292" s="1">
        <v>8</v>
      </c>
      <c r="L292" s="1">
        <v>0</v>
      </c>
      <c r="M292" t="s">
        <v>29</v>
      </c>
      <c r="N292" s="14">
        <f>J292/I292</f>
        <v>5.0435001891312571E-4</v>
      </c>
      <c r="O292" s="14">
        <f>K292/I292</f>
        <v>5.0435001891312571E-4</v>
      </c>
      <c r="P292" s="14">
        <f>L292/I292</f>
        <v>0</v>
      </c>
      <c r="Q292">
        <v>2771</v>
      </c>
      <c r="R292" s="14">
        <f>Q292/I292</f>
        <v>0.17469423780103391</v>
      </c>
      <c r="S292">
        <v>-339</v>
      </c>
      <c r="T292" t="s">
        <v>90</v>
      </c>
      <c r="U292" s="19" t="s">
        <v>848</v>
      </c>
      <c r="V292" s="19" t="s">
        <v>722</v>
      </c>
      <c r="W292">
        <v>1549.0928571428519</v>
      </c>
      <c r="X292" s="14">
        <f>(Q292-W292)/I292</f>
        <v>7.7033611326260756E-2</v>
      </c>
      <c r="Y292" s="14" t="s">
        <v>1923</v>
      </c>
      <c r="Z292" s="30" t="str">
        <f>CONCATENATE(E292," (",U292,") - ",F292," (",V292,")")</f>
        <v>Isocrates (0010) - Panathenaicus (021)</v>
      </c>
      <c r="AA292" s="14"/>
      <c r="AB292" s="14"/>
      <c r="AC292" s="14"/>
      <c r="AD292" s="14"/>
      <c r="AE292" t="s">
        <v>1924</v>
      </c>
    </row>
    <row r="293" spans="1:31" ht="15.75" customHeight="1" x14ac:dyDescent="0.2">
      <c r="A293" s="1" t="s">
        <v>1410</v>
      </c>
      <c r="B293" s="1" t="s">
        <v>1410</v>
      </c>
      <c r="C293" s="1" t="s">
        <v>1410</v>
      </c>
      <c r="D293" s="10">
        <f>IF(AND(S293 &gt;= -800,S293 &lt;= -600),-7,IF(AND(S293 &gt; -600,S293 &lt;= -500),-6,IF(AND(S293 &gt; -500,S293 &lt;= -400),-5,IF(AND(S293 &gt; -400,S293 &lt;= -300),-4,IF(AND(S293 &gt; -300,S293 &lt;= -200),-3,IF(AND(S293 &gt; -200,S293 &lt;= -100),-2,IF(AND(S293 &gt; -100,S293 &lt;= -1),-1,IF(AND(S293 &gt;= 0,S293 &lt; 100),1,IF(AND(S293 &gt;= 100,S293 &lt; 200),2,IF(AND(S293 &gt;= 200,S293 &lt; 300),3,IF(AND(S293 &gt;= 300,S293 &lt; 400),4,IF(AND(S293 &gt;= 400,S293 &lt; 500),5))))))))))))</f>
        <v>-4</v>
      </c>
      <c r="E293" s="1" t="s">
        <v>875</v>
      </c>
      <c r="F293" s="27" t="s">
        <v>1925</v>
      </c>
      <c r="G293" s="1" t="s">
        <v>1926</v>
      </c>
      <c r="H293" s="1" t="s">
        <v>1927</v>
      </c>
      <c r="I293" s="1">
        <v>6699</v>
      </c>
      <c r="J293" s="1">
        <v>1</v>
      </c>
      <c r="K293" s="1">
        <v>6</v>
      </c>
      <c r="L293" s="1">
        <v>0</v>
      </c>
      <c r="M293" t="s">
        <v>29</v>
      </c>
      <c r="N293" s="14">
        <f>J293/I293</f>
        <v>1.4927601134497685E-4</v>
      </c>
      <c r="O293" s="14">
        <f>K293/I293</f>
        <v>8.9565606806986115E-4</v>
      </c>
      <c r="P293" s="14">
        <f>L293/I293</f>
        <v>0</v>
      </c>
      <c r="Q293">
        <v>1437</v>
      </c>
      <c r="R293" s="14">
        <f>Q293/I293</f>
        <v>0.21450962830273176</v>
      </c>
      <c r="S293">
        <v>-338</v>
      </c>
      <c r="T293" t="s">
        <v>90</v>
      </c>
      <c r="U293" s="19" t="s">
        <v>879</v>
      </c>
      <c r="V293" s="19" t="s">
        <v>752</v>
      </c>
      <c r="W293">
        <v>829.40000000000248</v>
      </c>
      <c r="X293" s="14">
        <f>(Q293-W293)/I293</f>
        <v>9.0700104493207576E-2</v>
      </c>
      <c r="Y293" s="14" t="s">
        <v>1928</v>
      </c>
      <c r="Z293" s="30" t="str">
        <f>CONCATENATE(E293," (",U293,") - ",F293," (",V293,")")</f>
        <v>Demosthenes (0014) - Against Aristogeiton 1 (025)</v>
      </c>
      <c r="AA293" s="14"/>
      <c r="AB293" s="14"/>
      <c r="AC293" s="14"/>
      <c r="AD293" s="14"/>
    </row>
    <row r="294" spans="1:31" ht="15.75" customHeight="1" x14ac:dyDescent="0.2">
      <c r="A294" s="1" t="s">
        <v>1410</v>
      </c>
      <c r="B294" s="1" t="s">
        <v>1410</v>
      </c>
      <c r="C294" s="1" t="s">
        <v>1410</v>
      </c>
      <c r="D294" s="10">
        <f>IF(AND(S294 &gt;= -800,S294 &lt;= -600),-7,IF(AND(S294 &gt; -600,S294 &lt;= -500),-6,IF(AND(S294 &gt; -500,S294 &lt;= -400),-5,IF(AND(S294 &gt; -400,S294 &lt;= -300),-4,IF(AND(S294 &gt; -300,S294 &lt;= -200),-3,IF(AND(S294 &gt; -200,S294 &lt;= -100),-2,IF(AND(S294 &gt; -100,S294 &lt;= -1),-1,IF(AND(S294 &gt;= 0,S294 &lt; 100),1,IF(AND(S294 &gt;= 100,S294 &lt; 200),2,IF(AND(S294 &gt;= 200,S294 &lt; 300),3,IF(AND(S294 &gt;= 300,S294 &lt; 400),4,IF(AND(S294 &gt;= 400,S294 &lt; 500),5))))))))))))</f>
        <v>-4</v>
      </c>
      <c r="E294" s="1" t="s">
        <v>875</v>
      </c>
      <c r="F294" s="27" t="s">
        <v>1929</v>
      </c>
      <c r="G294" s="1" t="s">
        <v>1930</v>
      </c>
      <c r="H294" s="1" t="s">
        <v>1931</v>
      </c>
      <c r="I294" s="1">
        <v>1681</v>
      </c>
      <c r="J294" s="1">
        <v>0</v>
      </c>
      <c r="K294" s="1">
        <v>0</v>
      </c>
      <c r="L294" s="1">
        <v>0</v>
      </c>
      <c r="M294" t="s">
        <v>29</v>
      </c>
      <c r="N294" s="14">
        <f>J294/I294</f>
        <v>0</v>
      </c>
      <c r="O294" s="14">
        <f>K294/I294</f>
        <v>0</v>
      </c>
      <c r="P294" s="14">
        <f>L294/I294</f>
        <v>0</v>
      </c>
      <c r="Q294">
        <v>309</v>
      </c>
      <c r="R294" s="14">
        <f>Q294/I294</f>
        <v>0.18381915526472337</v>
      </c>
      <c r="S294">
        <v>-338</v>
      </c>
      <c r="T294" t="s">
        <v>90</v>
      </c>
      <c r="U294" s="19" t="s">
        <v>879</v>
      </c>
      <c r="V294" s="19" t="s">
        <v>685</v>
      </c>
      <c r="W294">
        <v>198.65</v>
      </c>
      <c r="X294" s="14">
        <f>(Q294-W294)/I294</f>
        <v>6.5645449137418196E-2</v>
      </c>
      <c r="Y294" s="14" t="s">
        <v>1932</v>
      </c>
      <c r="Z294" s="30" t="str">
        <f>CONCATENATE(E294," (",U294,") - ",F294," (",V294,")")</f>
        <v>Demosthenes (0014) - Against Aristogeiton 2 (026)</v>
      </c>
      <c r="AA294" s="14"/>
      <c r="AB294" s="14"/>
      <c r="AC294" s="14"/>
      <c r="AD294" s="14"/>
    </row>
    <row r="295" spans="1:31" ht="15.75" customHeight="1" x14ac:dyDescent="0.2">
      <c r="A295" s="1" t="s">
        <v>1410</v>
      </c>
      <c r="B295" s="1" t="s">
        <v>1410</v>
      </c>
      <c r="C295" s="1" t="s">
        <v>1410</v>
      </c>
      <c r="D295" s="10">
        <f>IF(AND(S295 &gt;= -800,S295 &lt;= -600),-7,IF(AND(S295 &gt; -600,S295 &lt;= -500),-6,IF(AND(S295 &gt; -500,S295 &lt;= -400),-5,IF(AND(S295 &gt; -400,S295 &lt;= -300),-4,IF(AND(S295 &gt; -300,S295 &lt;= -200),-3,IF(AND(S295 &gt; -200,S295 &lt;= -100),-2,IF(AND(S295 &gt; -100,S295 &lt;= -1),-1,IF(AND(S295 &gt;= 0,S295 &lt; 100),1,IF(AND(S295 &gt;= 100,S295 &lt; 200),2,IF(AND(S295 &gt;= 200,S295 &lt; 300),3,IF(AND(S295 &gt;= 300,S295 &lt; 400),4,IF(AND(S295 &gt;= 400,S295 &lt; 500),5))))))))))))</f>
        <v>-4</v>
      </c>
      <c r="E295" s="1" t="s">
        <v>875</v>
      </c>
      <c r="F295" s="27" t="s">
        <v>1933</v>
      </c>
      <c r="G295" s="1" t="s">
        <v>1934</v>
      </c>
      <c r="H295" s="1" t="s">
        <v>1935</v>
      </c>
      <c r="I295" s="1">
        <v>2517</v>
      </c>
      <c r="J295" s="1">
        <v>2</v>
      </c>
      <c r="K295" s="1">
        <v>5</v>
      </c>
      <c r="L295" s="1">
        <v>0</v>
      </c>
      <c r="M295" t="s">
        <v>29</v>
      </c>
      <c r="N295" s="14">
        <f>J295/I295</f>
        <v>7.9459674215335717E-4</v>
      </c>
      <c r="O295" s="14">
        <f>K295/I295</f>
        <v>1.986491855383393E-3</v>
      </c>
      <c r="P295" s="14">
        <f>L295/I295</f>
        <v>0</v>
      </c>
      <c r="Q295">
        <v>565</v>
      </c>
      <c r="R295" s="14">
        <f>Q295/I295</f>
        <v>0.2244735796583234</v>
      </c>
      <c r="S295">
        <v>-338</v>
      </c>
      <c r="T295" t="s">
        <v>90</v>
      </c>
      <c r="U295" s="19" t="s">
        <v>879</v>
      </c>
      <c r="V295" s="19" t="s">
        <v>609</v>
      </c>
      <c r="W295">
        <v>327.26666666666671</v>
      </c>
      <c r="X295" s="14">
        <f>(Q295-W295)/I295</f>
        <v>9.4451066083962379E-2</v>
      </c>
      <c r="Y295" s="14" t="s">
        <v>1936</v>
      </c>
      <c r="Z295" s="30" t="str">
        <f>CONCATENATE(E295," (",U295,") - ",F295," (",V295,")")</f>
        <v>Demosthenes (0014) - The Funeral Speech 51-61 (060)</v>
      </c>
      <c r="AA295" s="14"/>
      <c r="AB295" s="14"/>
      <c r="AC295" s="14"/>
      <c r="AD295" s="14"/>
    </row>
    <row r="296" spans="1:31" ht="15.75" customHeight="1" x14ac:dyDescent="0.2">
      <c r="A296" s="1" t="s">
        <v>844</v>
      </c>
      <c r="B296" s="1" t="s">
        <v>844</v>
      </c>
      <c r="C296" s="1" t="s">
        <v>844</v>
      </c>
      <c r="D296" s="10">
        <f>IF(AND(S296 &gt;= -800,S296 &lt;= -600),-7,IF(AND(S296 &gt; -600,S296 &lt;= -500),-6,IF(AND(S296 &gt; -500,S296 &lt;= -400),-5,IF(AND(S296 &gt; -400,S296 &lt;= -300),-4,IF(AND(S296 &gt; -300,S296 &lt;= -200),-3,IF(AND(S296 &gt; -200,S296 &lt;= -100),-2,IF(AND(S296 &gt; -100,S296 &lt;= -1),-1,IF(AND(S296 &gt;= 0,S296 &lt; 100),1,IF(AND(S296 &gt;= 100,S296 &lt; 200),2,IF(AND(S296 &gt;= 200,S296 &lt; 300),3,IF(AND(S296 &gt;= 300,S296 &lt; 400),4,IF(AND(S296 &gt;= 400,S296 &lt; 500),5))))))))))))</f>
        <v>-4</v>
      </c>
      <c r="E296" s="1" t="s">
        <v>845</v>
      </c>
      <c r="F296" s="27" t="s">
        <v>3604</v>
      </c>
      <c r="G296" s="1" t="s">
        <v>855</v>
      </c>
      <c r="H296" s="1" t="s">
        <v>856</v>
      </c>
      <c r="I296" s="1">
        <v>420</v>
      </c>
      <c r="J296" s="1">
        <v>0</v>
      </c>
      <c r="K296" s="1">
        <v>0</v>
      </c>
      <c r="L296" s="1">
        <v>0</v>
      </c>
      <c r="M296" t="s">
        <v>29</v>
      </c>
      <c r="N296" s="14">
        <f>J296/I296</f>
        <v>0</v>
      </c>
      <c r="O296" s="14">
        <f>K296/I296</f>
        <v>0</v>
      </c>
      <c r="P296" s="14">
        <f>L296/I296</f>
        <v>0</v>
      </c>
      <c r="Q296">
        <v>76</v>
      </c>
      <c r="R296" s="14">
        <f>Q296/I296</f>
        <v>0.18095238095238095</v>
      </c>
      <c r="S296">
        <v>-338</v>
      </c>
      <c r="T296" t="s">
        <v>90</v>
      </c>
      <c r="U296" s="19" t="s">
        <v>848</v>
      </c>
      <c r="V296" s="19" t="s">
        <v>565</v>
      </c>
      <c r="W296">
        <v>42.85</v>
      </c>
      <c r="X296" s="14">
        <f>(Q296-W296)/I296</f>
        <v>7.8928571428571431E-2</v>
      </c>
      <c r="Y296" s="14" t="s">
        <v>857</v>
      </c>
      <c r="Z296" s="30" t="str">
        <f>CONCATENATE(E296," (",U296,") - ",F296," (",V296,")")</f>
        <v>Isocrates (0010) - Letter 3 (030)</v>
      </c>
      <c r="AA296" s="14"/>
      <c r="AB296" s="14"/>
      <c r="AC296" s="14"/>
      <c r="AD296" s="14"/>
      <c r="AE296" t="s">
        <v>892</v>
      </c>
    </row>
    <row r="297" spans="1:31" ht="15.75" customHeight="1" x14ac:dyDescent="0.2">
      <c r="A297" s="1" t="s">
        <v>1410</v>
      </c>
      <c r="B297" s="1" t="s">
        <v>1410</v>
      </c>
      <c r="C297" s="1" t="s">
        <v>1410</v>
      </c>
      <c r="D297" s="10">
        <f>IF(AND(S297 &gt;= -800,S297 &lt;= -600),-7,IF(AND(S297 &gt; -600,S297 &lt;= -500),-6,IF(AND(S297 &gt; -500,S297 &lt;= -400),-5,IF(AND(S297 &gt; -400,S297 &lt;= -300),-4,IF(AND(S297 &gt; -300,S297 &lt;= -200),-3,IF(AND(S297 &gt; -200,S297 &lt;= -100),-2,IF(AND(S297 &gt; -100,S297 &lt;= -1),-1,IF(AND(S297 &gt;= 0,S297 &lt; 100),1,IF(AND(S297 &gt;= 100,S297 &lt; 200),2,IF(AND(S297 &gt;= 200,S297 &lt; 300),3,IF(AND(S297 &gt;= 300,S297 &lt; 400),4,IF(AND(S297 &gt;= 400,S297 &lt; 500),5))))))))))))</f>
        <v>-4</v>
      </c>
      <c r="E297" s="1" t="s">
        <v>1937</v>
      </c>
      <c r="F297" s="27" t="s">
        <v>1938</v>
      </c>
      <c r="G297" s="1" t="s">
        <v>1939</v>
      </c>
      <c r="H297" s="1" t="s">
        <v>1940</v>
      </c>
      <c r="I297" s="1">
        <v>912</v>
      </c>
      <c r="J297" s="1">
        <v>3</v>
      </c>
      <c r="K297" s="1">
        <v>2</v>
      </c>
      <c r="L297" s="1">
        <v>1</v>
      </c>
      <c r="M297" t="s">
        <v>29</v>
      </c>
      <c r="N297" s="14">
        <f>J297/I297</f>
        <v>3.2894736842105261E-3</v>
      </c>
      <c r="O297" s="14">
        <f>K297/I297</f>
        <v>2.1929824561403508E-3</v>
      </c>
      <c r="P297" s="14">
        <f>L297/I297</f>
        <v>1.0964912280701754E-3</v>
      </c>
      <c r="Q297">
        <v>210</v>
      </c>
      <c r="R297" s="14">
        <f>Q297/I297</f>
        <v>0.23026315789473684</v>
      </c>
      <c r="S297">
        <v>-337</v>
      </c>
      <c r="T297" t="s">
        <v>90</v>
      </c>
      <c r="U297" s="19" t="s">
        <v>1941</v>
      </c>
      <c r="V297" s="19" t="s">
        <v>37</v>
      </c>
      <c r="W297">
        <v>119.3333333333333</v>
      </c>
      <c r="X297" s="14">
        <f>(Q297-W297)/I297</f>
        <v>9.9415204678362609E-2</v>
      </c>
      <c r="Y297" s="14" t="s">
        <v>1942</v>
      </c>
      <c r="Z297" s="30" t="str">
        <f>CONCATENATE(E297," (",U297,") - ",F297," (",V297,")")</f>
        <v>Hyperides (0030) - Against Philippides (002)</v>
      </c>
      <c r="AA297" s="14"/>
      <c r="AB297" s="14"/>
      <c r="AC297" s="14"/>
      <c r="AD297" s="14"/>
    </row>
    <row r="298" spans="1:31" ht="15.75" customHeight="1" x14ac:dyDescent="0.2">
      <c r="A298" s="1" t="s">
        <v>1410</v>
      </c>
      <c r="B298" s="1" t="s">
        <v>1410</v>
      </c>
      <c r="C298" s="1" t="s">
        <v>1410</v>
      </c>
      <c r="D298" s="10">
        <f>IF(AND(S298 &gt;= -800,S298 &lt;= -600),-7,IF(AND(S298 &gt; -600,S298 &lt;= -500),-6,IF(AND(S298 &gt; -500,S298 &lt;= -400),-5,IF(AND(S298 &gt; -400,S298 &lt;= -300),-4,IF(AND(S298 &gt; -300,S298 &lt;= -200),-3,IF(AND(S298 &gt; -200,S298 &lt;= -100),-2,IF(AND(S298 &gt; -100,S298 &lt;= -1),-1,IF(AND(S298 &gt;= 0,S298 &lt; 100),1,IF(AND(S298 &gt;= 100,S298 &lt; 200),2,IF(AND(S298 &gt;= 200,S298 &lt; 300),3,IF(AND(S298 &gt;= 300,S298 &lt; 400),4,IF(AND(S298 &gt;= 400,S298 &lt; 500),5))))))))))))</f>
        <v>-4</v>
      </c>
      <c r="E298" s="1" t="s">
        <v>1836</v>
      </c>
      <c r="F298" s="27" t="s">
        <v>1943</v>
      </c>
      <c r="G298" s="1" t="s">
        <v>1944</v>
      </c>
      <c r="H298" s="1" t="s">
        <v>1945</v>
      </c>
      <c r="I298" s="1">
        <v>12294</v>
      </c>
      <c r="J298" s="1">
        <v>7</v>
      </c>
      <c r="K298" s="1">
        <v>39</v>
      </c>
      <c r="L298" s="1">
        <v>0</v>
      </c>
      <c r="M298" t="s">
        <v>29</v>
      </c>
      <c r="N298" s="14">
        <f>J298/I298</f>
        <v>5.69383439075972E-4</v>
      </c>
      <c r="O298" s="14">
        <f>K298/I298</f>
        <v>3.1722791605661299E-3</v>
      </c>
      <c r="P298" s="14">
        <f>L298/I298</f>
        <v>0</v>
      </c>
      <c r="Q298">
        <v>2340</v>
      </c>
      <c r="R298" s="14">
        <f>Q298/I298</f>
        <v>0.19033674963396779</v>
      </c>
      <c r="S298">
        <v>-336</v>
      </c>
      <c r="T298" t="s">
        <v>90</v>
      </c>
      <c r="U298" s="19" t="s">
        <v>1840</v>
      </c>
      <c r="V298" s="19" t="s">
        <v>37</v>
      </c>
      <c r="W298">
        <v>1262.7976190476179</v>
      </c>
      <c r="X298" s="14">
        <f>(Q298-W298)/I298</f>
        <v>8.7620170892498947E-2</v>
      </c>
      <c r="Y298" s="14" t="s">
        <v>1946</v>
      </c>
      <c r="Z298" s="30" t="str">
        <f>CONCATENATE(E298," (",U298,") - ",F298," (",V298,")")</f>
        <v>Aeschines (0026) - The Speech on the Embassy (002)</v>
      </c>
      <c r="AA298" s="14"/>
      <c r="AB298" s="14"/>
      <c r="AC298" s="14"/>
      <c r="AD298" s="14"/>
    </row>
    <row r="299" spans="1:31" ht="15.75" customHeight="1" x14ac:dyDescent="0.2">
      <c r="A299" s="1" t="s">
        <v>3075</v>
      </c>
      <c r="B299" s="1" t="s">
        <v>3333</v>
      </c>
      <c r="C299" s="1" t="s">
        <v>2204</v>
      </c>
      <c r="D299" s="10">
        <f>IF(AND(S299 &gt;= -800,S299 &lt;= -600),-7,IF(AND(S299 &gt; -600,S299 &lt;= -500),-6,IF(AND(S299 &gt; -500,S299 &lt;= -400),-5,IF(AND(S299 &gt; -400,S299 &lt;= -300),-4,IF(AND(S299 &gt; -300,S299 &lt;= -200),-3,IF(AND(S299 &gt; -200,S299 &lt;= -100),-2,IF(AND(S299 &gt; -100,S299 &lt;= -1),-1,IF(AND(S299 &gt;= 0,S299 &lt; 100),1,IF(AND(S299 &gt;= 100,S299 &lt; 200),2,IF(AND(S299 &gt;= 200,S299 &lt; 300),3,IF(AND(S299 &gt;= 300,S299 &lt; 400),4,IF(AND(S299 &gt;= 400,S299 &lt; 500),5))))))))))))</f>
        <v>-4</v>
      </c>
      <c r="E299" s="1" t="s">
        <v>2364</v>
      </c>
      <c r="F299" s="27" t="s">
        <v>3334</v>
      </c>
      <c r="G299" s="1" t="s">
        <v>3335</v>
      </c>
      <c r="H299" s="1" t="s">
        <v>3336</v>
      </c>
      <c r="I299" s="1">
        <v>59808</v>
      </c>
      <c r="J299" s="1">
        <v>393</v>
      </c>
      <c r="K299" s="1">
        <v>3850</v>
      </c>
      <c r="L299" s="1">
        <v>0</v>
      </c>
      <c r="M299" t="s">
        <v>897</v>
      </c>
      <c r="N299" s="14">
        <f>J299/I299</f>
        <v>6.5710272873194218E-3</v>
      </c>
      <c r="O299" s="14">
        <f>K299/I299</f>
        <v>6.4372659176029967E-2</v>
      </c>
      <c r="P299" s="14">
        <f>L299/I299</f>
        <v>0</v>
      </c>
      <c r="Q299">
        <v>10925</v>
      </c>
      <c r="R299" s="14">
        <f>Q299/I299</f>
        <v>0.18266787051899411</v>
      </c>
      <c r="S299">
        <v>-335</v>
      </c>
      <c r="T299" t="s">
        <v>90</v>
      </c>
      <c r="U299" s="20" t="s">
        <v>2368</v>
      </c>
      <c r="V299" s="20" t="s">
        <v>32</v>
      </c>
      <c r="W299">
        <v>5408.2999999999392</v>
      </c>
      <c r="X299" s="14">
        <f>(Q299-W299)/I299</f>
        <v>9.2240168539326858E-2</v>
      </c>
      <c r="Y299" s="21" t="s">
        <v>3337</v>
      </c>
      <c r="Z299" s="30" t="str">
        <f>CONCATENATE(E299," (",U299,") - ",F299," (",V299,")")</f>
        <v>Aristotle (0086) - Analytica priora et posteriora (001)</v>
      </c>
      <c r="AA299" s="21" t="s">
        <v>3692</v>
      </c>
      <c r="AB299" s="31">
        <v>1</v>
      </c>
      <c r="AC299" s="31">
        <v>4</v>
      </c>
    </row>
    <row r="300" spans="1:31" ht="15.75" customHeight="1" x14ac:dyDescent="0.2">
      <c r="A300" s="1" t="s">
        <v>3075</v>
      </c>
      <c r="B300" s="1" t="s">
        <v>3260</v>
      </c>
      <c r="C300" s="1" t="s">
        <v>3675</v>
      </c>
      <c r="D300" s="10">
        <f>IF(AND(S300 &gt;= -800,S300 &lt;= -600),-7,IF(AND(S300 &gt; -600,S300 &lt;= -500),-6,IF(AND(S300 &gt; -500,S300 &lt;= -400),-5,IF(AND(S300 &gt; -400,S300 &lt;= -300),-4,IF(AND(S300 &gt; -300,S300 &lt;= -200),-3,IF(AND(S300 &gt; -200,S300 &lt;= -100),-2,IF(AND(S300 &gt; -100,S300 &lt;= -1),-1,IF(AND(S300 &gt;= 0,S300 &lt; 100),1,IF(AND(S300 &gt;= 100,S300 &lt; 200),2,IF(AND(S300 &gt;= 200,S300 &lt; 300),3,IF(AND(S300 &gt;= 300,S300 &lt; 400),4,IF(AND(S300 &gt;= 400,S300 &lt; 500),5))))))))))))</f>
        <v>-4</v>
      </c>
      <c r="E300" s="1" t="s">
        <v>2364</v>
      </c>
      <c r="F300" s="27" t="s">
        <v>3261</v>
      </c>
      <c r="G300" s="1" t="s">
        <v>3262</v>
      </c>
      <c r="H300" s="1" t="s">
        <v>3263</v>
      </c>
      <c r="I300" s="1">
        <v>10176</v>
      </c>
      <c r="J300" s="1">
        <v>21</v>
      </c>
      <c r="K300" s="1">
        <v>42</v>
      </c>
      <c r="L300" s="1">
        <v>0</v>
      </c>
      <c r="M300" t="s">
        <v>29</v>
      </c>
      <c r="N300" s="14">
        <f>J300/I300</f>
        <v>2.0636792452830188E-3</v>
      </c>
      <c r="O300" s="14">
        <f>K300/I300</f>
        <v>4.1273584905660377E-3</v>
      </c>
      <c r="P300" s="14">
        <f>L300/I300</f>
        <v>0</v>
      </c>
      <c r="Q300">
        <v>2050</v>
      </c>
      <c r="R300" s="14">
        <f>Q300/I300</f>
        <v>0.20145440251572327</v>
      </c>
      <c r="S300">
        <v>-335</v>
      </c>
      <c r="T300" t="s">
        <v>90</v>
      </c>
      <c r="U300" s="19" t="s">
        <v>2368</v>
      </c>
      <c r="V300" s="19" t="s">
        <v>531</v>
      </c>
      <c r="W300">
        <v>1169.059523809525</v>
      </c>
      <c r="X300" s="14">
        <f>(Q300-W300)/I300</f>
        <v>8.6570408430667753E-2</v>
      </c>
      <c r="Y300" s="14" t="s">
        <v>3264</v>
      </c>
      <c r="Z300" s="30" t="str">
        <f>CONCATENATE(E300," (",U300,") - ",F300," (",V300,")")</f>
        <v>Aristotle (0086) - Ars Poetica (034)</v>
      </c>
      <c r="AA300" s="14" t="s">
        <v>3692</v>
      </c>
      <c r="AB300" s="31">
        <v>1</v>
      </c>
      <c r="AC300" s="31">
        <v>4</v>
      </c>
      <c r="AD300" s="14"/>
    </row>
    <row r="301" spans="1:31" ht="15.75" customHeight="1" x14ac:dyDescent="0.2">
      <c r="A301" s="1" t="s">
        <v>3075</v>
      </c>
      <c r="B301" s="1" t="s">
        <v>2393</v>
      </c>
      <c r="C301" s="1" t="s">
        <v>3674</v>
      </c>
      <c r="D301" s="10">
        <f>IF(AND(S301 &gt;= -800,S301 &lt;= -600),-7,IF(AND(S301 &gt; -600,S301 &lt;= -500),-6,IF(AND(S301 &gt; -500,S301 &lt;= -400),-5,IF(AND(S301 &gt; -400,S301 &lt;= -300),-4,IF(AND(S301 &gt; -300,S301 &lt;= -200),-3,IF(AND(S301 &gt; -200,S301 &lt;= -100),-2,IF(AND(S301 &gt; -100,S301 &lt;= -1),-1,IF(AND(S301 &gt;= 0,S301 &lt; 100),1,IF(AND(S301 &gt;= 100,S301 &lt; 200),2,IF(AND(S301 &gt;= 200,S301 &lt; 300),3,IF(AND(S301 &gt;= 300,S301 &lt; 400),4,IF(AND(S301 &gt;= 400,S301 &lt; 500),5))))))))))))</f>
        <v>-4</v>
      </c>
      <c r="E301" s="3" t="s">
        <v>2364</v>
      </c>
      <c r="F301" s="27" t="s">
        <v>3256</v>
      </c>
      <c r="G301" s="1" t="s">
        <v>3257</v>
      </c>
      <c r="H301" s="1" t="s">
        <v>3258</v>
      </c>
      <c r="I301" s="1">
        <v>16418</v>
      </c>
      <c r="J301" s="1">
        <v>54</v>
      </c>
      <c r="K301" s="1">
        <v>32</v>
      </c>
      <c r="L301" s="1">
        <v>47</v>
      </c>
      <c r="M301" t="s">
        <v>29</v>
      </c>
      <c r="N301" s="14">
        <f>J301/I301</f>
        <v>3.2890729686928981E-3</v>
      </c>
      <c r="O301" s="14">
        <f>K301/I301</f>
        <v>1.9490802777439396E-3</v>
      </c>
      <c r="P301" s="14">
        <f>L301/I301</f>
        <v>2.8627116579364111E-3</v>
      </c>
      <c r="Q301">
        <v>3003</v>
      </c>
      <c r="R301" s="14">
        <f>Q301/I301</f>
        <v>0.18290900231453283</v>
      </c>
      <c r="S301">
        <v>-335</v>
      </c>
      <c r="T301" t="s">
        <v>90</v>
      </c>
      <c r="U301" s="19" t="s">
        <v>2368</v>
      </c>
      <c r="V301" s="19" t="s">
        <v>42</v>
      </c>
      <c r="W301">
        <v>1658.304761904757</v>
      </c>
      <c r="X301" s="14">
        <f>(Q301-W301)/I301</f>
        <v>8.1903717754613414E-2</v>
      </c>
      <c r="Y301" s="14" t="s">
        <v>3259</v>
      </c>
      <c r="Z301" s="30" t="str">
        <f>CONCATENATE(E301," (",U301,") - ",F301," (",V301,")")</f>
        <v>Aristotle (0086) - Athenian Constitution (003)</v>
      </c>
      <c r="AA301" s="14" t="s">
        <v>3692</v>
      </c>
      <c r="AB301" s="31">
        <v>1</v>
      </c>
      <c r="AC301" s="31">
        <v>4</v>
      </c>
      <c r="AD301" s="14"/>
    </row>
    <row r="302" spans="1:31" ht="15.75" customHeight="1" x14ac:dyDescent="0.2">
      <c r="A302" s="1" t="s">
        <v>2204</v>
      </c>
      <c r="B302" s="1" t="s">
        <v>2204</v>
      </c>
      <c r="C302" s="1" t="s">
        <v>2204</v>
      </c>
      <c r="D302" s="10">
        <f>IF(AND(S302 &gt;= -800,S302 &lt;= -600),-7,IF(AND(S302 &gt; -600,S302 &lt;= -500),-6,IF(AND(S302 &gt; -500,S302 &lt;= -400),-5,IF(AND(S302 &gt; -400,S302 &lt;= -300),-4,IF(AND(S302 &gt; -300,S302 &lt;= -200),-3,IF(AND(S302 &gt; -200,S302 &lt;= -100),-2,IF(AND(S302 &gt; -100,S302 &lt;= -1),-1,IF(AND(S302 &gt;= 0,S302 &lt; 100),1,IF(AND(S302 &gt;= 100,S302 &lt; 200),2,IF(AND(S302 &gt;= 200,S302 &lt; 300),3,IF(AND(S302 &gt;= 300,S302 &lt; 400),4,IF(AND(S302 &gt;= 400,S302 &lt; 500),5))))))))))))</f>
        <v>-4</v>
      </c>
      <c r="E302" s="1" t="s">
        <v>2364</v>
      </c>
      <c r="F302" s="27" t="s">
        <v>2365</v>
      </c>
      <c r="G302" s="1" t="s">
        <v>2366</v>
      </c>
      <c r="H302" s="1" t="s">
        <v>2367</v>
      </c>
      <c r="I302" s="1">
        <v>10116</v>
      </c>
      <c r="J302" s="1">
        <v>70</v>
      </c>
      <c r="K302" s="1">
        <v>0</v>
      </c>
      <c r="L302" s="1">
        <v>0</v>
      </c>
      <c r="M302" t="s">
        <v>897</v>
      </c>
      <c r="N302" s="14">
        <f>J302/I302</f>
        <v>6.9197311190193752E-3</v>
      </c>
      <c r="O302" s="14">
        <f>K302/I302</f>
        <v>0</v>
      </c>
      <c r="P302" s="14">
        <f>L302/I302</f>
        <v>0</v>
      </c>
      <c r="Q302">
        <v>2078</v>
      </c>
      <c r="R302" s="14">
        <f>Q302/I302</f>
        <v>0.20541716093317516</v>
      </c>
      <c r="S302">
        <v>-335</v>
      </c>
      <c r="T302" t="s">
        <v>90</v>
      </c>
      <c r="U302" s="20" t="s">
        <v>2368</v>
      </c>
      <c r="V302" s="20" t="s">
        <v>57</v>
      </c>
      <c r="W302">
        <v>1125.750000000002</v>
      </c>
      <c r="X302" s="14">
        <f>(Q302-W302)/I302</f>
        <v>9.4133056544088364E-2</v>
      </c>
      <c r="Y302" s="14" t="s">
        <v>2369</v>
      </c>
      <c r="Z302" s="30" t="str">
        <f>CONCATENATE(E302," (",U302,") - ",F302," (",V302,")")</f>
        <v>Aristotle (0086) - Categories (006)</v>
      </c>
      <c r="AA302" s="14"/>
      <c r="AB302" s="14"/>
      <c r="AC302" s="14"/>
      <c r="AD302" s="14"/>
    </row>
    <row r="303" spans="1:31" ht="15.75" customHeight="1" x14ac:dyDescent="0.2">
      <c r="A303" s="1" t="s">
        <v>3075</v>
      </c>
      <c r="B303" s="1" t="s">
        <v>3333</v>
      </c>
      <c r="C303" s="1" t="s">
        <v>2204</v>
      </c>
      <c r="D303" s="10">
        <f>IF(AND(S303 &gt;= -800,S303 &lt;= -600),-7,IF(AND(S303 &gt; -600,S303 &lt;= -500),-6,IF(AND(S303 &gt; -500,S303 &lt;= -400),-5,IF(AND(S303 &gt; -400,S303 &lt;= -300),-4,IF(AND(S303 &gt; -300,S303 &lt;= -200),-3,IF(AND(S303 &gt; -200,S303 &lt;= -100),-2,IF(AND(S303 &gt; -100,S303 &lt;= -1),-1,IF(AND(S303 &gt;= 0,S303 &lt; 100),1,IF(AND(S303 &gt;= 100,S303 &lt; 200),2,IF(AND(S303 &gt;= 200,S303 &lt; 300),3,IF(AND(S303 &gt;= 300,S303 &lt; 400),4,IF(AND(S303 &gt;= 400,S303 &lt; 500),5))))))))))))</f>
        <v>-4</v>
      </c>
      <c r="E303" s="1" t="s">
        <v>2364</v>
      </c>
      <c r="F303" s="27" t="s">
        <v>3342</v>
      </c>
      <c r="G303" s="1" t="s">
        <v>3343</v>
      </c>
      <c r="H303" s="1" t="s">
        <v>3344</v>
      </c>
      <c r="I303" s="1">
        <v>1206</v>
      </c>
      <c r="J303" s="1">
        <v>7</v>
      </c>
      <c r="K303" s="1">
        <v>0</v>
      </c>
      <c r="L303" s="1">
        <v>0</v>
      </c>
      <c r="M303" t="s">
        <v>3345</v>
      </c>
      <c r="N303" s="14">
        <f>J303/I303</f>
        <v>5.8043117744610278E-3</v>
      </c>
      <c r="O303" s="14">
        <f>K303/I303</f>
        <v>0</v>
      </c>
      <c r="P303" s="14">
        <f>L303/I303</f>
        <v>0</v>
      </c>
      <c r="Q303">
        <v>247</v>
      </c>
      <c r="R303" s="14">
        <f>Q303/I303</f>
        <v>0.20480928689883915</v>
      </c>
      <c r="S303">
        <v>-335</v>
      </c>
      <c r="T303" t="s">
        <v>90</v>
      </c>
      <c r="U303" s="20" t="s">
        <v>2368</v>
      </c>
      <c r="V303" s="20" t="s">
        <v>67</v>
      </c>
      <c r="W303">
        <v>130.24999999999989</v>
      </c>
      <c r="X303" s="14">
        <f>(Q303-W303)/I303</f>
        <v>9.6807628524046535E-2</v>
      </c>
      <c r="Y303" s="14" t="s">
        <v>3346</v>
      </c>
      <c r="Z303" s="30" t="str">
        <f>CONCATENATE(E303," (",U303,") - ",F303," (",V303,")")</f>
        <v>Aristotle (0086) - De divinatione per somnum (008)</v>
      </c>
      <c r="AA303" s="14"/>
      <c r="AB303" s="14"/>
      <c r="AC303" s="14"/>
      <c r="AD303" s="14"/>
    </row>
    <row r="304" spans="1:31" ht="15.75" customHeight="1" x14ac:dyDescent="0.2">
      <c r="A304" s="1" t="s">
        <v>3075</v>
      </c>
      <c r="B304" s="1" t="s">
        <v>3333</v>
      </c>
      <c r="C304" s="1" t="s">
        <v>3672</v>
      </c>
      <c r="D304" s="10">
        <f>IF(AND(S304 &gt;= -800,S304 &lt;= -600),-7,IF(AND(S304 &gt; -600,S304 &lt;= -500),-6,IF(AND(S304 &gt; -500,S304 &lt;= -400),-5,IF(AND(S304 &gt; -400,S304 &lt;= -300),-4,IF(AND(S304 &gt; -300,S304 &lt;= -200),-3,IF(AND(S304 &gt; -200,S304 &lt;= -100),-2,IF(AND(S304 &gt; -100,S304 &lt;= -1),-1,IF(AND(S304 &gt;= 0,S304 &lt; 100),1,IF(AND(S304 &gt;= 100,S304 &lt; 200),2,IF(AND(S304 &gt;= 200,S304 &lt; 300),3,IF(AND(S304 &gt;= 300,S304 &lt; 400),4,IF(AND(S304 &gt;= 400,S304 &lt; 500),5))))))))))))</f>
        <v>-4</v>
      </c>
      <c r="E304" s="1" t="s">
        <v>2364</v>
      </c>
      <c r="F304" s="27" t="s">
        <v>3347</v>
      </c>
      <c r="G304" s="1" t="s">
        <v>3348</v>
      </c>
      <c r="H304" s="1" t="s">
        <v>3349</v>
      </c>
      <c r="I304" s="1">
        <v>2398</v>
      </c>
      <c r="J304" s="1">
        <v>12</v>
      </c>
      <c r="K304" s="1">
        <v>0</v>
      </c>
      <c r="L304" s="1">
        <v>0</v>
      </c>
      <c r="M304" t="s">
        <v>3345</v>
      </c>
      <c r="N304" s="14">
        <f>J304/I304</f>
        <v>5.0041701417848205E-3</v>
      </c>
      <c r="O304" s="14">
        <f>K304/I304</f>
        <v>0</v>
      </c>
      <c r="P304" s="14">
        <f>L304/I304</f>
        <v>0</v>
      </c>
      <c r="Q304">
        <v>486</v>
      </c>
      <c r="R304" s="14">
        <f>Q304/I304</f>
        <v>0.20266889074228525</v>
      </c>
      <c r="S304">
        <v>-335</v>
      </c>
      <c r="T304" t="s">
        <v>90</v>
      </c>
      <c r="U304" s="20" t="s">
        <v>2368</v>
      </c>
      <c r="V304" s="20" t="s">
        <v>690</v>
      </c>
      <c r="W304">
        <v>252.9000000000002</v>
      </c>
      <c r="X304" s="14">
        <f>(Q304-W304)/I304</f>
        <v>9.7206005004170051E-2</v>
      </c>
      <c r="Y304" s="14" t="s">
        <v>3346</v>
      </c>
      <c r="Z304" s="30" t="str">
        <f>CONCATENATE(E304," (",U304,") - ",F304," (",V304,")")</f>
        <v>Aristotle (0086) - De Insomniis (016)</v>
      </c>
      <c r="AA304" s="14"/>
      <c r="AB304" s="14"/>
      <c r="AC304" s="14"/>
      <c r="AD304" s="14"/>
    </row>
    <row r="305" spans="1:30" ht="15.75" customHeight="1" x14ac:dyDescent="0.2">
      <c r="A305" s="1" t="s">
        <v>2204</v>
      </c>
      <c r="B305" s="1" t="s">
        <v>2204</v>
      </c>
      <c r="C305" s="1" t="s">
        <v>2204</v>
      </c>
      <c r="D305" s="10">
        <f>IF(AND(S305 &gt;= -800,S305 &lt;= -600),-7,IF(AND(S305 &gt; -600,S305 &lt;= -500),-6,IF(AND(S305 &gt; -500,S305 &lt;= -400),-5,IF(AND(S305 &gt; -400,S305 &lt;= -300),-4,IF(AND(S305 &gt; -300,S305 &lt;= -200),-3,IF(AND(S305 &gt; -200,S305 &lt;= -100),-2,IF(AND(S305 &gt; -100,S305 &lt;= -1),-1,IF(AND(S305 &gt;= 0,S305 &lt; 100),1,IF(AND(S305 &gt;= 100,S305 &lt; 200),2,IF(AND(S305 &gt;= 200,S305 &lt; 300),3,IF(AND(S305 &gt;= 300,S305 &lt; 400),4,IF(AND(S305 &gt;= 400,S305 &lt; 500),5))))))))))))</f>
        <v>-4</v>
      </c>
      <c r="E305" s="1" t="s">
        <v>2364</v>
      </c>
      <c r="F305" s="27" t="s">
        <v>2370</v>
      </c>
      <c r="G305" s="1" t="s">
        <v>2371</v>
      </c>
      <c r="H305" s="1" t="s">
        <v>2372</v>
      </c>
      <c r="I305" s="1">
        <v>6255</v>
      </c>
      <c r="J305" s="1">
        <v>30</v>
      </c>
      <c r="K305" s="1">
        <v>1</v>
      </c>
      <c r="L305" s="1">
        <v>3</v>
      </c>
      <c r="M305" t="s">
        <v>897</v>
      </c>
      <c r="N305" s="14">
        <f>J305/I305</f>
        <v>4.7961630695443642E-3</v>
      </c>
      <c r="O305" s="14">
        <f>K305/I305</f>
        <v>1.598721023181455E-4</v>
      </c>
      <c r="P305" s="14">
        <f>L305/I305</f>
        <v>4.7961630695443646E-4</v>
      </c>
      <c r="Q305">
        <v>1208</v>
      </c>
      <c r="R305" s="14">
        <f>Q305/I305</f>
        <v>0.19312549960031974</v>
      </c>
      <c r="S305">
        <v>-335</v>
      </c>
      <c r="T305" t="s">
        <v>90</v>
      </c>
      <c r="U305" s="20" t="s">
        <v>2368</v>
      </c>
      <c r="V305" s="20" t="s">
        <v>727</v>
      </c>
      <c r="W305">
        <v>654.38333333333367</v>
      </c>
      <c r="X305" s="14">
        <f>(Q305-W305)/I305</f>
        <v>8.8507860378363917E-2</v>
      </c>
      <c r="Y305" s="14" t="s">
        <v>2373</v>
      </c>
      <c r="Z305" s="30" t="str">
        <f>CONCATENATE(E305," (",U305,") - ",F305," (",V305,")")</f>
        <v>Aristotle (0086) - De Interpretatione (017)</v>
      </c>
      <c r="AA305" s="14"/>
      <c r="AB305" s="14"/>
      <c r="AC305" s="14"/>
      <c r="AD305" s="14"/>
    </row>
    <row r="306" spans="1:30" ht="15.75" customHeight="1" x14ac:dyDescent="0.2">
      <c r="A306" s="1" t="s">
        <v>3075</v>
      </c>
      <c r="B306" s="1" t="s">
        <v>3333</v>
      </c>
      <c r="C306" s="1" t="s">
        <v>3672</v>
      </c>
      <c r="D306" s="10">
        <f>IF(AND(S306 &gt;= -800,S306 &lt;= -600),-7,IF(AND(S306 &gt; -600,S306 &lt;= -500),-6,IF(AND(S306 &gt; -500,S306 &lt;= -400),-5,IF(AND(S306 &gt; -400,S306 &lt;= -300),-4,IF(AND(S306 &gt; -300,S306 &lt;= -200),-3,IF(AND(S306 &gt; -200,S306 &lt;= -100),-2,IF(AND(S306 &gt; -100,S306 &lt;= -1),-1,IF(AND(S306 &gt;= 0,S306 &lt; 100),1,IF(AND(S306 &gt;= 100,S306 &lt; 200),2,IF(AND(S306 &gt;= 200,S306 &lt; 300),3,IF(AND(S306 &gt;= 300,S306 &lt; 400),4,IF(AND(S306 &gt;= 400,S306 &lt; 500),5))))))))))))</f>
        <v>-4</v>
      </c>
      <c r="E306" s="1" t="s">
        <v>2364</v>
      </c>
      <c r="F306" s="27" t="s">
        <v>3350</v>
      </c>
      <c r="G306" s="1" t="s">
        <v>3351</v>
      </c>
      <c r="H306" s="1" t="s">
        <v>3352</v>
      </c>
      <c r="I306" s="1">
        <v>1840</v>
      </c>
      <c r="J306" s="1">
        <v>2</v>
      </c>
      <c r="K306" s="1">
        <v>0</v>
      </c>
      <c r="L306" s="1">
        <v>0</v>
      </c>
      <c r="M306" t="s">
        <v>3345</v>
      </c>
      <c r="N306" s="14">
        <f>J306/I306</f>
        <v>1.0869565217391304E-3</v>
      </c>
      <c r="O306" s="14">
        <f>K306/I306</f>
        <v>0</v>
      </c>
      <c r="P306" s="14">
        <f>L306/I306</f>
        <v>0</v>
      </c>
      <c r="Q306">
        <v>466</v>
      </c>
      <c r="R306" s="14">
        <f>Q306/I306</f>
        <v>0.25326086956521737</v>
      </c>
      <c r="S306">
        <v>-335</v>
      </c>
      <c r="T306" t="s">
        <v>90</v>
      </c>
      <c r="U306" s="20" t="s">
        <v>2368</v>
      </c>
      <c r="V306" s="20" t="s">
        <v>732</v>
      </c>
      <c r="W306">
        <v>266.00000000000011</v>
      </c>
      <c r="X306" s="14">
        <f>(Q306-W306)/I306</f>
        <v>0.10869565217391298</v>
      </c>
      <c r="Y306" s="14" t="s">
        <v>3346</v>
      </c>
      <c r="Z306" s="30" t="str">
        <f>CONCATENATE(E306," (",U306,") - ",F306," (",V306,")")</f>
        <v>Aristotle (0086) - De juventute et senectute, De vita et morte (018)</v>
      </c>
      <c r="AA306" s="14"/>
      <c r="AB306" s="14"/>
      <c r="AC306" s="14"/>
      <c r="AD306" s="14"/>
    </row>
    <row r="307" spans="1:30" ht="15.75" customHeight="1" x14ac:dyDescent="0.2">
      <c r="A307" s="1" t="s">
        <v>3075</v>
      </c>
      <c r="B307" s="1" t="s">
        <v>3333</v>
      </c>
      <c r="C307" s="1" t="s">
        <v>3672</v>
      </c>
      <c r="D307" s="10">
        <f>IF(AND(S307 &gt;= -800,S307 &lt;= -600),-7,IF(AND(S307 &gt; -600,S307 &lt;= -500),-6,IF(AND(S307 &gt; -500,S307 &lt;= -400),-5,IF(AND(S307 &gt; -400,S307 &lt;= -300),-4,IF(AND(S307 &gt; -300,S307 &lt;= -200),-3,IF(AND(S307 &gt; -200,S307 &lt;= -100),-2,IF(AND(S307 &gt; -100,S307 &lt;= -1),-1,IF(AND(S307 &gt;= 0,S307 &lt; 100),1,IF(AND(S307 &gt;= 100,S307 &lt; 200),2,IF(AND(S307 &gt;= 200,S307 &lt; 300),3,IF(AND(S307 &gt;= 300,S307 &lt; 400),4,IF(AND(S307 &gt;= 400,S307 &lt; 500),5))))))))))))</f>
        <v>-4</v>
      </c>
      <c r="E307" s="1" t="s">
        <v>2364</v>
      </c>
      <c r="F307" s="27" t="s">
        <v>3353</v>
      </c>
      <c r="G307" s="1" t="s">
        <v>3354</v>
      </c>
      <c r="H307" s="1" t="s">
        <v>3355</v>
      </c>
      <c r="I307" s="1">
        <v>1763</v>
      </c>
      <c r="J307" s="1">
        <v>2</v>
      </c>
      <c r="K307" s="1">
        <v>0</v>
      </c>
      <c r="L307" s="1">
        <v>0</v>
      </c>
      <c r="M307" t="s">
        <v>3345</v>
      </c>
      <c r="N307" s="14">
        <f>J307/I307</f>
        <v>1.1344299489506524E-3</v>
      </c>
      <c r="O307" s="14">
        <f>K307/I307</f>
        <v>0</v>
      </c>
      <c r="P307" s="14">
        <f>L307/I307</f>
        <v>0</v>
      </c>
      <c r="Q307">
        <v>391</v>
      </c>
      <c r="R307" s="14">
        <f>Q307/I307</f>
        <v>0.22178105501985251</v>
      </c>
      <c r="S307">
        <v>-335</v>
      </c>
      <c r="T307" t="s">
        <v>90</v>
      </c>
      <c r="U307" s="20" t="s">
        <v>2368</v>
      </c>
      <c r="V307" s="20" t="s">
        <v>645</v>
      </c>
      <c r="W307">
        <v>226.78333333333359</v>
      </c>
      <c r="X307" s="14">
        <f>(Q307-W307)/I307</f>
        <v>9.3146152391756332E-2</v>
      </c>
      <c r="Y307" s="14" t="s">
        <v>3346</v>
      </c>
      <c r="Z307" s="30" t="str">
        <f>CONCATENATE(E307," (",U307,") - ",F307," (",V307,")")</f>
        <v>Aristotle (0086) - De longitudine et brevitate vitae (020)</v>
      </c>
      <c r="AA307" s="14"/>
      <c r="AB307" s="14"/>
      <c r="AC307" s="14"/>
      <c r="AD307" s="14"/>
    </row>
    <row r="308" spans="1:30" ht="15.75" customHeight="1" x14ac:dyDescent="0.2">
      <c r="A308" s="1" t="s">
        <v>3075</v>
      </c>
      <c r="B308" s="1" t="s">
        <v>3333</v>
      </c>
      <c r="C308" s="1" t="s">
        <v>3672</v>
      </c>
      <c r="D308" s="10">
        <f>IF(AND(S308 &gt;= -800,S308 &lt;= -600),-7,IF(AND(S308 &gt; -600,S308 &lt;= -500),-6,IF(AND(S308 &gt; -500,S308 &lt;= -400),-5,IF(AND(S308 &gt; -400,S308 &lt;= -300),-4,IF(AND(S308 &gt; -300,S308 &lt;= -200),-3,IF(AND(S308 &gt; -200,S308 &lt;= -100),-2,IF(AND(S308 &gt; -100,S308 &lt;= -1),-1,IF(AND(S308 &gt;= 0,S308 &lt; 100),1,IF(AND(S308 &gt;= 100,S308 &lt; 200),2,IF(AND(S308 &gt;= 200,S308 &lt; 300),3,IF(AND(S308 &gt;= 300,S308 &lt; 400),4,IF(AND(S308 &gt;= 400,S308 &lt; 500),5))))))))))))</f>
        <v>-4</v>
      </c>
      <c r="E308" s="1" t="s">
        <v>2364</v>
      </c>
      <c r="F308" s="27" t="s">
        <v>3356</v>
      </c>
      <c r="G308" s="1" t="s">
        <v>3357</v>
      </c>
      <c r="H308" s="1" t="s">
        <v>3358</v>
      </c>
      <c r="I308" s="1">
        <v>2469</v>
      </c>
      <c r="J308" s="1">
        <v>13</v>
      </c>
      <c r="K308" s="1">
        <v>53</v>
      </c>
      <c r="L308" s="1">
        <v>0</v>
      </c>
      <c r="M308" t="s">
        <v>3345</v>
      </c>
      <c r="N308" s="14">
        <f>J308/I308</f>
        <v>5.2652895909275008E-3</v>
      </c>
      <c r="O308" s="14">
        <f>K308/I308</f>
        <v>2.1466180639935196E-2</v>
      </c>
      <c r="P308" s="14">
        <f>L308/I308</f>
        <v>0</v>
      </c>
      <c r="Q308">
        <v>509</v>
      </c>
      <c r="R308" s="14">
        <f>Q308/I308</f>
        <v>0.20615633859862292</v>
      </c>
      <c r="S308">
        <v>-335</v>
      </c>
      <c r="T308" t="s">
        <v>90</v>
      </c>
      <c r="U308" s="20" t="s">
        <v>2368</v>
      </c>
      <c r="V308" s="20" t="s">
        <v>766</v>
      </c>
      <c r="W308">
        <v>285.81666666666678</v>
      </c>
      <c r="X308" s="14">
        <f>(Q308-W308)/I308</f>
        <v>9.039422168219248E-2</v>
      </c>
      <c r="Y308" s="14" t="s">
        <v>3346</v>
      </c>
      <c r="Z308" s="30" t="str">
        <f>CONCATENATE(E308," (",U308,") - ",F308," (",V308,")")</f>
        <v>Aristotle (0086) - De memoria et reminiscentia (024)</v>
      </c>
      <c r="AA308" s="14"/>
      <c r="AB308" s="14"/>
      <c r="AC308" s="14"/>
      <c r="AD308" s="14"/>
    </row>
    <row r="309" spans="1:30" ht="15.75" customHeight="1" x14ac:dyDescent="0.2">
      <c r="A309" s="1" t="s">
        <v>3075</v>
      </c>
      <c r="B309" s="1" t="s">
        <v>3333</v>
      </c>
      <c r="C309" s="1" t="s">
        <v>3673</v>
      </c>
      <c r="D309" s="10">
        <f>IF(AND(S309 &gt;= -800,S309 &lt;= -600),-7,IF(AND(S309 &gt; -600,S309 &lt;= -500),-6,IF(AND(S309 &gt; -500,S309 &lt;= -400),-5,IF(AND(S309 &gt; -400,S309 &lt;= -300),-4,IF(AND(S309 &gt; -300,S309 &lt;= -200),-3,IF(AND(S309 &gt; -200,S309 &lt;= -100),-2,IF(AND(S309 &gt; -100,S309 &lt;= -1),-1,IF(AND(S309 &gt;= 0,S309 &lt; 100),1,IF(AND(S309 &gt;= 100,S309 &lt; 200),2,IF(AND(S309 &gt;= 200,S309 &lt; 300),3,IF(AND(S309 &gt;= 300,S309 &lt; 400),4,IF(AND(S309 &gt;= 400,S309 &lt; 500),5))))))))))))</f>
        <v>-4</v>
      </c>
      <c r="E309" s="1" t="s">
        <v>2364</v>
      </c>
      <c r="F309" s="27" t="s">
        <v>3338</v>
      </c>
      <c r="G309" s="1" t="s">
        <v>3339</v>
      </c>
      <c r="H309" s="1" t="s">
        <v>3340</v>
      </c>
      <c r="I309" s="1">
        <v>6407</v>
      </c>
      <c r="J309" s="1">
        <v>57</v>
      </c>
      <c r="K309" s="1">
        <v>10</v>
      </c>
      <c r="L309" s="1">
        <v>0</v>
      </c>
      <c r="M309" t="s">
        <v>897</v>
      </c>
      <c r="N309" s="14">
        <f>J309/I309</f>
        <v>8.8965194318713914E-3</v>
      </c>
      <c r="O309" s="14">
        <f>K309/I309</f>
        <v>1.5607928827844546E-3</v>
      </c>
      <c r="P309" s="14">
        <f>L309/I309</f>
        <v>0</v>
      </c>
      <c r="Q309">
        <v>1230</v>
      </c>
      <c r="R309" s="14">
        <f>Q309/I309</f>
        <v>0.1919775245824879</v>
      </c>
      <c r="S309">
        <v>-335</v>
      </c>
      <c r="T309" t="s">
        <v>90</v>
      </c>
      <c r="U309" s="20" t="s">
        <v>2368</v>
      </c>
      <c r="V309" s="20" t="s">
        <v>771</v>
      </c>
      <c r="W309">
        <v>746.48333333333494</v>
      </c>
      <c r="X309" s="14">
        <f>(Q309-W309)/I309</f>
        <v>7.546693720409943E-2</v>
      </c>
      <c r="Y309" s="14" t="s">
        <v>3341</v>
      </c>
      <c r="Z309" s="30" t="str">
        <f>CONCATENATE(E309," (",U309,") - ",F309," (",V309,")")</f>
        <v>Aristotle (0086) - De Mundo (028)</v>
      </c>
      <c r="AA309" s="14"/>
      <c r="AB309" s="14"/>
      <c r="AC309" s="14"/>
      <c r="AD309" s="14"/>
    </row>
    <row r="310" spans="1:30" ht="15.75" customHeight="1" x14ac:dyDescent="0.2">
      <c r="A310" s="1" t="s">
        <v>3075</v>
      </c>
      <c r="B310" s="1" t="s">
        <v>3333</v>
      </c>
      <c r="C310" s="1" t="s">
        <v>3672</v>
      </c>
      <c r="D310" s="10">
        <f>IF(AND(S310 &gt;= -800,S310 &lt;= -600),-7,IF(AND(S310 &gt; -600,S310 &lt;= -500),-6,IF(AND(S310 &gt; -500,S310 &lt;= -400),-5,IF(AND(S310 &gt; -400,S310 &lt;= -300),-4,IF(AND(S310 &gt; -300,S310 &lt;= -200),-3,IF(AND(S310 &gt; -200,S310 &lt;= -100),-2,IF(AND(S310 &gt; -100,S310 &lt;= -1),-1,IF(AND(S310 &gt;= 0,S310 &lt; 100),1,IF(AND(S310 &gt;= 100,S310 &lt; 200),2,IF(AND(S310 &gt;= 200,S310 &lt; 300),3,IF(AND(S310 &gt;= 300,S310 &lt; 400),4,IF(AND(S310 &gt;= 400,S310 &lt; 500),5))))))))))))</f>
        <v>-4</v>
      </c>
      <c r="E310" s="1" t="s">
        <v>2364</v>
      </c>
      <c r="F310" s="27" t="s">
        <v>3359</v>
      </c>
      <c r="G310" s="1" t="s">
        <v>3360</v>
      </c>
      <c r="H310" s="1" t="s">
        <v>3361</v>
      </c>
      <c r="I310" s="1">
        <v>6097</v>
      </c>
      <c r="J310" s="1">
        <v>23</v>
      </c>
      <c r="K310" s="1">
        <v>0</v>
      </c>
      <c r="L310" s="1">
        <v>0</v>
      </c>
      <c r="M310" t="s">
        <v>3345</v>
      </c>
      <c r="N310" s="14">
        <f>J310/I310</f>
        <v>3.7723470559291455E-3</v>
      </c>
      <c r="O310" s="14">
        <f>K310/I310</f>
        <v>0</v>
      </c>
      <c r="P310" s="14">
        <f>L310/I310</f>
        <v>0</v>
      </c>
      <c r="Q310">
        <v>1255</v>
      </c>
      <c r="R310" s="14">
        <f>Q310/I310</f>
        <v>0.20583893718222077</v>
      </c>
      <c r="S310">
        <v>-335</v>
      </c>
      <c r="T310" t="s">
        <v>90</v>
      </c>
      <c r="U310" s="20" t="s">
        <v>2368</v>
      </c>
      <c r="V310" s="20" t="s">
        <v>785</v>
      </c>
      <c r="W310">
        <v>642.59166666666749</v>
      </c>
      <c r="X310" s="14">
        <f>(Q310-W310)/I310</f>
        <v>0.10044420753375964</v>
      </c>
      <c r="Y310" s="14" t="s">
        <v>3346</v>
      </c>
      <c r="Z310" s="30" t="str">
        <f>CONCATENATE(E310," (",U310,") - ",F310," (",V310,")")</f>
        <v>Aristotle (0086) - De Respiratione (037)</v>
      </c>
      <c r="AA310" s="14"/>
      <c r="AB310" s="14"/>
      <c r="AC310" s="14"/>
      <c r="AD310" s="14"/>
    </row>
    <row r="311" spans="1:30" ht="15.75" customHeight="1" x14ac:dyDescent="0.2">
      <c r="A311" s="1" t="s">
        <v>3075</v>
      </c>
      <c r="B311" s="1" t="s">
        <v>3333</v>
      </c>
      <c r="C311" s="1" t="s">
        <v>3672</v>
      </c>
      <c r="D311" s="10">
        <f>IF(AND(S311 &gt;= -800,S311 &lt;= -600),-7,IF(AND(S311 &gt; -600,S311 &lt;= -500),-6,IF(AND(S311 &gt; -500,S311 &lt;= -400),-5,IF(AND(S311 &gt; -400,S311 &lt;= -300),-4,IF(AND(S311 &gt; -300,S311 &lt;= -200),-3,IF(AND(S311 &gt; -200,S311 &lt;= -100),-2,IF(AND(S311 &gt; -100,S311 &lt;= -1),-1,IF(AND(S311 &gt;= 0,S311 &lt; 100),1,IF(AND(S311 &gt;= 100,S311 &lt; 200),2,IF(AND(S311 &gt;= 200,S311 &lt; 300),3,IF(AND(S311 &gt;= 300,S311 &lt; 400),4,IF(AND(S311 &gt;= 400,S311 &lt; 500),5))))))))))))</f>
        <v>-4</v>
      </c>
      <c r="E311" s="1" t="s">
        <v>2364</v>
      </c>
      <c r="F311" s="27" t="s">
        <v>3362</v>
      </c>
      <c r="G311" s="1" t="s">
        <v>3363</v>
      </c>
      <c r="H311" s="1" t="s">
        <v>3364</v>
      </c>
      <c r="I311" s="1">
        <v>7871</v>
      </c>
      <c r="J311" s="1">
        <v>52</v>
      </c>
      <c r="K311" s="1">
        <v>4</v>
      </c>
      <c r="L311" s="1">
        <v>0</v>
      </c>
      <c r="M311" t="s">
        <v>3345</v>
      </c>
      <c r="N311" s="14">
        <f>J311/I311</f>
        <v>6.6065303011053232E-3</v>
      </c>
      <c r="O311" s="14">
        <f>K311/I311</f>
        <v>5.0819463854656329E-4</v>
      </c>
      <c r="P311" s="14">
        <f>L311/I311</f>
        <v>0</v>
      </c>
      <c r="Q311">
        <v>1624</v>
      </c>
      <c r="R311" s="14">
        <f>Q311/I311</f>
        <v>0.20632702324990471</v>
      </c>
      <c r="S311">
        <v>-335</v>
      </c>
      <c r="T311" t="s">
        <v>90</v>
      </c>
      <c r="U311" s="20" t="s">
        <v>2368</v>
      </c>
      <c r="V311" s="20" t="s">
        <v>580</v>
      </c>
      <c r="W311">
        <v>902.61666666667088</v>
      </c>
      <c r="X311" s="14">
        <f>(Q311-W311)/I311</f>
        <v>9.1650785584211553E-2</v>
      </c>
      <c r="Y311" s="14" t="s">
        <v>3346</v>
      </c>
      <c r="Z311" s="30" t="str">
        <f>CONCATENATE(E311," (",U311,") - ",F311," (",V311,")")</f>
        <v>Aristotle (0086) - De Sensu et Sensibilibus (041)</v>
      </c>
      <c r="AA311" s="14"/>
      <c r="AB311" s="14"/>
      <c r="AC311" s="14"/>
      <c r="AD311" s="14"/>
    </row>
    <row r="312" spans="1:30" ht="15.75" customHeight="1" x14ac:dyDescent="0.2">
      <c r="A312" s="1" t="s">
        <v>3075</v>
      </c>
      <c r="B312" s="1" t="s">
        <v>3333</v>
      </c>
      <c r="C312" s="1" t="s">
        <v>3672</v>
      </c>
      <c r="D312" s="10">
        <f>IF(AND(S312 &gt;= -800,S312 &lt;= -600),-7,IF(AND(S312 &gt; -600,S312 &lt;= -500),-6,IF(AND(S312 &gt; -500,S312 &lt;= -400),-5,IF(AND(S312 &gt; -400,S312 &lt;= -300),-4,IF(AND(S312 &gt; -300,S312 &lt;= -200),-3,IF(AND(S312 &gt; -200,S312 &lt;= -100),-2,IF(AND(S312 &gt; -100,S312 &lt;= -1),-1,IF(AND(S312 &gt;= 0,S312 &lt; 100),1,IF(AND(S312 &gt;= 100,S312 &lt; 200),2,IF(AND(S312 &gt;= 200,S312 &lt; 300),3,IF(AND(S312 &gt;= 300,S312 &lt; 400),4,IF(AND(S312 &gt;= 400,S312 &lt; 500),5))))))))))))</f>
        <v>-4</v>
      </c>
      <c r="E312" s="1" t="s">
        <v>2364</v>
      </c>
      <c r="F312" s="27" t="s">
        <v>3365</v>
      </c>
      <c r="G312" s="1" t="s">
        <v>3366</v>
      </c>
      <c r="H312" s="1" t="s">
        <v>3367</v>
      </c>
      <c r="I312" s="1">
        <v>2996</v>
      </c>
      <c r="J312" s="1">
        <v>23</v>
      </c>
      <c r="K312" s="1">
        <v>0</v>
      </c>
      <c r="L312" s="1">
        <v>0</v>
      </c>
      <c r="M312" t="s">
        <v>3345</v>
      </c>
      <c r="N312" s="14">
        <f>J312/I312</f>
        <v>7.6769025367156209E-3</v>
      </c>
      <c r="O312" s="14">
        <f>K312/I312</f>
        <v>0</v>
      </c>
      <c r="P312" s="14">
        <f>L312/I312</f>
        <v>0</v>
      </c>
      <c r="Q312">
        <v>627</v>
      </c>
      <c r="R312" s="14">
        <f>Q312/I312</f>
        <v>0.20927903871829107</v>
      </c>
      <c r="S312">
        <v>-335</v>
      </c>
      <c r="T312" t="s">
        <v>90</v>
      </c>
      <c r="U312" s="20" t="s">
        <v>2368</v>
      </c>
      <c r="V312" s="20" t="s">
        <v>521</v>
      </c>
      <c r="W312">
        <v>359.41666666666629</v>
      </c>
      <c r="X312" s="14">
        <f>(Q312-W312)/I312</f>
        <v>8.931352914997788E-2</v>
      </c>
      <c r="Y312" s="14" t="s">
        <v>3346</v>
      </c>
      <c r="Z312" s="30" t="str">
        <f>CONCATENATE(E312," (",U312,") - ",F312," (",V312,")")</f>
        <v>Aristotle (0086) - De somno et vigilia (042)</v>
      </c>
      <c r="AA312" s="14"/>
      <c r="AB312" s="14"/>
      <c r="AC312" s="14"/>
      <c r="AD312" s="14"/>
    </row>
    <row r="313" spans="1:30" ht="15.75" customHeight="1" x14ac:dyDescent="0.2">
      <c r="A313" s="1" t="s">
        <v>2204</v>
      </c>
      <c r="B313" s="1" t="s">
        <v>2204</v>
      </c>
      <c r="C313" s="1" t="s">
        <v>2204</v>
      </c>
      <c r="D313" s="10">
        <f>IF(AND(S313 &gt;= -800,S313 &lt;= -600),-7,IF(AND(S313 &gt; -600,S313 &lt;= -500),-6,IF(AND(S313 &gt; -500,S313 &lt;= -400),-5,IF(AND(S313 &gt; -400,S313 &lt;= -300),-4,IF(AND(S313 &gt; -300,S313 &lt;= -200),-3,IF(AND(S313 &gt; -200,S313 &lt;= -100),-2,IF(AND(S313 &gt; -100,S313 &lt;= -1),-1,IF(AND(S313 &gt;= 0,S313 &lt; 100),1,IF(AND(S313 &gt;= 100,S313 &lt; 200),2,IF(AND(S313 &gt;= 200,S313 &lt; 300),3,IF(AND(S313 &gt;= 300,S313 &lt; 400),4,IF(AND(S313 &gt;= 400,S313 &lt; 500),5))))))))))))</f>
        <v>-4</v>
      </c>
      <c r="E313" s="1" t="s">
        <v>2364</v>
      </c>
      <c r="F313" s="27" t="s">
        <v>2313</v>
      </c>
      <c r="G313" s="1" t="s">
        <v>2378</v>
      </c>
      <c r="H313" s="1" t="s">
        <v>2379</v>
      </c>
      <c r="I313" s="1">
        <v>6236</v>
      </c>
      <c r="J313" s="1">
        <v>15</v>
      </c>
      <c r="K313" s="1">
        <v>22</v>
      </c>
      <c r="L313" s="1">
        <v>0</v>
      </c>
      <c r="M313" t="s">
        <v>29</v>
      </c>
      <c r="N313" s="14">
        <f>J313/I313</f>
        <v>2.4053880692751764E-3</v>
      </c>
      <c r="O313" s="14">
        <f>K313/I313</f>
        <v>3.5279025016035919E-3</v>
      </c>
      <c r="P313" s="14">
        <f>L313/I313</f>
        <v>0</v>
      </c>
      <c r="Q313">
        <v>1163</v>
      </c>
      <c r="R313" s="14">
        <f>Q313/I313</f>
        <v>0.18649775497113535</v>
      </c>
      <c r="S313">
        <v>-335</v>
      </c>
      <c r="T313" t="s">
        <v>90</v>
      </c>
      <c r="U313" s="19" t="s">
        <v>2368</v>
      </c>
      <c r="V313" s="19" t="s">
        <v>670</v>
      </c>
      <c r="W313">
        <v>638.58095238095257</v>
      </c>
      <c r="X313" s="14">
        <f>(Q313-W313)/I313</f>
        <v>8.4095421362900491E-2</v>
      </c>
      <c r="Y313" s="14" t="s">
        <v>2380</v>
      </c>
      <c r="Z313" s="30" t="str">
        <f>CONCATENATE(E313," (",U313,") - ",F313," (",V313,")")</f>
        <v>Aristotle (0086) - Economics (029)</v>
      </c>
      <c r="AA313" s="14"/>
      <c r="AB313" s="14"/>
      <c r="AC313" s="14"/>
      <c r="AD313" s="14"/>
    </row>
    <row r="314" spans="1:30" ht="15.75" customHeight="1" x14ac:dyDescent="0.2">
      <c r="A314" s="1" t="s">
        <v>2204</v>
      </c>
      <c r="B314" s="1" t="s">
        <v>2204</v>
      </c>
      <c r="C314" s="1" t="s">
        <v>2204</v>
      </c>
      <c r="D314" s="10">
        <f>IF(AND(S314 &gt;= -800,S314 &lt;= -600),-7,IF(AND(S314 &gt; -600,S314 &lt;= -500),-6,IF(AND(S314 &gt; -500,S314 &lt;= -400),-5,IF(AND(S314 &gt; -400,S314 &lt;= -300),-4,IF(AND(S314 &gt; -300,S314 &lt;= -200),-3,IF(AND(S314 &gt; -200,S314 &lt;= -100),-2,IF(AND(S314 &gt; -100,S314 &lt;= -1),-1,IF(AND(S314 &gt;= 0,S314 &lt; 100),1,IF(AND(S314 &gt;= 100,S314 &lt; 200),2,IF(AND(S314 &gt;= 200,S314 &lt; 300),3,IF(AND(S314 &gt;= 300,S314 &lt; 400),4,IF(AND(S314 &gt;= 400,S314 &lt; 500),5))))))))))))</f>
        <v>-4</v>
      </c>
      <c r="E314" s="1" t="s">
        <v>2364</v>
      </c>
      <c r="F314" s="27" t="s">
        <v>2381</v>
      </c>
      <c r="G314" s="1" t="s">
        <v>2382</v>
      </c>
      <c r="H314" s="1" t="s">
        <v>2383</v>
      </c>
      <c r="I314" s="1">
        <v>26137</v>
      </c>
      <c r="J314" s="1">
        <v>39</v>
      </c>
      <c r="K314" s="1">
        <v>3</v>
      </c>
      <c r="L314" s="1">
        <v>0</v>
      </c>
      <c r="M314" t="s">
        <v>29</v>
      </c>
      <c r="N314" s="14">
        <f>J314/I314</f>
        <v>1.4921375827371159E-3</v>
      </c>
      <c r="O314" s="14">
        <f>K314/I314</f>
        <v>1.1477981405670123E-4</v>
      </c>
      <c r="P314" s="14">
        <f>L314/I314</f>
        <v>0</v>
      </c>
      <c r="Q314">
        <v>5667</v>
      </c>
      <c r="R314" s="14">
        <f>Q314/I314</f>
        <v>0.21681906875310861</v>
      </c>
      <c r="S314">
        <v>-335</v>
      </c>
      <c r="T314" t="s">
        <v>90</v>
      </c>
      <c r="U314" s="19" t="s">
        <v>2368</v>
      </c>
      <c r="V314" s="19" t="s">
        <v>72</v>
      </c>
      <c r="W314">
        <v>3323.838095238129</v>
      </c>
      <c r="X314" s="14">
        <f>(Q314-W314)/I314</f>
        <v>8.9649229244437814E-2</v>
      </c>
      <c r="Y314" s="14" t="s">
        <v>2384</v>
      </c>
      <c r="Z314" s="30" t="str">
        <f>CONCATENATE(E314," (",U314,") - ",F314," (",V314,")")</f>
        <v>Aristotle (0086) - Eudemian Ethics (009)</v>
      </c>
      <c r="AA314" s="14"/>
      <c r="AB314" s="14"/>
      <c r="AC314" s="14"/>
      <c r="AD314" s="14"/>
    </row>
    <row r="315" spans="1:30" ht="15.75" customHeight="1" x14ac:dyDescent="0.2">
      <c r="A315" s="1" t="s">
        <v>2204</v>
      </c>
      <c r="B315" s="1" t="s">
        <v>2204</v>
      </c>
      <c r="C315" s="1" t="s">
        <v>2204</v>
      </c>
      <c r="D315" s="10">
        <f>IF(AND(S315 &gt;= -800,S315 &lt;= -600),-7,IF(AND(S315 &gt; -600,S315 &lt;= -500),-6,IF(AND(S315 &gt; -500,S315 &lt;= -400),-5,IF(AND(S315 &gt; -400,S315 &lt;= -300),-4,IF(AND(S315 &gt; -300,S315 &lt;= -200),-3,IF(AND(S315 &gt; -200,S315 &lt;= -100),-2,IF(AND(S315 &gt; -100,S315 &lt;= -1),-1,IF(AND(S315 &gt;= 0,S315 &lt; 100),1,IF(AND(S315 &gt;= 100,S315 &lt; 200),2,IF(AND(S315 &gt;= 200,S315 &lt; 300),3,IF(AND(S315 &gt;= 300,S315 &lt; 400),4,IF(AND(S315 &gt;= 400,S315 &lt; 500),5))))))))))))</f>
        <v>-4</v>
      </c>
      <c r="E315" s="1" t="s">
        <v>2364</v>
      </c>
      <c r="F315" s="27" t="s">
        <v>2385</v>
      </c>
      <c r="G315" s="1" t="s">
        <v>2386</v>
      </c>
      <c r="H315" s="1" t="s">
        <v>2387</v>
      </c>
      <c r="I315" s="1">
        <v>78712</v>
      </c>
      <c r="J315" s="1">
        <v>127</v>
      </c>
      <c r="K315" s="1">
        <v>55</v>
      </c>
      <c r="L315" s="1">
        <v>9</v>
      </c>
      <c r="M315" t="s">
        <v>29</v>
      </c>
      <c r="N315" s="14">
        <f>J315/I315</f>
        <v>1.6134769793678218E-3</v>
      </c>
      <c r="O315" s="14">
        <f>K315/I315</f>
        <v>6.9874987295456858E-4</v>
      </c>
      <c r="P315" s="14">
        <f>L315/I315</f>
        <v>1.1434088830165667E-4</v>
      </c>
      <c r="Q315">
        <v>16717</v>
      </c>
      <c r="R315" s="14">
        <f>Q315/I315</f>
        <v>0.21238184774875496</v>
      </c>
      <c r="S315">
        <v>-335</v>
      </c>
      <c r="T315" t="s">
        <v>90</v>
      </c>
      <c r="U315" s="19" t="s">
        <v>2368</v>
      </c>
      <c r="V315" s="19" t="s">
        <v>752</v>
      </c>
      <c r="W315">
        <v>9392.6047619046512</v>
      </c>
      <c r="X315" s="14">
        <f>(Q315-W315)/I315</f>
        <v>9.3053095310694028E-2</v>
      </c>
      <c r="Y315" s="14" t="s">
        <v>2388</v>
      </c>
      <c r="Z315" s="30" t="str">
        <f>CONCATENATE(E315," (",U315,") - ",F315," (",V315,")")</f>
        <v>Aristotle (0086) - Metaphysics (025)</v>
      </c>
      <c r="AA315" s="14" t="s">
        <v>3692</v>
      </c>
      <c r="AB315" s="31">
        <v>1</v>
      </c>
      <c r="AC315" s="31">
        <v>4</v>
      </c>
      <c r="AD315" s="14"/>
    </row>
    <row r="316" spans="1:30" ht="15.75" customHeight="1" x14ac:dyDescent="0.2">
      <c r="A316" s="1" t="s">
        <v>2204</v>
      </c>
      <c r="B316" s="1" t="s">
        <v>2204</v>
      </c>
      <c r="C316" s="1" t="s">
        <v>2204</v>
      </c>
      <c r="D316" s="10">
        <f>IF(AND(S316 &gt;= -800,S316 &lt;= -600),-7,IF(AND(S316 &gt; -600,S316 &lt;= -500),-6,IF(AND(S316 &gt; -500,S316 &lt;= -400),-5,IF(AND(S316 &gt; -400,S316 &lt;= -300),-4,IF(AND(S316 &gt; -300,S316 &lt;= -200),-3,IF(AND(S316 &gt; -200,S316 &lt;= -100),-2,IF(AND(S316 &gt; -100,S316 &lt;= -1),-1,IF(AND(S316 &gt;= 0,S316 &lt; 100),1,IF(AND(S316 &gt;= 100,S316 &lt; 200),2,IF(AND(S316 &gt;= 200,S316 &lt; 300),3,IF(AND(S316 &gt;= 300,S316 &lt; 400),4,IF(AND(S316 &gt;= 400,S316 &lt; 500),5))))))))))))</f>
        <v>-4</v>
      </c>
      <c r="E316" s="1" t="s">
        <v>2364</v>
      </c>
      <c r="F316" s="27" t="s">
        <v>2389</v>
      </c>
      <c r="G316" s="1" t="s">
        <v>2390</v>
      </c>
      <c r="H316" s="1" t="s">
        <v>2391</v>
      </c>
      <c r="I316" s="1">
        <v>56419</v>
      </c>
      <c r="J316" s="1">
        <v>79</v>
      </c>
      <c r="K316" s="1">
        <v>1</v>
      </c>
      <c r="L316" s="1">
        <v>33</v>
      </c>
      <c r="M316" t="s">
        <v>29</v>
      </c>
      <c r="N316" s="14">
        <f>J316/I316</f>
        <v>1.4002375086407061E-3</v>
      </c>
      <c r="O316" s="14">
        <f>K316/I316</f>
        <v>1.7724525425831724E-5</v>
      </c>
      <c r="P316" s="14">
        <f>L316/I316</f>
        <v>5.8490933905244692E-4</v>
      </c>
      <c r="Q316">
        <v>11907</v>
      </c>
      <c r="R316" s="14">
        <f>Q316/I316</f>
        <v>0.21104592424537832</v>
      </c>
      <c r="S316">
        <v>-335</v>
      </c>
      <c r="T316" t="s">
        <v>90</v>
      </c>
      <c r="U316" s="19" t="s">
        <v>2368</v>
      </c>
      <c r="V316" s="19" t="s">
        <v>77</v>
      </c>
      <c r="W316">
        <v>6880.4880952379608</v>
      </c>
      <c r="X316" s="14">
        <f>(Q316-W316)/I316</f>
        <v>8.9092538059200616E-2</v>
      </c>
      <c r="Y316" s="14" t="s">
        <v>2392</v>
      </c>
      <c r="Z316" s="30" t="str">
        <f>CONCATENATE(E316," (",U316,") - ",F316," (",V316,")")</f>
        <v>Aristotle (0086) - Nicomachean Ethics (010)</v>
      </c>
      <c r="AA316" s="14" t="s">
        <v>3692</v>
      </c>
      <c r="AB316" s="31">
        <v>1</v>
      </c>
      <c r="AC316" s="31">
        <v>4</v>
      </c>
      <c r="AD316" s="14"/>
    </row>
    <row r="317" spans="1:30" ht="15.75" customHeight="1" x14ac:dyDescent="0.2">
      <c r="A317" s="1" t="s">
        <v>2204</v>
      </c>
      <c r="B317" s="1" t="s">
        <v>2204</v>
      </c>
      <c r="C317" s="1" t="s">
        <v>2204</v>
      </c>
      <c r="D317" s="10">
        <f>IF(AND(S317 &gt;= -800,S317 &lt;= -600),-7,IF(AND(S317 &gt; -600,S317 &lt;= -500),-6,IF(AND(S317 &gt; -500,S317 &lt;= -400),-5,IF(AND(S317 &gt; -400,S317 &lt;= -300),-4,IF(AND(S317 &gt; -300,S317 &lt;= -200),-3,IF(AND(S317 &gt; -200,S317 &lt;= -100),-2,IF(AND(S317 &gt; -100,S317 &lt;= -1),-1,IF(AND(S317 &gt;= 0,S317 &lt; 100),1,IF(AND(S317 &gt;= 100,S317 &lt; 200),2,IF(AND(S317 &gt;= 200,S317 &lt; 300),3,IF(AND(S317 &gt;= 300,S317 &lt; 400),4,IF(AND(S317 &gt;= 400,S317 &lt; 500),5))))))))))))</f>
        <v>-4</v>
      </c>
      <c r="E317" s="1" t="s">
        <v>2364</v>
      </c>
      <c r="F317" s="27" t="s">
        <v>2374</v>
      </c>
      <c r="G317" s="1" t="s">
        <v>2375</v>
      </c>
      <c r="H317" s="1" t="s">
        <v>2376</v>
      </c>
      <c r="I317" s="1">
        <v>4752</v>
      </c>
      <c r="J317" s="1">
        <v>22</v>
      </c>
      <c r="K317" s="1">
        <v>28</v>
      </c>
      <c r="L317" s="1">
        <v>0</v>
      </c>
      <c r="M317" t="s">
        <v>897</v>
      </c>
      <c r="N317" s="14">
        <f>J317/I317</f>
        <v>4.6296296296296294E-3</v>
      </c>
      <c r="O317" s="14">
        <f>K317/I317</f>
        <v>5.8922558922558923E-3</v>
      </c>
      <c r="P317" s="14">
        <f>L317/I317</f>
        <v>0</v>
      </c>
      <c r="Q317">
        <v>871</v>
      </c>
      <c r="R317" s="14">
        <f>Q317/I317</f>
        <v>0.18329124579124578</v>
      </c>
      <c r="S317">
        <v>-335</v>
      </c>
      <c r="T317" t="s">
        <v>90</v>
      </c>
      <c r="U317" s="20" t="s">
        <v>2368</v>
      </c>
      <c r="V317" s="20" t="s">
        <v>670</v>
      </c>
      <c r="W317">
        <v>491.16428571428509</v>
      </c>
      <c r="X317" s="14">
        <f>(Q317-W317)/I317</f>
        <v>7.9931758056758187E-2</v>
      </c>
      <c r="Y317" s="14" t="s">
        <v>2377</v>
      </c>
      <c r="Z317" s="30" t="str">
        <f>CONCATENATE(E317," (",U317,") - ",F317," (",V317,")")</f>
        <v>Aristotle (0086) - Oeconomica II (029)</v>
      </c>
      <c r="AA317" s="14"/>
      <c r="AB317" s="14"/>
      <c r="AC317" s="14"/>
      <c r="AD317" s="14"/>
    </row>
    <row r="318" spans="1:30" ht="15.75" customHeight="1" x14ac:dyDescent="0.2">
      <c r="A318" s="1" t="s">
        <v>2204</v>
      </c>
      <c r="B318" s="1" t="s">
        <v>2204</v>
      </c>
      <c r="C318" s="1" t="s">
        <v>2204</v>
      </c>
      <c r="D318" s="10">
        <f>IF(AND(S318 &gt;= -800,S318 &lt;= -600),-7,IF(AND(S318 &gt; -600,S318 &lt;= -500),-6,IF(AND(S318 &gt; -500,S318 &lt;= -400),-5,IF(AND(S318 &gt; -400,S318 &lt;= -300),-4,IF(AND(S318 &gt; -300,S318 &lt;= -200),-3,IF(AND(S318 &gt; -200,S318 &lt;= -100),-2,IF(AND(S318 &gt; -100,S318 &lt;= -1),-1,IF(AND(S318 &gt;= 0,S318 &lt; 100),1,IF(AND(S318 &gt;= 100,S318 &lt; 200),2,IF(AND(S318 &gt;= 200,S318 &lt; 300),3,IF(AND(S318 &gt;= 300,S318 &lt; 400),4,IF(AND(S318 &gt;= 400,S318 &lt; 500),5))))))))))))</f>
        <v>-4</v>
      </c>
      <c r="E318" s="1" t="s">
        <v>2364</v>
      </c>
      <c r="F318" s="27" t="s">
        <v>2393</v>
      </c>
      <c r="G318" s="1" t="s">
        <v>2394</v>
      </c>
      <c r="H318" s="1" t="s">
        <v>2395</v>
      </c>
      <c r="I318" s="1">
        <v>65425</v>
      </c>
      <c r="J318" s="1">
        <v>68</v>
      </c>
      <c r="K318" s="1">
        <v>48</v>
      </c>
      <c r="L318" s="1">
        <v>0</v>
      </c>
      <c r="M318" t="s">
        <v>29</v>
      </c>
      <c r="N318" s="14">
        <f>J318/I318</f>
        <v>1.0393580435613297E-3</v>
      </c>
      <c r="O318" s="14">
        <f>K318/I318</f>
        <v>7.3366450133740928E-4</v>
      </c>
      <c r="P318" s="14">
        <f>L318/I318</f>
        <v>0</v>
      </c>
      <c r="Q318">
        <v>11850</v>
      </c>
      <c r="R318" s="14">
        <f>Q318/I318</f>
        <v>0.1811234237676729</v>
      </c>
      <c r="S318">
        <v>-335</v>
      </c>
      <c r="T318" t="s">
        <v>90</v>
      </c>
      <c r="U318" s="19" t="s">
        <v>2368</v>
      </c>
      <c r="V318" s="19" t="s">
        <v>742</v>
      </c>
      <c r="W318">
        <v>6847.7071428570362</v>
      </c>
      <c r="X318" s="14">
        <f>(Q318-W318)/I318</f>
        <v>7.645843113707243E-2</v>
      </c>
      <c r="Y318" s="14" t="s">
        <v>2396</v>
      </c>
      <c r="Z318" s="30" t="str">
        <f>CONCATENATE(E318," (",U318,") - ",F318," (",V318,")")</f>
        <v>Aristotle (0086) - Politics (035)</v>
      </c>
      <c r="AA318" s="14" t="s">
        <v>3692</v>
      </c>
      <c r="AB318" s="31">
        <v>1</v>
      </c>
      <c r="AC318" s="31">
        <v>4</v>
      </c>
      <c r="AD318" s="14"/>
    </row>
    <row r="319" spans="1:30" ht="15.75" customHeight="1" x14ac:dyDescent="0.2">
      <c r="A319" s="1" t="s">
        <v>3075</v>
      </c>
      <c r="B319" s="1" t="s">
        <v>3260</v>
      </c>
      <c r="C319" s="1" t="s">
        <v>3675</v>
      </c>
      <c r="D319" s="10">
        <f>IF(AND(S319 &gt;= -800,S319 &lt;= -600),-7,IF(AND(S319 &gt; -600,S319 &lt;= -500),-6,IF(AND(S319 &gt; -500,S319 &lt;= -400),-5,IF(AND(S319 &gt; -400,S319 &lt;= -300),-4,IF(AND(S319 &gt; -300,S319 &lt;= -200),-3,IF(AND(S319 &gt; -200,S319 &lt;= -100),-2,IF(AND(S319 &gt; -100,S319 &lt;= -1),-1,IF(AND(S319 &gt;= 0,S319 &lt; 100),1,IF(AND(S319 &gt;= 100,S319 &lt; 200),2,IF(AND(S319 &gt;= 200,S319 &lt; 300),3,IF(AND(S319 &gt;= 300,S319 &lt; 400),4,IF(AND(S319 &gt;= 400,S319 &lt; 500),5))))))))))))</f>
        <v>-4</v>
      </c>
      <c r="E319" s="1" t="s">
        <v>2364</v>
      </c>
      <c r="F319" s="27" t="s">
        <v>3265</v>
      </c>
      <c r="G319" s="1" t="s">
        <v>3266</v>
      </c>
      <c r="H319" s="1" t="s">
        <v>3267</v>
      </c>
      <c r="I319" s="1">
        <v>43078</v>
      </c>
      <c r="J319" s="1">
        <v>54</v>
      </c>
      <c r="K319" s="1">
        <v>35</v>
      </c>
      <c r="L319" s="1">
        <v>0</v>
      </c>
      <c r="M319" t="s">
        <v>29</v>
      </c>
      <c r="N319" s="14">
        <f>J319/I319</f>
        <v>1.2535400900691768E-3</v>
      </c>
      <c r="O319" s="14">
        <f>K319/I319</f>
        <v>8.1247968800779978E-4</v>
      </c>
      <c r="P319" s="14">
        <f>L319/I319</f>
        <v>0</v>
      </c>
      <c r="Q319">
        <v>8673</v>
      </c>
      <c r="R319" s="14">
        <f>Q319/I319</f>
        <v>0.2013324666883328</v>
      </c>
      <c r="S319">
        <v>-335</v>
      </c>
      <c r="T319" t="s">
        <v>90</v>
      </c>
      <c r="U319" s="19" t="s">
        <v>2368</v>
      </c>
      <c r="V319" s="19" t="s">
        <v>526</v>
      </c>
      <c r="W319">
        <v>5107.5857142857103</v>
      </c>
      <c r="X319" s="14">
        <f>(Q319-W319)/I319</f>
        <v>8.2766476756448534E-2</v>
      </c>
      <c r="Y319" s="14" t="s">
        <v>3268</v>
      </c>
      <c r="Z319" s="30" t="str">
        <f>CONCATENATE(E319," (",U319,") - ",F319," (",V319,")")</f>
        <v>Aristotle (0086) - Rhetoric (038)</v>
      </c>
      <c r="AA319" s="14" t="s">
        <v>3692</v>
      </c>
      <c r="AB319" s="31">
        <v>1</v>
      </c>
      <c r="AC319" s="31">
        <v>4</v>
      </c>
      <c r="AD319" s="14"/>
    </row>
    <row r="320" spans="1:30" ht="15.75" customHeight="1" x14ac:dyDescent="0.2">
      <c r="A320" s="1" t="s">
        <v>2204</v>
      </c>
      <c r="B320" s="1" t="s">
        <v>2204</v>
      </c>
      <c r="C320" s="1" t="s">
        <v>2204</v>
      </c>
      <c r="D320" s="10">
        <f>IF(AND(S320 &gt;= -800,S320 &lt;= -600),-7,IF(AND(S320 &gt; -600,S320 &lt;= -500),-6,IF(AND(S320 &gt; -500,S320 &lt;= -400),-5,IF(AND(S320 &gt; -400,S320 &lt;= -300),-4,IF(AND(S320 &gt; -300,S320 &lt;= -200),-3,IF(AND(S320 &gt; -200,S320 &lt;= -100),-2,IF(AND(S320 &gt; -100,S320 &lt;= -1),-1,IF(AND(S320 &gt;= 0,S320 &lt; 100),1,IF(AND(S320 &gt;= 100,S320 &lt; 200),2,IF(AND(S320 &gt;= 200,S320 &lt; 300),3,IF(AND(S320 &gt;= 300,S320 &lt; 400),4,IF(AND(S320 &gt;= 400,S320 &lt; 500),5))))))))))))</f>
        <v>-4</v>
      </c>
      <c r="E320" s="1" t="s">
        <v>2364</v>
      </c>
      <c r="F320" s="27" t="s">
        <v>2397</v>
      </c>
      <c r="G320" s="1" t="s">
        <v>2398</v>
      </c>
      <c r="H320" s="1" t="s">
        <v>2399</v>
      </c>
      <c r="I320" s="1">
        <v>1487</v>
      </c>
      <c r="J320" s="1">
        <v>4</v>
      </c>
      <c r="K320" s="1">
        <v>0</v>
      </c>
      <c r="L320" s="1">
        <v>0</v>
      </c>
      <c r="M320" t="s">
        <v>29</v>
      </c>
      <c r="N320" s="14">
        <f>J320/I320</f>
        <v>2.6899798251513113E-3</v>
      </c>
      <c r="O320" s="14">
        <f>K320/I320</f>
        <v>0</v>
      </c>
      <c r="P320" s="14">
        <f>L320/I320</f>
        <v>0</v>
      </c>
      <c r="Q320">
        <v>285</v>
      </c>
      <c r="R320" s="14">
        <f>Q320/I320</f>
        <v>0.19166106254203094</v>
      </c>
      <c r="S320">
        <v>-335</v>
      </c>
      <c r="T320" t="s">
        <v>90</v>
      </c>
      <c r="U320" s="19" t="s">
        <v>2368</v>
      </c>
      <c r="V320" s="19" t="s">
        <v>575</v>
      </c>
      <c r="W320">
        <v>187.8333333333334</v>
      </c>
      <c r="X320" s="14">
        <f>(Q320-W320)/I320</f>
        <v>6.5344093252633892E-2</v>
      </c>
      <c r="Y320" s="14" t="s">
        <v>2400</v>
      </c>
      <c r="Z320" s="30" t="str">
        <f>CONCATENATE(E320," (",U320,") - ",F320," (",V320,")")</f>
        <v>Aristotle (0086) - Virtues and Vices (045)</v>
      </c>
      <c r="AA320" s="14"/>
      <c r="AB320" s="14"/>
      <c r="AC320" s="14"/>
      <c r="AD320" s="14"/>
    </row>
    <row r="321" spans="1:30" ht="15.75" customHeight="1" x14ac:dyDescent="0.2">
      <c r="A321" s="1" t="s">
        <v>1410</v>
      </c>
      <c r="B321" s="1" t="s">
        <v>1410</v>
      </c>
      <c r="C321" s="1" t="s">
        <v>1410</v>
      </c>
      <c r="D321" s="10">
        <f>IF(AND(S321 &gt;= -800,S321 &lt;= -600),-7,IF(AND(S321 &gt; -600,S321 &lt;= -500),-6,IF(AND(S321 &gt; -500,S321 &lt;= -400),-5,IF(AND(S321 &gt; -400,S321 &lt;= -300),-4,IF(AND(S321 &gt; -300,S321 &lt;= -200),-3,IF(AND(S321 &gt; -200,S321 &lt;= -100),-2,IF(AND(S321 &gt; -100,S321 &lt;= -1),-1,IF(AND(S321 &gt;= 0,S321 &lt; 100),1,IF(AND(S321 &gt;= 100,S321 &lt; 200),2,IF(AND(S321 &gt;= 200,S321 &lt; 300),3,IF(AND(S321 &gt;= 300,S321 &lt; 400),4,IF(AND(S321 &gt;= 400,S321 &lt; 500),5))))))))))))</f>
        <v>-4</v>
      </c>
      <c r="E321" s="3" t="s">
        <v>1937</v>
      </c>
      <c r="F321" s="27" t="s">
        <v>1947</v>
      </c>
      <c r="G321" s="1" t="s">
        <v>1948</v>
      </c>
      <c r="H321" s="1" t="s">
        <v>1949</v>
      </c>
      <c r="I321" s="1">
        <v>1391</v>
      </c>
      <c r="J321" s="1">
        <v>5</v>
      </c>
      <c r="K321" s="1">
        <v>3</v>
      </c>
      <c r="L321" s="1">
        <v>2</v>
      </c>
      <c r="M321" t="s">
        <v>29</v>
      </c>
      <c r="N321" s="14">
        <f>J321/I321</f>
        <v>3.5945363048166786E-3</v>
      </c>
      <c r="O321" s="14">
        <f>K321/I321</f>
        <v>2.1567217828900071E-3</v>
      </c>
      <c r="P321" s="14">
        <f>L321/I321</f>
        <v>1.4378145219266715E-3</v>
      </c>
      <c r="Q321">
        <v>321</v>
      </c>
      <c r="R321" s="14">
        <f>Q321/I321</f>
        <v>0.23076923076923078</v>
      </c>
      <c r="S321">
        <v>-333</v>
      </c>
      <c r="T321" t="s">
        <v>90</v>
      </c>
      <c r="U321" s="19" t="s">
        <v>1941</v>
      </c>
      <c r="V321" s="19" t="s">
        <v>32</v>
      </c>
      <c r="W321">
        <v>177.9095238095239</v>
      </c>
      <c r="X321" s="14">
        <f>(Q321-W321)/I321</f>
        <v>0.10286878230803458</v>
      </c>
      <c r="Y321" s="14" t="s">
        <v>1950</v>
      </c>
      <c r="Z321" s="30" t="str">
        <f>CONCATENATE(E321," (",U321,") - ",F321," (",V321,")")</f>
        <v>Hyperides (0030) - In Defence of Lycophron (001)</v>
      </c>
      <c r="AA321" s="14"/>
      <c r="AB321" s="14"/>
      <c r="AC321" s="14"/>
      <c r="AD321" s="14"/>
    </row>
    <row r="322" spans="1:30" ht="15.75" customHeight="1" x14ac:dyDescent="0.2">
      <c r="A322" s="1" t="s">
        <v>1410</v>
      </c>
      <c r="B322" s="1" t="s">
        <v>1410</v>
      </c>
      <c r="C322" s="1" t="s">
        <v>1410</v>
      </c>
      <c r="D322" s="10">
        <f>IF(AND(S322 &gt;= -800,S322 &lt;= -600),-7,IF(AND(S322 &gt; -600,S322 &lt;= -500),-6,IF(AND(S322 &gt; -500,S322 &lt;= -400),-5,IF(AND(S322 &gt; -400,S322 &lt;= -300),-4,IF(AND(S322 &gt; -300,S322 &lt;= -200),-3,IF(AND(S322 &gt; -200,S322 &lt;= -100),-2,IF(AND(S322 &gt; -100,S322 &lt;= -1),-1,IF(AND(S322 &gt;= 0,S322 &lt; 100),1,IF(AND(S322 &gt;= 100,S322 &lt; 200),2,IF(AND(S322 &gt;= 200,S322 &lt; 300),3,IF(AND(S322 &gt;= 300,S322 &lt; 400),4,IF(AND(S322 &gt;= 400,S322 &lt; 500),5))))))))))))</f>
        <v>-4</v>
      </c>
      <c r="E322" s="1" t="s">
        <v>875</v>
      </c>
      <c r="F322" s="27" t="s">
        <v>1951</v>
      </c>
      <c r="G322" s="1" t="s">
        <v>1952</v>
      </c>
      <c r="H322" s="1" t="s">
        <v>1953</v>
      </c>
      <c r="I322" s="1">
        <v>1787</v>
      </c>
      <c r="J322" s="1">
        <v>1</v>
      </c>
      <c r="K322" s="1">
        <v>1</v>
      </c>
      <c r="L322" s="1">
        <v>0</v>
      </c>
      <c r="M322" t="s">
        <v>29</v>
      </c>
      <c r="N322" s="14">
        <f>J322/I322</f>
        <v>5.5959709009513155E-4</v>
      </c>
      <c r="O322" s="14">
        <f>K322/I322</f>
        <v>5.5959709009513155E-4</v>
      </c>
      <c r="P322" s="14">
        <f>L322/I322</f>
        <v>0</v>
      </c>
      <c r="Q322">
        <v>347</v>
      </c>
      <c r="R322" s="14">
        <f>Q322/I322</f>
        <v>0.19418019026301064</v>
      </c>
      <c r="S322">
        <v>-332</v>
      </c>
      <c r="T322" t="s">
        <v>90</v>
      </c>
      <c r="U322" s="19" t="s">
        <v>879</v>
      </c>
      <c r="V322" s="19" t="s">
        <v>727</v>
      </c>
      <c r="W322">
        <v>191.68333333333331</v>
      </c>
      <c r="X322" s="14">
        <f>(Q322-W322)/I322</f>
        <v>8.6914754709942185E-2</v>
      </c>
      <c r="Y322" s="14" t="s">
        <v>1954</v>
      </c>
      <c r="Z322" s="30" t="str">
        <f>CONCATENATE(E322," (",U322,") - ",F322," (",V322,")")</f>
        <v>Demosthenes (0014) - On the Accession of Alexander (017)</v>
      </c>
      <c r="AA322" s="14"/>
      <c r="AB322" s="14"/>
      <c r="AC322" s="14"/>
      <c r="AD322" s="14"/>
    </row>
    <row r="323" spans="1:30" ht="15.75" customHeight="1" x14ac:dyDescent="0.2">
      <c r="A323" s="1" t="s">
        <v>1410</v>
      </c>
      <c r="B323" s="1" t="s">
        <v>1410</v>
      </c>
      <c r="C323" s="1" t="s">
        <v>1410</v>
      </c>
      <c r="D323" s="10">
        <f>IF(AND(S323 &gt;= -800,S323 &lt;= -600),-7,IF(AND(S323 &gt; -600,S323 &lt;= -500),-6,IF(AND(S323 &gt; -500,S323 &lt;= -400),-5,IF(AND(S323 &gt; -400,S323 &lt;= -300),-4,IF(AND(S323 &gt; -300,S323 &lt;= -200),-3,IF(AND(S323 &gt; -200,S323 &lt;= -100),-2,IF(AND(S323 &gt; -100,S323 &lt;= -1),-1,IF(AND(S323 &gt;= 0,S323 &lt; 100),1,IF(AND(S323 &gt;= 100,S323 &lt; 200),2,IF(AND(S323 &gt;= 200,S323 &lt; 300),3,IF(AND(S323 &gt;= 300,S323 &lt; 400),4,IF(AND(S323 &gt;= 400,S323 &lt; 500),5))))))))))))</f>
        <v>-4</v>
      </c>
      <c r="E323" s="1" t="s">
        <v>1937</v>
      </c>
      <c r="F323" s="27" t="s">
        <v>1955</v>
      </c>
      <c r="G323" s="1" t="s">
        <v>1956</v>
      </c>
      <c r="H323" s="1" t="s">
        <v>1957</v>
      </c>
      <c r="I323" s="1">
        <v>2092</v>
      </c>
      <c r="J323" s="1">
        <v>9</v>
      </c>
      <c r="K323" s="1">
        <v>4</v>
      </c>
      <c r="L323" s="1">
        <v>2</v>
      </c>
      <c r="M323" t="s">
        <v>29</v>
      </c>
      <c r="N323" s="14">
        <f>J323/I323</f>
        <v>4.3021032504780114E-3</v>
      </c>
      <c r="O323" s="14">
        <f>K323/I323</f>
        <v>1.9120458891013384E-3</v>
      </c>
      <c r="P323" s="14">
        <f>L323/I323</f>
        <v>9.5602294455066918E-4</v>
      </c>
      <c r="Q323">
        <v>461</v>
      </c>
      <c r="R323" s="14">
        <f>Q323/I323</f>
        <v>0.22036328871892927</v>
      </c>
      <c r="S323">
        <v>-332</v>
      </c>
      <c r="T323" t="s">
        <v>90</v>
      </c>
      <c r="U323" s="19" t="s">
        <v>1941</v>
      </c>
      <c r="V323" s="19" t="s">
        <v>52</v>
      </c>
      <c r="W323">
        <v>264.53333333333347</v>
      </c>
      <c r="X323" s="14">
        <f>(Q323-W323)/I323</f>
        <v>9.3913320586360677E-2</v>
      </c>
      <c r="Y323" s="14" t="s">
        <v>1958</v>
      </c>
      <c r="Z323" s="30" t="str">
        <f>CONCATENATE(E323," (",U323,") - ",F323," (",V323,")")</f>
        <v>Hyperides (0030) - Against Demosthenes (005)</v>
      </c>
      <c r="AA323" s="14"/>
      <c r="AB323" s="14"/>
      <c r="AC323" s="14"/>
      <c r="AD323" s="14"/>
    </row>
    <row r="324" spans="1:30" ht="15.75" customHeight="1" x14ac:dyDescent="0.2">
      <c r="A324" s="1" t="s">
        <v>1410</v>
      </c>
      <c r="B324" s="1" t="s">
        <v>1410</v>
      </c>
      <c r="C324" s="1" t="s">
        <v>1410</v>
      </c>
      <c r="D324" s="10">
        <f>IF(AND(S324 &gt;= -800,S324 &lt;= -600),-7,IF(AND(S324 &gt; -600,S324 &lt;= -500),-6,IF(AND(S324 &gt; -500,S324 &lt;= -400),-5,IF(AND(S324 &gt; -400,S324 &lt;= -300),-4,IF(AND(S324 &gt; -300,S324 &lt;= -200),-3,IF(AND(S324 &gt; -200,S324 &lt;= -100),-2,IF(AND(S324 &gt; -100,S324 &lt;= -1),-1,IF(AND(S324 &gt;= 0,S324 &lt; 100),1,IF(AND(S324 &gt;= 100,S324 &lt; 200),2,IF(AND(S324 &gt;= 200,S324 &lt; 300),3,IF(AND(S324 &gt;= 300,S324 &lt; 400),4,IF(AND(S324 &gt;= 400,S324 &lt; 500),5))))))))))))</f>
        <v>-4</v>
      </c>
      <c r="E324" s="1" t="s">
        <v>1836</v>
      </c>
      <c r="F324" s="27" t="s">
        <v>1959</v>
      </c>
      <c r="G324" s="1" t="s">
        <v>1960</v>
      </c>
      <c r="H324" s="1" t="s">
        <v>1961</v>
      </c>
      <c r="I324" s="1">
        <v>18463</v>
      </c>
      <c r="J324" s="1">
        <v>26</v>
      </c>
      <c r="K324" s="1">
        <v>49</v>
      </c>
      <c r="L324" s="1">
        <v>0</v>
      </c>
      <c r="M324" t="s">
        <v>29</v>
      </c>
      <c r="N324" s="14">
        <f>J324/I324</f>
        <v>1.4082218491036126E-3</v>
      </c>
      <c r="O324" s="14">
        <f>K324/I324</f>
        <v>2.6539565617721929E-3</v>
      </c>
      <c r="P324" s="14">
        <f>L324/I324</f>
        <v>0</v>
      </c>
      <c r="Q324">
        <v>3686</v>
      </c>
      <c r="R324" s="14">
        <f>Q324/I324</f>
        <v>0.19964252829984294</v>
      </c>
      <c r="S324">
        <v>-330</v>
      </c>
      <c r="T324" t="s">
        <v>90</v>
      </c>
      <c r="U324" s="19" t="s">
        <v>1840</v>
      </c>
      <c r="V324" s="19" t="s">
        <v>42</v>
      </c>
      <c r="W324">
        <v>2056.0261904761792</v>
      </c>
      <c r="X324" s="14">
        <f>(Q324-W324)/I324</f>
        <v>8.8283258924542099E-2</v>
      </c>
      <c r="Y324" s="14" t="s">
        <v>1962</v>
      </c>
      <c r="Z324" s="30" t="str">
        <f>CONCATENATE(E324," (",U324,") - ",F324," (",V324,")")</f>
        <v>Aeschines (0026) - Against Ctesiphon (003)</v>
      </c>
      <c r="AA324" s="14"/>
      <c r="AB324" s="14"/>
      <c r="AC324" s="14"/>
      <c r="AD324" s="14"/>
    </row>
    <row r="325" spans="1:30" ht="15.75" customHeight="1" x14ac:dyDescent="0.2">
      <c r="A325" s="1" t="s">
        <v>1410</v>
      </c>
      <c r="B325" s="1" t="s">
        <v>1410</v>
      </c>
      <c r="C325" s="1" t="s">
        <v>1410</v>
      </c>
      <c r="D325" s="10">
        <f>IF(AND(S325 &gt;= -800,S325 &lt;= -600),-7,IF(AND(S325 &gt; -600,S325 &lt;= -500),-6,IF(AND(S325 &gt; -500,S325 &lt;= -400),-5,IF(AND(S325 &gt; -400,S325 &lt;= -300),-4,IF(AND(S325 &gt; -300,S325 &lt;= -200),-3,IF(AND(S325 &gt; -200,S325 &lt;= -100),-2,IF(AND(S325 &gt; -100,S325 &lt;= -1),-1,IF(AND(S325 &gt;= 0,S325 &lt; 100),1,IF(AND(S325 &gt;= 100,S325 &lt; 200),2,IF(AND(S325 &gt;= 200,S325 &lt; 300),3,IF(AND(S325 &gt;= 300,S325 &lt; 400),4,IF(AND(S325 &gt;= 400,S325 &lt; 500),5))))))))))))</f>
        <v>-4</v>
      </c>
      <c r="E325" s="1" t="s">
        <v>875</v>
      </c>
      <c r="F325" s="27" t="s">
        <v>1963</v>
      </c>
      <c r="G325" s="1" t="s">
        <v>1964</v>
      </c>
      <c r="H325" s="1" t="s">
        <v>1965</v>
      </c>
      <c r="I325" s="1">
        <v>2226</v>
      </c>
      <c r="J325" s="1">
        <v>0</v>
      </c>
      <c r="K325" s="1">
        <v>7</v>
      </c>
      <c r="L325" s="1">
        <v>0</v>
      </c>
      <c r="M325" t="s">
        <v>29</v>
      </c>
      <c r="N325" s="14">
        <f>J325/I325</f>
        <v>0</v>
      </c>
      <c r="O325" s="14">
        <f>K325/I325</f>
        <v>3.1446540880503146E-3</v>
      </c>
      <c r="P325" s="14">
        <f>L325/I325</f>
        <v>0</v>
      </c>
      <c r="Q325">
        <v>495</v>
      </c>
      <c r="R325" s="14">
        <f>Q325/I325</f>
        <v>0.22237196765498651</v>
      </c>
      <c r="S325">
        <v>-330</v>
      </c>
      <c r="T325" t="s">
        <v>90</v>
      </c>
      <c r="U325" s="19" t="s">
        <v>879</v>
      </c>
      <c r="V325" s="19" t="s">
        <v>521</v>
      </c>
      <c r="W325">
        <v>267.41666666666703</v>
      </c>
      <c r="X325" s="14">
        <f>(Q325-W325)/I325</f>
        <v>0.10223869421982613</v>
      </c>
      <c r="Y325" s="14" t="s">
        <v>1966</v>
      </c>
      <c r="Z325" s="30" t="str">
        <f>CONCATENATE(E325," (",U325,") - ",F325," (",V325,")")</f>
        <v>Demosthenes (0014) - Against Phaenippus (042)</v>
      </c>
      <c r="AA325" s="14"/>
      <c r="AB325" s="14"/>
      <c r="AC325" s="14"/>
      <c r="AD325" s="14"/>
    </row>
    <row r="326" spans="1:30" ht="15.75" customHeight="1" x14ac:dyDescent="0.2">
      <c r="A326" s="1" t="s">
        <v>1410</v>
      </c>
      <c r="B326" s="1" t="s">
        <v>1410</v>
      </c>
      <c r="C326" s="1" t="s">
        <v>1410</v>
      </c>
      <c r="D326" s="10">
        <f>IF(AND(S326 &gt;= -800,S326 &lt;= -600),-7,IF(AND(S326 &gt; -600,S326 &lt;= -500),-6,IF(AND(S326 &gt; -500,S326 &lt;= -400),-5,IF(AND(S326 &gt; -400,S326 &lt;= -300),-4,IF(AND(S326 &gt; -300,S326 &lt;= -200),-3,IF(AND(S326 &gt; -200,S326 &lt;= -100),-2,IF(AND(S326 &gt; -100,S326 &lt;= -1),-1,IF(AND(S326 &gt;= 0,S326 &lt; 100),1,IF(AND(S326 &gt;= 100,S326 &lt; 200),2,IF(AND(S326 &gt;= 200,S326 &lt; 300),3,IF(AND(S326 &gt;= 300,S326 &lt; 400),4,IF(AND(S326 &gt;= 400,S326 &lt; 500),5))))))))))))</f>
        <v>-4</v>
      </c>
      <c r="E326" s="1" t="s">
        <v>875</v>
      </c>
      <c r="F326" s="27" t="s">
        <v>1967</v>
      </c>
      <c r="G326" s="1" t="s">
        <v>1968</v>
      </c>
      <c r="H326" s="1" t="s">
        <v>1969</v>
      </c>
      <c r="I326" s="1">
        <v>19478</v>
      </c>
      <c r="J326" s="1">
        <v>5</v>
      </c>
      <c r="K326" s="1">
        <v>41</v>
      </c>
      <c r="L326" s="1">
        <v>0</v>
      </c>
      <c r="M326" t="s">
        <v>29</v>
      </c>
      <c r="N326" s="14">
        <f>J326/I326</f>
        <v>2.5669986651606939E-4</v>
      </c>
      <c r="O326" s="14">
        <f>K326/I326</f>
        <v>2.1049389054317693E-3</v>
      </c>
      <c r="P326" s="14">
        <f>L326/I326</f>
        <v>0</v>
      </c>
      <c r="Q326">
        <v>4279</v>
      </c>
      <c r="R326" s="14">
        <f>Q326/I326</f>
        <v>0.21968374576445221</v>
      </c>
      <c r="S326">
        <v>-330</v>
      </c>
      <c r="T326" t="s">
        <v>90</v>
      </c>
      <c r="U326" s="19" t="s">
        <v>879</v>
      </c>
      <c r="V326" s="19" t="s">
        <v>732</v>
      </c>
      <c r="W326">
        <v>2440.038095238096</v>
      </c>
      <c r="X326" s="14">
        <f>(Q326-W326)/I326</f>
        <v>9.4412255096103501E-2</v>
      </c>
      <c r="Y326" s="14" t="s">
        <v>1970</v>
      </c>
      <c r="Z326" s="30" t="str">
        <f>CONCATENATE(E326," (",U326,") - ",F326," (",V326,")")</f>
        <v>Demosthenes (0014) - On the Crown (018)</v>
      </c>
      <c r="AA326" s="14"/>
      <c r="AB326" s="14"/>
      <c r="AC326" s="14"/>
      <c r="AD326" s="14"/>
    </row>
    <row r="327" spans="1:30" ht="15.75" customHeight="1" x14ac:dyDescent="0.2">
      <c r="A327" s="1" t="s">
        <v>1410</v>
      </c>
      <c r="B327" s="1" t="s">
        <v>1410</v>
      </c>
      <c r="C327" s="1" t="s">
        <v>1410</v>
      </c>
      <c r="D327" s="10">
        <f>IF(AND(S327 &gt;= -800,S327 &lt;= -600),-7,IF(AND(S327 &gt; -600,S327 &lt;= -500),-6,IF(AND(S327 &gt; -500,S327 &lt;= -400),-5,IF(AND(S327 &gt; -400,S327 &lt;= -300),-4,IF(AND(S327 &gt; -300,S327 &lt;= -200),-3,IF(AND(S327 &gt; -200,S327 &lt;= -100),-2,IF(AND(S327 &gt; -100,S327 &lt;= -1),-1,IF(AND(S327 &gt;= 0,S327 &lt; 100),1,IF(AND(S327 &gt;= 100,S327 &lt; 200),2,IF(AND(S327 &gt;= 200,S327 &lt; 300),3,IF(AND(S327 &gt;= 300,S327 &lt; 400),4,IF(AND(S327 &gt;= 400,S327 &lt; 500),5))))))))))))</f>
        <v>-4</v>
      </c>
      <c r="E327" s="1" t="s">
        <v>1937</v>
      </c>
      <c r="F327" s="27" t="s">
        <v>1971</v>
      </c>
      <c r="G327" s="1" t="s">
        <v>1972</v>
      </c>
      <c r="H327" s="1" t="s">
        <v>1973</v>
      </c>
      <c r="I327" s="1">
        <v>2662</v>
      </c>
      <c r="J327" s="1">
        <v>3</v>
      </c>
      <c r="K327" s="1">
        <v>30</v>
      </c>
      <c r="L327" s="1">
        <v>0</v>
      </c>
      <c r="M327" t="s">
        <v>29</v>
      </c>
      <c r="N327" s="14">
        <f>J327/I327</f>
        <v>1.1269722013523666E-3</v>
      </c>
      <c r="O327" s="14">
        <f>K327/I327</f>
        <v>1.1269722013523666E-2</v>
      </c>
      <c r="P327" s="14">
        <f>L327/I327</f>
        <v>0</v>
      </c>
      <c r="Q327">
        <v>607</v>
      </c>
      <c r="R327" s="14">
        <f>Q327/I327</f>
        <v>0.22802404207362886</v>
      </c>
      <c r="S327">
        <v>-330</v>
      </c>
      <c r="T327" t="s">
        <v>90</v>
      </c>
      <c r="U327" s="19" t="s">
        <v>1941</v>
      </c>
      <c r="V327" s="19" t="s">
        <v>47</v>
      </c>
      <c r="W327">
        <v>347.19999999999982</v>
      </c>
      <c r="X327" s="14">
        <f>(Q327-W327)/I327</f>
        <v>9.7595792637115014E-2</v>
      </c>
      <c r="Y327" s="14" t="s">
        <v>1974</v>
      </c>
      <c r="Z327" s="30" t="str">
        <f>CONCATENATE(E327," (",U327,") - ",F327," (",V327,")")</f>
        <v>Hyperides (0030) - In Defence of Euxenippus (004)</v>
      </c>
      <c r="AA327" s="14"/>
      <c r="AB327" s="14"/>
      <c r="AC327" s="14"/>
      <c r="AD327" s="14"/>
    </row>
    <row r="328" spans="1:30" ht="15.75" customHeight="1" x14ac:dyDescent="0.2">
      <c r="A328" s="1" t="s">
        <v>1410</v>
      </c>
      <c r="B328" s="1" t="s">
        <v>1410</v>
      </c>
      <c r="C328" s="1" t="s">
        <v>1410</v>
      </c>
      <c r="D328" s="10">
        <f>IF(AND(S328 &gt;= -800,S328 &lt;= -600),-7,IF(AND(S328 &gt; -600,S328 &lt;= -500),-6,IF(AND(S328 &gt; -500,S328 &lt;= -400),-5,IF(AND(S328 &gt; -400,S328 &lt;= -300),-4,IF(AND(S328 &gt; -300,S328 &lt;= -200),-3,IF(AND(S328 &gt; -200,S328 &lt;= -100),-2,IF(AND(S328 &gt; -100,S328 &lt;= -1),-1,IF(AND(S328 &gt;= 0,S328 &lt; 100),1,IF(AND(S328 &gt;= 100,S328 &lt; 200),2,IF(AND(S328 &gt;= 200,S328 &lt; 300),3,IF(AND(S328 &gt;= 300,S328 &lt; 400),4,IF(AND(S328 &gt;= 400,S328 &lt; 500),5))))))))))))</f>
        <v>-4</v>
      </c>
      <c r="E328" s="1" t="s">
        <v>1111</v>
      </c>
      <c r="F328" s="27" t="s">
        <v>3521</v>
      </c>
      <c r="G328" s="21" t="s">
        <v>3522</v>
      </c>
      <c r="H328" s="1" t="s">
        <v>3523</v>
      </c>
      <c r="I328" s="1">
        <v>10878</v>
      </c>
      <c r="J328" s="1">
        <v>5</v>
      </c>
      <c r="K328" s="1">
        <v>22</v>
      </c>
      <c r="L328" s="1">
        <v>1</v>
      </c>
      <c r="M328" t="s">
        <v>29</v>
      </c>
      <c r="N328" s="14">
        <f>J328/I328</f>
        <v>4.5964331678617393E-4</v>
      </c>
      <c r="O328" s="14">
        <f>K328/I328</f>
        <v>2.0224305938591654E-3</v>
      </c>
      <c r="P328" s="14">
        <f>L328/I328</f>
        <v>9.1928663357234789E-5</v>
      </c>
      <c r="Q328">
        <v>2129</v>
      </c>
      <c r="R328" s="14">
        <f>Q328/I328</f>
        <v>0.19571612428755286</v>
      </c>
      <c r="S328">
        <v>-330</v>
      </c>
      <c r="T328" t="s">
        <v>90</v>
      </c>
      <c r="U328" s="19" t="s">
        <v>3524</v>
      </c>
      <c r="V328" s="19" t="s">
        <v>32</v>
      </c>
      <c r="W328">
        <v>1224.983333333334</v>
      </c>
      <c r="X328" s="14">
        <f>(Q328-W328)/I328</f>
        <v>8.3105043819329469E-2</v>
      </c>
      <c r="Y328" s="21" t="s">
        <v>3525</v>
      </c>
      <c r="Z328" s="30" t="str">
        <f>CONCATENATE(E328," (",U328,") - ",F328," (",V328,")")</f>
        <v>Lycurgus (0034) - Against Leocrates (001)</v>
      </c>
      <c r="AA328" s="14"/>
      <c r="AB328" s="21"/>
      <c r="AC328" s="21"/>
    </row>
    <row r="329" spans="1:30" ht="15.75" customHeight="1" x14ac:dyDescent="0.2">
      <c r="A329" s="1" t="s">
        <v>1410</v>
      </c>
      <c r="B329" s="1" t="s">
        <v>1410</v>
      </c>
      <c r="C329" s="1" t="s">
        <v>1410</v>
      </c>
      <c r="D329" s="10">
        <f>IF(AND(S329 &gt;= -800,S329 &lt;= -600),-7,IF(AND(S329 &gt; -600,S329 &lt;= -500),-6,IF(AND(S329 &gt; -500,S329 &lt;= -400),-5,IF(AND(S329 &gt; -400,S329 &lt;= -300),-4,IF(AND(S329 &gt; -300,S329 &lt;= -200),-3,IF(AND(S329 &gt; -200,S329 &lt;= -100),-2,IF(AND(S329 &gt; -100,S329 &lt;= -1),-1,IF(AND(S329 &gt;= 0,S329 &lt; 100),1,IF(AND(S329 &gt;= 100,S329 &lt; 200),2,IF(AND(S329 &gt;= 200,S329 &lt; 300),3,IF(AND(S329 &gt;= 300,S329 &lt; 400),4,IF(AND(S329 &gt;= 400,S329 &lt; 500),5))))))))))))</f>
        <v>-4</v>
      </c>
      <c r="E329" s="1" t="s">
        <v>875</v>
      </c>
      <c r="F329" s="27" t="s">
        <v>1975</v>
      </c>
      <c r="G329" s="1" t="s">
        <v>1976</v>
      </c>
      <c r="H329" s="1" t="s">
        <v>1977</v>
      </c>
      <c r="I329" s="1">
        <v>3244</v>
      </c>
      <c r="J329" s="1">
        <v>2</v>
      </c>
      <c r="K329" s="1">
        <v>3</v>
      </c>
      <c r="L329" s="1">
        <v>0</v>
      </c>
      <c r="M329" t="s">
        <v>29</v>
      </c>
      <c r="N329" s="14">
        <f>J329/I329</f>
        <v>6.1652281134401974E-4</v>
      </c>
      <c r="O329" s="14">
        <f>K329/I329</f>
        <v>9.2478421701602961E-4</v>
      </c>
      <c r="P329" s="14">
        <f>L329/I329</f>
        <v>0</v>
      </c>
      <c r="Q329">
        <v>671</v>
      </c>
      <c r="R329" s="14">
        <f>Q329/I329</f>
        <v>0.20684340320591862</v>
      </c>
      <c r="S329">
        <v>-327</v>
      </c>
      <c r="T329" t="s">
        <v>90</v>
      </c>
      <c r="U329" s="19" t="s">
        <v>879</v>
      </c>
      <c r="V329" s="19" t="s">
        <v>531</v>
      </c>
      <c r="W329">
        <v>353.18333333333288</v>
      </c>
      <c r="X329" s="14">
        <f>(Q329-W329)/I329</f>
        <v>9.7970612412659405E-2</v>
      </c>
      <c r="Y329" s="14" t="s">
        <v>1978</v>
      </c>
      <c r="Z329" s="30" t="str">
        <f>CONCATENATE(E329," (",U329,") - ",F329," (",V329,")")</f>
        <v>Demosthenes (0014) - Against Phormio (034)</v>
      </c>
      <c r="AA329" s="14"/>
      <c r="AB329" s="14"/>
      <c r="AC329" s="14"/>
      <c r="AD329" s="14"/>
    </row>
    <row r="330" spans="1:30" ht="15.75" customHeight="1" x14ac:dyDescent="0.2">
      <c r="A330" s="1" t="s">
        <v>1410</v>
      </c>
      <c r="B330" s="1" t="s">
        <v>1410</v>
      </c>
      <c r="C330" s="1" t="s">
        <v>1410</v>
      </c>
      <c r="D330" s="10">
        <f>IF(AND(S330 &gt;= -800,S330 &lt;= -600),-7,IF(AND(S330 &gt; -600,S330 &lt;= -500),-6,IF(AND(S330 &gt; -500,S330 &lt;= -400),-5,IF(AND(S330 &gt; -400,S330 &lt;= -300),-4,IF(AND(S330 &gt; -300,S330 &lt;= -200),-3,IF(AND(S330 &gt; -200,S330 &lt;= -100),-2,IF(AND(S330 &gt; -100,S330 &lt;= -1),-1,IF(AND(S330 &gt;= 0,S330 &lt; 100),1,IF(AND(S330 &gt;= 100,S330 &lt; 200),2,IF(AND(S330 &gt;= 200,S330 &lt; 300),3,IF(AND(S330 &gt;= 300,S330 &lt; 400),4,IF(AND(S330 &gt;= 400,S330 &lt; 500),5))))))))))))</f>
        <v>-4</v>
      </c>
      <c r="E330" s="1" t="s">
        <v>3526</v>
      </c>
      <c r="F330" s="27" t="s">
        <v>3527</v>
      </c>
      <c r="G330" s="21" t="s">
        <v>3528</v>
      </c>
      <c r="H330" s="1" t="s">
        <v>3529</v>
      </c>
      <c r="I330" s="1">
        <v>2004</v>
      </c>
      <c r="J330" s="1">
        <v>1</v>
      </c>
      <c r="K330" s="1">
        <v>0</v>
      </c>
      <c r="L330" s="1">
        <v>0</v>
      </c>
      <c r="M330" t="s">
        <v>29</v>
      </c>
      <c r="N330" s="14">
        <f>J330/I330</f>
        <v>4.9900199600798399E-4</v>
      </c>
      <c r="O330" s="14">
        <f>K330/I330</f>
        <v>0</v>
      </c>
      <c r="P330" s="14">
        <f>L330/I330</f>
        <v>0</v>
      </c>
      <c r="Q330">
        <v>328</v>
      </c>
      <c r="R330" s="14">
        <f>Q330/I330</f>
        <v>0.16367265469061876</v>
      </c>
      <c r="S330">
        <v>-326</v>
      </c>
      <c r="T330" t="s">
        <v>90</v>
      </c>
      <c r="U330" s="19" t="s">
        <v>3530</v>
      </c>
      <c r="V330" s="19" t="s">
        <v>32</v>
      </c>
      <c r="W330">
        <v>192.78333333333339</v>
      </c>
      <c r="X330" s="14">
        <f>(Q330-W330)/I330</f>
        <v>6.7473386560212886E-2</v>
      </c>
      <c r="Y330" s="21" t="s">
        <v>3531</v>
      </c>
      <c r="Z330" s="30" t="str">
        <f>CONCATENATE(E330," (",U330,") - ",F330," (",V330,")")</f>
        <v>Demades (0535) - On the Twelve Years (001)</v>
      </c>
      <c r="AA330" s="14"/>
      <c r="AB330" s="21"/>
      <c r="AC330" s="21"/>
    </row>
    <row r="331" spans="1:30" ht="15.75" customHeight="1" x14ac:dyDescent="0.2">
      <c r="A331" s="1" t="s">
        <v>1410</v>
      </c>
      <c r="B331" s="1" t="s">
        <v>1410</v>
      </c>
      <c r="C331" s="1" t="s">
        <v>1410</v>
      </c>
      <c r="D331" s="10">
        <f>IF(AND(S331 &gt;= -800,S331 &lt;= -600),-7,IF(AND(S331 &gt; -600,S331 &lt;= -500),-6,IF(AND(S331 &gt; -500,S331 &lt;= -400),-5,IF(AND(S331 &gt; -400,S331 &lt;= -300),-4,IF(AND(S331 &gt; -300,S331 &lt;= -200),-3,IF(AND(S331 &gt; -200,S331 &lt;= -100),-2,IF(AND(S331 &gt; -100,S331 &lt;= -1),-1,IF(AND(S331 &gt;= 0,S331 &lt; 100),1,IF(AND(S331 &gt;= 100,S331 &lt; 200),2,IF(AND(S331 &gt;= 200,S331 &lt; 300),3,IF(AND(S331 &gt;= 300,S331 &lt; 400),4,IF(AND(S331 &gt;= 400,S331 &lt; 500),5))))))))))))</f>
        <v>-4</v>
      </c>
      <c r="E331" s="1" t="s">
        <v>1937</v>
      </c>
      <c r="F331" s="27" t="s">
        <v>1979</v>
      </c>
      <c r="G331" s="1" t="s">
        <v>1980</v>
      </c>
      <c r="H331" s="1" t="s">
        <v>1981</v>
      </c>
      <c r="I331" s="1">
        <v>2327</v>
      </c>
      <c r="J331" s="1">
        <v>15</v>
      </c>
      <c r="K331" s="1">
        <v>14</v>
      </c>
      <c r="L331" s="1">
        <v>6</v>
      </c>
      <c r="M331" t="s">
        <v>29</v>
      </c>
      <c r="N331" s="14">
        <f>J331/I331</f>
        <v>6.4460678985818649E-3</v>
      </c>
      <c r="O331" s="14">
        <f>K331/I331</f>
        <v>6.016330038676407E-3</v>
      </c>
      <c r="P331" s="14">
        <f>L331/I331</f>
        <v>2.578427159432746E-3</v>
      </c>
      <c r="Q331">
        <v>512</v>
      </c>
      <c r="R331" s="14">
        <f>Q331/I331</f>
        <v>0.22002578427159433</v>
      </c>
      <c r="S331">
        <v>-325</v>
      </c>
      <c r="T331" t="s">
        <v>90</v>
      </c>
      <c r="U331" s="19" t="s">
        <v>1941</v>
      </c>
      <c r="V331" s="19" t="s">
        <v>42</v>
      </c>
      <c r="W331">
        <v>314.61666666666662</v>
      </c>
      <c r="X331" s="14">
        <f>(Q331-W331)/I331</f>
        <v>8.4823091247672275E-2</v>
      </c>
      <c r="Y331" s="14" t="s">
        <v>1982</v>
      </c>
      <c r="Z331" s="30" t="str">
        <f>CONCATENATE(E331," (",U331,") - ",F331," (",V331,")")</f>
        <v>Hyperides (0030) - Against Athenogenes (003)</v>
      </c>
      <c r="AA331" s="14"/>
      <c r="AB331" s="14"/>
      <c r="AC331" s="14"/>
      <c r="AD331" s="14"/>
    </row>
    <row r="332" spans="1:30" ht="15.75" customHeight="1" x14ac:dyDescent="0.2">
      <c r="A332" s="1" t="s">
        <v>1410</v>
      </c>
      <c r="B332" s="1" t="s">
        <v>1410</v>
      </c>
      <c r="C332" s="1" t="s">
        <v>1410</v>
      </c>
      <c r="D332" s="10">
        <f>IF(AND(S332 &gt;= -800,S332 &lt;= -600),-7,IF(AND(S332 &gt; -600,S332 &lt;= -500),-6,IF(AND(S332 &gt; -500,S332 &lt;= -400),-5,IF(AND(S332 &gt; -400,S332 &lt;= -300),-4,IF(AND(S332 &gt; -300,S332 &lt;= -200),-3,IF(AND(S332 &gt; -200,S332 &lt;= -100),-2,IF(AND(S332 &gt; -100,S332 &lt;= -1),-1,IF(AND(S332 &gt;= 0,S332 &lt; 100),1,IF(AND(S332 &gt;= 100,S332 &lt; 200),2,IF(AND(S332 &gt;= 200,S332 &lt; 300),3,IF(AND(S332 &gt;= 300,S332 &lt; 400),4,IF(AND(S332 &gt;= 400,S332 &lt; 500),5))))))))))))</f>
        <v>-4</v>
      </c>
      <c r="E332" s="1" t="s">
        <v>875</v>
      </c>
      <c r="F332" s="27" t="s">
        <v>1983</v>
      </c>
      <c r="G332" s="1" t="s">
        <v>1984</v>
      </c>
      <c r="H332" s="1" t="s">
        <v>1985</v>
      </c>
      <c r="I332" s="1">
        <v>3301</v>
      </c>
      <c r="J332" s="1">
        <v>0</v>
      </c>
      <c r="K332" s="1">
        <v>39</v>
      </c>
      <c r="L332" s="1">
        <v>0</v>
      </c>
      <c r="M332" t="s">
        <v>29</v>
      </c>
      <c r="N332" s="14">
        <f>J332/I332</f>
        <v>0</v>
      </c>
      <c r="O332" s="14">
        <f>K332/I332</f>
        <v>1.1814601635867918E-2</v>
      </c>
      <c r="P332" s="14">
        <f>L332/I332</f>
        <v>0</v>
      </c>
      <c r="Q332">
        <v>625</v>
      </c>
      <c r="R332" s="14">
        <f>Q332/I332</f>
        <v>0.18933656467737051</v>
      </c>
      <c r="S332">
        <v>-323</v>
      </c>
      <c r="T332" t="s">
        <v>90</v>
      </c>
      <c r="U332" s="19" t="s">
        <v>879</v>
      </c>
      <c r="V332" s="19" t="s">
        <v>618</v>
      </c>
      <c r="W332">
        <v>344.69999999999987</v>
      </c>
      <c r="X332" s="14">
        <f>(Q332-W332)/I332</f>
        <v>8.4913662526507158E-2</v>
      </c>
      <c r="Y332" s="14" t="s">
        <v>1986</v>
      </c>
      <c r="Z332" s="30" t="str">
        <f>CONCATENATE(E332," (",U332,") - ",F332," (",V332,")")</f>
        <v>Demosthenes (0014) - Against Dionysodorus (056)</v>
      </c>
      <c r="AA332" s="14"/>
      <c r="AB332" s="14"/>
      <c r="AC332" s="14"/>
      <c r="AD332" s="14"/>
    </row>
    <row r="333" spans="1:30" ht="15.75" customHeight="1" x14ac:dyDescent="0.2">
      <c r="A333" s="1" t="s">
        <v>1410</v>
      </c>
      <c r="B333" s="1" t="s">
        <v>1410</v>
      </c>
      <c r="C333" s="1" t="s">
        <v>1410</v>
      </c>
      <c r="D333" s="10">
        <f>IF(AND(S333 &gt;= -800,S333 &lt;= -600),-7,IF(AND(S333 &gt; -600,S333 &lt;= -500),-6,IF(AND(S333 &gt; -500,S333 &lt;= -400),-5,IF(AND(S333 &gt; -400,S333 &lt;= -300),-4,IF(AND(S333 &gt; -300,S333 &lt;= -200),-3,IF(AND(S333 &gt; -200,S333 &lt;= -100),-2,IF(AND(S333 &gt; -100,S333 &lt;= -1),-1,IF(AND(S333 &gt;= 0,S333 &lt; 100),1,IF(AND(S333 &gt;= 100,S333 &lt; 200),2,IF(AND(S333 &gt;= 200,S333 &lt; 300),3,IF(AND(S333 &gt;= 300,S333 &lt; 400),4,IF(AND(S333 &gt;= 400,S333 &lt; 500),5))))))))))))</f>
        <v>-4</v>
      </c>
      <c r="E333" s="1" t="s">
        <v>3508</v>
      </c>
      <c r="F333" s="27" t="s">
        <v>3513</v>
      </c>
      <c r="G333" s="21" t="s">
        <v>3514</v>
      </c>
      <c r="H333" s="1" t="s">
        <v>3515</v>
      </c>
      <c r="I333" s="1">
        <v>1787</v>
      </c>
      <c r="J333" s="1">
        <v>4</v>
      </c>
      <c r="K333" s="1">
        <v>7</v>
      </c>
      <c r="L333" s="1">
        <v>0</v>
      </c>
      <c r="M333" t="s">
        <v>29</v>
      </c>
      <c r="N333" s="14">
        <f>J333/I333</f>
        <v>2.2383883603805262E-3</v>
      </c>
      <c r="O333" s="14">
        <f>K333/I333</f>
        <v>3.9171796306659203E-3</v>
      </c>
      <c r="P333" s="14">
        <f>L333/I333</f>
        <v>0</v>
      </c>
      <c r="Q333">
        <v>376</v>
      </c>
      <c r="R333" s="14">
        <f>Q333/I333</f>
        <v>0.21040850587576945</v>
      </c>
      <c r="S333">
        <v>-323</v>
      </c>
      <c r="T333" t="s">
        <v>90</v>
      </c>
      <c r="U333" s="19" t="s">
        <v>3511</v>
      </c>
      <c r="V333" s="19" t="s">
        <v>52</v>
      </c>
      <c r="W333">
        <v>225.0666666666668</v>
      </c>
      <c r="X333" s="14">
        <f>(Q333-W333)/I333</f>
        <v>8.4461854131691771E-2</v>
      </c>
      <c r="Y333" s="21" t="s">
        <v>3516</v>
      </c>
      <c r="Z333" s="30" t="str">
        <f>CONCATENATE(E333," (",U333,") - ",F333," (",V333,")")</f>
        <v>Dinarchus (0029) - Against Aristogiton (005)</v>
      </c>
      <c r="AA333" s="14"/>
      <c r="AB333" s="21"/>
      <c r="AC333" s="21"/>
    </row>
    <row r="334" spans="1:30" ht="15.75" customHeight="1" x14ac:dyDescent="0.2">
      <c r="A334" s="1" t="s">
        <v>1410</v>
      </c>
      <c r="B334" s="1" t="s">
        <v>1410</v>
      </c>
      <c r="C334" s="1" t="s">
        <v>1410</v>
      </c>
      <c r="D334" s="10">
        <f>IF(AND(S334 &gt;= -800,S334 &lt;= -600),-7,IF(AND(S334 &gt; -600,S334 &lt;= -500),-6,IF(AND(S334 &gt; -500,S334 &lt;= -400),-5,IF(AND(S334 &gt; -400,S334 &lt;= -300),-4,IF(AND(S334 &gt; -300,S334 &lt;= -200),-3,IF(AND(S334 &gt; -200,S334 &lt;= -100),-2,IF(AND(S334 &gt; -100,S334 &lt;= -1),-1,IF(AND(S334 &gt;= 0,S334 &lt; 100),1,IF(AND(S334 &gt;= 100,S334 &lt; 200),2,IF(AND(S334 &gt;= 200,S334 &lt; 300),3,IF(AND(S334 &gt;= 300,S334 &lt; 400),4,IF(AND(S334 &gt;= 400,S334 &lt; 500),5))))))))))))</f>
        <v>-4</v>
      </c>
      <c r="E334" s="1" t="s">
        <v>3508</v>
      </c>
      <c r="F334" s="27" t="s">
        <v>1955</v>
      </c>
      <c r="G334" s="21" t="s">
        <v>3509</v>
      </c>
      <c r="H334" s="1" t="s">
        <v>3510</v>
      </c>
      <c r="I334" s="1">
        <v>7479</v>
      </c>
      <c r="J334" s="1">
        <v>5</v>
      </c>
      <c r="K334" s="1">
        <v>13</v>
      </c>
      <c r="L334" s="1">
        <v>0</v>
      </c>
      <c r="M334" t="s">
        <v>29</v>
      </c>
      <c r="N334" s="14">
        <f>J334/I334</f>
        <v>6.6853857467575879E-4</v>
      </c>
      <c r="O334" s="14">
        <f>K334/I334</f>
        <v>1.7382002941569729E-3</v>
      </c>
      <c r="P334" s="14">
        <f>L334/I334</f>
        <v>0</v>
      </c>
      <c r="Q334">
        <v>1439</v>
      </c>
      <c r="R334" s="14">
        <f>Q334/I334</f>
        <v>0.19240540179168339</v>
      </c>
      <c r="S334">
        <v>-323</v>
      </c>
      <c r="T334" t="s">
        <v>90</v>
      </c>
      <c r="U334" s="19" t="s">
        <v>3511</v>
      </c>
      <c r="V334" s="19" t="s">
        <v>47</v>
      </c>
      <c r="W334">
        <v>848.73333333333505</v>
      </c>
      <c r="X334" s="14">
        <f>(Q334-W334)/I334</f>
        <v>7.8923207202388684E-2</v>
      </c>
      <c r="Y334" s="21" t="s">
        <v>3512</v>
      </c>
      <c r="Z334" s="30" t="str">
        <f>CONCATENATE(E334," (",U334,") - ",F334," (",V334,")")</f>
        <v>Dinarchus (0029) - Against Demosthenes (004)</v>
      </c>
      <c r="AA334" s="14"/>
      <c r="AB334" s="21"/>
      <c r="AC334" s="21"/>
    </row>
    <row r="335" spans="1:30" ht="15.75" customHeight="1" x14ac:dyDescent="0.2">
      <c r="A335" s="1" t="s">
        <v>1410</v>
      </c>
      <c r="B335" s="1" t="s">
        <v>1410</v>
      </c>
      <c r="C335" s="1" t="s">
        <v>1410</v>
      </c>
      <c r="D335" s="10">
        <f>IF(AND(S335 &gt;= -800,S335 &lt;= -600),-7,IF(AND(S335 &gt; -600,S335 &lt;= -500),-6,IF(AND(S335 &gt; -500,S335 &lt;= -400),-5,IF(AND(S335 &gt; -400,S335 &lt;= -300),-4,IF(AND(S335 &gt; -300,S335 &lt;= -200),-3,IF(AND(S335 &gt; -200,S335 &lt;= -100),-2,IF(AND(S335 &gt; -100,S335 &lt;= -1),-1,IF(AND(S335 &gt;= 0,S335 &lt; 100),1,IF(AND(S335 &gt;= 100,S335 &lt; 200),2,IF(AND(S335 &gt;= 200,S335 &lt; 300),3,IF(AND(S335 &gt;= 300,S335 &lt; 400),4,IF(AND(S335 &gt;= 400,S335 &lt; 500),5))))))))))))</f>
        <v>-4</v>
      </c>
      <c r="E335" s="1" t="s">
        <v>3508</v>
      </c>
      <c r="F335" s="27" t="s">
        <v>3517</v>
      </c>
      <c r="G335" s="21" t="s">
        <v>3518</v>
      </c>
      <c r="H335" s="1" t="s">
        <v>3519</v>
      </c>
      <c r="I335" s="1">
        <v>1373</v>
      </c>
      <c r="J335" s="1">
        <v>0</v>
      </c>
      <c r="K335" s="1">
        <v>1</v>
      </c>
      <c r="L335" s="1">
        <v>0</v>
      </c>
      <c r="M335" t="s">
        <v>29</v>
      </c>
      <c r="N335" s="14">
        <f>J335/I335</f>
        <v>0</v>
      </c>
      <c r="O335" s="14">
        <f>K335/I335</f>
        <v>7.2833211944646763E-4</v>
      </c>
      <c r="P335" s="14">
        <f>L335/I335</f>
        <v>0</v>
      </c>
      <c r="Q335">
        <v>303</v>
      </c>
      <c r="R335" s="14">
        <f>Q335/I335</f>
        <v>0.22068463219227968</v>
      </c>
      <c r="S335">
        <v>-323</v>
      </c>
      <c r="T335" t="s">
        <v>90</v>
      </c>
      <c r="U335" s="19" t="s">
        <v>3511</v>
      </c>
      <c r="V335" s="19" t="s">
        <v>57</v>
      </c>
      <c r="W335">
        <v>183.0428571428572</v>
      </c>
      <c r="X335" s="14">
        <f>(Q335-W335)/I335</f>
        <v>8.73686400998855E-2</v>
      </c>
      <c r="Y335" s="21" t="s">
        <v>3520</v>
      </c>
      <c r="Z335" s="30" t="str">
        <f>CONCATENATE(E335," (",U335,") - ",F335," (",V335,")")</f>
        <v>Dinarchus (0029) - Against Philocles (006)</v>
      </c>
      <c r="AA335" s="14"/>
      <c r="AB335" s="21"/>
      <c r="AC335" s="21"/>
    </row>
    <row r="336" spans="1:30" ht="15.75" customHeight="1" x14ac:dyDescent="0.2">
      <c r="A336" s="1" t="s">
        <v>1410</v>
      </c>
      <c r="B336" s="1" t="s">
        <v>1410</v>
      </c>
      <c r="C336" s="1" t="s">
        <v>1410</v>
      </c>
      <c r="D336" s="10">
        <f>IF(AND(S336 &gt;= -800,S336 &lt;= -600),-7,IF(AND(S336 &gt; -600,S336 &lt;= -500),-6,IF(AND(S336 &gt; -500,S336 &lt;= -400),-5,IF(AND(S336 &gt; -400,S336 &lt;= -300),-4,IF(AND(S336 &gt; -300,S336 &lt;= -200),-3,IF(AND(S336 &gt; -200,S336 &lt;= -100),-2,IF(AND(S336 &gt; -100,S336 &lt;= -1),-1,IF(AND(S336 &gt;= 0,S336 &lt; 100),1,IF(AND(S336 &gt;= 100,S336 &lt; 200),2,IF(AND(S336 &gt;= 200,S336 &lt; 300),3,IF(AND(S336 &gt;= 300,S336 &lt; 400),4,IF(AND(S336 &gt;= 400,S336 &lt; 500),5))))))))))))</f>
        <v>-4</v>
      </c>
      <c r="E336" s="1" t="s">
        <v>1937</v>
      </c>
      <c r="F336" s="27" t="s">
        <v>1987</v>
      </c>
      <c r="G336" s="1" t="s">
        <v>1988</v>
      </c>
      <c r="H336" s="1" t="s">
        <v>1989</v>
      </c>
      <c r="I336" s="1">
        <v>2064</v>
      </c>
      <c r="J336" s="1">
        <v>2</v>
      </c>
      <c r="K336" s="1">
        <v>0</v>
      </c>
      <c r="L336" s="1">
        <v>4</v>
      </c>
      <c r="M336" t="s">
        <v>29</v>
      </c>
      <c r="N336" s="14">
        <f>J336/I336</f>
        <v>9.6899224806201549E-4</v>
      </c>
      <c r="O336" s="14">
        <f>K336/I336</f>
        <v>0</v>
      </c>
      <c r="P336" s="14">
        <f>L336/I336</f>
        <v>1.937984496124031E-3</v>
      </c>
      <c r="Q336">
        <v>398</v>
      </c>
      <c r="R336" s="14">
        <f>Q336/I336</f>
        <v>0.19282945736434109</v>
      </c>
      <c r="S336">
        <v>-322</v>
      </c>
      <c r="T336" t="s">
        <v>90</v>
      </c>
      <c r="U336" s="19" t="s">
        <v>1941</v>
      </c>
      <c r="V336" s="19" t="s">
        <v>57</v>
      </c>
      <c r="W336">
        <v>237.3333333333336</v>
      </c>
      <c r="X336" s="14">
        <f>(Q336-W336)/I336</f>
        <v>7.7842377260981782E-2</v>
      </c>
      <c r="Y336" s="14" t="s">
        <v>1990</v>
      </c>
      <c r="Z336" s="30" t="str">
        <f>CONCATENATE(E336," (",U336,") - ",F336," (",V336,")")</f>
        <v>Hyperides (0030) - Funeral Speech (006)</v>
      </c>
      <c r="AA336" s="14"/>
      <c r="AB336" s="14"/>
      <c r="AC336" s="14"/>
      <c r="AD336" s="14"/>
    </row>
    <row r="337" spans="1:30" ht="15.75" customHeight="1" x14ac:dyDescent="0.2">
      <c r="A337" s="1" t="s">
        <v>3075</v>
      </c>
      <c r="B337" s="1" t="s">
        <v>3130</v>
      </c>
      <c r="C337" s="1" t="s">
        <v>3130</v>
      </c>
      <c r="D337" s="10">
        <f>IF(AND(S337 &gt;= -800,S337 &lt;= -600),-7,IF(AND(S337 &gt; -600,S337 &lt;= -500),-6,IF(AND(S337 &gt; -500,S337 &lt;= -400),-5,IF(AND(S337 &gt; -400,S337 &lt;= -300),-4,IF(AND(S337 &gt; -300,S337 &lt;= -200),-3,IF(AND(S337 &gt; -200,S337 &lt;= -100),-2,IF(AND(S337 &gt; -100,S337 &lt;= -1),-1,IF(AND(S337 &gt;= 0,S337 &lt; 100),1,IF(AND(S337 &gt;= 100,S337 &lt; 200),2,IF(AND(S337 &gt;= 200,S337 &lt; 300),3,IF(AND(S337 &gt;= 300,S337 &lt; 400),4,IF(AND(S337 &gt;= 400,S337 &lt; 500),5))))))))))))</f>
        <v>-4</v>
      </c>
      <c r="E337" s="3" t="s">
        <v>3131</v>
      </c>
      <c r="F337" s="27" t="s">
        <v>3132</v>
      </c>
      <c r="G337" s="1" t="s">
        <v>3133</v>
      </c>
      <c r="H337" s="1" t="s">
        <v>3134</v>
      </c>
      <c r="I337" s="1">
        <v>122233</v>
      </c>
      <c r="J337" s="1">
        <v>145</v>
      </c>
      <c r="K337" s="1">
        <v>292</v>
      </c>
      <c r="L337" s="1">
        <v>68</v>
      </c>
      <c r="M337" t="s">
        <v>29</v>
      </c>
      <c r="N337" s="14">
        <f>J337/I337</f>
        <v>1.1862590298855463E-3</v>
      </c>
      <c r="O337" s="14">
        <f>K337/I337</f>
        <v>2.3888802532867556E-3</v>
      </c>
      <c r="P337" s="14">
        <f>L337/I337</f>
        <v>5.5631457953253213E-4</v>
      </c>
      <c r="Q337">
        <v>24514</v>
      </c>
      <c r="R337" s="14">
        <f>Q337/I337</f>
        <v>0.20055140592147783</v>
      </c>
      <c r="S337">
        <v>-300</v>
      </c>
      <c r="T337" t="s">
        <v>97</v>
      </c>
      <c r="U337" s="19" t="s">
        <v>3135</v>
      </c>
      <c r="V337" s="19" t="s">
        <v>32</v>
      </c>
      <c r="W337">
        <v>16199.166666667359</v>
      </c>
      <c r="X337" s="14">
        <f>(Q337-W337)/I337</f>
        <v>6.8024456025235741E-2</v>
      </c>
      <c r="Y337" s="14" t="s">
        <v>3136</v>
      </c>
      <c r="Z337" s="30" t="str">
        <f>CONCATENATE(E337," (",U337,") - ",F337," (",V337,")")</f>
        <v>Euclides (1799) - Elements (001)</v>
      </c>
      <c r="AA337" s="14"/>
      <c r="AB337" s="14"/>
      <c r="AC337" s="14"/>
      <c r="AD337" s="14"/>
    </row>
    <row r="338" spans="1:30" ht="15.75" customHeight="1" x14ac:dyDescent="0.2">
      <c r="A338" s="1" t="s">
        <v>2204</v>
      </c>
      <c r="B338" s="1" t="s">
        <v>2204</v>
      </c>
      <c r="C338" s="1" t="s">
        <v>2204</v>
      </c>
      <c r="D338" s="10">
        <f>IF(AND(S338 &gt;= -800,S338 &lt;= -600),-7,IF(AND(S338 &gt; -600,S338 &lt;= -500),-6,IF(AND(S338 &gt; -500,S338 &lt;= -400),-5,IF(AND(S338 &gt; -400,S338 &lt;= -300),-4,IF(AND(S338 &gt; -300,S338 &lt;= -200),-3,IF(AND(S338 &gt; -200,S338 &lt;= -100),-2,IF(AND(S338 &gt; -100,S338 &lt;= -1),-1,IF(AND(S338 &gt;= 0,S338 &lt; 100),1,IF(AND(S338 &gt;= 100,S338 &lt; 200),2,IF(AND(S338 &gt;= 200,S338 &lt; 300),3,IF(AND(S338 &gt;= 300,S338 &lt; 400),4,IF(AND(S338 &gt;= 400,S338 &lt; 500),5))))))))))))</f>
        <v>-4</v>
      </c>
      <c r="E338" s="1" t="s">
        <v>2205</v>
      </c>
      <c r="F338" s="27" t="s">
        <v>2401</v>
      </c>
      <c r="G338" s="1" t="s">
        <v>2402</v>
      </c>
      <c r="H338" s="1" t="s">
        <v>2403</v>
      </c>
      <c r="I338" s="1">
        <v>4268</v>
      </c>
      <c r="J338" s="1">
        <v>0</v>
      </c>
      <c r="K338" s="1">
        <v>0</v>
      </c>
      <c r="L338" s="1">
        <v>0</v>
      </c>
      <c r="M338" t="s">
        <v>29</v>
      </c>
      <c r="N338" s="14">
        <f>J338/I338</f>
        <v>0</v>
      </c>
      <c r="O338" s="14">
        <f>K338/I338</f>
        <v>0</v>
      </c>
      <c r="P338" s="14">
        <f>L338/I338</f>
        <v>0</v>
      </c>
      <c r="Q338">
        <v>949</v>
      </c>
      <c r="R338" s="14">
        <f>Q338/I338</f>
        <v>0.22235238987816308</v>
      </c>
      <c r="S338">
        <v>-300</v>
      </c>
      <c r="T338" t="s">
        <v>90</v>
      </c>
      <c r="U338" s="19" t="s">
        <v>2209</v>
      </c>
      <c r="V338" s="19" t="s">
        <v>790</v>
      </c>
      <c r="W338">
        <v>582.83333333333246</v>
      </c>
      <c r="X338" s="14">
        <f>(Q338-W338)/I338</f>
        <v>8.5793502030615643E-2</v>
      </c>
      <c r="Y338" s="14" t="s">
        <v>2404</v>
      </c>
      <c r="Z338" s="30" t="str">
        <f>CONCATENATE(E338," (",U338,") - ",F338," (",V338,")")</f>
        <v>Plato (0059) - Alcibiades 2 (014)</v>
      </c>
      <c r="AA338" s="14"/>
      <c r="AB338" s="14"/>
      <c r="AC338" s="14"/>
      <c r="AD338" s="14"/>
    </row>
    <row r="339" spans="1:30" ht="15.75" customHeight="1" x14ac:dyDescent="0.2">
      <c r="A339" s="1" t="s">
        <v>2204</v>
      </c>
      <c r="B339" s="1" t="s">
        <v>2204</v>
      </c>
      <c r="C339" s="1" t="s">
        <v>2204</v>
      </c>
      <c r="D339" s="10">
        <f>IF(AND(S339 &gt;= -800,S339 &lt;= -600),-7,IF(AND(S339 &gt; -600,S339 &lt;= -500),-6,IF(AND(S339 &gt; -500,S339 &lt;= -400),-5,IF(AND(S339 &gt; -400,S339 &lt;= -300),-4,IF(AND(S339 &gt; -300,S339 &lt;= -200),-3,IF(AND(S339 &gt; -200,S339 &lt;= -100),-2,IF(AND(S339 &gt; -100,S339 &lt;= -1),-1,IF(AND(S339 &gt;= 0,S339 &lt; 100),1,IF(AND(S339 &gt;= 100,S339 &lt; 200),2,IF(AND(S339 &gt;= 200,S339 &lt; 300),3,IF(AND(S339 &gt;= 300,S339 &lt; 400),4,IF(AND(S339 &gt;= 400,S339 &lt; 500),5))))))))))))</f>
        <v>-4</v>
      </c>
      <c r="E339" s="3" t="s">
        <v>2405</v>
      </c>
      <c r="F339" s="27" t="s">
        <v>2406</v>
      </c>
      <c r="G339" s="1" t="s">
        <v>2407</v>
      </c>
      <c r="H339" s="1" t="s">
        <v>2408</v>
      </c>
      <c r="I339" s="1">
        <v>6587</v>
      </c>
      <c r="J339" s="1">
        <v>34</v>
      </c>
      <c r="K339" s="1">
        <v>13</v>
      </c>
      <c r="L339" s="1">
        <v>2</v>
      </c>
      <c r="M339" t="s">
        <v>29</v>
      </c>
      <c r="N339" s="14">
        <f>J339/I339</f>
        <v>5.1616821011082432E-3</v>
      </c>
      <c r="O339" s="14">
        <f>K339/I339</f>
        <v>1.9735843327766812E-3</v>
      </c>
      <c r="P339" s="14">
        <f>L339/I339</f>
        <v>3.0362835888872019E-4</v>
      </c>
      <c r="Q339">
        <v>1294</v>
      </c>
      <c r="R339" s="14">
        <f>Q339/I339</f>
        <v>0.19644754820100196</v>
      </c>
      <c r="S339">
        <v>-300</v>
      </c>
      <c r="T339" t="s">
        <v>90</v>
      </c>
      <c r="U339" s="19" t="s">
        <v>2409</v>
      </c>
      <c r="V339" s="19" t="s">
        <v>72</v>
      </c>
      <c r="W339">
        <v>665.51666666666688</v>
      </c>
      <c r="X339" s="14">
        <f>(Q339-W339)/I339</f>
        <v>9.5412681544456215E-2</v>
      </c>
      <c r="Y339" s="14" t="s">
        <v>2410</v>
      </c>
      <c r="Z339" s="30" t="str">
        <f>CONCATENATE(E339," (",U339,") - ",F339," (",V339,")")</f>
        <v>Theophrastus (0093) - Characters (009)</v>
      </c>
      <c r="AA339" s="14"/>
      <c r="AB339" s="14"/>
      <c r="AC339" s="14"/>
      <c r="AD339" s="14"/>
    </row>
    <row r="340" spans="1:30" ht="15.75" customHeight="1" x14ac:dyDescent="0.2">
      <c r="A340" s="1" t="s">
        <v>844</v>
      </c>
      <c r="B340" s="1" t="s">
        <v>844</v>
      </c>
      <c r="C340" s="1" t="s">
        <v>844</v>
      </c>
      <c r="D340" s="10">
        <f>IF(AND(S340 &gt;= -800,S340 &lt;= -600),-7,IF(AND(S340 &gt; -600,S340 &lt;= -500),-6,IF(AND(S340 &gt; -500,S340 &lt;= -400),-5,IF(AND(S340 &gt; -400,S340 &lt;= -300),-4,IF(AND(S340 &gt; -300,S340 &lt;= -200),-3,IF(AND(S340 &gt; -200,S340 &lt;= -100),-2,IF(AND(S340 &gt; -100,S340 &lt;= -1),-1,IF(AND(S340 &gt;= 0,S340 &lt; 100),1,IF(AND(S340 &gt;= 100,S340 &lt; 200),2,IF(AND(S340 &gt;= 200,S340 &lt; 300),3,IF(AND(S340 &gt;= 300,S340 &lt; 400),4,IF(AND(S340 &gt;= 400,S340 &lt; 500),5))))))))))))</f>
        <v>-3</v>
      </c>
      <c r="E340" s="1" t="s">
        <v>893</v>
      </c>
      <c r="F340" s="27" t="s">
        <v>894</v>
      </c>
      <c r="G340" s="1" t="s">
        <v>895</v>
      </c>
      <c r="H340" s="1" t="s">
        <v>896</v>
      </c>
      <c r="I340" s="1">
        <v>1333</v>
      </c>
      <c r="J340" s="1">
        <v>9</v>
      </c>
      <c r="K340" s="1">
        <v>4</v>
      </c>
      <c r="L340" s="1">
        <v>0</v>
      </c>
      <c r="M340" t="s">
        <v>897</v>
      </c>
      <c r="N340" s="14">
        <f>J340/I340</f>
        <v>6.7516879219804947E-3</v>
      </c>
      <c r="O340" s="14">
        <f>K340/I340</f>
        <v>3.0007501875468868E-3</v>
      </c>
      <c r="P340" s="14">
        <f>L340/I340</f>
        <v>0</v>
      </c>
      <c r="Q340">
        <v>266</v>
      </c>
      <c r="R340" s="14">
        <f>Q340/I340</f>
        <v>0.19954988747186797</v>
      </c>
      <c r="S340">
        <v>-290</v>
      </c>
      <c r="T340" t="s">
        <v>97</v>
      </c>
      <c r="U340" s="20" t="s">
        <v>898</v>
      </c>
      <c r="V340" s="20" t="s">
        <v>829</v>
      </c>
      <c r="W340">
        <v>138.1166666666667</v>
      </c>
      <c r="X340" s="14">
        <f>(Q340-W340)/I340</f>
        <v>9.593648412103023E-2</v>
      </c>
      <c r="Y340" s="14" t="s">
        <v>899</v>
      </c>
      <c r="Z340" s="30" t="str">
        <f>CONCATENATE(E340," (",U340,") - ",F340," (",V340,")")</f>
        <v>Epicurus (0537) - Epistula ad Menoeceum (012)</v>
      </c>
      <c r="AA340" s="14"/>
      <c r="AB340" s="14"/>
      <c r="AC340" s="14"/>
      <c r="AD340" s="14"/>
    </row>
    <row r="341" spans="1:30" ht="15.75" customHeight="1" x14ac:dyDescent="0.2">
      <c r="A341" s="1" t="s">
        <v>2437</v>
      </c>
      <c r="B341" s="1" t="s">
        <v>3490</v>
      </c>
      <c r="C341" s="1" t="s">
        <v>2437</v>
      </c>
      <c r="D341" s="10">
        <f>IF(AND(S341 &gt;= -800,S341 &lt;= -600),-7,IF(AND(S341 &gt; -600,S341 &lt;= -500),-6,IF(AND(S341 &gt; -500,S341 &lt;= -400),-5,IF(AND(S341 &gt; -400,S341 &lt;= -300),-4,IF(AND(S341 &gt; -300,S341 &lt;= -200),-3,IF(AND(S341 &gt; -200,S341 &lt;= -100),-2,IF(AND(S341 &gt; -100,S341 &lt;= -1),-1,IF(AND(S341 &gt;= 0,S341 &lt; 100),1,IF(AND(S341 &gt;= 100,S341 &lt; 200),2,IF(AND(S341 &gt;= 200,S341 &lt; 300),3,IF(AND(S341 &gt;= 300,S341 &lt; 400),4,IF(AND(S341 &gt;= 400,S341 &lt; 500),5))))))))))))</f>
        <v>-3</v>
      </c>
      <c r="E341" s="1" t="s">
        <v>949</v>
      </c>
      <c r="F341" s="27" t="s">
        <v>3503</v>
      </c>
      <c r="G341" s="21" t="s">
        <v>3504</v>
      </c>
      <c r="H341" s="1" t="s">
        <v>3505</v>
      </c>
      <c r="I341" s="1">
        <v>7685</v>
      </c>
      <c r="J341" s="1">
        <v>146</v>
      </c>
      <c r="K341" s="1">
        <v>22</v>
      </c>
      <c r="L341" s="1">
        <v>0</v>
      </c>
      <c r="M341" t="s">
        <v>29</v>
      </c>
      <c r="N341" s="14">
        <f>J341/I341</f>
        <v>1.8998048145738453E-2</v>
      </c>
      <c r="O341" s="14">
        <f>K341/I341</f>
        <v>2.862719583604424E-3</v>
      </c>
      <c r="P341" s="14">
        <f>L341/I341</f>
        <v>0</v>
      </c>
      <c r="Q341">
        <v>1471</v>
      </c>
      <c r="R341" s="14">
        <f>Q341/I341</f>
        <v>0.19141184124918673</v>
      </c>
      <c r="S341">
        <v>-276</v>
      </c>
      <c r="T341" t="s">
        <v>2459</v>
      </c>
      <c r="U341" s="19" t="s">
        <v>3506</v>
      </c>
      <c r="V341" s="19" t="s">
        <v>32</v>
      </c>
      <c r="W341">
        <v>862.18333333333544</v>
      </c>
      <c r="X341" s="14">
        <f>(Q341-W341)/I341</f>
        <v>7.9221427022337615E-2</v>
      </c>
      <c r="Y341" s="21" t="s">
        <v>3507</v>
      </c>
      <c r="Z341" s="30" t="str">
        <f>CONCATENATE(E341," (",U341,") - ",F341," (",V341,")")</f>
        <v>Aratus (0653) - Phaenomena (001)</v>
      </c>
      <c r="AB341" s="21"/>
      <c r="AC341" s="21"/>
    </row>
    <row r="342" spans="1:30" ht="15.75" customHeight="1" x14ac:dyDescent="0.2">
      <c r="A342" s="1" t="s">
        <v>2437</v>
      </c>
      <c r="B342" s="1" t="s">
        <v>2546</v>
      </c>
      <c r="C342" s="1" t="s">
        <v>2437</v>
      </c>
      <c r="D342" s="10">
        <f>IF(AND(S342 &gt;= -800,S342 &lt;= -600),-7,IF(AND(S342 &gt; -600,S342 &lt;= -500),-6,IF(AND(S342 &gt; -500,S342 &lt;= -400),-5,IF(AND(S342 &gt; -400,S342 &lt;= -300),-4,IF(AND(S342 &gt; -300,S342 &lt;= -200),-3,IF(AND(S342 &gt; -200,S342 &lt;= -100),-2,IF(AND(S342 &gt; -100,S342 &lt;= -1),-1,IF(AND(S342 &gt;= 0,S342 &lt; 100),1,IF(AND(S342 &gt;= 100,S342 &lt; 200),2,IF(AND(S342 &gt;= 200,S342 &lt; 300),3,IF(AND(S342 &gt;= 300,S342 &lt; 400),4,IF(AND(S342 &gt;= 400,S342 &lt; 500),5))))))))))))</f>
        <v>-3</v>
      </c>
      <c r="E342" s="3" t="s">
        <v>2547</v>
      </c>
      <c r="F342" s="27" t="s">
        <v>2546</v>
      </c>
      <c r="G342" s="1" t="s">
        <v>2548</v>
      </c>
      <c r="H342" s="1" t="s">
        <v>2549</v>
      </c>
      <c r="I342" s="1">
        <v>1938</v>
      </c>
      <c r="J342" s="1">
        <v>62</v>
      </c>
      <c r="K342" s="1">
        <v>66</v>
      </c>
      <c r="L342" s="1">
        <v>2</v>
      </c>
      <c r="M342" t="s">
        <v>29</v>
      </c>
      <c r="N342" s="14">
        <f>J342/I342</f>
        <v>3.1991744066047469E-2</v>
      </c>
      <c r="O342" s="14">
        <f>K342/I342</f>
        <v>3.4055727554179564E-2</v>
      </c>
      <c r="P342" s="14">
        <f>L342/I342</f>
        <v>1.0319917440660474E-3</v>
      </c>
      <c r="Q342">
        <v>391</v>
      </c>
      <c r="R342" s="14">
        <f>Q342/I342</f>
        <v>0.20175438596491227</v>
      </c>
      <c r="S342">
        <v>-270</v>
      </c>
      <c r="T342" t="s">
        <v>2459</v>
      </c>
      <c r="U342" s="19" t="s">
        <v>2550</v>
      </c>
      <c r="V342" s="19" t="s">
        <v>42</v>
      </c>
      <c r="W342">
        <v>203.05952380952391</v>
      </c>
      <c r="X342" s="14">
        <f>(Q342-W342)/I342</f>
        <v>9.6976509902206451E-2</v>
      </c>
      <c r="Y342" s="14" t="s">
        <v>2551</v>
      </c>
      <c r="Z342" s="30" t="str">
        <f>CONCATENATE(E342," (",U342,") - ",F342," (",V342,")")</f>
        <v>Callimachus (0533) - Epigrams (003)</v>
      </c>
      <c r="AB342" s="14"/>
      <c r="AC342" s="14"/>
      <c r="AD342" s="14"/>
    </row>
    <row r="343" spans="1:30" ht="15.75" customHeight="1" x14ac:dyDescent="0.2">
      <c r="A343" s="1" t="s">
        <v>2437</v>
      </c>
      <c r="B343" s="1" t="s">
        <v>2546</v>
      </c>
      <c r="C343" s="1" t="s">
        <v>2437</v>
      </c>
      <c r="D343" s="10">
        <f>IF(AND(S343 &gt;= -800,S343 &lt;= -600),-7,IF(AND(S343 &gt; -600,S343 &lt;= -500),-6,IF(AND(S343 &gt; -500,S343 &lt;= -400),-5,IF(AND(S343 &gt; -400,S343 &lt;= -300),-4,IF(AND(S343 &gt; -300,S343 &lt;= -200),-3,IF(AND(S343 &gt; -200,S343 &lt;= -100),-2,IF(AND(S343 &gt; -100,S343 &lt;= -1),-1,IF(AND(S343 &gt;= 0,S343 &lt; 100),1,IF(AND(S343 &gt;= 100,S343 &lt; 200),2,IF(AND(S343 &gt;= 200,S343 &lt; 300),3,IF(AND(S343 &gt;= 300,S343 &lt; 400),4,IF(AND(S343 &gt;= 400,S343 &lt; 500),5))))))))))))</f>
        <v>-3</v>
      </c>
      <c r="E343" s="3" t="s">
        <v>2547</v>
      </c>
      <c r="F343" s="27" t="s">
        <v>2552</v>
      </c>
      <c r="G343" s="1" t="s">
        <v>2553</v>
      </c>
      <c r="H343" s="1" t="s">
        <v>2554</v>
      </c>
      <c r="I343" s="1">
        <v>4022</v>
      </c>
      <c r="J343" s="1">
        <v>66</v>
      </c>
      <c r="K343" s="1">
        <v>106</v>
      </c>
      <c r="L343" s="1">
        <v>0</v>
      </c>
      <c r="M343" t="s">
        <v>29</v>
      </c>
      <c r="N343" s="14">
        <f>J343/I343</f>
        <v>1.6409746394828444E-2</v>
      </c>
      <c r="O343" s="14">
        <f>K343/I343</f>
        <v>2.6355047240179015E-2</v>
      </c>
      <c r="P343" s="14">
        <f>L343/I343</f>
        <v>0</v>
      </c>
      <c r="Q343">
        <v>810</v>
      </c>
      <c r="R343" s="14">
        <f>Q343/I343</f>
        <v>0.20139234211834908</v>
      </c>
      <c r="S343">
        <v>-270</v>
      </c>
      <c r="T343" t="s">
        <v>2459</v>
      </c>
      <c r="U343" s="19" t="s">
        <v>2550</v>
      </c>
      <c r="V343" s="19" t="s">
        <v>47</v>
      </c>
      <c r="W343">
        <v>420.11904761904702</v>
      </c>
      <c r="X343" s="14">
        <f>(Q343-W343)/I343</f>
        <v>9.6937084132509441E-2</v>
      </c>
      <c r="Y343" s="14" t="s">
        <v>2555</v>
      </c>
      <c r="Z343" s="30" t="str">
        <f>CONCATENATE(E343," (",U343,") - ",F343," (",V343,")")</f>
        <v>Callimachus (0533) - Epigrams, Fragmenta (004)</v>
      </c>
      <c r="AA343" s="14"/>
      <c r="AB343" s="14"/>
      <c r="AC343" s="14"/>
      <c r="AD343" s="14"/>
    </row>
    <row r="344" spans="1:30" ht="15.75" customHeight="1" x14ac:dyDescent="0.2">
      <c r="A344" s="1" t="s">
        <v>2566</v>
      </c>
      <c r="B344" s="1" t="s">
        <v>2567</v>
      </c>
      <c r="C344" s="1" t="s">
        <v>2566</v>
      </c>
      <c r="D344" s="10">
        <f>IF(AND(S344 &gt;= -800,S344 &lt;= -600),-7,IF(AND(S344 &gt; -600,S344 &lt;= -500),-6,IF(AND(S344 &gt; -500,S344 &lt;= -400),-5,IF(AND(S344 &gt; -400,S344 &lt;= -300),-4,IF(AND(S344 &gt; -300,S344 &lt;= -200),-3,IF(AND(S344 &gt; -200,S344 &lt;= -100),-2,IF(AND(S344 &gt; -100,S344 &lt;= -1),-1,IF(AND(S344 &gt;= 0,S344 &lt; 100),1,IF(AND(S344 &gt;= 100,S344 &lt; 200),2,IF(AND(S344 &gt;= 200,S344 &lt; 300),3,IF(AND(S344 &gt;= 300,S344 &lt; 400),4,IF(AND(S344 &gt;= 400,S344 &lt; 500),5))))))))))))</f>
        <v>-3</v>
      </c>
      <c r="E344" s="3" t="s">
        <v>2547</v>
      </c>
      <c r="F344" s="27" t="s">
        <v>2701</v>
      </c>
      <c r="G344" s="1" t="s">
        <v>2702</v>
      </c>
      <c r="H344" s="1" t="s">
        <v>2703</v>
      </c>
      <c r="I344" s="1">
        <v>783</v>
      </c>
      <c r="J344" s="1">
        <v>29</v>
      </c>
      <c r="K344" s="1">
        <v>14</v>
      </c>
      <c r="L344" s="1">
        <v>0</v>
      </c>
      <c r="M344" t="s">
        <v>29</v>
      </c>
      <c r="N344" s="14">
        <f>J344/I344</f>
        <v>3.7037037037037035E-2</v>
      </c>
      <c r="O344" s="14">
        <f>K344/I344</f>
        <v>1.7879948914431672E-2</v>
      </c>
      <c r="P344" s="14">
        <f>L344/I344</f>
        <v>0</v>
      </c>
      <c r="Q344">
        <v>129</v>
      </c>
      <c r="R344" s="14">
        <f>Q344/I344</f>
        <v>0.16475095785440613</v>
      </c>
      <c r="S344">
        <v>-270</v>
      </c>
      <c r="T344" t="s">
        <v>2459</v>
      </c>
      <c r="U344" s="19" t="s">
        <v>2550</v>
      </c>
      <c r="V344" s="19" t="s">
        <v>690</v>
      </c>
      <c r="W344">
        <v>64.733333333333348</v>
      </c>
      <c r="X344" s="14">
        <f>(Q344-W344)/I344</f>
        <v>8.2077479778629184E-2</v>
      </c>
      <c r="Y344" s="14" t="s">
        <v>2704</v>
      </c>
      <c r="Z344" s="30" t="str">
        <f>CONCATENATE(E344," (",U344,") - ",F344," (",V344,")")</f>
        <v>Callimachus (0533) - Hymn to Apollo (016)</v>
      </c>
      <c r="AA344" s="14"/>
      <c r="AB344" s="14"/>
      <c r="AC344" s="14"/>
      <c r="AD344" s="14"/>
    </row>
    <row r="345" spans="1:30" ht="15.75" customHeight="1" x14ac:dyDescent="0.2">
      <c r="A345" s="1" t="s">
        <v>2566</v>
      </c>
      <c r="B345" s="1" t="s">
        <v>2567</v>
      </c>
      <c r="C345" s="1" t="s">
        <v>2566</v>
      </c>
      <c r="D345" s="10">
        <f>IF(AND(S345 &gt;= -800,S345 &lt;= -600),-7,IF(AND(S345 &gt; -600,S345 &lt;= -500),-6,IF(AND(S345 &gt; -500,S345 &lt;= -400),-5,IF(AND(S345 &gt; -400,S345 &lt;= -300),-4,IF(AND(S345 &gt; -300,S345 &lt;= -200),-3,IF(AND(S345 &gt; -200,S345 &lt;= -100),-2,IF(AND(S345 &gt; -100,S345 &lt;= -1),-1,IF(AND(S345 &gt;= 0,S345 &lt; 100),1,IF(AND(S345 &gt;= 100,S345 &lt; 200),2,IF(AND(S345 &gt;= 200,S345 &lt; 300),3,IF(AND(S345 &gt;= 300,S345 &lt; 400),4,IF(AND(S345 &gt;= 400,S345 &lt; 500),5))))))))))))</f>
        <v>-3</v>
      </c>
      <c r="E345" s="3" t="s">
        <v>2547</v>
      </c>
      <c r="F345" s="27" t="s">
        <v>2705</v>
      </c>
      <c r="G345" s="1" t="s">
        <v>2706</v>
      </c>
      <c r="H345" s="1" t="s">
        <v>2707</v>
      </c>
      <c r="I345" s="1">
        <v>1849</v>
      </c>
      <c r="J345" s="1">
        <v>56</v>
      </c>
      <c r="K345" s="1">
        <v>30</v>
      </c>
      <c r="L345" s="1">
        <v>0</v>
      </c>
      <c r="M345" t="s">
        <v>29</v>
      </c>
      <c r="N345" s="14">
        <f>J345/I345</f>
        <v>3.028664142779881E-2</v>
      </c>
      <c r="O345" s="14">
        <f>K345/I345</f>
        <v>1.6224986479177934E-2</v>
      </c>
      <c r="P345" s="14">
        <f>L345/I345</f>
        <v>0</v>
      </c>
      <c r="Q345">
        <v>341</v>
      </c>
      <c r="R345" s="14">
        <f>Q345/I345</f>
        <v>0.18442401297998917</v>
      </c>
      <c r="S345">
        <v>-270</v>
      </c>
      <c r="T345" t="s">
        <v>2459</v>
      </c>
      <c r="U345" s="19" t="s">
        <v>2550</v>
      </c>
      <c r="V345" s="19" t="s">
        <v>727</v>
      </c>
      <c r="W345">
        <v>187.65000000000009</v>
      </c>
      <c r="X345" s="14">
        <f>(Q345-W345)/I345</f>
        <v>8.2936722552731157E-2</v>
      </c>
      <c r="Y345" s="14" t="s">
        <v>2708</v>
      </c>
      <c r="Z345" s="30" t="str">
        <f>CONCATENATE(E345," (",U345,") - ",F345," (",V345,")")</f>
        <v>Callimachus (0533) - Hymn to Artemis (017)</v>
      </c>
      <c r="AA345" s="14"/>
      <c r="AB345" s="14"/>
      <c r="AC345" s="14"/>
      <c r="AD345" s="14"/>
    </row>
    <row r="346" spans="1:30" ht="15.75" customHeight="1" x14ac:dyDescent="0.2">
      <c r="A346" s="1" t="s">
        <v>2566</v>
      </c>
      <c r="B346" s="1" t="s">
        <v>2567</v>
      </c>
      <c r="C346" s="1" t="s">
        <v>2566</v>
      </c>
      <c r="D346" s="10">
        <f>IF(AND(S346 &gt;= -800,S346 &lt;= -600),-7,IF(AND(S346 &gt; -600,S346 &lt;= -500),-6,IF(AND(S346 &gt; -500,S346 &lt;= -400),-5,IF(AND(S346 &gt; -400,S346 &lt;= -300),-4,IF(AND(S346 &gt; -300,S346 &lt;= -200),-3,IF(AND(S346 &gt; -200,S346 &lt;= -100),-2,IF(AND(S346 &gt; -100,S346 &lt;= -1),-1,IF(AND(S346 &gt;= 0,S346 &lt; 100),1,IF(AND(S346 &gt;= 100,S346 &lt; 200),2,IF(AND(S346 &gt;= 200,S346 &lt; 300),3,IF(AND(S346 &gt;= 300,S346 &lt; 400),4,IF(AND(S346 &gt;= 400,S346 &lt; 500),5))))))))))))</f>
        <v>-3</v>
      </c>
      <c r="E346" s="3" t="s">
        <v>2547</v>
      </c>
      <c r="F346" s="27" t="s">
        <v>2709</v>
      </c>
      <c r="G346" s="1" t="s">
        <v>2710</v>
      </c>
      <c r="H346" s="1" t="s">
        <v>2711</v>
      </c>
      <c r="I346" s="1">
        <v>912</v>
      </c>
      <c r="J346" s="1">
        <v>41</v>
      </c>
      <c r="K346" s="1">
        <v>12</v>
      </c>
      <c r="L346" s="1">
        <v>0</v>
      </c>
      <c r="M346" t="s">
        <v>29</v>
      </c>
      <c r="N346" s="14">
        <f>J346/I346</f>
        <v>4.4956140350877194E-2</v>
      </c>
      <c r="O346" s="14">
        <f>K346/I346</f>
        <v>1.3157894736842105E-2</v>
      </c>
      <c r="P346" s="14">
        <f>L346/I346</f>
        <v>0</v>
      </c>
      <c r="Q346">
        <v>165</v>
      </c>
      <c r="R346" s="14">
        <f>Q346/I346</f>
        <v>0.18092105263157895</v>
      </c>
      <c r="S346">
        <v>-270</v>
      </c>
      <c r="T346" t="s">
        <v>2459</v>
      </c>
      <c r="U346" s="19" t="s">
        <v>2550</v>
      </c>
      <c r="V346" s="19" t="s">
        <v>717</v>
      </c>
      <c r="W346">
        <v>85.516666666666666</v>
      </c>
      <c r="X346" s="14">
        <f>(Q346-W346)/I346</f>
        <v>8.7152777777777773E-2</v>
      </c>
      <c r="Y346" s="14" t="s">
        <v>2712</v>
      </c>
      <c r="Z346" s="30" t="str">
        <f>CONCATENATE(E346," (",U346,") - ",F346," (",V346,")")</f>
        <v>Callimachus (0533) - Hymn to Athena (019)</v>
      </c>
      <c r="AA346" s="14"/>
      <c r="AB346" s="14"/>
      <c r="AC346" s="14"/>
      <c r="AD346" s="14"/>
    </row>
    <row r="347" spans="1:30" ht="15.75" customHeight="1" x14ac:dyDescent="0.2">
      <c r="A347" s="1" t="s">
        <v>2566</v>
      </c>
      <c r="B347" s="1" t="s">
        <v>2567</v>
      </c>
      <c r="C347" s="1" t="s">
        <v>2566</v>
      </c>
      <c r="D347" s="10">
        <f>IF(AND(S347 &gt;= -800,S347 &lt;= -600),-7,IF(AND(S347 &gt; -600,S347 &lt;= -500),-6,IF(AND(S347 &gt; -500,S347 &lt;= -400),-5,IF(AND(S347 &gt; -400,S347 &lt;= -300),-4,IF(AND(S347 &gt; -300,S347 &lt;= -200),-3,IF(AND(S347 &gt; -200,S347 &lt;= -100),-2,IF(AND(S347 &gt; -100,S347 &lt;= -1),-1,IF(AND(S347 &gt;= 0,S347 &lt; 100),1,IF(AND(S347 &gt;= 100,S347 &lt; 200),2,IF(AND(S347 &gt;= 200,S347 &lt; 300),3,IF(AND(S347 &gt;= 300,S347 &lt; 400),4,IF(AND(S347 &gt;= 400,S347 &lt; 500),5))))))))))))</f>
        <v>-3</v>
      </c>
      <c r="E347" s="3" t="s">
        <v>2547</v>
      </c>
      <c r="F347" s="27" t="s">
        <v>2713</v>
      </c>
      <c r="G347" s="1" t="s">
        <v>2714</v>
      </c>
      <c r="H347" s="1" t="s">
        <v>2715</v>
      </c>
      <c r="I347" s="1">
        <v>2164</v>
      </c>
      <c r="J347" s="1">
        <v>49</v>
      </c>
      <c r="K347" s="1">
        <v>29</v>
      </c>
      <c r="L347" s="1">
        <v>0</v>
      </c>
      <c r="M347" t="s">
        <v>29</v>
      </c>
      <c r="N347" s="14">
        <f>J347/I347</f>
        <v>2.2643253234750461E-2</v>
      </c>
      <c r="O347" s="14">
        <f>K347/I347</f>
        <v>1.3401109057301294E-2</v>
      </c>
      <c r="P347" s="14">
        <f>L347/I347</f>
        <v>0</v>
      </c>
      <c r="Q347">
        <v>435</v>
      </c>
      <c r="R347" s="14">
        <f>Q347/I347</f>
        <v>0.2010166358595194</v>
      </c>
      <c r="S347">
        <v>-270</v>
      </c>
      <c r="T347" t="s">
        <v>2459</v>
      </c>
      <c r="U347" s="19" t="s">
        <v>2550</v>
      </c>
      <c r="V347" s="19" t="s">
        <v>732</v>
      </c>
      <c r="W347">
        <v>245.41666666666691</v>
      </c>
      <c r="X347" s="14">
        <f>(Q347-W347)/I347</f>
        <v>8.7607825015403457E-2</v>
      </c>
      <c r="Y347" s="14" t="s">
        <v>2716</v>
      </c>
      <c r="Z347" s="30" t="str">
        <f>CONCATENATE(E347," (",U347,") - ",F347," (",V347,")")</f>
        <v>Callimachus (0533) - Hymn to Delos (018)</v>
      </c>
      <c r="AA347" s="14"/>
      <c r="AB347" s="14"/>
      <c r="AC347" s="14"/>
      <c r="AD347" s="14"/>
    </row>
    <row r="348" spans="1:30" ht="15.75" customHeight="1" x14ac:dyDescent="0.2">
      <c r="A348" s="1" t="s">
        <v>2566</v>
      </c>
      <c r="B348" s="1" t="s">
        <v>2567</v>
      </c>
      <c r="C348" s="1" t="s">
        <v>2566</v>
      </c>
      <c r="D348" s="10">
        <f>IF(AND(S348 &gt;= -800,S348 &lt;= -600),-7,IF(AND(S348 &gt; -600,S348 &lt;= -500),-6,IF(AND(S348 &gt; -500,S348 &lt;= -400),-5,IF(AND(S348 &gt; -400,S348 &lt;= -300),-4,IF(AND(S348 &gt; -300,S348 &lt;= -200),-3,IF(AND(S348 &gt; -200,S348 &lt;= -100),-2,IF(AND(S348 &gt; -100,S348 &lt;= -1),-1,IF(AND(S348 &gt;= 0,S348 &lt; 100),1,IF(AND(S348 &gt;= 100,S348 &lt; 200),2,IF(AND(S348 &gt;= 200,S348 &lt; 300),3,IF(AND(S348 &gt;= 300,S348 &lt; 400),4,IF(AND(S348 &gt;= 400,S348 &lt; 500),5))))))))))))</f>
        <v>-3</v>
      </c>
      <c r="E348" s="3" t="s">
        <v>2547</v>
      </c>
      <c r="F348" s="27" t="s">
        <v>2717</v>
      </c>
      <c r="G348" s="1" t="s">
        <v>2718</v>
      </c>
      <c r="H348" s="1" t="s">
        <v>2719</v>
      </c>
      <c r="I348" s="1">
        <v>969</v>
      </c>
      <c r="J348" s="1">
        <v>44</v>
      </c>
      <c r="K348" s="1">
        <v>22</v>
      </c>
      <c r="L348" s="1">
        <v>2</v>
      </c>
      <c r="M348" t="s">
        <v>29</v>
      </c>
      <c r="N348" s="14">
        <f>J348/I348</f>
        <v>4.540763673890609E-2</v>
      </c>
      <c r="O348" s="14">
        <f>K348/I348</f>
        <v>2.2703818369453045E-2</v>
      </c>
      <c r="P348" s="14">
        <f>L348/I348</f>
        <v>2.0639834881320948E-3</v>
      </c>
      <c r="Q348">
        <v>174</v>
      </c>
      <c r="R348" s="14">
        <f>Q348/I348</f>
        <v>0.17956656346749225</v>
      </c>
      <c r="S348">
        <v>-270</v>
      </c>
      <c r="T348" t="s">
        <v>2459</v>
      </c>
      <c r="U348" s="19" t="s">
        <v>2550</v>
      </c>
      <c r="V348" s="19" t="s">
        <v>645</v>
      </c>
      <c r="W348">
        <v>93.416666666666657</v>
      </c>
      <c r="X348" s="14">
        <f>(Q348-W348)/I348</f>
        <v>8.316133470932234E-2</v>
      </c>
      <c r="Y348" s="14" t="s">
        <v>2720</v>
      </c>
      <c r="Z348" s="30" t="str">
        <f>CONCATENATE(E348," (",U348,") - ",F348," (",V348,")")</f>
        <v>Callimachus (0533) - Hymn to Demeter (020)</v>
      </c>
      <c r="AA348" s="14"/>
      <c r="AB348" s="14"/>
      <c r="AC348" s="14"/>
      <c r="AD348" s="14"/>
    </row>
    <row r="349" spans="1:30" ht="15.75" customHeight="1" x14ac:dyDescent="0.2">
      <c r="A349" s="1" t="s">
        <v>2566</v>
      </c>
      <c r="B349" s="1" t="s">
        <v>2567</v>
      </c>
      <c r="C349" s="1" t="s">
        <v>2566</v>
      </c>
      <c r="D349" s="10">
        <f>IF(AND(S349 &gt;= -800,S349 &lt;= -600),-7,IF(AND(S349 &gt; -600,S349 &lt;= -500),-6,IF(AND(S349 &gt; -500,S349 &lt;= -400),-5,IF(AND(S349 &gt; -400,S349 &lt;= -300),-4,IF(AND(S349 &gt; -300,S349 &lt;= -200),-3,IF(AND(S349 &gt; -200,S349 &lt;= -100),-2,IF(AND(S349 &gt; -100,S349 &lt;= -1),-1,IF(AND(S349 &gt;= 0,S349 &lt; 100),1,IF(AND(S349 &gt;= 100,S349 &lt; 200),2,IF(AND(S349 &gt;= 200,S349 &lt; 300),3,IF(AND(S349 &gt;= 300,S349 &lt; 400),4,IF(AND(S349 &gt;= 400,S349 &lt; 500),5))))))))))))</f>
        <v>-3</v>
      </c>
      <c r="E349" s="3" t="s">
        <v>2547</v>
      </c>
      <c r="F349" s="27" t="s">
        <v>2721</v>
      </c>
      <c r="G349" s="1" t="s">
        <v>2722</v>
      </c>
      <c r="H349" s="1" t="s">
        <v>2723</v>
      </c>
      <c r="I349" s="1">
        <v>703</v>
      </c>
      <c r="J349" s="1">
        <v>18</v>
      </c>
      <c r="K349" s="1">
        <v>18</v>
      </c>
      <c r="L349" s="1">
        <v>1</v>
      </c>
      <c r="M349" t="s">
        <v>29</v>
      </c>
      <c r="N349" s="14">
        <f>J349/I349</f>
        <v>2.5604551920341393E-2</v>
      </c>
      <c r="O349" s="14">
        <f>K349/I349</f>
        <v>2.5604551920341393E-2</v>
      </c>
      <c r="P349" s="14">
        <f>L349/I349</f>
        <v>1.4224751066856331E-3</v>
      </c>
      <c r="Q349">
        <v>120</v>
      </c>
      <c r="R349" s="14">
        <f>Q349/I349</f>
        <v>0.17069701280227595</v>
      </c>
      <c r="S349">
        <v>-270</v>
      </c>
      <c r="T349" t="s">
        <v>2459</v>
      </c>
      <c r="U349" s="19" t="s">
        <v>2550</v>
      </c>
      <c r="V349" s="19" t="s">
        <v>675</v>
      </c>
      <c r="W349">
        <v>66.233333333333334</v>
      </c>
      <c r="X349" s="14">
        <f>(Q349-W349)/I349</f>
        <v>7.6481744902797535E-2</v>
      </c>
      <c r="Y349" s="14" t="s">
        <v>2724</v>
      </c>
      <c r="Z349" s="30" t="str">
        <f>CONCATENATE(E349," (",U349,") - ",F349," (",V349,")")</f>
        <v>Callimachus (0533) - Hymn to Zeus (015)</v>
      </c>
      <c r="AA349" s="14"/>
      <c r="AB349" s="14"/>
      <c r="AC349" s="14"/>
      <c r="AD349" s="14"/>
    </row>
    <row r="350" spans="1:30" ht="15.75" customHeight="1" x14ac:dyDescent="0.2">
      <c r="A350" s="1" t="s">
        <v>2437</v>
      </c>
      <c r="B350" s="1" t="s">
        <v>2494</v>
      </c>
      <c r="C350" s="1" t="s">
        <v>2437</v>
      </c>
      <c r="D350" s="10">
        <f>IF(AND(S350 &gt;= -800,S350 &lt;= -600),-7,IF(AND(S350 &gt; -600,S350 &lt;= -500),-6,IF(AND(S350 &gt; -500,S350 &lt;= -400),-5,IF(AND(S350 &gt; -400,S350 &lt;= -300),-4,IF(AND(S350 &gt; -300,S350 &lt;= -200),-3,IF(AND(S350 &gt; -200,S350 &lt;= -100),-2,IF(AND(S350 &gt; -100,S350 &lt;= -1),-1,IF(AND(S350 &gt;= 0,S350 &lt; 100),1,IF(AND(S350 &gt;= 100,S350 &lt; 200),2,IF(AND(S350 &gt;= 200,S350 &lt; 300),3,IF(AND(S350 &gt;= 300,S350 &lt; 400),4,IF(AND(S350 &gt;= 400,S350 &lt; 500),5))))))))))))</f>
        <v>-3</v>
      </c>
      <c r="E350" s="3" t="s">
        <v>2522</v>
      </c>
      <c r="F350" s="27" t="s">
        <v>2523</v>
      </c>
      <c r="G350" s="1" t="s">
        <v>2524</v>
      </c>
      <c r="H350" s="1" t="s">
        <v>2525</v>
      </c>
      <c r="I350" s="1">
        <v>7464</v>
      </c>
      <c r="J350" s="1">
        <v>174</v>
      </c>
      <c r="K350" s="1">
        <v>258</v>
      </c>
      <c r="L350" s="1">
        <v>0</v>
      </c>
      <c r="M350" t="s">
        <v>29</v>
      </c>
      <c r="N350" s="14">
        <f>J350/I350</f>
        <v>2.3311897106109324E-2</v>
      </c>
      <c r="O350" s="14">
        <f>K350/I350</f>
        <v>3.4565916398713828E-2</v>
      </c>
      <c r="P350" s="14">
        <f>L350/I350</f>
        <v>0</v>
      </c>
      <c r="Q350">
        <v>1453</v>
      </c>
      <c r="R350" s="14">
        <f>Q350/I350</f>
        <v>0.19466773847802787</v>
      </c>
      <c r="S350">
        <v>-270</v>
      </c>
      <c r="T350" t="s">
        <v>2459</v>
      </c>
      <c r="U350" s="19" t="s">
        <v>2526</v>
      </c>
      <c r="V350" s="19" t="s">
        <v>37</v>
      </c>
      <c r="W350">
        <v>750.45476190476336</v>
      </c>
      <c r="X350" s="14">
        <f>(Q350-W350)/I350</f>
        <v>9.4124495993466853E-2</v>
      </c>
      <c r="Y350" s="14" t="s">
        <v>2527</v>
      </c>
      <c r="Z350" s="30" t="str">
        <f>CONCATENATE(E350," (",U350,") - ",F350," (",V350,")")</f>
        <v>Lycophron (0341) - Alexandra (002)</v>
      </c>
      <c r="AA350" s="14"/>
      <c r="AB350" s="14"/>
      <c r="AC350" s="14"/>
      <c r="AD350" s="14"/>
    </row>
    <row r="351" spans="1:30" ht="15.75" customHeight="1" x14ac:dyDescent="0.2">
      <c r="A351" s="1" t="s">
        <v>2437</v>
      </c>
      <c r="B351" s="1" t="s">
        <v>2546</v>
      </c>
      <c r="C351" s="1" t="s">
        <v>2437</v>
      </c>
      <c r="D351" s="10">
        <f>IF(AND(S351 &gt;= -800,S351 &lt;= -600),-7,IF(AND(S351 &gt; -600,S351 &lt;= -500),-6,IF(AND(S351 &gt; -500,S351 &lt;= -400),-5,IF(AND(S351 &gt; -400,S351 &lt;= -300),-4,IF(AND(S351 &gt; -300,S351 &lt;= -200),-3,IF(AND(S351 &gt; -200,S351 &lt;= -100),-2,IF(AND(S351 &gt; -100,S351 &lt;= -1),-1,IF(AND(S351 &gt;= 0,S351 &lt; 100),1,IF(AND(S351 &gt;= 100,S351 &lt; 200),2,IF(AND(S351 &gt;= 200,S351 &lt; 300),3,IF(AND(S351 &gt;= 300,S351 &lt; 400),4,IF(AND(S351 &gt;= 400,S351 &lt; 500),5))))))))))))</f>
        <v>-3</v>
      </c>
      <c r="E351" s="3" t="s">
        <v>2439</v>
      </c>
      <c r="F351" s="27" t="s">
        <v>2546</v>
      </c>
      <c r="G351" s="1" t="s">
        <v>2556</v>
      </c>
      <c r="H351" s="1" t="s">
        <v>2557</v>
      </c>
      <c r="I351" s="1">
        <v>1734</v>
      </c>
      <c r="J351" s="1">
        <v>28</v>
      </c>
      <c r="K351" s="1">
        <v>44</v>
      </c>
      <c r="L351" s="1">
        <v>0</v>
      </c>
      <c r="M351" t="s">
        <v>29</v>
      </c>
      <c r="N351" s="14">
        <f>J351/I351</f>
        <v>1.6147635524798153E-2</v>
      </c>
      <c r="O351" s="14">
        <f>K351/I351</f>
        <v>2.5374855824682813E-2</v>
      </c>
      <c r="P351" s="14">
        <f>L351/I351</f>
        <v>0</v>
      </c>
      <c r="Q351">
        <v>347</v>
      </c>
      <c r="R351" s="14">
        <f>Q351/I351</f>
        <v>0.20011534025374855</v>
      </c>
      <c r="S351">
        <v>-270</v>
      </c>
      <c r="T351" t="s">
        <v>2459</v>
      </c>
      <c r="U351" s="19" t="s">
        <v>2444</v>
      </c>
      <c r="V351" s="19" t="s">
        <v>37</v>
      </c>
      <c r="W351">
        <v>173.76666666666659</v>
      </c>
      <c r="X351" s="14">
        <f>(Q351-W351)/I351</f>
        <v>9.9903883121876244E-2</v>
      </c>
      <c r="Y351" s="14" t="s">
        <v>2558</v>
      </c>
      <c r="Z351" s="30" t="str">
        <f>CONCATENATE(E351," (",U351,") - ",F351," (",V351,")")</f>
        <v>Theocritus (0005) - Epigrams (002)</v>
      </c>
      <c r="AA351" s="14"/>
      <c r="AB351" s="14"/>
      <c r="AC351" s="14"/>
      <c r="AD351" s="14"/>
    </row>
    <row r="352" spans="1:30" ht="15.75" customHeight="1" x14ac:dyDescent="0.2">
      <c r="A352" s="1" t="s">
        <v>2437</v>
      </c>
      <c r="B352" s="1" t="s">
        <v>2438</v>
      </c>
      <c r="C352" s="1" t="s">
        <v>2437</v>
      </c>
      <c r="D352" s="10">
        <f>IF(AND(S352 &gt;= -800,S352 &lt;= -600),-7,IF(AND(S352 &gt; -600,S352 &lt;= -500),-6,IF(AND(S352 &gt; -500,S352 &lt;= -400),-5,IF(AND(S352 &gt; -400,S352 &lt;= -300),-4,IF(AND(S352 &gt; -300,S352 &lt;= -200),-3,IF(AND(S352 &gt; -200,S352 &lt;= -100),-2,IF(AND(S352 &gt; -100,S352 &lt;= -1),-1,IF(AND(S352 &gt;= 0,S352 &lt; 100),1,IF(AND(S352 &gt;= 100,S352 &lt; 200),2,IF(AND(S352 &gt;= 200,S352 &lt; 300),3,IF(AND(S352 &gt;= 300,S352 &lt; 400),4,IF(AND(S352 &gt;= 400,S352 &lt; 500),5))))))))))))</f>
        <v>-3</v>
      </c>
      <c r="E352" s="3" t="s">
        <v>2439</v>
      </c>
      <c r="F352" s="27" t="s">
        <v>2440</v>
      </c>
      <c r="G352" s="1" t="s">
        <v>2441</v>
      </c>
      <c r="H352" s="1" t="s">
        <v>2442</v>
      </c>
      <c r="I352" s="1">
        <v>19132</v>
      </c>
      <c r="J352" s="1">
        <v>553</v>
      </c>
      <c r="K352" s="1">
        <v>509</v>
      </c>
      <c r="L352" s="1">
        <v>4</v>
      </c>
      <c r="M352" t="s">
        <v>29</v>
      </c>
      <c r="N352" s="14">
        <f>J352/I352</f>
        <v>2.8904453272005019E-2</v>
      </c>
      <c r="O352" s="14">
        <f>K352/I352</f>
        <v>2.6604641438427765E-2</v>
      </c>
      <c r="P352" s="14">
        <f>L352/I352</f>
        <v>2.0907380305247751E-4</v>
      </c>
      <c r="Q352">
        <v>3570</v>
      </c>
      <c r="R352" s="14">
        <f>Q352/I352</f>
        <v>0.1865983692243362</v>
      </c>
      <c r="S352">
        <v>-270</v>
      </c>
      <c r="T352" t="s">
        <v>2443</v>
      </c>
      <c r="U352" s="19" t="s">
        <v>2444</v>
      </c>
      <c r="V352" s="19" t="s">
        <v>32</v>
      </c>
      <c r="W352">
        <v>1904.785714285706</v>
      </c>
      <c r="X352" s="14">
        <f>(Q352-W352)/I352</f>
        <v>8.7038170902900586E-2</v>
      </c>
      <c r="Y352" s="14" t="s">
        <v>2445</v>
      </c>
      <c r="Z352" s="30" t="str">
        <f>CONCATENATE(E352," (",U352,") - ",F352," (",V352,")")</f>
        <v>Theocritus (0005) - Idylls (001)</v>
      </c>
      <c r="AA352" s="14"/>
      <c r="AB352" s="14"/>
      <c r="AC352" s="14"/>
      <c r="AD352" s="14"/>
    </row>
    <row r="353" spans="1:32" ht="15.75" customHeight="1" x14ac:dyDescent="0.2">
      <c r="A353" s="1" t="s">
        <v>916</v>
      </c>
      <c r="B353" s="1" t="s">
        <v>1241</v>
      </c>
      <c r="C353" s="1" t="s">
        <v>916</v>
      </c>
      <c r="D353" s="10">
        <f>IF(AND(S353 &gt;= -800,S353 &lt;= -600),-7,IF(AND(S353 &gt; -600,S353 &lt;= -500),-6,IF(AND(S353 &gt; -500,S353 &lt;= -400),-5,IF(AND(S353 &gt; -400,S353 &lt;= -300),-4,IF(AND(S353 &gt; -300,S353 &lt;= -200),-3,IF(AND(S353 &gt; -200,S353 &lt;= -100),-2,IF(AND(S353 &gt; -100,S353 &lt;= -1),-1,IF(AND(S353 &gt;= 0,S353 &lt; 100),1,IF(AND(S353 &gt;= 100,S353 &lt; 200),2,IF(AND(S353 &gt;= 200,S353 &lt; 300),3,IF(AND(S353 &gt;= 300,S353 &lt; 400),4,IF(AND(S353 &gt;= 400,S353 &lt; 500),5))))))))))))</f>
        <v>-3</v>
      </c>
      <c r="E353" s="2" t="s">
        <v>1261</v>
      </c>
      <c r="F353" s="27" t="s">
        <v>1242</v>
      </c>
      <c r="G353" s="1" t="s">
        <v>1262</v>
      </c>
      <c r="H353" s="1" t="s">
        <v>1263</v>
      </c>
      <c r="I353" s="1">
        <v>311307</v>
      </c>
      <c r="J353" s="1">
        <v>847</v>
      </c>
      <c r="K353" s="1">
        <v>4287</v>
      </c>
      <c r="L353" s="1">
        <v>29</v>
      </c>
      <c r="M353" t="s">
        <v>29</v>
      </c>
      <c r="N353" s="14">
        <f>J353/I353</f>
        <v>2.7207868759777324E-3</v>
      </c>
      <c r="O353" s="14">
        <f>K353/I353</f>
        <v>1.3770972062947508E-2</v>
      </c>
      <c r="P353" s="14">
        <f>L353/I353</f>
        <v>9.3155630936663807E-5</v>
      </c>
      <c r="Q353">
        <v>51247</v>
      </c>
      <c r="R353" s="14">
        <f>Q353/I353</f>
        <v>0.16461884891762793</v>
      </c>
      <c r="S353">
        <v>-250</v>
      </c>
      <c r="T353" t="s">
        <v>97</v>
      </c>
      <c r="U353" s="19" t="s">
        <v>1264</v>
      </c>
      <c r="V353" s="19" t="s">
        <v>32</v>
      </c>
      <c r="W353">
        <v>27406.173809521399</v>
      </c>
      <c r="X353" s="14">
        <f>(Q353-W353)/I353</f>
        <v>7.6583007097426659E-2</v>
      </c>
      <c r="Y353" s="14" t="s">
        <v>1265</v>
      </c>
      <c r="Z353" s="30" t="str">
        <f>CONCATENATE(E353," (",U353,") - ",F353," (",V353,")")</f>
        <v>Polybius (0543) - Histories (001)</v>
      </c>
      <c r="AA353" s="14"/>
      <c r="AB353" s="31">
        <v>2</v>
      </c>
      <c r="AC353" s="31">
        <v>24</v>
      </c>
      <c r="AD353" s="14"/>
    </row>
    <row r="354" spans="1:32" ht="15.75" customHeight="1" x14ac:dyDescent="0.2">
      <c r="A354" s="1" t="s">
        <v>2566</v>
      </c>
      <c r="B354" s="1" t="s">
        <v>916</v>
      </c>
      <c r="C354" s="1" t="s">
        <v>2566</v>
      </c>
      <c r="D354" s="10">
        <f>IF(AND(S354 &gt;= -800,S354 &lt;= -600),-7,IF(AND(S354 &gt; -600,S354 &lt;= -500),-6,IF(AND(S354 &gt; -500,S354 &lt;= -400),-5,IF(AND(S354 &gt; -400,S354 &lt;= -300),-4,IF(AND(S354 &gt; -300,S354 &lt;= -200),-3,IF(AND(S354 &gt; -200,S354 &lt;= -100),-2,IF(AND(S354 &gt; -100,S354 &lt;= -1),-1,IF(AND(S354 &gt;= 0,S354 &lt; 100),1,IF(AND(S354 &gt;= 100,S354 &lt; 200),2,IF(AND(S354 &gt;= 200,S354 &lt; 300),3,IF(AND(S354 &gt;= 300,S354 &lt; 400),4,IF(AND(S354 &gt;= 400,S354 &lt; 500),5))))))))))))</f>
        <v>-3</v>
      </c>
      <c r="E354" s="1" t="s">
        <v>2733</v>
      </c>
      <c r="F354" s="27" t="s">
        <v>2734</v>
      </c>
      <c r="G354" s="1" t="s">
        <v>2735</v>
      </c>
      <c r="H354" s="1" t="s">
        <v>2736</v>
      </c>
      <c r="I354" s="1">
        <v>22990</v>
      </c>
      <c r="J354" s="1">
        <v>110</v>
      </c>
      <c r="K354" s="1">
        <v>530</v>
      </c>
      <c r="L354" s="1">
        <v>0</v>
      </c>
      <c r="M354" t="s">
        <v>897</v>
      </c>
      <c r="N354" s="14">
        <f>J354/I354</f>
        <v>4.7846889952153108E-3</v>
      </c>
      <c r="O354" s="14">
        <f>K354/I354</f>
        <v>2.3053501522401043E-2</v>
      </c>
      <c r="P354" s="14">
        <f>L354/I354</f>
        <v>0</v>
      </c>
      <c r="Q354">
        <v>5998</v>
      </c>
      <c r="R354" s="14">
        <f>Q354/I354</f>
        <v>0.26089604175728576</v>
      </c>
      <c r="S354">
        <v>-250</v>
      </c>
      <c r="T354" t="s">
        <v>2737</v>
      </c>
      <c r="U354" s="20" t="s">
        <v>2738</v>
      </c>
      <c r="V354" s="20" t="s">
        <v>52</v>
      </c>
      <c r="W354">
        <v>3861.9333333333698</v>
      </c>
      <c r="X354" s="14">
        <f>(Q354-W354)/I354</f>
        <v>9.2912860664055255E-2</v>
      </c>
      <c r="Y354" s="14" t="s">
        <v>2739</v>
      </c>
      <c r="Z354" s="30" t="str">
        <f>CONCATENATE(E354," (",U354,") - ",F354," (",V354,")")</f>
        <v>Septuaginta (0527) - Deuteronomium (005)</v>
      </c>
      <c r="AA354" s="14"/>
      <c r="AB354" s="14"/>
      <c r="AC354" s="14"/>
      <c r="AD354" s="14"/>
    </row>
    <row r="355" spans="1:32" ht="15.75" customHeight="1" x14ac:dyDescent="0.2">
      <c r="A355" s="1" t="s">
        <v>2566</v>
      </c>
      <c r="B355" s="1" t="s">
        <v>916</v>
      </c>
      <c r="C355" s="1" t="s">
        <v>2566</v>
      </c>
      <c r="D355" s="10">
        <f>IF(AND(S355 &gt;= -800,S355 &lt;= -600),-7,IF(AND(S355 &gt; -600,S355 &lt;= -500),-6,IF(AND(S355 &gt; -500,S355 &lt;= -400),-5,IF(AND(S355 &gt; -400,S355 &lt;= -300),-4,IF(AND(S355 &gt; -300,S355 &lt;= -200),-3,IF(AND(S355 &gt; -200,S355 &lt;= -100),-2,IF(AND(S355 &gt; -100,S355 &lt;= -1),-1,IF(AND(S355 &gt;= 0,S355 &lt; 100),1,IF(AND(S355 &gt;= 100,S355 &lt; 200),2,IF(AND(S355 &gt;= 200,S355 &lt; 300),3,IF(AND(S355 &gt;= 300,S355 &lt; 400),4,IF(AND(S355 &gt;= 400,S355 &lt; 500),5))))))))))))</f>
        <v>-3</v>
      </c>
      <c r="E355" s="1" t="s">
        <v>2733</v>
      </c>
      <c r="F355" s="27" t="s">
        <v>2740</v>
      </c>
      <c r="G355" s="1" t="s">
        <v>2741</v>
      </c>
      <c r="H355" s="1" t="s">
        <v>2742</v>
      </c>
      <c r="I355" s="1">
        <v>24818</v>
      </c>
      <c r="J355" s="1">
        <v>145</v>
      </c>
      <c r="K355" s="1">
        <v>1000</v>
      </c>
      <c r="L355" s="1">
        <v>2</v>
      </c>
      <c r="M355" t="s">
        <v>897</v>
      </c>
      <c r="N355" s="14">
        <f>J355/I355</f>
        <v>5.8425336449351275E-3</v>
      </c>
      <c r="O355" s="14">
        <f>K355/I355</f>
        <v>4.0293335482311225E-2</v>
      </c>
      <c r="P355" s="14">
        <f>L355/I355</f>
        <v>8.0586670964622449E-5</v>
      </c>
      <c r="Q355">
        <v>5700</v>
      </c>
      <c r="R355" s="14">
        <f>Q355/I355</f>
        <v>0.229672012249174</v>
      </c>
      <c r="S355">
        <v>-250</v>
      </c>
      <c r="T355" t="s">
        <v>2737</v>
      </c>
      <c r="U355" s="20" t="s">
        <v>2738</v>
      </c>
      <c r="V355" s="20" t="s">
        <v>37</v>
      </c>
      <c r="W355">
        <v>3610.0333333333888</v>
      </c>
      <c r="X355" s="14">
        <f>(Q355-W355)/I355</f>
        <v>8.4211728046845485E-2</v>
      </c>
      <c r="Y355" s="14" t="s">
        <v>2743</v>
      </c>
      <c r="Z355" s="30" t="str">
        <f>CONCATENATE(E355," (",U355,") - ",F355," (",V355,")")</f>
        <v>Septuaginta (0527) - Exodus (002)</v>
      </c>
      <c r="AA355" s="14"/>
      <c r="AB355" s="14"/>
      <c r="AC355" s="14"/>
      <c r="AD355" s="14"/>
    </row>
    <row r="356" spans="1:32" ht="15.75" customHeight="1" x14ac:dyDescent="0.2">
      <c r="A356" s="1" t="s">
        <v>2566</v>
      </c>
      <c r="B356" s="1" t="s">
        <v>916</v>
      </c>
      <c r="C356" s="1" t="s">
        <v>2566</v>
      </c>
      <c r="D356" s="10">
        <f>IF(AND(S356 &gt;= -800,S356 &lt;= -600),-7,IF(AND(S356 &gt; -600,S356 &lt;= -500),-6,IF(AND(S356 &gt; -500,S356 &lt;= -400),-5,IF(AND(S356 &gt; -400,S356 &lt;= -300),-4,IF(AND(S356 &gt; -300,S356 &lt;= -200),-3,IF(AND(S356 &gt; -200,S356 &lt;= -100),-2,IF(AND(S356 &gt; -100,S356 &lt;= -1),-1,IF(AND(S356 &gt;= 0,S356 &lt; 100),1,IF(AND(S356 &gt;= 100,S356 &lt; 200),2,IF(AND(S356 &gt;= 200,S356 &lt; 300),3,IF(AND(S356 &gt;= 300,S356 &lt; 400),4,IF(AND(S356 &gt;= 400,S356 &lt; 500),5))))))))))))</f>
        <v>-3</v>
      </c>
      <c r="E356" s="1" t="s">
        <v>2733</v>
      </c>
      <c r="F356" s="27" t="s">
        <v>2744</v>
      </c>
      <c r="G356" s="1" t="s">
        <v>2745</v>
      </c>
      <c r="H356" s="1" t="s">
        <v>2746</v>
      </c>
      <c r="I356" s="1">
        <v>32566</v>
      </c>
      <c r="J356" s="1">
        <v>106</v>
      </c>
      <c r="K356" s="1">
        <v>2415</v>
      </c>
      <c r="L356" s="1">
        <v>0</v>
      </c>
      <c r="M356" t="s">
        <v>897</v>
      </c>
      <c r="N356" s="14">
        <f>J356/I356</f>
        <v>3.2549284529877786E-3</v>
      </c>
      <c r="O356" s="14">
        <f>K356/I356</f>
        <v>7.4157096358164962E-2</v>
      </c>
      <c r="P356" s="14">
        <f>L356/I356</f>
        <v>0</v>
      </c>
      <c r="Q356">
        <v>7093</v>
      </c>
      <c r="R356" s="14">
        <f>Q356/I356</f>
        <v>0.21780384450039919</v>
      </c>
      <c r="S356">
        <v>-250</v>
      </c>
      <c r="T356" t="s">
        <v>2737</v>
      </c>
      <c r="U356" s="20" t="s">
        <v>2738</v>
      </c>
      <c r="V356" s="20" t="s">
        <v>32</v>
      </c>
      <c r="W356">
        <v>4254.8166666667012</v>
      </c>
      <c r="X356" s="14">
        <f>(Q356-W356)/I356</f>
        <v>8.7151732891153313E-2</v>
      </c>
      <c r="Y356" s="14" t="s">
        <v>2747</v>
      </c>
      <c r="Z356" s="30" t="str">
        <f>CONCATENATE(E356," (",U356,") - ",F356," (",V356,")")</f>
        <v>Septuaginta (0527) - Genesis (001)</v>
      </c>
      <c r="AA356" s="14"/>
      <c r="AB356" s="14"/>
      <c r="AC356" s="14"/>
      <c r="AD356" s="14"/>
    </row>
    <row r="357" spans="1:32" ht="15.75" customHeight="1" x14ac:dyDescent="0.2">
      <c r="A357" s="1" t="s">
        <v>2566</v>
      </c>
      <c r="B357" s="1" t="s">
        <v>916</v>
      </c>
      <c r="C357" s="1" t="s">
        <v>2566</v>
      </c>
      <c r="D357" s="10">
        <f>IF(AND(S357 &gt;= -800,S357 &lt;= -600),-7,IF(AND(S357 &gt; -600,S357 &lt;= -500),-6,IF(AND(S357 &gt; -500,S357 &lt;= -400),-5,IF(AND(S357 &gt; -400,S357 &lt;= -300),-4,IF(AND(S357 &gt; -300,S357 &lt;= -200),-3,IF(AND(S357 &gt; -200,S357 &lt;= -100),-2,IF(AND(S357 &gt; -100,S357 &lt;= -1),-1,IF(AND(S357 &gt;= 0,S357 &lt; 100),1,IF(AND(S357 &gt;= 100,S357 &lt; 200),2,IF(AND(S357 &gt;= 200,S357 &lt; 300),3,IF(AND(S357 &gt;= 300,S357 &lt; 400),4,IF(AND(S357 &gt;= 400,S357 &lt; 500),5))))))))))))</f>
        <v>-3</v>
      </c>
      <c r="E357" s="1" t="s">
        <v>2733</v>
      </c>
      <c r="F357" s="27" t="s">
        <v>2748</v>
      </c>
      <c r="G357" s="1" t="s">
        <v>2749</v>
      </c>
      <c r="H357" s="1" t="s">
        <v>2750</v>
      </c>
      <c r="I357" s="1">
        <v>19082</v>
      </c>
      <c r="J357" s="1">
        <v>99</v>
      </c>
      <c r="K357" s="1">
        <v>272</v>
      </c>
      <c r="L357" s="1">
        <v>0</v>
      </c>
      <c r="M357" t="s">
        <v>897</v>
      </c>
      <c r="N357" s="14">
        <f>J357/I357</f>
        <v>5.188135415574887E-3</v>
      </c>
      <c r="O357" s="14">
        <f>K357/I357</f>
        <v>1.4254271040771408E-2</v>
      </c>
      <c r="P357" s="14">
        <f>L357/I357</f>
        <v>0</v>
      </c>
      <c r="Q357">
        <v>4745</v>
      </c>
      <c r="R357" s="14">
        <f>Q357/I357</f>
        <v>0.24866366208992768</v>
      </c>
      <c r="S357">
        <v>-250</v>
      </c>
      <c r="T357" t="s">
        <v>2737</v>
      </c>
      <c r="U357" s="20" t="s">
        <v>2738</v>
      </c>
      <c r="V357" s="19" t="s">
        <v>42</v>
      </c>
      <c r="W357">
        <v>2933.1000000000058</v>
      </c>
      <c r="X357" s="14">
        <f>(Q357-W357)/I357</f>
        <v>9.4953359186667766E-2</v>
      </c>
      <c r="Y357" s="14" t="s">
        <v>2751</v>
      </c>
      <c r="Z357" s="30" t="str">
        <f>CONCATENATE(E357," (",U357,") - ",F357," (",V357,")")</f>
        <v>Septuaginta (0527) - Leviticus (003)</v>
      </c>
      <c r="AA357" s="14"/>
      <c r="AB357" s="14"/>
      <c r="AC357" s="14"/>
      <c r="AD357" s="14"/>
    </row>
    <row r="358" spans="1:32" ht="15.75" customHeight="1" x14ac:dyDescent="0.2">
      <c r="A358" s="1" t="s">
        <v>2566</v>
      </c>
      <c r="B358" s="1" t="s">
        <v>916</v>
      </c>
      <c r="C358" s="1" t="s">
        <v>2566</v>
      </c>
      <c r="D358" s="10">
        <f>IF(AND(S358 &gt;= -800,S358 &lt;= -600),-7,IF(AND(S358 &gt; -600,S358 &lt;= -500),-6,IF(AND(S358 &gt; -500,S358 &lt;= -400),-5,IF(AND(S358 &gt; -400,S358 &lt;= -300),-4,IF(AND(S358 &gt; -300,S358 &lt;= -200),-3,IF(AND(S358 &gt; -200,S358 &lt;= -100),-2,IF(AND(S358 &gt; -100,S358 &lt;= -1),-1,IF(AND(S358 &gt;= 0,S358 &lt; 100),1,IF(AND(S358 &gt;= 100,S358 &lt; 200),2,IF(AND(S358 &gt;= 200,S358 &lt; 300),3,IF(AND(S358 &gt;= 300,S358 &lt; 400),4,IF(AND(S358 &gt;= 400,S358 &lt; 500),5))))))))))))</f>
        <v>-3</v>
      </c>
      <c r="E358" s="1" t="s">
        <v>2733</v>
      </c>
      <c r="F358" s="27" t="s">
        <v>2752</v>
      </c>
      <c r="G358" s="1" t="s">
        <v>2753</v>
      </c>
      <c r="H358" s="1" t="s">
        <v>2754</v>
      </c>
      <c r="I358" s="1">
        <v>25059</v>
      </c>
      <c r="J358" s="1">
        <v>152</v>
      </c>
      <c r="K358" s="1">
        <v>1822</v>
      </c>
      <c r="L358" s="1">
        <v>0</v>
      </c>
      <c r="M358" t="s">
        <v>897</v>
      </c>
      <c r="N358" s="14">
        <f>J358/I358</f>
        <v>6.0656849834390836E-3</v>
      </c>
      <c r="O358" s="14">
        <f>K358/I358</f>
        <v>7.2708408156750073E-2</v>
      </c>
      <c r="P358" s="14">
        <f>L358/I358</f>
        <v>0</v>
      </c>
      <c r="Q358">
        <v>5737</v>
      </c>
      <c r="R358" s="14">
        <f>Q358/I358</f>
        <v>0.22893970230256594</v>
      </c>
      <c r="S358">
        <v>-250</v>
      </c>
      <c r="T358" t="s">
        <v>2737</v>
      </c>
      <c r="U358" s="20" t="s">
        <v>2738</v>
      </c>
      <c r="V358" s="20" t="s">
        <v>47</v>
      </c>
      <c r="W358">
        <v>3481.000000000025</v>
      </c>
      <c r="X358" s="14">
        <f>(Q358-W358)/I358</f>
        <v>9.0027535017358037E-2</v>
      </c>
      <c r="Y358" s="14" t="s">
        <v>2755</v>
      </c>
      <c r="Z358" s="30" t="str">
        <f>CONCATENATE(E358," (",U358,") - ",F358," (",V358,")")</f>
        <v>Septuaginta (0527) - Numeri (004)</v>
      </c>
      <c r="AA358" s="14"/>
      <c r="AB358" s="14"/>
      <c r="AC358" s="14"/>
      <c r="AD358" s="14"/>
    </row>
    <row r="359" spans="1:32" ht="15.75" customHeight="1" x14ac:dyDescent="0.2">
      <c r="A359" s="1" t="s">
        <v>2437</v>
      </c>
      <c r="B359" s="1" t="s">
        <v>2494</v>
      </c>
      <c r="C359" s="1" t="s">
        <v>2437</v>
      </c>
      <c r="D359" s="10">
        <f>IF(AND(S359 &gt;= -800,S359 &lt;= -600),-7,IF(AND(S359 &gt; -600,S359 &lt;= -500),-6,IF(AND(S359 &gt; -500,S359 &lt;= -400),-5,IF(AND(S359 &gt; -400,S359 &lt;= -300),-4,IF(AND(S359 &gt; -300,S359 &lt;= -200),-3,IF(AND(S359 &gt; -200,S359 &lt;= -100),-2,IF(AND(S359 &gt; -100,S359 &lt;= -1),-1,IF(AND(S359 &gt;= 0,S359 &lt; 100),1,IF(AND(S359 &gt;= 100,S359 &lt; 200),2,IF(AND(S359 &gt;= 200,S359 &lt; 300),3,IF(AND(S359 &gt;= 300,S359 &lt; 400),4,IF(AND(S359 &gt;= 400,S359 &lt; 500),5))))))))))))</f>
        <v>-3</v>
      </c>
      <c r="E359" s="3" t="s">
        <v>2528</v>
      </c>
      <c r="F359" s="27" t="s">
        <v>2529</v>
      </c>
      <c r="G359" s="1" t="s">
        <v>2530</v>
      </c>
      <c r="H359" s="1" t="s">
        <v>2531</v>
      </c>
      <c r="I359" s="1">
        <v>38808</v>
      </c>
      <c r="J359" s="1">
        <v>522</v>
      </c>
      <c r="K359" s="1">
        <v>400</v>
      </c>
      <c r="L359" s="1">
        <v>1</v>
      </c>
      <c r="M359" t="s">
        <v>29</v>
      </c>
      <c r="N359" s="14">
        <f>J359/I359</f>
        <v>1.3450834879406308E-2</v>
      </c>
      <c r="O359" s="14">
        <f>K359/I359</f>
        <v>1.0307153164296021E-2</v>
      </c>
      <c r="P359" s="14">
        <f>L359/I359</f>
        <v>2.5767882910740052E-5</v>
      </c>
      <c r="Q359">
        <v>7188</v>
      </c>
      <c r="R359" s="14">
        <f>Q359/I359</f>
        <v>0.18521954236239951</v>
      </c>
      <c r="S359">
        <v>-245</v>
      </c>
      <c r="T359" t="s">
        <v>30</v>
      </c>
      <c r="U359" s="19" t="s">
        <v>2532</v>
      </c>
      <c r="V359" s="19" t="s">
        <v>32</v>
      </c>
      <c r="W359">
        <v>3803.2880952381302</v>
      </c>
      <c r="X359" s="14">
        <f>(Q359-W359)/I359</f>
        <v>8.7216860048491801E-2</v>
      </c>
      <c r="Y359" s="14" t="s">
        <v>2533</v>
      </c>
      <c r="Z359" s="30" t="str">
        <f>CONCATENATE(E359," (",U359,") - ",F359," (",V359,")")</f>
        <v>Apollonius Rhodius (0001) - Argonautica (001)</v>
      </c>
      <c r="AA359" s="14"/>
      <c r="AB359" s="14"/>
      <c r="AC359" s="14"/>
      <c r="AD359" s="14"/>
    </row>
    <row r="360" spans="1:32" ht="15.75" customHeight="1" x14ac:dyDescent="0.2">
      <c r="A360" s="1" t="s">
        <v>3075</v>
      </c>
      <c r="B360" s="1" t="s">
        <v>3260</v>
      </c>
      <c r="C360" s="1" t="s">
        <v>3675</v>
      </c>
      <c r="D360" s="10">
        <f>IF(AND(S360 &gt;= -800,S360 &lt;= -600),-7,IF(AND(S360 &gt; -600,S360 &lt;= -500),-6,IF(AND(S360 &gt; -500,S360 &lt;= -400),-5,IF(AND(S360 &gt; -400,S360 &lt;= -300),-4,IF(AND(S360 &gt; -300,S360 &lt;= -200),-3,IF(AND(S360 &gt; -200,S360 &lt;= -100),-2,IF(AND(S360 &gt; -100,S360 &lt;= -1),-1,IF(AND(S360 &gt;= 0,S360 &lt; 100),1,IF(AND(S360 &gt;= 100,S360 &lt; 200),2,IF(AND(S360 &gt;= 200,S360 &lt; 300),3,IF(AND(S360 &gt;= 300,S360 &lt; 400),4,IF(AND(S360 &gt;= 400,S360 &lt; 500),5))))))))))))</f>
        <v>-3</v>
      </c>
      <c r="E360" s="3" t="s">
        <v>1084</v>
      </c>
      <c r="F360" s="27" t="s">
        <v>3269</v>
      </c>
      <c r="G360" s="1" t="s">
        <v>3270</v>
      </c>
      <c r="H360" s="1" t="s">
        <v>3271</v>
      </c>
      <c r="I360" s="1">
        <v>15409</v>
      </c>
      <c r="J360" s="1">
        <v>71</v>
      </c>
      <c r="K360" s="1">
        <v>77</v>
      </c>
      <c r="L360" s="1">
        <v>1</v>
      </c>
      <c r="M360" t="s">
        <v>29</v>
      </c>
      <c r="N360" s="14">
        <f>J360/I360</f>
        <v>4.6076968005710952E-3</v>
      </c>
      <c r="O360" s="14">
        <f>K360/I360</f>
        <v>4.9970796287883701E-3</v>
      </c>
      <c r="P360" s="14">
        <f>L360/I360</f>
        <v>6.48971380362126E-5</v>
      </c>
      <c r="Q360">
        <v>2622</v>
      </c>
      <c r="R360" s="14">
        <f>Q360/I360</f>
        <v>0.17016029593094945</v>
      </c>
      <c r="S360">
        <v>-200</v>
      </c>
      <c r="T360" t="s">
        <v>90</v>
      </c>
      <c r="U360" s="19" t="s">
        <v>3272</v>
      </c>
      <c r="V360" s="19" t="s">
        <v>32</v>
      </c>
      <c r="W360">
        <v>1315.5166666666639</v>
      </c>
      <c r="X360" s="14">
        <f>(Q360-W360)/I360</f>
        <v>8.4787029225344673E-2</v>
      </c>
      <c r="Y360" s="14" t="s">
        <v>3273</v>
      </c>
      <c r="Z360" s="30" t="str">
        <f>CONCATENATE(E360," (",U360,") - ",F360," (",V360,")")</f>
        <v>Demetrius (0613) - De Elocutione (001)</v>
      </c>
      <c r="AA360" s="14" t="s">
        <v>3692</v>
      </c>
      <c r="AB360" s="31">
        <v>2</v>
      </c>
      <c r="AC360" s="31">
        <v>7</v>
      </c>
      <c r="AD360" s="14"/>
    </row>
    <row r="361" spans="1:32" ht="15.75" customHeight="1" x14ac:dyDescent="0.2">
      <c r="A361" s="1" t="s">
        <v>2437</v>
      </c>
      <c r="B361" s="1" t="s">
        <v>2438</v>
      </c>
      <c r="C361" s="1" t="s">
        <v>2437</v>
      </c>
      <c r="D361" s="10">
        <f>IF(AND(S361 &gt;= -800,S361 &lt;= -600),-7,IF(AND(S361 &gt; -600,S361 &lt;= -500),-6,IF(AND(S361 &gt; -500,S361 &lt;= -400),-5,IF(AND(S361 &gt; -400,S361 &lt;= -300),-4,IF(AND(S361 &gt; -300,S361 &lt;= -200),-3,IF(AND(S361 &gt; -200,S361 &lt;= -100),-2,IF(AND(S361 &gt; -100,S361 &lt;= -1),-1,IF(AND(S361 &gt;= 0,S361 &lt; 100),1,IF(AND(S361 &gt;= 100,S361 &lt; 200),2,IF(AND(S361 &gt;= 200,S361 &lt; 300),3,IF(AND(S361 &gt;= 300,S361 &lt; 400),4,IF(AND(S361 &gt;= 400,S361 &lt; 500),5))))))))))))</f>
        <v>-2</v>
      </c>
      <c r="E361" s="1" t="s">
        <v>2446</v>
      </c>
      <c r="F361" s="27" t="s">
        <v>2447</v>
      </c>
      <c r="G361" s="1" t="s">
        <v>2448</v>
      </c>
      <c r="H361" s="1" t="s">
        <v>2449</v>
      </c>
      <c r="I361" s="1">
        <v>899</v>
      </c>
      <c r="J361" s="1">
        <v>16</v>
      </c>
      <c r="K361" s="1">
        <v>12</v>
      </c>
      <c r="L361" s="1">
        <v>0</v>
      </c>
      <c r="M361" t="s">
        <v>29</v>
      </c>
      <c r="N361" s="14">
        <f>J361/I361</f>
        <v>1.7797552836484983E-2</v>
      </c>
      <c r="O361" s="14">
        <f>K361/I361</f>
        <v>1.3348164627363738E-2</v>
      </c>
      <c r="P361" s="14">
        <f>L361/I361</f>
        <v>0</v>
      </c>
      <c r="Q361">
        <v>173</v>
      </c>
      <c r="R361" s="14">
        <f>Q361/I361</f>
        <v>0.19243604004449388</v>
      </c>
      <c r="S361">
        <v>-150</v>
      </c>
      <c r="T361" t="s">
        <v>2443</v>
      </c>
      <c r="U361" s="19" t="s">
        <v>2450</v>
      </c>
      <c r="V361" s="19" t="s">
        <v>42</v>
      </c>
      <c r="W361">
        <v>94.61666666666666</v>
      </c>
      <c r="X361" s="14">
        <f>(Q361-W361)/I361</f>
        <v>8.7189469781238427E-2</v>
      </c>
      <c r="Y361" s="14" t="s">
        <v>2451</v>
      </c>
      <c r="Z361" s="30" t="str">
        <f>CONCATENATE(E361," (",U361,") - ",F361," (",V361,")")</f>
        <v>Moschus (0035) - Epitaphius Bios (003)</v>
      </c>
      <c r="AB361" s="14"/>
      <c r="AC361" s="14"/>
      <c r="AD361" s="14"/>
    </row>
    <row r="362" spans="1:32" ht="15.75" customHeight="1" x14ac:dyDescent="0.2">
      <c r="A362" s="1" t="s">
        <v>2437</v>
      </c>
      <c r="B362" s="1" t="s">
        <v>2438</v>
      </c>
      <c r="C362" s="1" t="s">
        <v>2437</v>
      </c>
      <c r="D362" s="10">
        <f>IF(AND(S362 &gt;= -800,S362 &lt;= -600),-7,IF(AND(S362 &gt; -600,S362 &lt;= -500),-6,IF(AND(S362 &gt; -500,S362 &lt;= -400),-5,IF(AND(S362 &gt; -400,S362 &lt;= -300),-4,IF(AND(S362 &gt; -300,S362 &lt;= -200),-3,IF(AND(S362 &gt; -200,S362 &lt;= -100),-2,IF(AND(S362 &gt; -100,S362 &lt;= -1),-1,IF(AND(S362 &gt;= 0,S362 &lt; 100),1,IF(AND(S362 &gt;= 100,S362 &lt; 200),2,IF(AND(S362 &gt;= 200,S362 &lt; 300),3,IF(AND(S362 &gt;= 300,S362 &lt; 400),4,IF(AND(S362 &gt;= 400,S362 &lt; 500),5))))))))))))</f>
        <v>-2</v>
      </c>
      <c r="E362" s="1" t="s">
        <v>2446</v>
      </c>
      <c r="F362" s="27" t="s">
        <v>2452</v>
      </c>
      <c r="G362" s="1" t="s">
        <v>2453</v>
      </c>
      <c r="H362" s="1" t="s">
        <v>2454</v>
      </c>
      <c r="I362" s="1">
        <v>240</v>
      </c>
      <c r="J362" s="1">
        <v>4</v>
      </c>
      <c r="K362" s="1">
        <v>1</v>
      </c>
      <c r="L362" s="1">
        <v>0</v>
      </c>
      <c r="M362" t="s">
        <v>29</v>
      </c>
      <c r="N362" s="14">
        <f>J362/I362</f>
        <v>1.6666666666666666E-2</v>
      </c>
      <c r="O362" s="14">
        <f>K362/I362</f>
        <v>4.1666666666666666E-3</v>
      </c>
      <c r="P362" s="14">
        <f>L362/I362</f>
        <v>0</v>
      </c>
      <c r="Q362">
        <v>42</v>
      </c>
      <c r="R362" s="14">
        <f>Q362/I362</f>
        <v>0.17499999999999999</v>
      </c>
      <c r="S362">
        <v>-150</v>
      </c>
      <c r="T362" t="s">
        <v>2443</v>
      </c>
      <c r="U362" s="19" t="s">
        <v>2450</v>
      </c>
      <c r="V362" s="19" t="s">
        <v>32</v>
      </c>
      <c r="W362">
        <v>21.666666666666671</v>
      </c>
      <c r="X362" s="14">
        <f>(Q362-W362)/I362</f>
        <v>8.4722222222222199E-2</v>
      </c>
      <c r="Y362" s="14" t="s">
        <v>2455</v>
      </c>
      <c r="Z362" s="30" t="str">
        <f>CONCATENATE(E362," (",U362,") - ",F362," (",V362,")")</f>
        <v>Moschus (0035) - Eros Drapeta (001)</v>
      </c>
      <c r="AB362" s="14"/>
      <c r="AC362" s="14"/>
      <c r="AD362" s="14"/>
      <c r="AF362" t="s">
        <v>2012</v>
      </c>
    </row>
    <row r="363" spans="1:32" ht="15.75" customHeight="1" x14ac:dyDescent="0.2">
      <c r="A363" s="1" t="s">
        <v>2437</v>
      </c>
      <c r="B363" s="1" t="s">
        <v>2438</v>
      </c>
      <c r="C363" s="1" t="s">
        <v>2437</v>
      </c>
      <c r="D363" s="10">
        <f>IF(AND(S363 &gt;= -800,S363 &lt;= -600),-7,IF(AND(S363 &gt; -600,S363 &lt;= -500),-6,IF(AND(S363 &gt; -500,S363 &lt;= -400),-5,IF(AND(S363 &gt; -400,S363 &lt;= -300),-4,IF(AND(S363 &gt; -300,S363 &lt;= -200),-3,IF(AND(S363 &gt; -200,S363 &lt;= -100),-2,IF(AND(S363 &gt; -100,S363 &lt;= -1),-1,IF(AND(S363 &gt;= 0,S363 &lt; 100),1,IF(AND(S363 &gt;= 100,S363 &lt; 200),2,IF(AND(S363 &gt;= 200,S363 &lt; 300),3,IF(AND(S363 &gt;= 300,S363 &lt; 400),4,IF(AND(S363 &gt;= 400,S363 &lt; 500),5))))))))))))</f>
        <v>-2</v>
      </c>
      <c r="E363" s="1" t="s">
        <v>2446</v>
      </c>
      <c r="F363" s="27" t="s">
        <v>2456</v>
      </c>
      <c r="G363" s="1" t="s">
        <v>2457</v>
      </c>
      <c r="H363" s="1" t="s">
        <v>2458</v>
      </c>
      <c r="I363" s="1">
        <v>1132</v>
      </c>
      <c r="J363" s="1">
        <v>11</v>
      </c>
      <c r="K363" s="1">
        <v>5</v>
      </c>
      <c r="L363" s="1">
        <v>0</v>
      </c>
      <c r="M363" t="s">
        <v>29</v>
      </c>
      <c r="N363" s="14">
        <f>J363/I363</f>
        <v>9.7173144876325085E-3</v>
      </c>
      <c r="O363" s="14">
        <f>K363/I363</f>
        <v>4.4169611307420496E-3</v>
      </c>
      <c r="P363" s="14">
        <f>L363/I363</f>
        <v>0</v>
      </c>
      <c r="Q363">
        <v>217</v>
      </c>
      <c r="R363" s="14">
        <f>Q363/I363</f>
        <v>0.19169611307420495</v>
      </c>
      <c r="S363">
        <v>-150</v>
      </c>
      <c r="T363" t="s">
        <v>2459</v>
      </c>
      <c r="U363" s="19" t="s">
        <v>2450</v>
      </c>
      <c r="V363" s="19" t="s">
        <v>37</v>
      </c>
      <c r="W363">
        <v>134.14999999999989</v>
      </c>
      <c r="X363" s="14">
        <f>(Q363-W363)/I363</f>
        <v>7.3189045936395858E-2</v>
      </c>
      <c r="Y363" s="14" t="s">
        <v>2460</v>
      </c>
      <c r="Z363" s="30" t="str">
        <f>CONCATENATE(E363," (",U363,") - ",F363," (",V363,")")</f>
        <v>Moschus (0035) - Europa (002)</v>
      </c>
      <c r="AB363" s="14"/>
      <c r="AC363" s="14"/>
      <c r="AD363" s="14"/>
      <c r="AF363" t="s">
        <v>2016</v>
      </c>
    </row>
    <row r="364" spans="1:32" ht="15.75" customHeight="1" x14ac:dyDescent="0.2">
      <c r="A364" s="1" t="s">
        <v>2437</v>
      </c>
      <c r="B364" s="1" t="s">
        <v>2438</v>
      </c>
      <c r="C364" s="1" t="s">
        <v>2437</v>
      </c>
      <c r="D364" s="10">
        <f>IF(AND(S364 &gt;= -800,S364 &lt;= -600),-7,IF(AND(S364 &gt; -600,S364 &lt;= -500),-6,IF(AND(S364 &gt; -500,S364 &lt;= -400),-5,IF(AND(S364 &gt; -400,S364 &lt;= -300),-4,IF(AND(S364 &gt; -300,S364 &lt;= -200),-3,IF(AND(S364 &gt; -200,S364 &lt;= -100),-2,IF(AND(S364 &gt; -100,S364 &lt;= -1),-1,IF(AND(S364 &gt;= 0,S364 &lt; 100),1,IF(AND(S364 &gt;= 100,S364 &lt; 200),2,IF(AND(S364 &gt;= 200,S364 &lt; 300),3,IF(AND(S364 &gt;= 300,S364 &lt; 400),4,IF(AND(S364 &gt;= 400,S364 &lt; 500),5))))))))))))</f>
        <v>-2</v>
      </c>
      <c r="E364" s="1" t="s">
        <v>2446</v>
      </c>
      <c r="F364" s="27" t="s">
        <v>2461</v>
      </c>
      <c r="G364" s="1" t="s">
        <v>2462</v>
      </c>
      <c r="H364" s="1" t="s">
        <v>2463</v>
      </c>
      <c r="I364" s="1">
        <v>887</v>
      </c>
      <c r="J364" s="1">
        <v>10</v>
      </c>
      <c r="K364" s="1">
        <v>2</v>
      </c>
      <c r="L364" s="1">
        <v>0</v>
      </c>
      <c r="M364" t="s">
        <v>29</v>
      </c>
      <c r="N364" s="14">
        <f>J364/I364</f>
        <v>1.1273957158962795E-2</v>
      </c>
      <c r="O364" s="14">
        <f>K364/I364</f>
        <v>2.2547914317925591E-3</v>
      </c>
      <c r="P364" s="14">
        <f>L364/I364</f>
        <v>0</v>
      </c>
      <c r="Q364">
        <v>182</v>
      </c>
      <c r="R364" s="14">
        <f>Q364/I364</f>
        <v>0.20518602029312288</v>
      </c>
      <c r="S364">
        <v>-150</v>
      </c>
      <c r="T364" t="s">
        <v>2443</v>
      </c>
      <c r="U364" s="19" t="s">
        <v>2450</v>
      </c>
      <c r="V364" s="19" t="s">
        <v>47</v>
      </c>
      <c r="W364">
        <v>98.783333333333303</v>
      </c>
      <c r="X364" s="14">
        <f>(Q364-W364)/I364</f>
        <v>9.3818113491168767E-2</v>
      </c>
      <c r="Y364" s="14" t="s">
        <v>2464</v>
      </c>
      <c r="Z364" s="30" t="str">
        <f>CONCATENATE(E364," (",U364,") - ",F364," (",V364,")")</f>
        <v>Moschus (0035) - Megara (004)</v>
      </c>
      <c r="AA364" s="14"/>
      <c r="AB364" s="14"/>
      <c r="AC364" s="14"/>
      <c r="AD364" s="14"/>
    </row>
    <row r="365" spans="1:32" ht="15.75" customHeight="1" x14ac:dyDescent="0.2">
      <c r="A365" s="1" t="s">
        <v>2566</v>
      </c>
      <c r="B365" s="1" t="s">
        <v>916</v>
      </c>
      <c r="C365" s="1" t="s">
        <v>2566</v>
      </c>
      <c r="D365" s="10">
        <f>IF(AND(S365 &gt;= -800,S365 &lt;= -600),-7,IF(AND(S365 &gt; -600,S365 &lt;= -500),-6,IF(AND(S365 &gt; -500,S365 &lt;= -400),-5,IF(AND(S365 &gt; -400,S365 &lt;= -300),-4,IF(AND(S365 &gt; -300,S365 &lt;= -200),-3,IF(AND(S365 &gt; -200,S365 &lt;= -100),-2,IF(AND(S365 &gt; -100,S365 &lt;= -1),-1,IF(AND(S365 &gt;= 0,S365 &lt; 100),1,IF(AND(S365 &gt;= 100,S365 &lt; 200),2,IF(AND(S365 &gt;= 200,S365 &lt; 300),3,IF(AND(S365 &gt;= 300,S365 &lt; 400),4,IF(AND(S365 &gt;= 400,S365 &lt; 500),5))))))))))))</f>
        <v>-2</v>
      </c>
      <c r="E365" s="1" t="s">
        <v>2733</v>
      </c>
      <c r="F365" s="27" t="s">
        <v>2756</v>
      </c>
      <c r="G365" s="1" t="s">
        <v>2757</v>
      </c>
      <c r="H365" s="1" t="s">
        <v>2758</v>
      </c>
      <c r="I365" s="1">
        <v>472</v>
      </c>
      <c r="J365" s="1">
        <v>3</v>
      </c>
      <c r="K365" s="1">
        <v>29</v>
      </c>
      <c r="L365" s="1">
        <v>0</v>
      </c>
      <c r="M365" t="s">
        <v>897</v>
      </c>
      <c r="N365" s="14">
        <f>J365/I365</f>
        <v>6.3559322033898309E-3</v>
      </c>
      <c r="O365" s="14">
        <f>K365/I365</f>
        <v>6.1440677966101698E-2</v>
      </c>
      <c r="P365" s="14">
        <f>L365/I365</f>
        <v>0</v>
      </c>
      <c r="Q365">
        <v>106</v>
      </c>
      <c r="R365" s="14">
        <f>Q365/I365</f>
        <v>0.22457627118644069</v>
      </c>
      <c r="S365">
        <v>-150</v>
      </c>
      <c r="T365" t="s">
        <v>2737</v>
      </c>
      <c r="U365" s="20" t="s">
        <v>2738</v>
      </c>
      <c r="V365" s="20" t="s">
        <v>511</v>
      </c>
      <c r="W365">
        <v>53.283333333333353</v>
      </c>
      <c r="X365" s="14">
        <f>(Q365-W365)/I365</f>
        <v>0.1116878531073446</v>
      </c>
      <c r="Y365" s="14" t="s">
        <v>2759</v>
      </c>
      <c r="Z365" s="30" t="str">
        <f>CONCATENATE(E365," (",U365,") - ",F365," (",V365,")")</f>
        <v>Septuaginta (0527) - Abdias (040)</v>
      </c>
      <c r="AA365" s="14"/>
      <c r="AB365" s="14"/>
      <c r="AC365" s="14"/>
      <c r="AD365" s="14"/>
    </row>
    <row r="366" spans="1:32" ht="15.75" customHeight="1" x14ac:dyDescent="0.2">
      <c r="A366" s="1" t="s">
        <v>2566</v>
      </c>
      <c r="B366" s="1" t="s">
        <v>916</v>
      </c>
      <c r="C366" s="1" t="s">
        <v>2566</v>
      </c>
      <c r="D366" s="10">
        <f>IF(AND(S366 &gt;= -800,S366 &lt;= -600),-7,IF(AND(S366 &gt; -600,S366 &lt;= -500),-6,IF(AND(S366 &gt; -500,S366 &lt;= -400),-5,IF(AND(S366 &gt; -400,S366 &lt;= -300),-4,IF(AND(S366 &gt; -300,S366 &lt;= -200),-3,IF(AND(S366 &gt; -200,S366 &lt;= -100),-2,IF(AND(S366 &gt; -100,S366 &lt;= -1),-1,IF(AND(S366 &gt;= 0,S366 &lt; 100),1,IF(AND(S366 &gt;= 100,S366 &lt; 200),2,IF(AND(S366 &gt;= 200,S366 &lt; 300),3,IF(AND(S366 &gt;= 300,S366 &lt; 400),4,IF(AND(S366 &gt;= 400,S366 &lt; 500),5))))))))))))</f>
        <v>-2</v>
      </c>
      <c r="E366" s="1" t="s">
        <v>2733</v>
      </c>
      <c r="F366" s="27" t="s">
        <v>2760</v>
      </c>
      <c r="G366" s="1" t="s">
        <v>2761</v>
      </c>
      <c r="H366" s="1" t="s">
        <v>2762</v>
      </c>
      <c r="I366" s="1">
        <v>947</v>
      </c>
      <c r="J366" s="1">
        <v>5</v>
      </c>
      <c r="K366" s="1">
        <v>32</v>
      </c>
      <c r="L366" s="1">
        <v>0</v>
      </c>
      <c r="M366" t="s">
        <v>897</v>
      </c>
      <c r="N366" s="14">
        <f>J366/I366</f>
        <v>5.279831045406547E-3</v>
      </c>
      <c r="O366" s="14">
        <f>K366/I366</f>
        <v>3.3790918690601898E-2</v>
      </c>
      <c r="P366" s="14">
        <f>L366/I366</f>
        <v>0</v>
      </c>
      <c r="Q366">
        <v>258</v>
      </c>
      <c r="R366" s="14">
        <f>Q366/I366</f>
        <v>0.27243928194297784</v>
      </c>
      <c r="S366">
        <v>-150</v>
      </c>
      <c r="T366" t="s">
        <v>2737</v>
      </c>
      <c r="U366" s="20" t="s">
        <v>2738</v>
      </c>
      <c r="V366" s="20" t="s">
        <v>575</v>
      </c>
      <c r="W366">
        <v>141.66666666666671</v>
      </c>
      <c r="X366" s="14">
        <f>(Q366-W366)/I366</f>
        <v>0.12284406898979228</v>
      </c>
      <c r="Y366" s="14" t="s">
        <v>2763</v>
      </c>
      <c r="Z366" s="30" t="str">
        <f>CONCATENATE(E366," (",U366,") - ",F366," (",V366,")")</f>
        <v>Septuaginta (0527) - Aggaeus (045)</v>
      </c>
      <c r="AA366" s="14"/>
      <c r="AB366" s="14"/>
      <c r="AC366" s="14"/>
      <c r="AD366" s="14"/>
    </row>
    <row r="367" spans="1:32" ht="15.75" customHeight="1" x14ac:dyDescent="0.2">
      <c r="A367" s="1" t="s">
        <v>2566</v>
      </c>
      <c r="B367" s="1" t="s">
        <v>916</v>
      </c>
      <c r="C367" s="1" t="s">
        <v>2566</v>
      </c>
      <c r="D367" s="10">
        <f>IF(AND(S367 &gt;= -800,S367 &lt;= -600),-7,IF(AND(S367 &gt; -600,S367 &lt;= -500),-6,IF(AND(S367 &gt; -500,S367 &lt;= -400),-5,IF(AND(S367 &gt; -400,S367 &lt;= -300),-4,IF(AND(S367 &gt; -300,S367 &lt;= -200),-3,IF(AND(S367 &gt; -200,S367 &lt;= -100),-2,IF(AND(S367 &gt; -100,S367 &lt;= -1),-1,IF(AND(S367 &gt;= 0,S367 &lt; 100),1,IF(AND(S367 &gt;= 100,S367 &lt; 200),2,IF(AND(S367 &gt;= 200,S367 &lt; 300),3,IF(AND(S367 &gt;= 300,S367 &lt; 400),4,IF(AND(S367 &gt;= 400,S367 &lt; 500),5))))))))))))</f>
        <v>-2</v>
      </c>
      <c r="E367" s="1" t="s">
        <v>2733</v>
      </c>
      <c r="F367" s="27" t="s">
        <v>2764</v>
      </c>
      <c r="G367" s="1" t="s">
        <v>2765</v>
      </c>
      <c r="H367" s="1" t="s">
        <v>2766</v>
      </c>
      <c r="I367" s="1">
        <v>3210</v>
      </c>
      <c r="J367" s="1">
        <v>19</v>
      </c>
      <c r="K367" s="1">
        <v>114</v>
      </c>
      <c r="L367" s="1">
        <v>0</v>
      </c>
      <c r="M367" t="s">
        <v>897</v>
      </c>
      <c r="N367" s="14">
        <f>J367/I367</f>
        <v>5.9190031152647976E-3</v>
      </c>
      <c r="O367" s="14">
        <f>K367/I367</f>
        <v>3.5514018691588788E-2</v>
      </c>
      <c r="P367" s="14">
        <f>L367/I367</f>
        <v>0</v>
      </c>
      <c r="Q367">
        <v>743</v>
      </c>
      <c r="R367" s="14">
        <f>Q367/I367</f>
        <v>0.23146417445482867</v>
      </c>
      <c r="S367">
        <v>-150</v>
      </c>
      <c r="T367" t="s">
        <v>2737</v>
      </c>
      <c r="U367" s="20" t="s">
        <v>2738</v>
      </c>
      <c r="V367" s="20" t="s">
        <v>785</v>
      </c>
      <c r="W367">
        <v>427.98333333333301</v>
      </c>
      <c r="X367" s="14">
        <f>(Q367-W367)/I367</f>
        <v>9.8136033229491271E-2</v>
      </c>
      <c r="Y367" s="14" t="s">
        <v>2767</v>
      </c>
      <c r="Z367" s="30" t="str">
        <f>CONCATENATE(E367," (",U367,") - ",F367," (",V367,")")</f>
        <v>Septuaginta (0527) - Amos (037)</v>
      </c>
      <c r="AA367" s="14"/>
      <c r="AB367" s="14"/>
      <c r="AC367" s="14"/>
      <c r="AD367" s="14"/>
    </row>
    <row r="368" spans="1:32" ht="15.75" customHeight="1" x14ac:dyDescent="0.2">
      <c r="A368" s="1" t="s">
        <v>2566</v>
      </c>
      <c r="B368" s="1" t="s">
        <v>916</v>
      </c>
      <c r="C368" s="1" t="s">
        <v>2566</v>
      </c>
      <c r="D368" s="10">
        <f>IF(AND(S368 &gt;= -800,S368 &lt;= -600),-7,IF(AND(S368 &gt; -600,S368 &lt;= -500),-6,IF(AND(S368 &gt; -500,S368 &lt;= -400),-5,IF(AND(S368 &gt; -400,S368 &lt;= -300),-4,IF(AND(S368 &gt; -300,S368 &lt;= -200),-3,IF(AND(S368 &gt; -200,S368 &lt;= -100),-2,IF(AND(S368 &gt; -100,S368 &lt;= -1),-1,IF(AND(S368 &gt;= 0,S368 &lt; 100),1,IF(AND(S368 &gt;= 100,S368 &lt; 200),2,IF(AND(S368 &gt;= 200,S368 &lt; 300),3,IF(AND(S368 &gt;= 300,S368 &lt; 400),4,IF(AND(S368 &gt;= 400,S368 &lt; 500),5))))))))))))</f>
        <v>-2</v>
      </c>
      <c r="E368" s="1" t="s">
        <v>2733</v>
      </c>
      <c r="F368" s="27" t="s">
        <v>2768</v>
      </c>
      <c r="G368" s="1" t="s">
        <v>2769</v>
      </c>
      <c r="H368" s="1" t="s">
        <v>2770</v>
      </c>
      <c r="I368" s="1">
        <v>2608</v>
      </c>
      <c r="J368" s="1">
        <v>5</v>
      </c>
      <c r="K368" s="1">
        <v>76</v>
      </c>
      <c r="L368" s="1">
        <v>0</v>
      </c>
      <c r="M368" t="s">
        <v>897</v>
      </c>
      <c r="N368" s="14">
        <f>J368/I368</f>
        <v>1.9171779141104294E-3</v>
      </c>
      <c r="O368" s="14">
        <f>K368/I368</f>
        <v>2.9141104294478526E-2</v>
      </c>
      <c r="P368" s="14">
        <f>L368/I368</f>
        <v>0</v>
      </c>
      <c r="Q368">
        <v>696</v>
      </c>
      <c r="R368" s="14">
        <f>Q368/I368</f>
        <v>0.26687116564417179</v>
      </c>
      <c r="S368">
        <v>-150</v>
      </c>
      <c r="T368" t="s">
        <v>2737</v>
      </c>
      <c r="U368" s="20" t="s">
        <v>2738</v>
      </c>
      <c r="V368" s="20" t="s">
        <v>590</v>
      </c>
      <c r="W368">
        <v>440.84999999999877</v>
      </c>
      <c r="X368" s="14">
        <f>(Q368-W368)/I368</f>
        <v>9.7833588957055684E-2</v>
      </c>
      <c r="Y368" s="14" t="s">
        <v>2771</v>
      </c>
      <c r="Z368" s="30" t="str">
        <f>CONCATENATE(E368," (",U368,") - ",F368," (",V368,")")</f>
        <v>Septuaginta (0527) - Baruch (050)</v>
      </c>
      <c r="AA368" s="14"/>
      <c r="AB368" s="14"/>
      <c r="AC368" s="14"/>
      <c r="AD368" s="14"/>
    </row>
    <row r="369" spans="1:30" ht="15.75" customHeight="1" x14ac:dyDescent="0.2">
      <c r="A369" s="1" t="s">
        <v>2566</v>
      </c>
      <c r="B369" s="1" t="s">
        <v>916</v>
      </c>
      <c r="C369" s="1" t="s">
        <v>2566</v>
      </c>
      <c r="D369" s="10">
        <f>IF(AND(S369 &gt;= -800,S369 &lt;= -600),-7,IF(AND(S369 &gt; -600,S369 &lt;= -500),-6,IF(AND(S369 &gt; -500,S369 &lt;= -400),-5,IF(AND(S369 &gt; -400,S369 &lt;= -300),-4,IF(AND(S369 &gt; -300,S369 &lt;= -200),-3,IF(AND(S369 &gt; -200,S369 &lt;= -100),-2,IF(AND(S369 &gt; -100,S369 &lt;= -1),-1,IF(AND(S369 &gt;= 0,S369 &lt; 100),1,IF(AND(S369 &gt;= 100,S369 &lt; 200),2,IF(AND(S369 &gt;= 200,S369 &lt; 300),3,IF(AND(S369 &gt;= 300,S369 &lt; 400),4,IF(AND(S369 &gt;= 400,S369 &lt; 500),5))))))))))))</f>
        <v>-2</v>
      </c>
      <c r="E369" s="1" t="s">
        <v>2733</v>
      </c>
      <c r="F369" s="27" t="s">
        <v>2772</v>
      </c>
      <c r="G369" s="1" t="s">
        <v>2773</v>
      </c>
      <c r="H369" s="1" t="s">
        <v>2774</v>
      </c>
      <c r="I369" s="1">
        <v>901</v>
      </c>
      <c r="J369" s="1">
        <v>4</v>
      </c>
      <c r="K369" s="1">
        <v>57</v>
      </c>
      <c r="L369" s="1">
        <v>0</v>
      </c>
      <c r="M369" t="s">
        <v>897</v>
      </c>
      <c r="N369" s="14">
        <f>J369/I369</f>
        <v>4.4395116537180911E-3</v>
      </c>
      <c r="O369" s="14">
        <f>K369/I369</f>
        <v>6.3263041065482792E-2</v>
      </c>
      <c r="P369" s="14">
        <f>L369/I369</f>
        <v>0</v>
      </c>
      <c r="Q369">
        <v>189</v>
      </c>
      <c r="R369" s="14">
        <f>Q369/I369</f>
        <v>0.20976692563817981</v>
      </c>
      <c r="S369">
        <v>-150</v>
      </c>
      <c r="T369" t="s">
        <v>2737</v>
      </c>
      <c r="U369" s="20" t="s">
        <v>2738</v>
      </c>
      <c r="V369" s="20" t="s">
        <v>640</v>
      </c>
      <c r="W369">
        <v>98.666666666666629</v>
      </c>
      <c r="X369" s="14">
        <f>(Q369-W369)/I369</f>
        <v>0.10025897151313359</v>
      </c>
      <c r="Y369" s="14" t="s">
        <v>2775</v>
      </c>
      <c r="Z369" s="30" t="str">
        <f>CONCATENATE(E369," (",U369,") - ",F369," (",V369,")")</f>
        <v>Septuaginta (0527) - Bel et Draco (LXX) (058)</v>
      </c>
      <c r="AA369" s="14"/>
      <c r="AB369" s="14"/>
      <c r="AC369" s="14"/>
      <c r="AD369" s="14"/>
    </row>
    <row r="370" spans="1:30" ht="15.75" customHeight="1" x14ac:dyDescent="0.2">
      <c r="A370" s="1" t="s">
        <v>2566</v>
      </c>
      <c r="B370" s="1" t="s">
        <v>916</v>
      </c>
      <c r="C370" s="1" t="s">
        <v>2566</v>
      </c>
      <c r="D370" s="10">
        <f>IF(AND(S370 &gt;= -800,S370 &lt;= -600),-7,IF(AND(S370 &gt; -600,S370 &lt;= -500),-6,IF(AND(S370 &gt; -500,S370 &lt;= -400),-5,IF(AND(S370 &gt; -400,S370 &lt;= -300),-4,IF(AND(S370 &gt; -300,S370 &lt;= -200),-3,IF(AND(S370 &gt; -200,S370 &lt;= -100),-2,IF(AND(S370 &gt; -100,S370 &lt;= -1),-1,IF(AND(S370 &gt;= 0,S370 &lt; 100),1,IF(AND(S370 &gt;= 100,S370 &lt; 200),2,IF(AND(S370 &gt;= 200,S370 &lt; 300),3,IF(AND(S370 &gt;= 300,S370 &lt; 400),4,IF(AND(S370 &gt;= 400,S370 &lt; 500),5))))))))))))</f>
        <v>-2</v>
      </c>
      <c r="E370" s="1" t="s">
        <v>2733</v>
      </c>
      <c r="F370" s="27" t="s">
        <v>2776</v>
      </c>
      <c r="G370" s="1" t="s">
        <v>2777</v>
      </c>
      <c r="H370" s="1" t="s">
        <v>2778</v>
      </c>
      <c r="I370" s="1">
        <v>2025</v>
      </c>
      <c r="J370" s="1">
        <v>44</v>
      </c>
      <c r="K370" s="1">
        <v>36</v>
      </c>
      <c r="L370" s="1">
        <v>0</v>
      </c>
      <c r="M370" t="s">
        <v>897</v>
      </c>
      <c r="N370" s="14">
        <f>J370/I370</f>
        <v>2.1728395061728394E-2</v>
      </c>
      <c r="O370" s="14">
        <f>K370/I370</f>
        <v>1.7777777777777778E-2</v>
      </c>
      <c r="P370" s="14">
        <f>L370/I370</f>
        <v>0</v>
      </c>
      <c r="Q370">
        <v>479</v>
      </c>
      <c r="R370" s="14">
        <f>Q370/I370</f>
        <v>0.2365432098765432</v>
      </c>
      <c r="S370">
        <v>-150</v>
      </c>
      <c r="T370" t="s">
        <v>2737</v>
      </c>
      <c r="U370" s="20" t="s">
        <v>2738</v>
      </c>
      <c r="V370" s="20" t="s">
        <v>747</v>
      </c>
      <c r="W370">
        <v>262.85000000000019</v>
      </c>
      <c r="X370" s="14">
        <f>(Q370-W370)/I370</f>
        <v>0.10674074074074065</v>
      </c>
      <c r="Y370" s="14" t="s">
        <v>2779</v>
      </c>
      <c r="Z370" s="30" t="str">
        <f>CONCATENATE(E370," (",U370,") - ",F370," (",V370,")")</f>
        <v>Septuaginta (0527) - Canticum (031)</v>
      </c>
      <c r="AA370" s="14"/>
      <c r="AB370" s="14"/>
      <c r="AC370" s="14"/>
      <c r="AD370" s="14"/>
    </row>
    <row r="371" spans="1:30" ht="15.75" customHeight="1" x14ac:dyDescent="0.2">
      <c r="A371" s="1" t="s">
        <v>2566</v>
      </c>
      <c r="B371" s="1" t="s">
        <v>916</v>
      </c>
      <c r="C371" s="1" t="s">
        <v>2566</v>
      </c>
      <c r="D371" s="10">
        <f>IF(AND(S371 &gt;= -800,S371 &lt;= -600),-7,IF(AND(S371 &gt; -600,S371 &lt;= -500),-6,IF(AND(S371 &gt; -500,S371 &lt;= -400),-5,IF(AND(S371 &gt; -400,S371 &lt;= -300),-4,IF(AND(S371 &gt; -300,S371 &lt;= -200),-3,IF(AND(S371 &gt; -200,S371 &lt;= -100),-2,IF(AND(S371 &gt; -100,S371 &lt;= -1),-1,IF(AND(S371 &gt;= 0,S371 &lt; 100),1,IF(AND(S371 &gt;= 100,S371 &lt; 200),2,IF(AND(S371 &gt;= 200,S371 &lt; 300),3,IF(AND(S371 &gt;= 300,S371 &lt; 400),4,IF(AND(S371 &gt;= 400,S371 &lt; 500),5))))))))))))</f>
        <v>-2</v>
      </c>
      <c r="E371" s="1" t="s">
        <v>2733</v>
      </c>
      <c r="F371" s="27" t="s">
        <v>2780</v>
      </c>
      <c r="G371" s="1" t="s">
        <v>2781</v>
      </c>
      <c r="H371" s="1" t="s">
        <v>2782</v>
      </c>
      <c r="I371" s="1">
        <v>10790</v>
      </c>
      <c r="J371" s="1">
        <v>48</v>
      </c>
      <c r="K371" s="1">
        <v>231</v>
      </c>
      <c r="L371" s="1">
        <v>4</v>
      </c>
      <c r="M371" t="s">
        <v>897</v>
      </c>
      <c r="N371" s="14">
        <f>J371/I371</f>
        <v>4.4485634847080627E-3</v>
      </c>
      <c r="O371" s="14">
        <f>K371/I371</f>
        <v>2.1408711770157553E-2</v>
      </c>
      <c r="P371" s="14">
        <f>L371/I371</f>
        <v>3.7071362372567191E-4</v>
      </c>
      <c r="Q371">
        <v>2390</v>
      </c>
      <c r="R371" s="14">
        <f>Q371/I371</f>
        <v>0.22150139017608897</v>
      </c>
      <c r="S371">
        <v>-150</v>
      </c>
      <c r="T371" t="s">
        <v>2737</v>
      </c>
      <c r="U371" s="20" t="s">
        <v>2738</v>
      </c>
      <c r="V371" s="20" t="s">
        <v>618</v>
      </c>
      <c r="W371">
        <v>1435.3761904761891</v>
      </c>
      <c r="X371" s="14">
        <f>(Q371-W371)/I371</f>
        <v>8.8473012930844377E-2</v>
      </c>
      <c r="Y371" s="14" t="s">
        <v>2783</v>
      </c>
      <c r="Z371" s="30" t="str">
        <f>CONCATENATE(E371," (",U371,") - ",F371," (",V371,")")</f>
        <v>Septuaginta (0527) - Daniel (LXX) (056)</v>
      </c>
      <c r="AA371" s="14"/>
      <c r="AB371" s="14"/>
      <c r="AC371" s="14"/>
      <c r="AD371" s="14"/>
    </row>
    <row r="372" spans="1:30" ht="15.75" customHeight="1" x14ac:dyDescent="0.2">
      <c r="A372" s="1" t="s">
        <v>2566</v>
      </c>
      <c r="B372" s="1" t="s">
        <v>916</v>
      </c>
      <c r="C372" s="1" t="s">
        <v>2566</v>
      </c>
      <c r="D372" s="10">
        <f>IF(AND(S372 &gt;= -800,S372 &lt;= -600),-7,IF(AND(S372 &gt; -600,S372 &lt;= -500),-6,IF(AND(S372 &gt; -500,S372 &lt;= -400),-5,IF(AND(S372 &gt; -400,S372 &lt;= -300),-4,IF(AND(S372 &gt; -300,S372 &lt;= -200),-3,IF(AND(S372 &gt; -200,S372 &lt;= -100),-2,IF(AND(S372 &gt; -100,S372 &lt;= -1),-1,IF(AND(S372 &gt;= 0,S372 &lt; 100),1,IF(AND(S372 &gt;= 100,S372 &lt; 200),2,IF(AND(S372 &gt;= 200,S372 &lt; 300),3,IF(AND(S372 &gt;= 300,S372 &lt; 400),4,IF(AND(S372 &gt;= 400,S372 &lt; 500),5))))))))))))</f>
        <v>-2</v>
      </c>
      <c r="E372" s="1" t="s">
        <v>2733</v>
      </c>
      <c r="F372" s="27" t="s">
        <v>2784</v>
      </c>
      <c r="G372" s="1" t="s">
        <v>2785</v>
      </c>
      <c r="H372" s="1" t="s">
        <v>2786</v>
      </c>
      <c r="I372" s="1">
        <v>4549</v>
      </c>
      <c r="J372" s="1">
        <v>16</v>
      </c>
      <c r="K372" s="1">
        <v>9</v>
      </c>
      <c r="L372" s="1">
        <v>0</v>
      </c>
      <c r="M372" t="s">
        <v>897</v>
      </c>
      <c r="N372" s="14">
        <f>J372/I372</f>
        <v>3.5172565398988789E-3</v>
      </c>
      <c r="O372" s="14">
        <f>K372/I372</f>
        <v>1.9784568036931194E-3</v>
      </c>
      <c r="P372" s="14">
        <f>L372/I372</f>
        <v>0</v>
      </c>
      <c r="Q372">
        <v>1192</v>
      </c>
      <c r="R372" s="14">
        <f>Q372/I372</f>
        <v>0.26203561222246646</v>
      </c>
      <c r="S372">
        <v>-150</v>
      </c>
      <c r="T372" t="s">
        <v>2737</v>
      </c>
      <c r="U372" s="20" t="s">
        <v>2738</v>
      </c>
      <c r="V372" s="20" t="s">
        <v>565</v>
      </c>
      <c r="W372">
        <v>574.33333333333303</v>
      </c>
      <c r="X372" s="14">
        <f>(Q372-W372)/I372</f>
        <v>0.13578075767567971</v>
      </c>
      <c r="Y372" s="14" t="s">
        <v>2787</v>
      </c>
      <c r="Z372" s="30" t="str">
        <f>CONCATENATE(E372," (",U372,") - ",F372," (",V372,")")</f>
        <v>Septuaginta (0527) - Ecclesiastes (030)</v>
      </c>
      <c r="AA372" s="14"/>
      <c r="AB372" s="14"/>
      <c r="AC372" s="14"/>
      <c r="AD372" s="14"/>
    </row>
    <row r="373" spans="1:30" ht="15.75" customHeight="1" x14ac:dyDescent="0.2">
      <c r="A373" s="1" t="s">
        <v>2566</v>
      </c>
      <c r="B373" s="1" t="s">
        <v>916</v>
      </c>
      <c r="C373" s="1" t="s">
        <v>2566</v>
      </c>
      <c r="D373" s="10">
        <f>IF(AND(S373 &gt;= -800,S373 &lt;= -600),-7,IF(AND(S373 &gt; -600,S373 &lt;= -500),-6,IF(AND(S373 &gt; -500,S373 &lt;= -400),-5,IF(AND(S373 &gt; -400,S373 &lt;= -300),-4,IF(AND(S373 &gt; -300,S373 &lt;= -200),-3,IF(AND(S373 &gt; -200,S373 &lt;= -100),-2,IF(AND(S373 &gt; -100,S373 &lt;= -1),-1,IF(AND(S373 &gt;= 0,S373 &lt; 100),1,IF(AND(S373 &gt;= 100,S373 &lt; 200),2,IF(AND(S373 &gt;= 200,S373 &lt; 300),3,IF(AND(S373 &gt;= 300,S373 &lt; 400),4,IF(AND(S373 &gt;= 400,S373 &lt; 500),5))))))))))))</f>
        <v>-2</v>
      </c>
      <c r="E373" s="1" t="s">
        <v>2733</v>
      </c>
      <c r="F373" s="27" t="s">
        <v>2788</v>
      </c>
      <c r="G373" s="1" t="s">
        <v>2789</v>
      </c>
      <c r="H373" s="1" t="s">
        <v>2790</v>
      </c>
      <c r="I373" s="1">
        <v>1261</v>
      </c>
      <c r="J373" s="1">
        <v>1</v>
      </c>
      <c r="K373" s="1">
        <v>1</v>
      </c>
      <c r="L373" s="1">
        <v>0</v>
      </c>
      <c r="M373" t="s">
        <v>897</v>
      </c>
      <c r="N373" s="14">
        <f>J373/I373</f>
        <v>7.9302141157811261E-4</v>
      </c>
      <c r="O373" s="14">
        <f>K373/I373</f>
        <v>7.9302141157811261E-4</v>
      </c>
      <c r="P373" s="14">
        <f>L373/I373</f>
        <v>0</v>
      </c>
      <c r="Q373">
        <v>235</v>
      </c>
      <c r="R373" s="14">
        <f>Q373/I373</f>
        <v>0.18636003172085647</v>
      </c>
      <c r="S373">
        <v>-150</v>
      </c>
      <c r="T373" t="s">
        <v>2737</v>
      </c>
      <c r="U373" s="20" t="s">
        <v>2738</v>
      </c>
      <c r="V373" s="20" t="s">
        <v>461</v>
      </c>
      <c r="W373">
        <v>138.39999999999989</v>
      </c>
      <c r="X373" s="14">
        <f>(Q373-W373)/I373</f>
        <v>7.6605868358445767E-2</v>
      </c>
      <c r="Y373" s="14" t="s">
        <v>2791</v>
      </c>
      <c r="Z373" s="30" t="str">
        <f>CONCATENATE(E373," (",U373,") - ",F373," (",V373,")")</f>
        <v>Septuaginta (0527) - Epistula Jeremiae (052)</v>
      </c>
      <c r="AA373" s="14"/>
      <c r="AB373" s="14"/>
      <c r="AC373" s="14"/>
      <c r="AD373" s="14"/>
    </row>
    <row r="374" spans="1:30" ht="15.75" customHeight="1" x14ac:dyDescent="0.2">
      <c r="A374" s="1" t="s">
        <v>2566</v>
      </c>
      <c r="B374" s="1" t="s">
        <v>916</v>
      </c>
      <c r="C374" s="1" t="s">
        <v>2566</v>
      </c>
      <c r="D374" s="10">
        <f>IF(AND(S374 &gt;= -800,S374 &lt;= -600),-7,IF(AND(S374 &gt; -600,S374 &lt;= -500),-6,IF(AND(S374 &gt; -500,S374 &lt;= -400),-5,IF(AND(S374 &gt; -400,S374 &lt;= -300),-4,IF(AND(S374 &gt; -300,S374 &lt;= -200),-3,IF(AND(S374 &gt; -200,S374 &lt;= -100),-2,IF(AND(S374 &gt; -100,S374 &lt;= -1),-1,IF(AND(S374 &gt;= 0,S374 &lt; 100),1,IF(AND(S374 &gt;= 100,S374 &lt; 200),2,IF(AND(S374 &gt;= 200,S374 &lt; 300),3,IF(AND(S374 &gt;= 300,S374 &lt; 400),4,IF(AND(S374 &gt;= 400,S374 &lt; 500),5))))))))))))</f>
        <v>-2</v>
      </c>
      <c r="E374" s="1" t="s">
        <v>2733</v>
      </c>
      <c r="F374" s="27" t="s">
        <v>2792</v>
      </c>
      <c r="G374" s="1" t="s">
        <v>2793</v>
      </c>
      <c r="H374" s="1" t="s">
        <v>2794</v>
      </c>
      <c r="I374" s="1">
        <v>8996</v>
      </c>
      <c r="J374" s="1">
        <v>56</v>
      </c>
      <c r="K374" s="1">
        <v>714</v>
      </c>
      <c r="L374" s="1">
        <v>0</v>
      </c>
      <c r="M374" t="s">
        <v>897</v>
      </c>
      <c r="N374" s="14">
        <f>J374/I374</f>
        <v>6.2249888839484213E-3</v>
      </c>
      <c r="O374" s="14">
        <f>K374/I374</f>
        <v>7.9368608270342381E-2</v>
      </c>
      <c r="P374" s="14">
        <f>L374/I374</f>
        <v>0</v>
      </c>
      <c r="Q374">
        <v>2130</v>
      </c>
      <c r="R374" s="14">
        <f>Q374/I374</f>
        <v>0.23677189862160961</v>
      </c>
      <c r="S374">
        <v>-150</v>
      </c>
      <c r="T374" t="s">
        <v>2737</v>
      </c>
      <c r="U374" s="20" t="s">
        <v>2738</v>
      </c>
      <c r="V374" s="20" t="s">
        <v>727</v>
      </c>
      <c r="W374">
        <v>1331.2190476190481</v>
      </c>
      <c r="X374" s="14">
        <f>(Q374-W374)/I374</f>
        <v>8.8792902665734988E-2</v>
      </c>
      <c r="Y374" s="14" t="s">
        <v>2795</v>
      </c>
      <c r="Z374" s="30" t="str">
        <f>CONCATENATE(E374," (",U374,") - ",F374," (",V374,")")</f>
        <v>Septuaginta (0527) - Esdras I (017)</v>
      </c>
      <c r="AA374" s="14"/>
      <c r="AB374" s="14"/>
      <c r="AC374" s="14"/>
      <c r="AD374" s="14"/>
    </row>
    <row r="375" spans="1:30" ht="15.75" customHeight="1" x14ac:dyDescent="0.2">
      <c r="A375" s="1" t="s">
        <v>2566</v>
      </c>
      <c r="B375" s="1" t="s">
        <v>916</v>
      </c>
      <c r="C375" s="1" t="s">
        <v>2566</v>
      </c>
      <c r="D375" s="10">
        <f>IF(AND(S375 &gt;= -800,S375 &lt;= -600),-7,IF(AND(S375 &gt; -600,S375 &lt;= -500),-6,IF(AND(S375 &gt; -500,S375 &lt;= -400),-5,IF(AND(S375 &gt; -400,S375 &lt;= -300),-4,IF(AND(S375 &gt; -300,S375 &lt;= -200),-3,IF(AND(S375 &gt; -200,S375 &lt;= -100),-2,IF(AND(S375 &gt; -100,S375 &lt;= -1),-1,IF(AND(S375 &gt;= 0,S375 &lt; 100),1,IF(AND(S375 &gt;= 100,S375 &lt; 200),2,IF(AND(S375 &gt;= 200,S375 &lt; 300),3,IF(AND(S375 &gt;= 300,S375 &lt; 400),4,IF(AND(S375 &gt;= 400,S375 &lt; 500),5))))))))))))</f>
        <v>-2</v>
      </c>
      <c r="E375" s="1" t="s">
        <v>2733</v>
      </c>
      <c r="F375" s="27" t="s">
        <v>2796</v>
      </c>
      <c r="G375" s="1" t="s">
        <v>2797</v>
      </c>
      <c r="H375" s="1" t="s">
        <v>2798</v>
      </c>
      <c r="I375" s="1">
        <v>13266</v>
      </c>
      <c r="J375" s="1">
        <v>103</v>
      </c>
      <c r="K375" s="1">
        <v>1296</v>
      </c>
      <c r="L375" s="1">
        <v>0</v>
      </c>
      <c r="M375" t="s">
        <v>897</v>
      </c>
      <c r="N375" s="14">
        <f>J375/I375</f>
        <v>7.7642092567465704E-3</v>
      </c>
      <c r="O375" s="14">
        <f>K375/I375</f>
        <v>9.7693351424694708E-2</v>
      </c>
      <c r="P375" s="14">
        <f>L375/I375</f>
        <v>0</v>
      </c>
      <c r="Q375">
        <v>3330</v>
      </c>
      <c r="R375" s="14">
        <f>Q375/I375</f>
        <v>0.25101763907734059</v>
      </c>
      <c r="S375">
        <v>-150</v>
      </c>
      <c r="T375" t="s">
        <v>2737</v>
      </c>
      <c r="U375" s="20" t="s">
        <v>2738</v>
      </c>
      <c r="V375" s="20" t="s">
        <v>732</v>
      </c>
      <c r="W375">
        <v>2002.666666666654</v>
      </c>
      <c r="X375" s="14">
        <f>(Q375-W375)/I375</f>
        <v>0.10005527915975773</v>
      </c>
      <c r="Y375" s="14" t="s">
        <v>2799</v>
      </c>
      <c r="Z375" s="30" t="str">
        <f>CONCATENATE(E375," (",U375,") - ",F375," (",V375,")")</f>
        <v>Septuaginta (0527) - Esdras II (018)</v>
      </c>
      <c r="AA375" s="14"/>
      <c r="AB375" s="14"/>
      <c r="AC375" s="14"/>
      <c r="AD375" s="14"/>
    </row>
    <row r="376" spans="1:30" ht="15.75" customHeight="1" x14ac:dyDescent="0.2">
      <c r="A376" s="1" t="s">
        <v>2566</v>
      </c>
      <c r="B376" s="1" t="s">
        <v>916</v>
      </c>
      <c r="C376" s="1" t="s">
        <v>2566</v>
      </c>
      <c r="D376" s="10">
        <f>IF(AND(S376 &gt;= -800,S376 &lt;= -600),-7,IF(AND(S376 &gt; -600,S376 &lt;= -500),-6,IF(AND(S376 &gt; -500,S376 &lt;= -400),-5,IF(AND(S376 &gt; -400,S376 &lt;= -300),-4,IF(AND(S376 &gt; -300,S376 &lt;= -200),-3,IF(AND(S376 &gt; -200,S376 &lt;= -100),-2,IF(AND(S376 &gt; -100,S376 &lt;= -1),-1,IF(AND(S376 &gt;= 0,S376 &lt; 100),1,IF(AND(S376 &gt;= 100,S376 &lt; 200),2,IF(AND(S376 &gt;= 200,S376 &lt; 300),3,IF(AND(S376 &gt;= 300,S376 &lt; 400),4,IF(AND(S376 &gt;= 400,S376 &lt; 500),5))))))))))))</f>
        <v>-2</v>
      </c>
      <c r="E376" s="1" t="s">
        <v>2733</v>
      </c>
      <c r="F376" s="27" t="s">
        <v>2800</v>
      </c>
      <c r="G376" s="1" t="s">
        <v>2801</v>
      </c>
      <c r="H376" s="1" t="s">
        <v>2802</v>
      </c>
      <c r="I376" s="1">
        <v>5932</v>
      </c>
      <c r="J376" s="1">
        <v>9</v>
      </c>
      <c r="K376" s="1">
        <v>302</v>
      </c>
      <c r="L376" s="1">
        <v>89</v>
      </c>
      <c r="M376" t="s">
        <v>897</v>
      </c>
      <c r="N376" s="14">
        <f>J376/I376</f>
        <v>1.5171948752528658E-3</v>
      </c>
      <c r="O376" s="14">
        <f>K376/I376</f>
        <v>5.0910316925151716E-2</v>
      </c>
      <c r="P376" s="14">
        <f>L376/I376</f>
        <v>1.5003371544167228E-2</v>
      </c>
      <c r="Q376">
        <v>1242</v>
      </c>
      <c r="R376" s="14">
        <f>Q376/I376</f>
        <v>0.20937289278489549</v>
      </c>
      <c r="S376">
        <v>-150</v>
      </c>
      <c r="T376" t="s">
        <v>2737</v>
      </c>
      <c r="U376" s="20" t="s">
        <v>2738</v>
      </c>
      <c r="V376" s="20" t="s">
        <v>717</v>
      </c>
      <c r="W376">
        <v>661.53333333333353</v>
      </c>
      <c r="X376" s="14">
        <f>(Q376-W376)/I376</f>
        <v>9.7853450213531104E-2</v>
      </c>
      <c r="Y376" s="14" t="s">
        <v>2803</v>
      </c>
      <c r="Z376" s="30" t="str">
        <f>CONCATENATE(E376," (",U376,") - ",F376," (",V376,")")</f>
        <v>Septuaginta (0527) - Esther (019)</v>
      </c>
      <c r="AA376" s="14"/>
      <c r="AB376" s="14"/>
      <c r="AC376" s="14"/>
      <c r="AD376" s="14"/>
    </row>
    <row r="377" spans="1:30" ht="15.75" customHeight="1" x14ac:dyDescent="0.2">
      <c r="A377" s="1" t="s">
        <v>2566</v>
      </c>
      <c r="B377" s="1" t="s">
        <v>916</v>
      </c>
      <c r="C377" s="1" t="s">
        <v>2566</v>
      </c>
      <c r="D377" s="10">
        <f>IF(AND(S377 &gt;= -800,S377 &lt;= -600),-7,IF(AND(S377 &gt; -600,S377 &lt;= -500),-6,IF(AND(S377 &gt; -500,S377 &lt;= -400),-5,IF(AND(S377 &gt; -400,S377 &lt;= -300),-4,IF(AND(S377 &gt; -300,S377 &lt;= -200),-3,IF(AND(S377 &gt; -200,S377 &lt;= -100),-2,IF(AND(S377 &gt; -100,S377 &lt;= -1),-1,IF(AND(S377 &gt;= 0,S377 &lt; 100),1,IF(AND(S377 &gt;= 100,S377 &lt; 200),2,IF(AND(S377 &gt;= 200,S377 &lt; 300),3,IF(AND(S377 &gt;= 300,S377 &lt; 400),4,IF(AND(S377 &gt;= 400,S377 &lt; 500),5))))))))))))</f>
        <v>-2</v>
      </c>
      <c r="E377" s="1" t="s">
        <v>2733</v>
      </c>
      <c r="F377" s="27" t="s">
        <v>2804</v>
      </c>
      <c r="G377" s="1" t="s">
        <v>2805</v>
      </c>
      <c r="H377" s="1" t="s">
        <v>2806</v>
      </c>
      <c r="I377" s="1">
        <v>29658</v>
      </c>
      <c r="J377" s="1">
        <v>265</v>
      </c>
      <c r="K377" s="1">
        <v>492</v>
      </c>
      <c r="L377" s="1">
        <v>0</v>
      </c>
      <c r="M377" t="s">
        <v>897</v>
      </c>
      <c r="N377" s="14">
        <f>J377/I377</f>
        <v>8.9351945512172095E-3</v>
      </c>
      <c r="O377" s="14">
        <f>K377/I377</f>
        <v>1.6589115921505158E-2</v>
      </c>
      <c r="P377" s="14">
        <f>L377/I377</f>
        <v>0</v>
      </c>
      <c r="Q377">
        <v>6701</v>
      </c>
      <c r="R377" s="14">
        <f>Q377/I377</f>
        <v>0.22594241014228875</v>
      </c>
      <c r="S377">
        <v>-150</v>
      </c>
      <c r="T377" t="s">
        <v>2737</v>
      </c>
      <c r="U377" s="20" t="s">
        <v>2738</v>
      </c>
      <c r="V377" s="20" t="s">
        <v>516</v>
      </c>
      <c r="W377">
        <v>3777.2833333333779</v>
      </c>
      <c r="X377" s="14">
        <f>(Q377-W377)/I377</f>
        <v>9.8581046148311494E-2</v>
      </c>
      <c r="Y377" s="14" t="s">
        <v>2807</v>
      </c>
      <c r="Z377" s="30" t="str">
        <f>CONCATENATE(E377," (",U377,") - ",F377," (",V377,")")</f>
        <v>Septuaginta (0527) - Ezechiel (053)</v>
      </c>
      <c r="AA377" s="14"/>
      <c r="AB377" s="14"/>
      <c r="AC377" s="14"/>
      <c r="AD377" s="14"/>
    </row>
    <row r="378" spans="1:30" ht="15.75" customHeight="1" x14ac:dyDescent="0.2">
      <c r="A378" s="1" t="s">
        <v>2566</v>
      </c>
      <c r="B378" s="1" t="s">
        <v>916</v>
      </c>
      <c r="C378" s="1" t="s">
        <v>2566</v>
      </c>
      <c r="D378" s="10">
        <f>IF(AND(S378 &gt;= -800,S378 &lt;= -600),-7,IF(AND(S378 &gt; -600,S378 &lt;= -500),-6,IF(AND(S378 &gt; -500,S378 &lt;= -400),-5,IF(AND(S378 &gt; -400,S378 &lt;= -300),-4,IF(AND(S378 &gt; -300,S378 &lt;= -200),-3,IF(AND(S378 &gt; -200,S378 &lt;= -100),-2,IF(AND(S378 &gt; -100,S378 &lt;= -1),-1,IF(AND(S378 &gt;= 0,S378 &lt; 100),1,IF(AND(S378 &gt;= 100,S378 &lt; 200),2,IF(AND(S378 &gt;= 200,S378 &lt; 300),3,IF(AND(S378 &gt;= 300,S378 &lt; 400),4,IF(AND(S378 &gt;= 400,S378 &lt; 500),5))))))))))))</f>
        <v>-2</v>
      </c>
      <c r="E378" s="1" t="s">
        <v>2733</v>
      </c>
      <c r="F378" s="27" t="s">
        <v>2808</v>
      </c>
      <c r="G378" s="1" t="s">
        <v>2809</v>
      </c>
      <c r="H378" s="1" t="s">
        <v>2810</v>
      </c>
      <c r="I378" s="1">
        <v>1105</v>
      </c>
      <c r="J378" s="1">
        <v>7</v>
      </c>
      <c r="K378" s="1">
        <v>4</v>
      </c>
      <c r="L378" s="1">
        <v>0</v>
      </c>
      <c r="M378" t="s">
        <v>897</v>
      </c>
      <c r="N378" s="14">
        <f>J378/I378</f>
        <v>6.3348416289592761E-3</v>
      </c>
      <c r="O378" s="14">
        <f>K378/I378</f>
        <v>3.6199095022624436E-3</v>
      </c>
      <c r="P378" s="14">
        <f>L378/I378</f>
        <v>0</v>
      </c>
      <c r="Q378">
        <v>247</v>
      </c>
      <c r="R378" s="14">
        <f>Q378/I378</f>
        <v>0.22352941176470589</v>
      </c>
      <c r="S378">
        <v>-150</v>
      </c>
      <c r="T378" t="s">
        <v>2737</v>
      </c>
      <c r="U378" s="20" t="s">
        <v>2738</v>
      </c>
      <c r="V378" s="20" t="s">
        <v>604</v>
      </c>
      <c r="W378">
        <v>150.19999999999999</v>
      </c>
      <c r="X378" s="14">
        <f>(Q378-W378)/I378</f>
        <v>8.7601809954751142E-2</v>
      </c>
      <c r="Y378" s="14" t="s">
        <v>2811</v>
      </c>
      <c r="Z378" s="30" t="str">
        <f>CONCATENATE(E378," (",U378,") - ",F378," (",V378,")")</f>
        <v>Septuaginta (0527) - Habacuc (043)</v>
      </c>
      <c r="AA378" s="14"/>
      <c r="AB378" s="14"/>
      <c r="AC378" s="14"/>
      <c r="AD378" s="14"/>
    </row>
    <row r="379" spans="1:30" ht="15.75" customHeight="1" x14ac:dyDescent="0.2">
      <c r="A379" s="1" t="s">
        <v>2566</v>
      </c>
      <c r="B379" s="1" t="s">
        <v>916</v>
      </c>
      <c r="C379" s="1" t="s">
        <v>2566</v>
      </c>
      <c r="D379" s="10">
        <f>IF(AND(S379 &gt;= -800,S379 &lt;= -600),-7,IF(AND(S379 &gt; -600,S379 &lt;= -500),-6,IF(AND(S379 &gt; -500,S379 &lt;= -400),-5,IF(AND(S379 &gt; -400,S379 &lt;= -300),-4,IF(AND(S379 &gt; -300,S379 &lt;= -200),-3,IF(AND(S379 &gt; -200,S379 &lt;= -100),-2,IF(AND(S379 &gt; -100,S379 &lt;= -1),-1,IF(AND(S379 &gt;= 0,S379 &lt; 100),1,IF(AND(S379 &gt;= 100,S379 &lt; 200),2,IF(AND(S379 &gt;= 200,S379 &lt; 300),3,IF(AND(S379 &gt;= 300,S379 &lt; 400),4,IF(AND(S379 &gt;= 400,S379 &lt; 500),5))))))))))))</f>
        <v>-2</v>
      </c>
      <c r="E379" s="1" t="s">
        <v>2733</v>
      </c>
      <c r="F379" s="27" t="s">
        <v>2812</v>
      </c>
      <c r="G379" s="1" t="s">
        <v>2813</v>
      </c>
      <c r="H379" s="1" t="s">
        <v>2814</v>
      </c>
      <c r="I379" s="1">
        <v>27077</v>
      </c>
      <c r="J379" s="1">
        <v>226</v>
      </c>
      <c r="K379" s="1">
        <v>581</v>
      </c>
      <c r="L379" s="1">
        <v>0</v>
      </c>
      <c r="M379" t="s">
        <v>897</v>
      </c>
      <c r="N379" s="14">
        <f>J379/I379</f>
        <v>8.3465671972522814E-3</v>
      </c>
      <c r="O379" s="14">
        <f>K379/I379</f>
        <v>2.1457325405325554E-2</v>
      </c>
      <c r="P379" s="14">
        <f>L379/I379</f>
        <v>0</v>
      </c>
      <c r="Q379">
        <v>6090</v>
      </c>
      <c r="R379" s="14">
        <f>Q379/I379</f>
        <v>0.22491413376666544</v>
      </c>
      <c r="S379">
        <v>-150</v>
      </c>
      <c r="T379" t="s">
        <v>2737</v>
      </c>
      <c r="U379" s="20" t="s">
        <v>2738</v>
      </c>
      <c r="V379" s="20" t="s">
        <v>550</v>
      </c>
      <c r="W379">
        <v>3581.9928571428868</v>
      </c>
      <c r="X379" s="14">
        <f>(Q379-W379)/I379</f>
        <v>9.2625000659493778E-2</v>
      </c>
      <c r="Y379" s="14" t="s">
        <v>2815</v>
      </c>
      <c r="Z379" s="30" t="str">
        <f>CONCATENATE(E379," (",U379,") - ",F379," (",V379,")")</f>
        <v>Septuaginta (0527) - Isaias (048)</v>
      </c>
      <c r="AA379" s="14"/>
      <c r="AB379" s="14"/>
      <c r="AC379" s="14"/>
      <c r="AD379" s="14"/>
    </row>
    <row r="380" spans="1:30" ht="15.75" customHeight="1" x14ac:dyDescent="0.2">
      <c r="A380" s="1" t="s">
        <v>2566</v>
      </c>
      <c r="B380" s="1" t="s">
        <v>916</v>
      </c>
      <c r="C380" s="1" t="s">
        <v>2566</v>
      </c>
      <c r="D380" s="10">
        <f>IF(AND(S380 &gt;= -800,S380 &lt;= -600),-7,IF(AND(S380 &gt; -600,S380 &lt;= -500),-6,IF(AND(S380 &gt; -500,S380 &lt;= -400),-5,IF(AND(S380 &gt; -400,S380 &lt;= -300),-4,IF(AND(S380 &gt; -300,S380 &lt;= -200),-3,IF(AND(S380 &gt; -200,S380 &lt;= -100),-2,IF(AND(S380 &gt; -100,S380 &lt;= -1),-1,IF(AND(S380 &gt;= 0,S380 &lt; 100),1,IF(AND(S380 &gt;= 100,S380 &lt; 200),2,IF(AND(S380 &gt;= 200,S380 &lt; 300),3,IF(AND(S380 &gt;= 300,S380 &lt; 400),4,IF(AND(S380 &gt;= 400,S380 &lt; 500),5))))))))))))</f>
        <v>-2</v>
      </c>
      <c r="E380" s="1" t="s">
        <v>2733</v>
      </c>
      <c r="F380" s="27" t="s">
        <v>2816</v>
      </c>
      <c r="G380" s="1" t="s">
        <v>2817</v>
      </c>
      <c r="H380" s="1" t="s">
        <v>2818</v>
      </c>
      <c r="I380" s="1">
        <v>28953</v>
      </c>
      <c r="J380" s="1">
        <v>148</v>
      </c>
      <c r="K380" s="1">
        <v>1086</v>
      </c>
      <c r="L380" s="1">
        <v>0</v>
      </c>
      <c r="M380" t="s">
        <v>897</v>
      </c>
      <c r="N380" s="14">
        <f>J380/I380</f>
        <v>5.1117328083445587E-3</v>
      </c>
      <c r="O380" s="14">
        <f>K380/I380</f>
        <v>3.750906641798777E-2</v>
      </c>
      <c r="P380" s="14">
        <f>L380/I380</f>
        <v>0</v>
      </c>
      <c r="Q380">
        <v>6589</v>
      </c>
      <c r="R380" s="14">
        <f>Q380/I380</f>
        <v>0.22757572617690741</v>
      </c>
      <c r="S380">
        <v>-150</v>
      </c>
      <c r="T380" t="s">
        <v>2737</v>
      </c>
      <c r="U380" s="20" t="s">
        <v>2738</v>
      </c>
      <c r="V380" s="20" t="s">
        <v>655</v>
      </c>
      <c r="W380">
        <v>3772.00000000003</v>
      </c>
      <c r="X380" s="14">
        <f>(Q380-W380)/I380</f>
        <v>9.7295617034503165E-2</v>
      </c>
      <c r="Y380" s="14" t="s">
        <v>2819</v>
      </c>
      <c r="Z380" s="30" t="str">
        <f>CONCATENATE(E380," (",U380,") - ",F380," (",V380,")")</f>
        <v>Septuaginta (0527) - Jeremias (049)</v>
      </c>
      <c r="AA380" s="14"/>
      <c r="AB380" s="14"/>
      <c r="AC380" s="14"/>
      <c r="AD380" s="14"/>
    </row>
    <row r="381" spans="1:30" ht="15.75" customHeight="1" x14ac:dyDescent="0.2">
      <c r="A381" s="1" t="s">
        <v>2566</v>
      </c>
      <c r="B381" s="1" t="s">
        <v>916</v>
      </c>
      <c r="C381" s="1" t="s">
        <v>2566</v>
      </c>
      <c r="D381" s="10">
        <f>IF(AND(S381 &gt;= -800,S381 &lt;= -600),-7,IF(AND(S381 &gt; -600,S381 &lt;= -500),-6,IF(AND(S381 &gt; -500,S381 &lt;= -400),-5,IF(AND(S381 &gt; -400,S381 &lt;= -300),-4,IF(AND(S381 &gt; -300,S381 &lt;= -200),-3,IF(AND(S381 &gt; -200,S381 &lt;= -100),-2,IF(AND(S381 &gt; -100,S381 &lt;= -1),-1,IF(AND(S381 &gt;= 0,S381 &lt; 100),1,IF(AND(S381 &gt;= 100,S381 &lt; 200),2,IF(AND(S381 &gt;= 200,S381 &lt; 300),3,IF(AND(S381 &gt;= 300,S381 &lt; 400),4,IF(AND(S381 &gt;= 400,S381 &lt; 500),5))))))))))))</f>
        <v>-2</v>
      </c>
      <c r="E381" s="1" t="s">
        <v>2733</v>
      </c>
      <c r="F381" s="27" t="s">
        <v>2820</v>
      </c>
      <c r="G381" s="1" t="s">
        <v>2821</v>
      </c>
      <c r="H381" s="1" t="s">
        <v>2822</v>
      </c>
      <c r="I381" s="1">
        <v>13589</v>
      </c>
      <c r="J381" s="1">
        <v>100</v>
      </c>
      <c r="K381" s="1">
        <v>143</v>
      </c>
      <c r="L381" s="1">
        <v>9</v>
      </c>
      <c r="M381" t="s">
        <v>897</v>
      </c>
      <c r="N381" s="14">
        <f>J381/I381</f>
        <v>7.3588932224593418E-3</v>
      </c>
      <c r="O381" s="14">
        <f>K381/I381</f>
        <v>1.052321730811686E-2</v>
      </c>
      <c r="P381" s="14">
        <f>L381/I381</f>
        <v>6.6230039002134074E-4</v>
      </c>
      <c r="Q381">
        <v>3038</v>
      </c>
      <c r="R381" s="14">
        <f>Q381/I381</f>
        <v>0.2235631760983148</v>
      </c>
      <c r="S381">
        <v>-150</v>
      </c>
      <c r="T381" t="s">
        <v>2737</v>
      </c>
      <c r="U381" s="20" t="s">
        <v>2738</v>
      </c>
      <c r="V381" s="20" t="s">
        <v>585</v>
      </c>
      <c r="W381">
        <v>1747.3095238095191</v>
      </c>
      <c r="X381" s="14">
        <f>(Q381-W381)/I381</f>
        <v>9.4980533975309506E-2</v>
      </c>
      <c r="Y381" s="14" t="s">
        <v>2823</v>
      </c>
      <c r="Z381" s="30" t="str">
        <f>CONCATENATE(E381," (",U381,") - ",F381," (",V381,")")</f>
        <v>Septuaginta (0527) - Job (032)</v>
      </c>
      <c r="AA381" s="14"/>
      <c r="AB381" s="14"/>
      <c r="AC381" s="14"/>
      <c r="AD381" s="14"/>
    </row>
    <row r="382" spans="1:30" ht="15.75" customHeight="1" x14ac:dyDescent="0.2">
      <c r="A382" s="1" t="s">
        <v>2566</v>
      </c>
      <c r="B382" s="1" t="s">
        <v>916</v>
      </c>
      <c r="C382" s="1" t="s">
        <v>2566</v>
      </c>
      <c r="D382" s="10">
        <f>IF(AND(S382 &gt;= -800,S382 &lt;= -600),-7,IF(AND(S382 &gt; -600,S382 &lt;= -500),-6,IF(AND(S382 &gt; -500,S382 &lt;= -400),-5,IF(AND(S382 &gt; -400,S382 &lt;= -300),-4,IF(AND(S382 &gt; -300,S382 &lt;= -200),-3,IF(AND(S382 &gt; -200,S382 &lt;= -100),-2,IF(AND(S382 &gt; -100,S382 &lt;= -1),-1,IF(AND(S382 &gt;= 0,S382 &lt; 100),1,IF(AND(S382 &gt;= 100,S382 &lt; 200),2,IF(AND(S382 &gt;= 200,S382 &lt; 300),3,IF(AND(S382 &gt;= 300,S382 &lt; 400),4,IF(AND(S382 &gt;= 400,S382 &lt; 500),5))))))))))))</f>
        <v>-2</v>
      </c>
      <c r="E382" s="1" t="s">
        <v>2733</v>
      </c>
      <c r="F382" s="27" t="s">
        <v>2824</v>
      </c>
      <c r="G382" s="1" t="s">
        <v>2825</v>
      </c>
      <c r="H382" s="1" t="s">
        <v>2826</v>
      </c>
      <c r="I382" s="1">
        <v>1580</v>
      </c>
      <c r="J382" s="1">
        <v>11</v>
      </c>
      <c r="K382" s="1">
        <v>29</v>
      </c>
      <c r="L382" s="1">
        <v>0</v>
      </c>
      <c r="M382" t="s">
        <v>897</v>
      </c>
      <c r="N382" s="14">
        <f>J382/I382</f>
        <v>6.962025316455696E-3</v>
      </c>
      <c r="O382" s="14">
        <f>K382/I382</f>
        <v>1.8354430379746836E-2</v>
      </c>
      <c r="P382" s="14">
        <f>L382/I382</f>
        <v>0</v>
      </c>
      <c r="Q382">
        <v>407</v>
      </c>
      <c r="R382" s="14">
        <f>Q382/I382</f>
        <v>0.25759493670886074</v>
      </c>
      <c r="S382">
        <v>-150</v>
      </c>
      <c r="T382" t="s">
        <v>2737</v>
      </c>
      <c r="U382" s="20" t="s">
        <v>2738</v>
      </c>
      <c r="V382" s="20" t="s">
        <v>502</v>
      </c>
      <c r="W382">
        <v>259.66666666666691</v>
      </c>
      <c r="X382" s="14">
        <f>(Q382-W382)/I382</f>
        <v>9.3248945147679174E-2</v>
      </c>
      <c r="Y382" s="14" t="s">
        <v>2827</v>
      </c>
      <c r="Z382" s="30" t="str">
        <f>CONCATENATE(E382," (",U382,") - ",F382," (",V382,")")</f>
        <v>Septuaginta (0527) - Joel (039)</v>
      </c>
      <c r="AA382" s="14"/>
      <c r="AB382" s="14"/>
      <c r="AC382" s="14"/>
      <c r="AD382" s="14"/>
    </row>
    <row r="383" spans="1:30" ht="15.75" customHeight="1" x14ac:dyDescent="0.2">
      <c r="A383" s="1" t="s">
        <v>2566</v>
      </c>
      <c r="B383" s="1" t="s">
        <v>916</v>
      </c>
      <c r="C383" s="1" t="s">
        <v>2566</v>
      </c>
      <c r="D383" s="10">
        <f>IF(AND(S383 &gt;= -800,S383 &lt;= -600),-7,IF(AND(S383 &gt; -600,S383 &lt;= -500),-6,IF(AND(S383 &gt; -500,S383 &lt;= -400),-5,IF(AND(S383 &gt; -400,S383 &lt;= -300),-4,IF(AND(S383 &gt; -300,S383 &lt;= -200),-3,IF(AND(S383 &gt; -200,S383 &lt;= -100),-2,IF(AND(S383 &gt; -100,S383 &lt;= -1),-1,IF(AND(S383 &gt;= 0,S383 &lt; 100),1,IF(AND(S383 &gt;= 100,S383 &lt; 200),2,IF(AND(S383 &gt;= 200,S383 &lt; 300),3,IF(AND(S383 &gt;= 300,S383 &lt; 400),4,IF(AND(S383 &gt;= 400,S383 &lt; 500),5))))))))))))</f>
        <v>-2</v>
      </c>
      <c r="E383" s="1" t="s">
        <v>2733</v>
      </c>
      <c r="F383" s="27" t="s">
        <v>2828</v>
      </c>
      <c r="G383" s="1" t="s">
        <v>2829</v>
      </c>
      <c r="H383" s="1" t="s">
        <v>2830</v>
      </c>
      <c r="I383" s="1">
        <v>1091</v>
      </c>
      <c r="J383" s="1">
        <v>4</v>
      </c>
      <c r="K383" s="1">
        <v>35</v>
      </c>
      <c r="L383" s="1">
        <v>0</v>
      </c>
      <c r="M383" t="s">
        <v>897</v>
      </c>
      <c r="N383" s="14">
        <f>J383/I383</f>
        <v>3.6663611365719525E-3</v>
      </c>
      <c r="O383" s="14">
        <f>K383/I383</f>
        <v>3.2080659945004586E-2</v>
      </c>
      <c r="P383" s="14">
        <f>L383/I383</f>
        <v>0</v>
      </c>
      <c r="Q383">
        <v>231</v>
      </c>
      <c r="R383" s="14">
        <f>Q383/I383</f>
        <v>0.21173235563703025</v>
      </c>
      <c r="S383">
        <v>-150</v>
      </c>
      <c r="T383" t="s">
        <v>2737</v>
      </c>
      <c r="U383" s="20" t="s">
        <v>2738</v>
      </c>
      <c r="V383" s="20" t="s">
        <v>580</v>
      </c>
      <c r="W383">
        <v>139.33333333333329</v>
      </c>
      <c r="X383" s="14">
        <f>(Q383-W383)/I383</f>
        <v>8.4020776046440621E-2</v>
      </c>
      <c r="Y383" s="14" t="s">
        <v>2831</v>
      </c>
      <c r="Z383" s="30" t="str">
        <f>CONCATENATE(E383," (",U383,") - ",F383," (",V383,")")</f>
        <v>Septuaginta (0527) - Jonas (041)</v>
      </c>
      <c r="AA383" s="14"/>
      <c r="AB383" s="14"/>
      <c r="AC383" s="14"/>
      <c r="AD383" s="14"/>
    </row>
    <row r="384" spans="1:30" ht="15.75" customHeight="1" x14ac:dyDescent="0.2">
      <c r="A384" s="1" t="s">
        <v>2566</v>
      </c>
      <c r="B384" s="1" t="s">
        <v>916</v>
      </c>
      <c r="C384" s="1" t="s">
        <v>2566</v>
      </c>
      <c r="D384" s="10">
        <f>IF(AND(S384 &gt;= -800,S384 &lt;= -600),-7,IF(AND(S384 &gt; -600,S384 &lt;= -500),-6,IF(AND(S384 &gt; -500,S384 &lt;= -400),-5,IF(AND(S384 &gt; -400,S384 &lt;= -300),-4,IF(AND(S384 &gt; -300,S384 &lt;= -200),-3,IF(AND(S384 &gt; -200,S384 &lt;= -100),-2,IF(AND(S384 &gt; -100,S384 &lt;= -1),-1,IF(AND(S384 &gt;= 0,S384 &lt; 100),1,IF(AND(S384 &gt;= 100,S384 &lt; 200),2,IF(AND(S384 &gt;= 200,S384 &lt; 300),3,IF(AND(S384 &gt;= 300,S384 &lt; 400),4,IF(AND(S384 &gt;= 400,S384 &lt; 500),5))))))))))))</f>
        <v>-2</v>
      </c>
      <c r="E384" s="1" t="s">
        <v>2733</v>
      </c>
      <c r="F384" s="27" t="s">
        <v>2832</v>
      </c>
      <c r="G384" s="1" t="s">
        <v>2833</v>
      </c>
      <c r="H384" s="1" t="s">
        <v>2834</v>
      </c>
      <c r="I384" s="1">
        <v>14905</v>
      </c>
      <c r="J384" s="1">
        <v>60</v>
      </c>
      <c r="K384" s="1">
        <v>1533</v>
      </c>
      <c r="L384" s="1">
        <v>8</v>
      </c>
      <c r="M384" t="s">
        <v>897</v>
      </c>
      <c r="N384" s="14">
        <f>J384/I384</f>
        <v>4.025494800402549E-3</v>
      </c>
      <c r="O384" s="14">
        <f>K384/I384</f>
        <v>0.10285139215028515</v>
      </c>
      <c r="P384" s="14">
        <f>L384/I384</f>
        <v>5.3673264005367331E-4</v>
      </c>
      <c r="Q384">
        <v>3441</v>
      </c>
      <c r="R384" s="14">
        <f>Q384/I384</f>
        <v>0.23086212680308621</v>
      </c>
      <c r="S384">
        <v>-150</v>
      </c>
      <c r="T384" t="s">
        <v>2737</v>
      </c>
      <c r="U384" s="20" t="s">
        <v>2738</v>
      </c>
      <c r="V384" s="20" t="s">
        <v>62</v>
      </c>
      <c r="W384">
        <v>2218.8999999999919</v>
      </c>
      <c r="X384" s="14">
        <f>(Q384-W384)/I384</f>
        <v>8.19926199261998E-2</v>
      </c>
      <c r="Y384" s="14" t="s">
        <v>2835</v>
      </c>
      <c r="Z384" s="30" t="str">
        <f>CONCATENATE(E384," (",U384,") - ",F384," (",V384,")")</f>
        <v>Septuaginta (0527) - Josue (cod. Vat.) (007)</v>
      </c>
      <c r="AA384" s="14"/>
      <c r="AB384" s="14"/>
      <c r="AC384" s="14"/>
      <c r="AD384" s="14"/>
    </row>
    <row r="385" spans="1:30" ht="15.75" customHeight="1" x14ac:dyDescent="0.2">
      <c r="A385" s="1" t="s">
        <v>2566</v>
      </c>
      <c r="B385" s="1" t="s">
        <v>916</v>
      </c>
      <c r="C385" s="1" t="s">
        <v>2566</v>
      </c>
      <c r="D385" s="10">
        <f>IF(AND(S385 &gt;= -800,S385 &lt;= -600),-7,IF(AND(S385 &gt; -600,S385 &lt;= -500),-6,IF(AND(S385 &gt; -500,S385 &lt;= -400),-5,IF(AND(S385 &gt; -400,S385 &lt;= -300),-4,IF(AND(S385 &gt; -300,S385 &lt;= -200),-3,IF(AND(S385 &gt; -200,S385 &lt;= -100),-2,IF(AND(S385 &gt; -100,S385 &lt;= -1),-1,IF(AND(S385 &gt;= 0,S385 &lt; 100),1,IF(AND(S385 &gt;= 100,S385 &lt; 200),2,IF(AND(S385 &gt;= 200,S385 &lt; 300),3,IF(AND(S385 &gt;= 300,S385 &lt; 400),4,IF(AND(S385 &gt;= 400,S385 &lt; 500),5))))))))))))</f>
        <v>-2</v>
      </c>
      <c r="E385" s="1" t="s">
        <v>2733</v>
      </c>
      <c r="F385" s="27" t="s">
        <v>2836</v>
      </c>
      <c r="G385" s="1" t="s">
        <v>2837</v>
      </c>
      <c r="H385" s="1" t="s">
        <v>2838</v>
      </c>
      <c r="I385" s="1">
        <v>15946</v>
      </c>
      <c r="J385" s="1">
        <v>70</v>
      </c>
      <c r="K385" s="1">
        <v>1250</v>
      </c>
      <c r="L385" s="1">
        <v>0</v>
      </c>
      <c r="M385" t="s">
        <v>897</v>
      </c>
      <c r="N385" s="14">
        <f>J385/I385</f>
        <v>4.3898156277436349E-3</v>
      </c>
      <c r="O385" s="14">
        <f>K385/I385</f>
        <v>7.8389564781136331E-2</v>
      </c>
      <c r="P385" s="14">
        <f>L385/I385</f>
        <v>0</v>
      </c>
      <c r="Q385">
        <v>3590</v>
      </c>
      <c r="R385" s="14">
        <f>Q385/I385</f>
        <v>0.22513483005142357</v>
      </c>
      <c r="S385">
        <v>-150</v>
      </c>
      <c r="T385" t="s">
        <v>2737</v>
      </c>
      <c r="U385" s="20" t="s">
        <v>2738</v>
      </c>
      <c r="V385" s="20" t="s">
        <v>67</v>
      </c>
      <c r="W385">
        <v>1969.849999999989</v>
      </c>
      <c r="X385" s="14">
        <f>(Q385-W385)/I385</f>
        <v>0.10160228270412712</v>
      </c>
      <c r="Y385" s="14" t="s">
        <v>2839</v>
      </c>
      <c r="Z385" s="30" t="str">
        <f>CONCATENATE(E385," (",U385,") - ",F385," (",V385,")")</f>
        <v>Septuaginta (0527) - Judices (cod. Al.) (008)</v>
      </c>
      <c r="AA385" s="14"/>
      <c r="AB385" s="14"/>
      <c r="AC385" s="14"/>
      <c r="AD385" s="14"/>
    </row>
    <row r="386" spans="1:30" ht="15.75" customHeight="1" x14ac:dyDescent="0.2">
      <c r="A386" s="1" t="s">
        <v>2566</v>
      </c>
      <c r="B386" s="1" t="s">
        <v>916</v>
      </c>
      <c r="C386" s="1" t="s">
        <v>2566</v>
      </c>
      <c r="D386" s="10">
        <f>IF(AND(S386 &gt;= -800,S386 &lt;= -600),-7,IF(AND(S386 &gt; -600,S386 &lt;= -500),-6,IF(AND(S386 &gt; -500,S386 &lt;= -400),-5,IF(AND(S386 &gt; -400,S386 &lt;= -300),-4,IF(AND(S386 &gt; -300,S386 &lt;= -200),-3,IF(AND(S386 &gt; -200,S386 &lt;= -100),-2,IF(AND(S386 &gt; -100,S386 &lt;= -1),-1,IF(AND(S386 &gt;= 0,S386 &lt; 100),1,IF(AND(S386 &gt;= 100,S386 &lt; 200),2,IF(AND(S386 &gt;= 200,S386 &lt; 300),3,IF(AND(S386 &gt;= 300,S386 &lt; 400),4,IF(AND(S386 &gt;= 400,S386 &lt; 500),5))))))))))))</f>
        <v>-2</v>
      </c>
      <c r="E386" s="1" t="s">
        <v>2733</v>
      </c>
      <c r="F386" s="27" t="s">
        <v>2840</v>
      </c>
      <c r="G386" s="1" t="s">
        <v>2841</v>
      </c>
      <c r="H386" s="1" t="s">
        <v>2842</v>
      </c>
      <c r="I386" s="1">
        <v>9174</v>
      </c>
      <c r="J386" s="1">
        <v>35</v>
      </c>
      <c r="K386" s="1">
        <v>376</v>
      </c>
      <c r="L386" s="1">
        <v>0</v>
      </c>
      <c r="M386" t="s">
        <v>897</v>
      </c>
      <c r="N386" s="14">
        <f>J386/I386</f>
        <v>3.81512971441029E-3</v>
      </c>
      <c r="O386" s="14">
        <f>K386/I386</f>
        <v>4.0985393503379118E-2</v>
      </c>
      <c r="P386" s="14">
        <f>L386/I386</f>
        <v>0</v>
      </c>
      <c r="Q386">
        <v>2051</v>
      </c>
      <c r="R386" s="14">
        <f>Q386/I386</f>
        <v>0.223566601264443</v>
      </c>
      <c r="S386">
        <v>-150</v>
      </c>
      <c r="T386" t="s">
        <v>2737</v>
      </c>
      <c r="U386" s="20" t="s">
        <v>2738</v>
      </c>
      <c r="V386" s="20" t="s">
        <v>645</v>
      </c>
      <c r="W386">
        <v>1201.766666666668</v>
      </c>
      <c r="X386" s="14">
        <f>(Q386-W386)/I386</f>
        <v>9.2569580699076962E-2</v>
      </c>
      <c r="Y386" s="14" t="s">
        <v>2843</v>
      </c>
      <c r="Z386" s="30" t="str">
        <f>CONCATENATE(E386," (",U386,") - ",F386," (",V386,")")</f>
        <v>Septuaginta (0527) - Judith (020)</v>
      </c>
      <c r="AA386" s="14"/>
      <c r="AB386" s="14"/>
      <c r="AC386" s="14"/>
      <c r="AD386" s="14"/>
    </row>
    <row r="387" spans="1:30" ht="15.75" customHeight="1" x14ac:dyDescent="0.2">
      <c r="A387" s="1" t="s">
        <v>2566</v>
      </c>
      <c r="B387" s="1" t="s">
        <v>916</v>
      </c>
      <c r="C387" s="1" t="s">
        <v>2566</v>
      </c>
      <c r="D387" s="10">
        <f>IF(AND(S387 &gt;= -800,S387 &lt;= -600),-7,IF(AND(S387 &gt; -600,S387 &lt;= -500),-6,IF(AND(S387 &gt; -500,S387 &lt;= -400),-5,IF(AND(S387 &gt; -400,S387 &lt;= -300),-4,IF(AND(S387 &gt; -300,S387 &lt;= -200),-3,IF(AND(S387 &gt; -200,S387 &lt;= -100),-2,IF(AND(S387 &gt; -100,S387 &lt;= -1),-1,IF(AND(S387 &gt;= 0,S387 &lt; 100),1,IF(AND(S387 &gt;= 100,S387 &lt; 200),2,IF(AND(S387 &gt;= 200,S387 &lt; 300),3,IF(AND(S387 &gt;= 300,S387 &lt; 400),4,IF(AND(S387 &gt;= 400,S387 &lt; 500),5))))))))))))</f>
        <v>-2</v>
      </c>
      <c r="E387" s="1" t="s">
        <v>2733</v>
      </c>
      <c r="F387" s="27" t="s">
        <v>2844</v>
      </c>
      <c r="G387" s="1" t="s">
        <v>2845</v>
      </c>
      <c r="H387" s="1" t="s">
        <v>2846</v>
      </c>
      <c r="I387" s="1">
        <v>2410</v>
      </c>
      <c r="J387" s="1">
        <v>40</v>
      </c>
      <c r="K387" s="1">
        <v>41</v>
      </c>
      <c r="L387" s="1">
        <v>0</v>
      </c>
      <c r="M387" t="s">
        <v>897</v>
      </c>
      <c r="N387" s="14">
        <f>J387/I387</f>
        <v>1.6597510373443983E-2</v>
      </c>
      <c r="O387" s="14">
        <f>K387/I387</f>
        <v>1.7012448132780082E-2</v>
      </c>
      <c r="P387" s="14">
        <f>L387/I387</f>
        <v>0</v>
      </c>
      <c r="Q387">
        <v>580</v>
      </c>
      <c r="R387" s="14">
        <f>Q387/I387</f>
        <v>0.24066390041493776</v>
      </c>
      <c r="S387">
        <v>-150</v>
      </c>
      <c r="T387" t="s">
        <v>2737</v>
      </c>
      <c r="U387" s="20" t="s">
        <v>2738</v>
      </c>
      <c r="V387" s="20" t="s">
        <v>483</v>
      </c>
      <c r="W387">
        <v>343.48333333333329</v>
      </c>
      <c r="X387" s="14">
        <f>(Q387-W387)/I387</f>
        <v>9.8139695712309835E-2</v>
      </c>
      <c r="Y387" s="14" t="s">
        <v>2847</v>
      </c>
      <c r="Z387" s="30" t="str">
        <f>CONCATENATE(E387," (",U387,") - ",F387," (",V387,")")</f>
        <v>Septuaginta (0527) - Lamentationes (051)</v>
      </c>
      <c r="AA387" s="14"/>
      <c r="AB387" s="14"/>
      <c r="AC387" s="14"/>
      <c r="AD387" s="14"/>
    </row>
    <row r="388" spans="1:30" ht="15.75" customHeight="1" x14ac:dyDescent="0.2">
      <c r="A388" s="1" t="s">
        <v>2566</v>
      </c>
      <c r="B388" s="1" t="s">
        <v>916</v>
      </c>
      <c r="C388" s="1" t="s">
        <v>2566</v>
      </c>
      <c r="D388" s="10">
        <f>IF(AND(S388 &gt;= -800,S388 &lt;= -600),-7,IF(AND(S388 &gt; -600,S388 &lt;= -500),-6,IF(AND(S388 &gt; -500,S388 &lt;= -400),-5,IF(AND(S388 &gt; -400,S388 &lt;= -300),-4,IF(AND(S388 &gt; -300,S388 &lt;= -200),-3,IF(AND(S388 &gt; -200,S388 &lt;= -100),-2,IF(AND(S388 &gt; -100,S388 &lt;= -1),-1,IF(AND(S388 &gt;= 0,S388 &lt; 100),1,IF(AND(S388 &gt;= 100,S388 &lt; 200),2,IF(AND(S388 &gt;= 200,S388 &lt; 300),3,IF(AND(S388 &gt;= 300,S388 &lt; 400),4,IF(AND(S388 &gt;= 400,S388 &lt; 500),5))))))))))))</f>
        <v>-2</v>
      </c>
      <c r="E388" s="1" t="s">
        <v>2733</v>
      </c>
      <c r="F388" s="27" t="s">
        <v>2848</v>
      </c>
      <c r="G388" s="1" t="s">
        <v>2849</v>
      </c>
      <c r="H388" s="1" t="s">
        <v>2850</v>
      </c>
      <c r="I388" s="1">
        <v>18292</v>
      </c>
      <c r="J388" s="1">
        <v>62</v>
      </c>
      <c r="K388" s="1">
        <v>801</v>
      </c>
      <c r="L388" s="1">
        <v>0</v>
      </c>
      <c r="M388" t="s">
        <v>897</v>
      </c>
      <c r="N388" s="14">
        <f>J388/I388</f>
        <v>3.3894598731685982E-3</v>
      </c>
      <c r="O388" s="14">
        <f>K388/I388</f>
        <v>4.3789634813033017E-2</v>
      </c>
      <c r="P388" s="14">
        <f>L388/I388</f>
        <v>0</v>
      </c>
      <c r="Q388">
        <v>3803</v>
      </c>
      <c r="R388" s="14">
        <f>Q388/I388</f>
        <v>0.20790509512355129</v>
      </c>
      <c r="S388">
        <v>-150</v>
      </c>
      <c r="T388" t="s">
        <v>2737</v>
      </c>
      <c r="U388" s="20" t="s">
        <v>2738</v>
      </c>
      <c r="V388" s="20" t="s">
        <v>695</v>
      </c>
      <c r="W388">
        <v>2235.099999999994</v>
      </c>
      <c r="X388" s="14">
        <f>(Q388-W388)/I388</f>
        <v>8.5715066695823641E-2</v>
      </c>
      <c r="Y388" s="14" t="s">
        <v>2851</v>
      </c>
      <c r="Z388" s="30" t="str">
        <f>CONCATENATE(E388," (",U388,") - ",F388," (",V388,")")</f>
        <v>Septuaginta (0527) - Machabaeorum I (023)</v>
      </c>
      <c r="AA388" s="14"/>
      <c r="AB388" s="14"/>
      <c r="AC388" s="14"/>
      <c r="AD388" s="14"/>
    </row>
    <row r="389" spans="1:30" ht="15.75" customHeight="1" x14ac:dyDescent="0.2">
      <c r="A389" s="1" t="s">
        <v>2566</v>
      </c>
      <c r="B389" s="1" t="s">
        <v>916</v>
      </c>
      <c r="C389" s="1" t="s">
        <v>2566</v>
      </c>
      <c r="D389" s="10">
        <f>IF(AND(S389 &gt;= -800,S389 &lt;= -600),-7,IF(AND(S389 &gt; -600,S389 &lt;= -500),-6,IF(AND(S389 &gt; -500,S389 &lt;= -400),-5,IF(AND(S389 &gt; -400,S389 &lt;= -300),-4,IF(AND(S389 &gt; -300,S389 &lt;= -200),-3,IF(AND(S389 &gt; -200,S389 &lt;= -100),-2,IF(AND(S389 &gt; -100,S389 &lt;= -1),-1,IF(AND(S389 &gt;= 0,S389 &lt; 100),1,IF(AND(S389 &gt;= 100,S389 &lt; 200),2,IF(AND(S389 &gt;= 200,S389 &lt; 300),3,IF(AND(S389 &gt;= 300,S389 &lt; 400),4,IF(AND(S389 &gt;= 400,S389 &lt; 500),5))))))))))))</f>
        <v>-2</v>
      </c>
      <c r="E389" s="1" t="s">
        <v>2733</v>
      </c>
      <c r="F389" s="27" t="s">
        <v>2852</v>
      </c>
      <c r="G389" s="1" t="s">
        <v>2853</v>
      </c>
      <c r="H389" s="1" t="s">
        <v>2854</v>
      </c>
      <c r="I389" s="1">
        <v>11917</v>
      </c>
      <c r="J389" s="1">
        <v>43</v>
      </c>
      <c r="K389" s="1">
        <v>318</v>
      </c>
      <c r="L389" s="1">
        <v>0</v>
      </c>
      <c r="M389" t="s">
        <v>897</v>
      </c>
      <c r="N389" s="14">
        <f>J389/I389</f>
        <v>3.6082906771838551E-3</v>
      </c>
      <c r="O389" s="14">
        <f>K389/I389</f>
        <v>2.6684568263824787E-2</v>
      </c>
      <c r="P389" s="14">
        <f>L389/I389</f>
        <v>0</v>
      </c>
      <c r="Q389">
        <v>2063</v>
      </c>
      <c r="R389" s="14">
        <f>Q389/I389</f>
        <v>0.17311403876814635</v>
      </c>
      <c r="S389">
        <v>-150</v>
      </c>
      <c r="T389" t="s">
        <v>2737</v>
      </c>
      <c r="U389" s="20" t="s">
        <v>2738</v>
      </c>
      <c r="V389" s="20" t="s">
        <v>766</v>
      </c>
      <c r="W389">
        <v>1160.826190476191</v>
      </c>
      <c r="X389" s="14">
        <f>(Q389-W389)/I389</f>
        <v>7.570477549079542E-2</v>
      </c>
      <c r="Y389" s="14" t="s">
        <v>2855</v>
      </c>
      <c r="Z389" s="30" t="str">
        <f>CONCATENATE(E389," (",U389,") - ",F389," (",V389,")")</f>
        <v>Septuaginta (0527) - Machabaeorum II (024)</v>
      </c>
      <c r="AA389" s="14"/>
      <c r="AB389" s="14"/>
      <c r="AC389" s="14"/>
      <c r="AD389" s="14"/>
    </row>
    <row r="390" spans="1:30" ht="15.75" customHeight="1" x14ac:dyDescent="0.2">
      <c r="A390" s="1" t="s">
        <v>2566</v>
      </c>
      <c r="B390" s="1" t="s">
        <v>916</v>
      </c>
      <c r="C390" s="1" t="s">
        <v>2566</v>
      </c>
      <c r="D390" s="10">
        <f>IF(AND(S390 &gt;= -800,S390 &lt;= -600),-7,IF(AND(S390 &gt; -600,S390 &lt;= -500),-6,IF(AND(S390 &gt; -500,S390 &lt;= -400),-5,IF(AND(S390 &gt; -400,S390 &lt;= -300),-4,IF(AND(S390 &gt; -300,S390 &lt;= -200),-3,IF(AND(S390 &gt; -200,S390 &lt;= -100),-2,IF(AND(S390 &gt; -100,S390 &lt;= -1),-1,IF(AND(S390 &gt;= 0,S390 &lt; 100),1,IF(AND(S390 &gt;= 100,S390 &lt; 200),2,IF(AND(S390 &gt;= 200,S390 &lt; 300),3,IF(AND(S390 &gt;= 300,S390 &lt; 400),4,IF(AND(S390 &gt;= 400,S390 &lt; 500),5))))))))))))</f>
        <v>-2</v>
      </c>
      <c r="E390" s="1" t="s">
        <v>2733</v>
      </c>
      <c r="F390" s="27" t="s">
        <v>2856</v>
      </c>
      <c r="G390" s="1" t="s">
        <v>2857</v>
      </c>
      <c r="H390" s="1" t="s">
        <v>2858</v>
      </c>
      <c r="I390" s="1">
        <v>7859</v>
      </c>
      <c r="J390" s="1">
        <v>50</v>
      </c>
      <c r="K390" s="1">
        <v>94</v>
      </c>
      <c r="L390" s="1">
        <v>0</v>
      </c>
      <c r="M390" t="s">
        <v>897</v>
      </c>
      <c r="N390" s="14">
        <f>J390/I390</f>
        <v>6.3621325868431101E-3</v>
      </c>
      <c r="O390" s="14">
        <f>K390/I390</f>
        <v>1.1960809263265046E-2</v>
      </c>
      <c r="P390" s="14">
        <f>L390/I390</f>
        <v>0</v>
      </c>
      <c r="Q390">
        <v>1453</v>
      </c>
      <c r="R390" s="14">
        <f>Q390/I390</f>
        <v>0.18488357297366076</v>
      </c>
      <c r="S390">
        <v>-150</v>
      </c>
      <c r="T390" t="s">
        <v>2737</v>
      </c>
      <c r="U390" s="20" t="s">
        <v>2738</v>
      </c>
      <c r="V390" s="20" t="s">
        <v>685</v>
      </c>
      <c r="W390">
        <v>930.03571428571684</v>
      </c>
      <c r="X390" s="14">
        <f>(Q390-W390)/I390</f>
        <v>6.6543362477959431E-2</v>
      </c>
      <c r="Y390" s="14" t="s">
        <v>2859</v>
      </c>
      <c r="Z390" s="30" t="str">
        <f>CONCATENATE(E390," (",U390,") - ",F390," (",V390,")")</f>
        <v>Septuaginta (0527) - Machabaeorum IV (026)</v>
      </c>
      <c r="AA390" s="14"/>
      <c r="AB390" s="14"/>
      <c r="AC390" s="14"/>
      <c r="AD390" s="14"/>
    </row>
    <row r="391" spans="1:30" ht="15.75" customHeight="1" x14ac:dyDescent="0.2">
      <c r="A391" s="1" t="s">
        <v>2566</v>
      </c>
      <c r="B391" s="1" t="s">
        <v>916</v>
      </c>
      <c r="C391" s="1" t="s">
        <v>2566</v>
      </c>
      <c r="D391" s="10">
        <f>IF(AND(S391 &gt;= -800,S391 &lt;= -600),-7,IF(AND(S391 &gt; -600,S391 &lt;= -500),-6,IF(AND(S391 &gt; -500,S391 &lt;= -400),-5,IF(AND(S391 &gt; -400,S391 &lt;= -300),-4,IF(AND(S391 &gt; -300,S391 &lt;= -200),-3,IF(AND(S391 &gt; -200,S391 &lt;= -100),-2,IF(AND(S391 &gt; -100,S391 &lt;= -1),-1,IF(AND(S391 &gt;= 0,S391 &lt; 100),1,IF(AND(S391 &gt;= 100,S391 &lt; 200),2,IF(AND(S391 &gt;= 200,S391 &lt; 300),3,IF(AND(S391 &gt;= 300,S391 &lt; 400),4,IF(AND(S391 &gt;= 400,S391 &lt; 500),5))))))))))))</f>
        <v>-2</v>
      </c>
      <c r="E391" s="1" t="s">
        <v>2733</v>
      </c>
      <c r="F391" s="27" t="s">
        <v>2860</v>
      </c>
      <c r="G391" s="1" t="s">
        <v>2861</v>
      </c>
      <c r="H391" s="1" t="s">
        <v>2862</v>
      </c>
      <c r="I391" s="1">
        <v>5110</v>
      </c>
      <c r="J391" s="1">
        <v>29</v>
      </c>
      <c r="K391" s="1">
        <v>54</v>
      </c>
      <c r="L391" s="1">
        <v>0</v>
      </c>
      <c r="M391" t="s">
        <v>897</v>
      </c>
      <c r="N391" s="14">
        <f>J391/I391</f>
        <v>5.6751467710371819E-3</v>
      </c>
      <c r="O391" s="14">
        <f>K391/I391</f>
        <v>1.0567514677103719E-2</v>
      </c>
      <c r="P391" s="14">
        <f>L391/I391</f>
        <v>0</v>
      </c>
      <c r="Q391">
        <v>964</v>
      </c>
      <c r="R391" s="14">
        <f>Q391/I391</f>
        <v>0.18864970645792564</v>
      </c>
      <c r="S391">
        <v>-150</v>
      </c>
      <c r="T391" t="s">
        <v>2737</v>
      </c>
      <c r="U391" s="20" t="s">
        <v>2738</v>
      </c>
      <c r="V391" s="20" t="s">
        <v>752</v>
      </c>
      <c r="W391">
        <v>551.29285714285629</v>
      </c>
      <c r="X391" s="14">
        <f>(Q391-W391)/I391</f>
        <v>8.0764607212748279E-2</v>
      </c>
      <c r="Y391" s="14" t="s">
        <v>2863</v>
      </c>
      <c r="Z391" s="30" t="str">
        <f>CONCATENATE(E391," (",U391,") - ",F391," (",V391,")")</f>
        <v>Septuaginta (0527) - Machabaeourum III (025)</v>
      </c>
      <c r="AA391" s="14"/>
      <c r="AB391" s="14"/>
      <c r="AC391" s="14"/>
      <c r="AD391" s="14"/>
    </row>
    <row r="392" spans="1:30" ht="15.75" customHeight="1" x14ac:dyDescent="0.2">
      <c r="A392" s="1" t="s">
        <v>2566</v>
      </c>
      <c r="B392" s="1" t="s">
        <v>916</v>
      </c>
      <c r="C392" s="1" t="s">
        <v>2566</v>
      </c>
      <c r="D392" s="10">
        <f>IF(AND(S392 &gt;= -800,S392 &lt;= -600),-7,IF(AND(S392 &gt; -600,S392 &lt;= -500),-6,IF(AND(S392 &gt; -500,S392 &lt;= -400),-5,IF(AND(S392 &gt; -400,S392 &lt;= -300),-4,IF(AND(S392 &gt; -300,S392 &lt;= -200),-3,IF(AND(S392 &gt; -200,S392 &lt;= -100),-2,IF(AND(S392 &gt; -100,S392 &lt;= -1),-1,IF(AND(S392 &gt;= 0,S392 &lt; 100),1,IF(AND(S392 &gt;= 100,S392 &lt; 200),2,IF(AND(S392 &gt;= 200,S392 &lt; 300),3,IF(AND(S392 &gt;= 300,S392 &lt; 400),4,IF(AND(S392 &gt;= 400,S392 &lt; 500),5))))))))))))</f>
        <v>-2</v>
      </c>
      <c r="E392" s="1" t="s">
        <v>2733</v>
      </c>
      <c r="F392" s="27" t="s">
        <v>2864</v>
      </c>
      <c r="G392" s="1" t="s">
        <v>2865</v>
      </c>
      <c r="H392" s="1" t="s">
        <v>2866</v>
      </c>
      <c r="I392" s="1">
        <v>1416</v>
      </c>
      <c r="J392" s="1">
        <v>4</v>
      </c>
      <c r="K392" s="1">
        <v>23</v>
      </c>
      <c r="L392" s="1">
        <v>0</v>
      </c>
      <c r="M392" t="s">
        <v>897</v>
      </c>
      <c r="N392" s="14">
        <f>J392/I392</f>
        <v>2.8248587570621469E-3</v>
      </c>
      <c r="O392" s="14">
        <f>K392/I392</f>
        <v>1.6242937853107344E-2</v>
      </c>
      <c r="P392" s="14">
        <f>L392/I392</f>
        <v>0</v>
      </c>
      <c r="Q392">
        <v>387</v>
      </c>
      <c r="R392" s="14">
        <f>Q392/I392</f>
        <v>0.27330508474576271</v>
      </c>
      <c r="S392">
        <v>-150</v>
      </c>
      <c r="T392" t="s">
        <v>2737</v>
      </c>
      <c r="U392" s="20" t="s">
        <v>2738</v>
      </c>
      <c r="V392" s="20" t="s">
        <v>599</v>
      </c>
      <c r="W392">
        <v>223.28333333333339</v>
      </c>
      <c r="X392" s="14">
        <f>(Q392-W392)/I392</f>
        <v>0.11561911487758941</v>
      </c>
      <c r="Y392" s="14" t="s">
        <v>2867</v>
      </c>
      <c r="Z392" s="30" t="str">
        <f>CONCATENATE(E392," (",U392,") - ",F392," (",V392,")")</f>
        <v>Septuaginta (0527) - Malachias (047)</v>
      </c>
      <c r="AA392" s="14"/>
      <c r="AB392" s="14"/>
      <c r="AC392" s="14"/>
      <c r="AD392" s="14"/>
    </row>
    <row r="393" spans="1:30" ht="15.75" customHeight="1" x14ac:dyDescent="0.2">
      <c r="A393" s="1" t="s">
        <v>2566</v>
      </c>
      <c r="B393" s="1" t="s">
        <v>916</v>
      </c>
      <c r="C393" s="1" t="s">
        <v>2566</v>
      </c>
      <c r="D393" s="10">
        <f>IF(AND(S393 &gt;= -800,S393 &lt;= -600),-7,IF(AND(S393 &gt; -600,S393 &lt;= -500),-6,IF(AND(S393 &gt; -500,S393 &lt;= -400),-5,IF(AND(S393 &gt; -400,S393 &lt;= -300),-4,IF(AND(S393 &gt; -300,S393 &lt;= -200),-3,IF(AND(S393 &gt; -200,S393 &lt;= -100),-2,IF(AND(S393 &gt; -100,S393 &lt;= -1),-1,IF(AND(S393 &gt;= 0,S393 &lt; 100),1,IF(AND(S393 &gt;= 100,S393 &lt; 200),2,IF(AND(S393 &gt;= 200,S393 &lt; 300),3,IF(AND(S393 &gt;= 300,S393 &lt; 400),4,IF(AND(S393 &gt;= 400,S393 &lt; 500),5))))))))))))</f>
        <v>-2</v>
      </c>
      <c r="E393" s="1" t="s">
        <v>2733</v>
      </c>
      <c r="F393" s="27" t="s">
        <v>2868</v>
      </c>
      <c r="G393" s="1" t="s">
        <v>2869</v>
      </c>
      <c r="H393" s="1" t="s">
        <v>2870</v>
      </c>
      <c r="I393" s="1">
        <v>2368</v>
      </c>
      <c r="J393" s="1">
        <v>13</v>
      </c>
      <c r="K393" s="1">
        <v>77</v>
      </c>
      <c r="L393" s="1">
        <v>0</v>
      </c>
      <c r="M393" t="s">
        <v>897</v>
      </c>
      <c r="N393" s="14">
        <f>J393/I393</f>
        <v>5.4898648648648652E-3</v>
      </c>
      <c r="O393" s="14">
        <f>K393/I393</f>
        <v>3.2516891891891893E-2</v>
      </c>
      <c r="P393" s="14">
        <f>L393/I393</f>
        <v>0</v>
      </c>
      <c r="Q393">
        <v>566</v>
      </c>
      <c r="R393" s="14">
        <f>Q393/I393</f>
        <v>0.23902027027027026</v>
      </c>
      <c r="S393">
        <v>-150</v>
      </c>
      <c r="T393" t="s">
        <v>2737</v>
      </c>
      <c r="U393" s="20" t="s">
        <v>2738</v>
      </c>
      <c r="V393" s="20" t="s">
        <v>526</v>
      </c>
      <c r="W393">
        <v>323.66666666666669</v>
      </c>
      <c r="X393" s="14">
        <f>(Q393-W393)/I393</f>
        <v>0.1023367117117117</v>
      </c>
      <c r="Y393" s="14" t="s">
        <v>2871</v>
      </c>
      <c r="Z393" s="30" t="str">
        <f>CONCATENATE(E393," (",U393,") - ",F393," (",V393,")")</f>
        <v>Septuaginta (0527) - Michaeas (038)</v>
      </c>
      <c r="AA393" s="14"/>
      <c r="AB393" s="14"/>
      <c r="AC393" s="14"/>
      <c r="AD393" s="14"/>
    </row>
    <row r="394" spans="1:30" ht="15.75" customHeight="1" x14ac:dyDescent="0.2">
      <c r="A394" s="1" t="s">
        <v>2566</v>
      </c>
      <c r="B394" s="1" t="s">
        <v>916</v>
      </c>
      <c r="C394" s="1" t="s">
        <v>2566</v>
      </c>
      <c r="D394" s="10">
        <f>IF(AND(S394 &gt;= -800,S394 &lt;= -600),-7,IF(AND(S394 &gt; -600,S394 &lt;= -500),-6,IF(AND(S394 &gt; -500,S394 &lt;= -400),-5,IF(AND(S394 &gt; -400,S394 &lt;= -300),-4,IF(AND(S394 &gt; -300,S394 &lt;= -200),-3,IF(AND(S394 &gt; -200,S394 &lt;= -100),-2,IF(AND(S394 &gt; -100,S394 &lt;= -1),-1,IF(AND(S394 &gt;= 0,S394 &lt; 100),1,IF(AND(S394 &gt;= 100,S394 &lt; 200),2,IF(AND(S394 &gt;= 200,S394 &lt; 300),3,IF(AND(S394 &gt;= 300,S394 &lt; 400),4,IF(AND(S394 &gt;= 400,S394 &lt; 500),5))))))))))))</f>
        <v>-2</v>
      </c>
      <c r="E394" s="1" t="s">
        <v>2733</v>
      </c>
      <c r="F394" s="27" t="s">
        <v>2872</v>
      </c>
      <c r="G394" s="1" t="s">
        <v>2873</v>
      </c>
      <c r="H394" s="1" t="s">
        <v>2874</v>
      </c>
      <c r="I394" s="1">
        <v>937</v>
      </c>
      <c r="J394" s="1">
        <v>3</v>
      </c>
      <c r="K394" s="1">
        <v>11</v>
      </c>
      <c r="L394" s="1">
        <v>0</v>
      </c>
      <c r="M394" t="s">
        <v>897</v>
      </c>
      <c r="N394" s="14">
        <f>J394/I394</f>
        <v>3.2017075773745998E-3</v>
      </c>
      <c r="O394" s="14">
        <f>K394/I394</f>
        <v>1.1739594450373533E-2</v>
      </c>
      <c r="P394" s="14">
        <f>L394/I394</f>
        <v>0</v>
      </c>
      <c r="Q394">
        <v>203</v>
      </c>
      <c r="R394" s="14">
        <f>Q394/I394</f>
        <v>0.21664887940234792</v>
      </c>
      <c r="S394">
        <v>-150</v>
      </c>
      <c r="T394" t="s">
        <v>2737</v>
      </c>
      <c r="U394" s="20" t="s">
        <v>2738</v>
      </c>
      <c r="V394" s="20" t="s">
        <v>521</v>
      </c>
      <c r="W394">
        <v>121.25</v>
      </c>
      <c r="X394" s="14">
        <f>(Q394-W394)/I394</f>
        <v>8.7246531483457845E-2</v>
      </c>
      <c r="Y394" s="14" t="s">
        <v>2875</v>
      </c>
      <c r="Z394" s="30" t="str">
        <f>CONCATENATE(E394," (",U394,") - ",F394," (",V394,")")</f>
        <v>Septuaginta (0527) - Nahum (042)</v>
      </c>
      <c r="AA394" s="14"/>
      <c r="AB394" s="14"/>
      <c r="AC394" s="14"/>
      <c r="AD394" s="14"/>
    </row>
    <row r="395" spans="1:30" ht="15.75" customHeight="1" x14ac:dyDescent="0.2">
      <c r="A395" s="1" t="s">
        <v>2566</v>
      </c>
      <c r="B395" s="1" t="s">
        <v>916</v>
      </c>
      <c r="C395" s="1" t="s">
        <v>2566</v>
      </c>
      <c r="D395" s="10">
        <f>IF(AND(S395 &gt;= -800,S395 &lt;= -600),-7,IF(AND(S395 &gt; -600,S395 &lt;= -500),-6,IF(AND(S395 &gt; -500,S395 &lt;= -400),-5,IF(AND(S395 &gt; -400,S395 &lt;= -300),-4,IF(AND(S395 &gt; -300,S395 &lt;= -200),-3,IF(AND(S395 &gt; -200,S395 &lt;= -100),-2,IF(AND(S395 &gt; -100,S395 &lt;= -1),-1,IF(AND(S395 &gt;= 0,S395 &lt; 100),1,IF(AND(S395 &gt;= 100,S395 &lt; 200),2,IF(AND(S395 &gt;= 200,S395 &lt; 300),3,IF(AND(S395 &gt;= 300,S395 &lt; 400),4,IF(AND(S395 &gt;= 400,S395 &lt; 500),5))))))))))))</f>
        <v>-2</v>
      </c>
      <c r="E395" s="1" t="s">
        <v>2733</v>
      </c>
      <c r="F395" s="27" t="s">
        <v>2876</v>
      </c>
      <c r="G395" s="1" t="s">
        <v>2877</v>
      </c>
      <c r="H395" s="1" t="s">
        <v>2878</v>
      </c>
      <c r="I395" s="1">
        <v>4159</v>
      </c>
      <c r="J395" s="1">
        <v>50</v>
      </c>
      <c r="K395" s="1">
        <v>44</v>
      </c>
      <c r="L395" s="1">
        <v>0</v>
      </c>
      <c r="M395" t="s">
        <v>897</v>
      </c>
      <c r="N395" s="14">
        <f>J395/I395</f>
        <v>1.2022120702091849E-2</v>
      </c>
      <c r="O395" s="14">
        <f>K395/I395</f>
        <v>1.0579466217840828E-2</v>
      </c>
      <c r="P395" s="14">
        <f>L395/I395</f>
        <v>0</v>
      </c>
      <c r="Q395">
        <v>917</v>
      </c>
      <c r="R395" s="14">
        <f>Q395/I395</f>
        <v>0.2204856936763645</v>
      </c>
      <c r="S395">
        <v>-150</v>
      </c>
      <c r="T395" t="s">
        <v>2737</v>
      </c>
      <c r="U395" s="20" t="s">
        <v>2738</v>
      </c>
      <c r="V395" s="20" t="s">
        <v>771</v>
      </c>
      <c r="W395">
        <v>539.58333333333292</v>
      </c>
      <c r="X395" s="14">
        <f>(Q395-W395)/I395</f>
        <v>9.0746974432956734E-2</v>
      </c>
      <c r="Y395" s="14" t="s">
        <v>2879</v>
      </c>
      <c r="Z395" s="30" t="str">
        <f>CONCATENATE(E395," (",U395,") - ",F395," (",V395,")")</f>
        <v>Septuaginta (0527) - Odae (028)</v>
      </c>
      <c r="AA395" s="14"/>
      <c r="AB395" s="14"/>
      <c r="AC395" s="14"/>
      <c r="AD395" s="14"/>
    </row>
    <row r="396" spans="1:30" ht="15.75" customHeight="1" x14ac:dyDescent="0.2">
      <c r="A396" s="1" t="s">
        <v>2566</v>
      </c>
      <c r="B396" s="1" t="s">
        <v>916</v>
      </c>
      <c r="C396" s="1" t="s">
        <v>2566</v>
      </c>
      <c r="D396" s="10">
        <f>IF(AND(S396 &gt;= -800,S396 &lt;= -600),-7,IF(AND(S396 &gt; -600,S396 &lt;= -500),-6,IF(AND(S396 &gt; -500,S396 &lt;= -400),-5,IF(AND(S396 &gt; -400,S396 &lt;= -300),-4,IF(AND(S396 &gt; -300,S396 &lt;= -200),-3,IF(AND(S396 &gt; -200,S396 &lt;= -100),-2,IF(AND(S396 &gt; -100,S396 &lt;= -1),-1,IF(AND(S396 &gt;= 0,S396 &lt; 100),1,IF(AND(S396 &gt;= 100,S396 &lt; 200),2,IF(AND(S396 &gt;= 200,S396 &lt; 300),3,IF(AND(S396 &gt;= 300,S396 &lt; 400),4,IF(AND(S396 &gt;= 400,S396 &lt; 500),5))))))))))))</f>
        <v>-2</v>
      </c>
      <c r="E396" s="1" t="s">
        <v>2733</v>
      </c>
      <c r="F396" s="27" t="s">
        <v>2880</v>
      </c>
      <c r="G396" s="1" t="s">
        <v>2881</v>
      </c>
      <c r="H396" s="1" t="s">
        <v>2882</v>
      </c>
      <c r="I396" s="1">
        <v>3941</v>
      </c>
      <c r="J396" s="1">
        <v>18</v>
      </c>
      <c r="K396" s="1">
        <v>153</v>
      </c>
      <c r="L396" s="1">
        <v>0</v>
      </c>
      <c r="M396" t="s">
        <v>897</v>
      </c>
      <c r="N396" s="14">
        <f>J396/I396</f>
        <v>4.5673686881502161E-3</v>
      </c>
      <c r="O396" s="14">
        <f>K396/I396</f>
        <v>3.8822633849276832E-2</v>
      </c>
      <c r="P396" s="14">
        <f>L396/I396</f>
        <v>0</v>
      </c>
      <c r="Q396">
        <v>912</v>
      </c>
      <c r="R396" s="14">
        <f>Q396/I396</f>
        <v>0.2314133468662776</v>
      </c>
      <c r="S396">
        <v>-150</v>
      </c>
      <c r="T396" t="s">
        <v>2737</v>
      </c>
      <c r="U396" s="20" t="s">
        <v>2738</v>
      </c>
      <c r="V396" s="20" t="s">
        <v>555</v>
      </c>
      <c r="W396">
        <v>482.18333333333271</v>
      </c>
      <c r="X396" s="14">
        <f>(Q396-W396)/I396</f>
        <v>0.10906284360991304</v>
      </c>
      <c r="Y396" s="14" t="s">
        <v>2883</v>
      </c>
      <c r="Z396" s="30" t="str">
        <f>CONCATENATE(E396," (",U396,") - ",F396," (",V396,")")</f>
        <v>Septuaginta (0527) - Osee (036)</v>
      </c>
      <c r="AA396" s="14"/>
      <c r="AB396" s="14"/>
      <c r="AC396" s="14"/>
      <c r="AD396" s="14"/>
    </row>
    <row r="397" spans="1:30" ht="15.75" customHeight="1" x14ac:dyDescent="0.2">
      <c r="A397" s="1" t="s">
        <v>2566</v>
      </c>
      <c r="B397" s="1" t="s">
        <v>916</v>
      </c>
      <c r="C397" s="1" t="s">
        <v>2566</v>
      </c>
      <c r="D397" s="10">
        <f>IF(AND(S397 &gt;= -800,S397 &lt;= -600),-7,IF(AND(S397 &gt; -600,S397 &lt;= -500),-6,IF(AND(S397 &gt; -500,S397 &lt;= -400),-5,IF(AND(S397 &gt; -400,S397 &lt;= -300),-4,IF(AND(S397 &gt; -300,S397 &lt;= -200),-3,IF(AND(S397 &gt; -200,S397 &lt;= -100),-2,IF(AND(S397 &gt; -100,S397 &lt;= -1),-1,IF(AND(S397 &gt;= 0,S397 &lt; 100),1,IF(AND(S397 &gt;= 100,S397 &lt; 200),2,IF(AND(S397 &gt;= 200,S397 &lt; 300),3,IF(AND(S397 &gt;= 300,S397 &lt; 400),4,IF(AND(S397 &gt;= 400,S397 &lt; 500),5))))))))))))</f>
        <v>-2</v>
      </c>
      <c r="E397" s="1" t="s">
        <v>2733</v>
      </c>
      <c r="F397" s="27" t="s">
        <v>2884</v>
      </c>
      <c r="G397" s="1" t="s">
        <v>2885</v>
      </c>
      <c r="H397" s="1" t="s">
        <v>2886</v>
      </c>
      <c r="I397" s="1">
        <v>16247</v>
      </c>
      <c r="J397" s="1">
        <v>46</v>
      </c>
      <c r="K397" s="1">
        <v>2910</v>
      </c>
      <c r="L397" s="1">
        <v>0</v>
      </c>
      <c r="M397" t="s">
        <v>897</v>
      </c>
      <c r="N397" s="14">
        <f>J397/I397</f>
        <v>2.831291930817997E-3</v>
      </c>
      <c r="O397" s="14">
        <f>K397/I397</f>
        <v>0.17910998953652982</v>
      </c>
      <c r="P397" s="14">
        <f>L397/I397</f>
        <v>0</v>
      </c>
      <c r="Q397">
        <v>3561</v>
      </c>
      <c r="R397" s="14">
        <f>Q397/I397</f>
        <v>0.21917892534006278</v>
      </c>
      <c r="S397">
        <v>-150</v>
      </c>
      <c r="T397" t="s">
        <v>2737</v>
      </c>
      <c r="U397" s="20" t="s">
        <v>2738</v>
      </c>
      <c r="V397" s="20" t="s">
        <v>675</v>
      </c>
      <c r="W397">
        <v>2274.099999999994</v>
      </c>
      <c r="X397" s="14">
        <f>(Q397-W397)/I397</f>
        <v>7.9208469255862987E-2</v>
      </c>
      <c r="Y397" s="14" t="s">
        <v>2887</v>
      </c>
      <c r="Z397" s="30" t="str">
        <f>CONCATENATE(E397," (",U397,") - ",F397," (",V397,")")</f>
        <v>Septuaginta (0527) - Paralipomenon I (015)</v>
      </c>
      <c r="AA397" s="14"/>
      <c r="AB397" s="14"/>
      <c r="AC397" s="14"/>
      <c r="AD397" s="14"/>
    </row>
    <row r="398" spans="1:30" ht="15.75" customHeight="1" x14ac:dyDescent="0.2">
      <c r="A398" s="1" t="s">
        <v>2566</v>
      </c>
      <c r="B398" s="1" t="s">
        <v>916</v>
      </c>
      <c r="C398" s="1" t="s">
        <v>2566</v>
      </c>
      <c r="D398" s="10">
        <f>IF(AND(S398 &gt;= -800,S398 &lt;= -600),-7,IF(AND(S398 &gt; -600,S398 &lt;= -500),-6,IF(AND(S398 &gt; -500,S398 &lt;= -400),-5,IF(AND(S398 &gt; -400,S398 &lt;= -300),-4,IF(AND(S398 &gt; -300,S398 &lt;= -200),-3,IF(AND(S398 &gt; -200,S398 &lt;= -100),-2,IF(AND(S398 &gt; -100,S398 &lt;= -1),-1,IF(AND(S398 &gt;= 0,S398 &lt; 100),1,IF(AND(S398 &gt;= 100,S398 &lt; 200),2,IF(AND(S398 &gt;= 200,S398 &lt; 300),3,IF(AND(S398 &gt;= 300,S398 &lt; 400),4,IF(AND(S398 &gt;= 400,S398 &lt; 500),5))))))))))))</f>
        <v>-2</v>
      </c>
      <c r="E398" s="1" t="s">
        <v>2733</v>
      </c>
      <c r="F398" s="27" t="s">
        <v>2888</v>
      </c>
      <c r="G398" s="1" t="s">
        <v>2889</v>
      </c>
      <c r="H398" s="1" t="s">
        <v>2890</v>
      </c>
      <c r="I398" s="1">
        <v>21367</v>
      </c>
      <c r="J398" s="1">
        <v>81</v>
      </c>
      <c r="K398" s="1">
        <v>1590</v>
      </c>
      <c r="L398" s="1">
        <v>12</v>
      </c>
      <c r="M398" t="s">
        <v>897</v>
      </c>
      <c r="N398" s="14">
        <f>J398/I398</f>
        <v>3.7908924977769457E-3</v>
      </c>
      <c r="O398" s="14">
        <f>K398/I398</f>
        <v>7.4413815697103008E-2</v>
      </c>
      <c r="P398" s="14">
        <f>L398/I398</f>
        <v>5.6161370337436231E-4</v>
      </c>
      <c r="Q398">
        <v>5299</v>
      </c>
      <c r="R398" s="14">
        <f>Q398/I398</f>
        <v>0.24799925118172883</v>
      </c>
      <c r="S398">
        <v>-150</v>
      </c>
      <c r="T398" t="s">
        <v>2737</v>
      </c>
      <c r="U398" s="20" t="s">
        <v>2738</v>
      </c>
      <c r="V398" s="20" t="s">
        <v>690</v>
      </c>
      <c r="W398">
        <v>3012.86666666668</v>
      </c>
      <c r="X398" s="14">
        <f>(Q398-W398)/I398</f>
        <v>0.10699365064507511</v>
      </c>
      <c r="Y398" s="14" t="s">
        <v>2891</v>
      </c>
      <c r="Z398" s="30" t="str">
        <f>CONCATENATE(E398," (",U398,") - ",F398," (",V398,")")</f>
        <v>Septuaginta (0527) - Paralipomenon II (016)</v>
      </c>
      <c r="AA398" s="14"/>
      <c r="AB398" s="14"/>
      <c r="AC398" s="14"/>
      <c r="AD398" s="14"/>
    </row>
    <row r="399" spans="1:30" ht="15.75" customHeight="1" x14ac:dyDescent="0.2">
      <c r="A399" s="1" t="s">
        <v>2566</v>
      </c>
      <c r="B399" s="1" t="s">
        <v>916</v>
      </c>
      <c r="C399" s="1" t="s">
        <v>2566</v>
      </c>
      <c r="D399" s="10">
        <f>IF(AND(S399 &gt;= -800,S399 &lt;= -600),-7,IF(AND(S399 &gt; -600,S399 &lt;= -500),-6,IF(AND(S399 &gt; -500,S399 &lt;= -400),-5,IF(AND(S399 &gt; -400,S399 &lt;= -300),-4,IF(AND(S399 &gt; -300,S399 &lt;= -200),-3,IF(AND(S399 &gt; -200,S399 &lt;= -100),-2,IF(AND(S399 &gt; -100,S399 &lt;= -1),-1,IF(AND(S399 &gt;= 0,S399 &lt; 100),1,IF(AND(S399 &gt;= 100,S399 &lt; 200),2,IF(AND(S399 &gt;= 200,S399 &lt; 300),3,IF(AND(S399 &gt;= 300,S399 &lt; 400),4,IF(AND(S399 &gt;= 400,S399 &lt; 500),5))))))))))))</f>
        <v>-2</v>
      </c>
      <c r="E399" s="1" t="s">
        <v>2733</v>
      </c>
      <c r="F399" s="27" t="s">
        <v>2892</v>
      </c>
      <c r="G399" s="1" t="s">
        <v>2893</v>
      </c>
      <c r="H399" s="1" t="s">
        <v>2894</v>
      </c>
      <c r="I399" s="1">
        <v>11218</v>
      </c>
      <c r="J399" s="1">
        <v>61</v>
      </c>
      <c r="K399" s="1">
        <v>6</v>
      </c>
      <c r="L399" s="1">
        <v>42</v>
      </c>
      <c r="M399" t="s">
        <v>897</v>
      </c>
      <c r="N399" s="14">
        <f>J399/I399</f>
        <v>5.4376894277054734E-3</v>
      </c>
      <c r="O399" s="14">
        <f>K399/I399</f>
        <v>5.3485469780709572E-4</v>
      </c>
      <c r="P399" s="14">
        <f>L399/I399</f>
        <v>3.7439828846496702E-3</v>
      </c>
      <c r="Q399">
        <v>2503</v>
      </c>
      <c r="R399" s="14">
        <f>Q399/I399</f>
        <v>0.22312355143519344</v>
      </c>
      <c r="S399">
        <v>-150</v>
      </c>
      <c r="T399" t="s">
        <v>2737</v>
      </c>
      <c r="U399" s="20" t="s">
        <v>2738</v>
      </c>
      <c r="V399" s="20" t="s">
        <v>670</v>
      </c>
      <c r="W399">
        <v>1552.916666666664</v>
      </c>
      <c r="X399" s="14">
        <f>(Q399-W399)/I399</f>
        <v>8.4692755690259941E-2</v>
      </c>
      <c r="Y399" s="14" t="s">
        <v>2895</v>
      </c>
      <c r="Z399" s="30" t="str">
        <f>CONCATENATE(E399," (",U399,") - ",F399," (",V399,")")</f>
        <v>Septuaginta (0527) - Proverbia (029)</v>
      </c>
      <c r="AA399" s="14"/>
      <c r="AB399" s="14"/>
      <c r="AC399" s="14"/>
      <c r="AD399" s="14"/>
    </row>
    <row r="400" spans="1:30" ht="15.75" customHeight="1" x14ac:dyDescent="0.2">
      <c r="A400" s="1" t="s">
        <v>2566</v>
      </c>
      <c r="B400" s="1" t="s">
        <v>2977</v>
      </c>
      <c r="C400" s="1" t="s">
        <v>2566</v>
      </c>
      <c r="D400" s="10">
        <f>IF(AND(S400 &gt;= -800,S400 &lt;= -600),-7,IF(AND(S400 &gt; -600,S400 &lt;= -500),-6,IF(AND(S400 &gt; -500,S400 &lt;= -400),-5,IF(AND(S400 &gt; -400,S400 &lt;= -300),-4,IF(AND(S400 &gt; -300,S400 &lt;= -200),-3,IF(AND(S400 &gt; -200,S400 &lt;= -100),-2,IF(AND(S400 &gt; -100,S400 &lt;= -1),-1,IF(AND(S400 &gt;= 0,S400 &lt; 100),1,IF(AND(S400 &gt;= 100,S400 &lt; 200),2,IF(AND(S400 &gt;= 200,S400 &lt; 300),3,IF(AND(S400 &gt;= 300,S400 &lt; 400),4,IF(AND(S400 &gt;= 400,S400 &lt; 500),5))))))))))))</f>
        <v>-2</v>
      </c>
      <c r="E400" s="1" t="s">
        <v>2733</v>
      </c>
      <c r="F400" s="27" t="s">
        <v>2978</v>
      </c>
      <c r="G400" s="1" t="s">
        <v>2979</v>
      </c>
      <c r="H400" s="1" t="s">
        <v>2980</v>
      </c>
      <c r="I400" s="1">
        <v>35026</v>
      </c>
      <c r="J400" s="1">
        <v>353</v>
      </c>
      <c r="K400" s="1">
        <v>472</v>
      </c>
      <c r="L400" s="1">
        <v>12</v>
      </c>
      <c r="M400" t="s">
        <v>897</v>
      </c>
      <c r="N400" s="14">
        <f>J400/I400</f>
        <v>1.0078227602352538E-2</v>
      </c>
      <c r="O400" s="14">
        <f>K400/I400</f>
        <v>1.3475703762918975E-2</v>
      </c>
      <c r="P400" s="14">
        <f>L400/I400</f>
        <v>3.4260263804031292E-4</v>
      </c>
      <c r="Q400">
        <v>8686</v>
      </c>
      <c r="R400" s="14">
        <f>Q400/I400</f>
        <v>0.24798720950151315</v>
      </c>
      <c r="S400">
        <v>-150</v>
      </c>
      <c r="T400" t="s">
        <v>2737</v>
      </c>
      <c r="U400" s="20" t="s">
        <v>2738</v>
      </c>
      <c r="V400" s="20" t="s">
        <v>570</v>
      </c>
      <c r="W400">
        <v>5152.483333333329</v>
      </c>
      <c r="X400" s="14">
        <f>(Q400-W400)/I400</f>
        <v>0.10088267762995121</v>
      </c>
      <c r="Y400" s="14" t="s">
        <v>2981</v>
      </c>
      <c r="Z400" s="30" t="str">
        <f>CONCATENATE(E400," (",U400,") - ",F400," (",V400,")")</f>
        <v>Septuaginta (0527) - Psalmi (027)</v>
      </c>
      <c r="AA400" s="14"/>
      <c r="AB400" s="14"/>
      <c r="AC400" s="14"/>
      <c r="AD400" s="14"/>
    </row>
    <row r="401" spans="1:30" ht="15.75" customHeight="1" x14ac:dyDescent="0.2">
      <c r="A401" s="1" t="s">
        <v>2566</v>
      </c>
      <c r="B401" s="1" t="s">
        <v>2977</v>
      </c>
      <c r="C401" s="1" t="s">
        <v>2566</v>
      </c>
      <c r="D401" s="10">
        <f>IF(AND(S401 &gt;= -800,S401 &lt;= -600),-7,IF(AND(S401 &gt; -600,S401 &lt;= -500),-6,IF(AND(S401 &gt; -500,S401 &lt;= -400),-5,IF(AND(S401 &gt; -400,S401 &lt;= -300),-4,IF(AND(S401 &gt; -300,S401 &lt;= -200),-3,IF(AND(S401 &gt; -200,S401 &lt;= -100),-2,IF(AND(S401 &gt; -100,S401 &lt;= -1),-1,IF(AND(S401 &gt;= 0,S401 &lt; 100),1,IF(AND(S401 &gt;= 100,S401 &lt; 200),2,IF(AND(S401 &gt;= 200,S401 &lt; 300),3,IF(AND(S401 &gt;= 300,S401 &lt; 400),4,IF(AND(S401 &gt;= 400,S401 &lt; 500),5))))))))))))</f>
        <v>-2</v>
      </c>
      <c r="E401" s="1" t="s">
        <v>2733</v>
      </c>
      <c r="F401" s="27" t="s">
        <v>2982</v>
      </c>
      <c r="G401" s="1" t="s">
        <v>2983</v>
      </c>
      <c r="H401" s="1" t="s">
        <v>2984</v>
      </c>
      <c r="I401" s="1">
        <v>4857</v>
      </c>
      <c r="J401" s="1">
        <v>40</v>
      </c>
      <c r="K401" s="1">
        <v>60</v>
      </c>
      <c r="L401" s="1">
        <v>0</v>
      </c>
      <c r="M401" t="s">
        <v>897</v>
      </c>
      <c r="N401" s="14">
        <f>J401/I401</f>
        <v>8.2355363393040969E-3</v>
      </c>
      <c r="O401" s="14">
        <f>K401/I401</f>
        <v>1.2353304508956145E-2</v>
      </c>
      <c r="P401" s="14">
        <f>L401/I401</f>
        <v>0</v>
      </c>
      <c r="Q401">
        <v>1392</v>
      </c>
      <c r="R401" s="14">
        <f>Q401/I401</f>
        <v>0.2865966646077826</v>
      </c>
      <c r="S401">
        <v>-150</v>
      </c>
      <c r="T401" t="s">
        <v>2737</v>
      </c>
      <c r="U401" s="20" t="s">
        <v>2738</v>
      </c>
      <c r="V401" s="20" t="s">
        <v>742</v>
      </c>
      <c r="W401">
        <v>760.48333333333494</v>
      </c>
      <c r="X401" s="14">
        <f>(Q401-W401)/I401</f>
        <v>0.13002196143023781</v>
      </c>
      <c r="Y401" s="14" t="s">
        <v>2985</v>
      </c>
      <c r="Z401" s="30" t="str">
        <f>CONCATENATE(E401," (",U401,") - ",F401," (",V401,")")</f>
        <v>Septuaginta (0527) - Psalmi Salomonis (035)</v>
      </c>
      <c r="AA401" s="14"/>
      <c r="AB401" s="14"/>
      <c r="AC401" s="14"/>
      <c r="AD401" s="14"/>
    </row>
    <row r="402" spans="1:30" ht="15.75" customHeight="1" x14ac:dyDescent="0.2">
      <c r="A402" s="1" t="s">
        <v>2566</v>
      </c>
      <c r="B402" s="1" t="s">
        <v>916</v>
      </c>
      <c r="C402" s="1" t="s">
        <v>2566</v>
      </c>
      <c r="D402" s="10">
        <f>IF(AND(S402 &gt;= -800,S402 &lt;= -600),-7,IF(AND(S402 &gt; -600,S402 &lt;= -500),-6,IF(AND(S402 &gt; -500,S402 &lt;= -400),-5,IF(AND(S402 &gt; -400,S402 &lt;= -300),-4,IF(AND(S402 &gt; -300,S402 &lt;= -200),-3,IF(AND(S402 &gt; -200,S402 &lt;= -100),-2,IF(AND(S402 &gt; -100,S402 &lt;= -1),-1,IF(AND(S402 &gt;= 0,S402 &lt; 100),1,IF(AND(S402 &gt;= 100,S402 &lt; 200),2,IF(AND(S402 &gt;= 200,S402 &lt; 300),3,IF(AND(S402 &gt;= 300,S402 &lt; 400),4,IF(AND(S402 &gt;= 400,S402 &lt; 500),5))))))))))))</f>
        <v>-2</v>
      </c>
      <c r="E402" s="1" t="s">
        <v>2733</v>
      </c>
      <c r="F402" s="27" t="s">
        <v>2896</v>
      </c>
      <c r="G402" s="1" t="s">
        <v>2897</v>
      </c>
      <c r="H402" s="1" t="s">
        <v>2898</v>
      </c>
      <c r="I402" s="1">
        <v>20132</v>
      </c>
      <c r="J402" s="1">
        <v>90</v>
      </c>
      <c r="K402" s="1">
        <v>1531</v>
      </c>
      <c r="L402" s="1">
        <v>1</v>
      </c>
      <c r="M402" t="s">
        <v>897</v>
      </c>
      <c r="N402" s="14">
        <f>J402/I402</f>
        <v>4.4704947347506459E-3</v>
      </c>
      <c r="O402" s="14">
        <f>K402/I402</f>
        <v>7.6048082654480431E-2</v>
      </c>
      <c r="P402" s="14">
        <f>L402/I402</f>
        <v>4.9672163719451619E-5</v>
      </c>
      <c r="Q402">
        <v>4562</v>
      </c>
      <c r="R402" s="14">
        <f>Q402/I402</f>
        <v>0.22660441088813829</v>
      </c>
      <c r="S402">
        <v>-150</v>
      </c>
      <c r="T402" t="s">
        <v>2737</v>
      </c>
      <c r="U402" s="20" t="s">
        <v>2738</v>
      </c>
      <c r="V402" s="20" t="s">
        <v>82</v>
      </c>
      <c r="W402">
        <v>2590.2499999999982</v>
      </c>
      <c r="X402" s="14">
        <f>(Q402-W402)/I402</f>
        <v>9.7941088813828819E-2</v>
      </c>
      <c r="Y402" s="14" t="s">
        <v>2899</v>
      </c>
      <c r="Z402" s="30" t="str">
        <f>CONCATENATE(E402," (",U402,") - ",F402," (",V402,")")</f>
        <v>Septuaginta (0527) - Regnorum I (011)</v>
      </c>
      <c r="AA402" s="14"/>
      <c r="AB402" s="14"/>
      <c r="AC402" s="14"/>
      <c r="AD402" s="14"/>
    </row>
    <row r="403" spans="1:30" ht="15.75" customHeight="1" x14ac:dyDescent="0.2">
      <c r="A403" s="1" t="s">
        <v>2566</v>
      </c>
      <c r="B403" s="1" t="s">
        <v>916</v>
      </c>
      <c r="C403" s="1" t="s">
        <v>2566</v>
      </c>
      <c r="D403" s="10">
        <f>IF(AND(S403 &gt;= -800,S403 &lt;= -600),-7,IF(AND(S403 &gt; -600,S403 &lt;= -500),-6,IF(AND(S403 &gt; -500,S403 &lt;= -400),-5,IF(AND(S403 &gt; -400,S403 &lt;= -300),-4,IF(AND(S403 &gt; -300,S403 &lt;= -200),-3,IF(AND(S403 &gt; -200,S403 &lt;= -100),-2,IF(AND(S403 &gt; -100,S403 &lt;= -1),-1,IF(AND(S403 &gt;= 0,S403 &lt; 100),1,IF(AND(S403 &gt;= 100,S403 &lt; 200),2,IF(AND(S403 &gt;= 200,S403 &lt; 300),3,IF(AND(S403 &gt;= 300,S403 &lt; 400),4,IF(AND(S403 &gt;= 400,S403 &lt; 500),5))))))))))))</f>
        <v>-2</v>
      </c>
      <c r="E403" s="1" t="s">
        <v>2733</v>
      </c>
      <c r="F403" s="27" t="s">
        <v>2900</v>
      </c>
      <c r="G403" s="1" t="s">
        <v>2901</v>
      </c>
      <c r="H403" s="1" t="s">
        <v>2902</v>
      </c>
      <c r="I403" s="1">
        <v>17929</v>
      </c>
      <c r="J403" s="1">
        <v>72</v>
      </c>
      <c r="K403" s="1">
        <v>1679</v>
      </c>
      <c r="L403" s="1">
        <v>1</v>
      </c>
      <c r="M403" t="s">
        <v>897</v>
      </c>
      <c r="N403" s="14">
        <f>J403/I403</f>
        <v>4.0158402587985942E-3</v>
      </c>
      <c r="O403" s="14">
        <f>K403/I403</f>
        <v>9.3647163812817222E-2</v>
      </c>
      <c r="P403" s="14">
        <f>L403/I403</f>
        <v>5.5775559149980481E-5</v>
      </c>
      <c r="Q403">
        <v>3786</v>
      </c>
      <c r="R403" s="14">
        <f>Q403/I403</f>
        <v>0.21116626694182608</v>
      </c>
      <c r="S403">
        <v>-150</v>
      </c>
      <c r="T403" t="s">
        <v>2737</v>
      </c>
      <c r="U403" s="20" t="s">
        <v>2738</v>
      </c>
      <c r="V403" s="20" t="s">
        <v>829</v>
      </c>
      <c r="W403">
        <v>2010.3333333333201</v>
      </c>
      <c r="X403" s="14">
        <f>(Q403-W403)/I403</f>
        <v>9.9038801197316076E-2</v>
      </c>
      <c r="Y403" s="14" t="s">
        <v>2903</v>
      </c>
      <c r="Z403" s="30" t="str">
        <f>CONCATENATE(E403," (",U403,") - ",F403," (",V403,")")</f>
        <v>Septuaginta (0527) - Regnorum II (012)</v>
      </c>
      <c r="AA403" s="14"/>
      <c r="AB403" s="14"/>
      <c r="AC403" s="14"/>
      <c r="AD403" s="14"/>
    </row>
    <row r="404" spans="1:30" ht="15.75" customHeight="1" x14ac:dyDescent="0.2">
      <c r="A404" s="1" t="s">
        <v>2566</v>
      </c>
      <c r="B404" s="1" t="s">
        <v>916</v>
      </c>
      <c r="C404" s="1" t="s">
        <v>2566</v>
      </c>
      <c r="D404" s="10">
        <f>IF(AND(S404 &gt;= -800,S404 &lt;= -600),-7,IF(AND(S404 &gt; -600,S404 &lt;= -500),-6,IF(AND(S404 &gt; -500,S404 &lt;= -400),-5,IF(AND(S404 &gt; -400,S404 &lt;= -300),-4,IF(AND(S404 &gt; -300,S404 &lt;= -200),-3,IF(AND(S404 &gt; -200,S404 &lt;= -100),-2,IF(AND(S404 &gt; -100,S404 &lt;= -1),-1,IF(AND(S404 &gt;= 0,S404 &lt; 100),1,IF(AND(S404 &gt;= 100,S404 &lt; 200),2,IF(AND(S404 &gt;= 200,S404 &lt; 300),3,IF(AND(S404 &gt;= 300,S404 &lt; 400),4,IF(AND(S404 &gt;= 400,S404 &lt; 500),5))))))))))))</f>
        <v>-2</v>
      </c>
      <c r="E404" s="1" t="s">
        <v>2733</v>
      </c>
      <c r="F404" s="27" t="s">
        <v>2904</v>
      </c>
      <c r="G404" s="1" t="s">
        <v>2905</v>
      </c>
      <c r="H404" s="1" t="s">
        <v>2906</v>
      </c>
      <c r="I404" s="1">
        <v>20865</v>
      </c>
      <c r="J404" s="1">
        <v>119</v>
      </c>
      <c r="K404" s="1">
        <v>1564</v>
      </c>
      <c r="L404" s="1">
        <v>69</v>
      </c>
      <c r="M404" t="s">
        <v>897</v>
      </c>
      <c r="N404" s="14">
        <f>J404/I404</f>
        <v>5.7033309369757968E-3</v>
      </c>
      <c r="O404" s="14">
        <f>K404/I404</f>
        <v>7.4958063743110467E-2</v>
      </c>
      <c r="P404" s="14">
        <f>L404/I404</f>
        <v>3.3069734004313443E-3</v>
      </c>
      <c r="Q404">
        <v>4855</v>
      </c>
      <c r="R404" s="14">
        <f>Q404/I404</f>
        <v>0.23268631679846632</v>
      </c>
      <c r="S404">
        <v>-150</v>
      </c>
      <c r="T404" t="s">
        <v>2737</v>
      </c>
      <c r="U404" s="20" t="s">
        <v>2738</v>
      </c>
      <c r="V404" s="20" t="s">
        <v>545</v>
      </c>
      <c r="W404">
        <v>2668.9166666666702</v>
      </c>
      <c r="X404" s="14">
        <f>(Q404-W404)/I404</f>
        <v>0.10477274542695086</v>
      </c>
      <c r="Y404" s="14" t="s">
        <v>2907</v>
      </c>
      <c r="Z404" s="30" t="str">
        <f>CONCATENATE(E404," (",U404,") - ",F404," (",V404,")")</f>
        <v>Septuaginta (0527) - Regnorum III (013)</v>
      </c>
      <c r="AA404" s="14"/>
      <c r="AB404" s="14"/>
      <c r="AC404" s="14"/>
      <c r="AD404" s="14"/>
    </row>
    <row r="405" spans="1:30" ht="15.75" customHeight="1" x14ac:dyDescent="0.2">
      <c r="A405" s="1" t="s">
        <v>2566</v>
      </c>
      <c r="B405" s="1" t="s">
        <v>916</v>
      </c>
      <c r="C405" s="1" t="s">
        <v>2566</v>
      </c>
      <c r="D405" s="10">
        <f>IF(AND(S405 &gt;= -800,S405 &lt;= -600),-7,IF(AND(S405 &gt; -600,S405 &lt;= -500),-6,IF(AND(S405 &gt; -500,S405 &lt;= -400),-5,IF(AND(S405 &gt; -400,S405 &lt;= -300),-4,IF(AND(S405 &gt; -300,S405 &lt;= -200),-3,IF(AND(S405 &gt; -200,S405 &lt;= -100),-2,IF(AND(S405 &gt; -100,S405 &lt;= -1),-1,IF(AND(S405 &gt;= 0,S405 &lt; 100),1,IF(AND(S405 &gt;= 100,S405 &lt; 200),2,IF(AND(S405 &gt;= 200,S405 &lt; 300),3,IF(AND(S405 &gt;= 300,S405 &lt; 400),4,IF(AND(S405 &gt;= 400,S405 &lt; 500),5))))))))))))</f>
        <v>-2</v>
      </c>
      <c r="E405" s="1" t="s">
        <v>2733</v>
      </c>
      <c r="F405" s="27" t="s">
        <v>2908</v>
      </c>
      <c r="G405" s="1" t="s">
        <v>2909</v>
      </c>
      <c r="H405" s="1" t="s">
        <v>2910</v>
      </c>
      <c r="I405" s="1">
        <v>18855</v>
      </c>
      <c r="J405" s="1">
        <v>90</v>
      </c>
      <c r="K405" s="1">
        <v>1459</v>
      </c>
      <c r="L405" s="1">
        <v>4</v>
      </c>
      <c r="M405" t="s">
        <v>897</v>
      </c>
      <c r="N405" s="14">
        <f>J405/I405</f>
        <v>4.7732696897374704E-3</v>
      </c>
      <c r="O405" s="14">
        <f>K405/I405</f>
        <v>7.7380005303632995E-2</v>
      </c>
      <c r="P405" s="14">
        <f>L405/I405</f>
        <v>2.1214531954388756E-4</v>
      </c>
      <c r="Q405">
        <v>4350</v>
      </c>
      <c r="R405" s="14">
        <f>Q405/I405</f>
        <v>0.23070803500397771</v>
      </c>
      <c r="S405">
        <v>-150</v>
      </c>
      <c r="T405" t="s">
        <v>2737</v>
      </c>
      <c r="U405" s="20" t="s">
        <v>2738</v>
      </c>
      <c r="V405" s="20" t="s">
        <v>790</v>
      </c>
      <c r="W405">
        <v>2369.7928571428588</v>
      </c>
      <c r="X405" s="14">
        <f>(Q405-W405)/I405</f>
        <v>0.10502291927112921</v>
      </c>
      <c r="Y405" s="14" t="s">
        <v>2911</v>
      </c>
      <c r="Z405" s="30" t="str">
        <f>CONCATENATE(E405," (",U405,") - ",F405," (",V405,")")</f>
        <v>Septuaginta (0527) - Regnorum IV (014)</v>
      </c>
      <c r="AA405" s="14"/>
      <c r="AB405" s="14"/>
      <c r="AC405" s="14"/>
      <c r="AD405" s="14"/>
    </row>
    <row r="406" spans="1:30" ht="15.75" customHeight="1" x14ac:dyDescent="0.2">
      <c r="A406" s="1" t="s">
        <v>2566</v>
      </c>
      <c r="B406" s="1" t="s">
        <v>916</v>
      </c>
      <c r="C406" s="1" t="s">
        <v>2566</v>
      </c>
      <c r="D406" s="10">
        <f>IF(AND(S406 &gt;= -800,S406 &lt;= -600),-7,IF(AND(S406 &gt; -600,S406 &lt;= -500),-6,IF(AND(S406 &gt; -500,S406 &lt;= -400),-5,IF(AND(S406 &gt; -400,S406 &lt;= -300),-4,IF(AND(S406 &gt; -300,S406 &lt;= -200),-3,IF(AND(S406 &gt; -200,S406 &lt;= -100),-2,IF(AND(S406 &gt; -100,S406 &lt;= -1),-1,IF(AND(S406 &gt;= 0,S406 &lt; 100),1,IF(AND(S406 &gt;= 100,S406 &lt; 200),2,IF(AND(S406 &gt;= 200,S406 &lt; 300),3,IF(AND(S406 &gt;= 300,S406 &lt; 400),4,IF(AND(S406 &gt;= 400,S406 &lt; 500),5))))))))))))</f>
        <v>-2</v>
      </c>
      <c r="E406" s="1" t="s">
        <v>2733</v>
      </c>
      <c r="F406" s="27" t="s">
        <v>2912</v>
      </c>
      <c r="G406" s="1" t="s">
        <v>2913</v>
      </c>
      <c r="H406" s="1" t="s">
        <v>2914</v>
      </c>
      <c r="I406" s="1">
        <v>2072</v>
      </c>
      <c r="J406" s="1">
        <v>11</v>
      </c>
      <c r="K406" s="1">
        <v>141</v>
      </c>
      <c r="L406" s="1">
        <v>0</v>
      </c>
      <c r="M406" t="s">
        <v>897</v>
      </c>
      <c r="N406" s="14">
        <f>J406/I406</f>
        <v>5.3088803088803087E-3</v>
      </c>
      <c r="O406" s="14">
        <f>K406/I406</f>
        <v>6.8050193050193053E-2</v>
      </c>
      <c r="P406" s="14">
        <f>L406/I406</f>
        <v>0</v>
      </c>
      <c r="Q406">
        <v>400</v>
      </c>
      <c r="R406" s="14">
        <f>Q406/I406</f>
        <v>0.19305019305019305</v>
      </c>
      <c r="S406">
        <v>-150</v>
      </c>
      <c r="T406" t="s">
        <v>2737</v>
      </c>
      <c r="U406" s="20" t="s">
        <v>2738</v>
      </c>
      <c r="V406" s="20" t="s">
        <v>77</v>
      </c>
      <c r="W406">
        <v>219.6333333333335</v>
      </c>
      <c r="X406" s="14">
        <f>(Q406-W406)/I406</f>
        <v>8.7049549549549465E-2</v>
      </c>
      <c r="Y406" s="14" t="s">
        <v>2915</v>
      </c>
      <c r="Z406" s="30" t="str">
        <f>CONCATENATE(E406," (",U406,") - ",F406," (",V406,")")</f>
        <v>Septuaginta (0527) - Ruth (010)</v>
      </c>
      <c r="AA406" s="14"/>
      <c r="AB406" s="14"/>
      <c r="AC406" s="14"/>
      <c r="AD406" s="14"/>
    </row>
    <row r="407" spans="1:30" ht="15.75" customHeight="1" x14ac:dyDescent="0.2">
      <c r="A407" s="1" t="s">
        <v>2566</v>
      </c>
      <c r="B407" s="1" t="s">
        <v>916</v>
      </c>
      <c r="C407" s="1" t="s">
        <v>2566</v>
      </c>
      <c r="D407" s="10">
        <f>IF(AND(S407 &gt;= -800,S407 &lt;= -600),-7,IF(AND(S407 &gt; -600,S407 &lt;= -500),-6,IF(AND(S407 &gt; -500,S407 &lt;= -400),-5,IF(AND(S407 &gt; -400,S407 &lt;= -300),-4,IF(AND(S407 &gt; -300,S407 &lt;= -200),-3,IF(AND(S407 &gt; -200,S407 &lt;= -100),-2,IF(AND(S407 &gt; -100,S407 &lt;= -1),-1,IF(AND(S407 &gt;= 0,S407 &lt; 100),1,IF(AND(S407 &gt;= 100,S407 &lt; 200),2,IF(AND(S407 &gt;= 200,S407 &lt; 300),3,IF(AND(S407 &gt;= 300,S407 &lt; 400),4,IF(AND(S407 &gt;= 400,S407 &lt; 500),5))))))))))))</f>
        <v>-2</v>
      </c>
      <c r="E407" s="1" t="s">
        <v>2733</v>
      </c>
      <c r="F407" s="27" t="s">
        <v>2916</v>
      </c>
      <c r="G407" s="1" t="s">
        <v>2917</v>
      </c>
      <c r="H407" s="1" t="s">
        <v>2918</v>
      </c>
      <c r="I407" s="1">
        <v>6950</v>
      </c>
      <c r="J407" s="1">
        <v>44</v>
      </c>
      <c r="K407" s="1">
        <v>1</v>
      </c>
      <c r="L407" s="1">
        <v>1</v>
      </c>
      <c r="M407" t="s">
        <v>897</v>
      </c>
      <c r="N407" s="14">
        <f>J407/I407</f>
        <v>6.3309352517985614E-3</v>
      </c>
      <c r="O407" s="14">
        <f>K407/I407</f>
        <v>1.4388489208633093E-4</v>
      </c>
      <c r="P407" s="14">
        <f>L407/I407</f>
        <v>1.4388489208633093E-4</v>
      </c>
      <c r="Q407">
        <v>1460</v>
      </c>
      <c r="R407" s="14">
        <f>Q407/I407</f>
        <v>0.21007194244604316</v>
      </c>
      <c r="S407">
        <v>-150</v>
      </c>
      <c r="T407" t="s">
        <v>2737</v>
      </c>
      <c r="U407" s="20" t="s">
        <v>2738</v>
      </c>
      <c r="V407" s="20" t="s">
        <v>560</v>
      </c>
      <c r="W407">
        <v>843.55000000000177</v>
      </c>
      <c r="X407" s="14">
        <f>(Q407-W407)/I407</f>
        <v>8.8697841726618445E-2</v>
      </c>
      <c r="Y407" s="14" t="s">
        <v>2919</v>
      </c>
      <c r="Z407" s="30" t="str">
        <f>CONCATENATE(E407," (",U407,") - ",F407," (",V407,")")</f>
        <v>Septuaginta (0527) - Sapientia Salomonis (033)</v>
      </c>
      <c r="AA407" s="14"/>
      <c r="AB407" s="14"/>
      <c r="AC407" s="14"/>
      <c r="AD407" s="14"/>
    </row>
    <row r="408" spans="1:30" ht="15.75" customHeight="1" x14ac:dyDescent="0.2">
      <c r="A408" s="1" t="s">
        <v>2566</v>
      </c>
      <c r="B408" s="1" t="s">
        <v>916</v>
      </c>
      <c r="C408" s="1" t="s">
        <v>2566</v>
      </c>
      <c r="D408" s="10">
        <f>IF(AND(S408 &gt;= -800,S408 &lt;= -600),-7,IF(AND(S408 &gt; -600,S408 &lt;= -500),-6,IF(AND(S408 &gt; -500,S408 &lt;= -400),-5,IF(AND(S408 &gt; -400,S408 &lt;= -300),-4,IF(AND(S408 &gt; -300,S408 &lt;= -200),-3,IF(AND(S408 &gt; -200,S408 &lt;= -100),-2,IF(AND(S408 &gt; -100,S408 &lt;= -1),-1,IF(AND(S408 &gt;= 0,S408 &lt; 100),1,IF(AND(S408 &gt;= 100,S408 &lt; 200),2,IF(AND(S408 &gt;= 200,S408 &lt; 300),3,IF(AND(S408 &gt;= 300,S408 &lt; 400),4,IF(AND(S408 &gt;= 400,S408 &lt; 500),5))))))))))))</f>
        <v>-2</v>
      </c>
      <c r="E408" s="1" t="s">
        <v>2733</v>
      </c>
      <c r="F408" s="27" t="s">
        <v>2920</v>
      </c>
      <c r="G408" s="1" t="s">
        <v>2921</v>
      </c>
      <c r="H408" s="1" t="s">
        <v>2922</v>
      </c>
      <c r="I408" s="1">
        <v>18662</v>
      </c>
      <c r="J408" s="1">
        <v>81</v>
      </c>
      <c r="K408" s="1">
        <v>126</v>
      </c>
      <c r="L408" s="1">
        <v>0</v>
      </c>
      <c r="M408" t="s">
        <v>897</v>
      </c>
      <c r="N408" s="14">
        <f>J408/I408</f>
        <v>4.3403708069874609E-3</v>
      </c>
      <c r="O408" s="14">
        <f>K408/I408</f>
        <v>6.7516879219804947E-3</v>
      </c>
      <c r="P408" s="14">
        <f>L408/I408</f>
        <v>0</v>
      </c>
      <c r="Q408">
        <v>4214</v>
      </c>
      <c r="R408" s="14">
        <f>Q408/I408</f>
        <v>0.22580645161290322</v>
      </c>
      <c r="S408">
        <v>-150</v>
      </c>
      <c r="T408" t="s">
        <v>2737</v>
      </c>
      <c r="U408" s="20" t="s">
        <v>2738</v>
      </c>
      <c r="V408" s="20" t="s">
        <v>531</v>
      </c>
      <c r="W408">
        <v>2429.8333333333339</v>
      </c>
      <c r="X408" s="14">
        <f>(Q408-W408)/I408</f>
        <v>9.5604258207408963E-2</v>
      </c>
      <c r="Y408" s="14" t="s">
        <v>2923</v>
      </c>
      <c r="Z408" s="30" t="str">
        <f>CONCATENATE(E408," (",U408,") - ",F408," (",V408,")")</f>
        <v>Septuaginta (0527) - Siracides (034)</v>
      </c>
      <c r="AA408" s="14"/>
      <c r="AB408" s="14"/>
      <c r="AC408" s="14"/>
      <c r="AD408" s="14"/>
    </row>
    <row r="409" spans="1:30" ht="15.75" customHeight="1" x14ac:dyDescent="0.2">
      <c r="A409" s="1" t="s">
        <v>2566</v>
      </c>
      <c r="B409" s="1" t="s">
        <v>916</v>
      </c>
      <c r="C409" s="1" t="s">
        <v>2566</v>
      </c>
      <c r="D409" s="10">
        <f>IF(AND(S409 &gt;= -800,S409 &lt;= -600),-7,IF(AND(S409 &gt; -600,S409 &lt;= -500),-6,IF(AND(S409 &gt; -500,S409 &lt;= -400),-5,IF(AND(S409 &gt; -400,S409 &lt;= -300),-4,IF(AND(S409 &gt; -300,S409 &lt;= -200),-3,IF(AND(S409 &gt; -200,S409 &lt;= -100),-2,IF(AND(S409 &gt; -100,S409 &lt;= -1),-1,IF(AND(S409 &gt;= 0,S409 &lt; 100),1,IF(AND(S409 &gt;= 100,S409 &lt; 200),2,IF(AND(S409 &gt;= 200,S409 &lt; 300),3,IF(AND(S409 &gt;= 300,S409 &lt; 400),4,IF(AND(S409 &gt;= 400,S409 &lt; 500),5))))))))))))</f>
        <v>-2</v>
      </c>
      <c r="E409" s="1" t="s">
        <v>2733</v>
      </c>
      <c r="F409" s="27" t="s">
        <v>2924</v>
      </c>
      <c r="G409" s="1" t="s">
        <v>2925</v>
      </c>
      <c r="H409" s="1" t="s">
        <v>2926</v>
      </c>
      <c r="I409" s="1">
        <v>1223</v>
      </c>
      <c r="J409" s="1">
        <v>5</v>
      </c>
      <c r="K409" s="1">
        <v>34</v>
      </c>
      <c r="L409" s="1">
        <v>0</v>
      </c>
      <c r="M409" t="s">
        <v>897</v>
      </c>
      <c r="N409" s="14">
        <f>J409/I409</f>
        <v>4.0883074407195418E-3</v>
      </c>
      <c r="O409" s="14">
        <f>K409/I409</f>
        <v>2.7800490596892886E-2</v>
      </c>
      <c r="P409" s="14">
        <f>L409/I409</f>
        <v>0</v>
      </c>
      <c r="Q409">
        <v>312</v>
      </c>
      <c r="R409" s="14">
        <f>Q409/I409</f>
        <v>0.25511038430089944</v>
      </c>
      <c r="S409">
        <v>-150</v>
      </c>
      <c r="T409" t="s">
        <v>2737</v>
      </c>
      <c r="U409" s="20" t="s">
        <v>2738</v>
      </c>
      <c r="V409" s="20" t="s">
        <v>497</v>
      </c>
      <c r="W409">
        <v>177.93333333333339</v>
      </c>
      <c r="X409" s="14">
        <f>(Q409-W409)/I409</f>
        <v>0.10962115017715994</v>
      </c>
      <c r="Y409" s="14" t="s">
        <v>2927</v>
      </c>
      <c r="Z409" s="30" t="str">
        <f>CONCATENATE(E409," (",U409,") - ",F409," (",V409,")")</f>
        <v>Septuaginta (0527) - Sophonias (044)</v>
      </c>
      <c r="AA409" s="14"/>
      <c r="AB409" s="14"/>
      <c r="AC409" s="14"/>
      <c r="AD409" s="14"/>
    </row>
    <row r="410" spans="1:30" ht="15.75" customHeight="1" x14ac:dyDescent="0.2">
      <c r="A410" s="1" t="s">
        <v>2566</v>
      </c>
      <c r="B410" s="1" t="s">
        <v>916</v>
      </c>
      <c r="C410" s="1" t="s">
        <v>2566</v>
      </c>
      <c r="D410" s="10">
        <f>IF(AND(S410 &gt;= -800,S410 &lt;= -600),-7,IF(AND(S410 &gt; -600,S410 &lt;= -500),-6,IF(AND(S410 &gt; -500,S410 &lt;= -400),-5,IF(AND(S410 &gt; -400,S410 &lt;= -300),-4,IF(AND(S410 &gt; -300,S410 &lt;= -200),-3,IF(AND(S410 &gt; -200,S410 &lt;= -100),-2,IF(AND(S410 &gt; -100,S410 &lt;= -1),-1,IF(AND(S410 &gt;= 0,S410 &lt; 100),1,IF(AND(S410 &gt;= 100,S410 &lt; 200),2,IF(AND(S410 &gt;= 200,S410 &lt; 300),3,IF(AND(S410 &gt;= 300,S410 &lt; 400),4,IF(AND(S410 &gt;= 400,S410 &lt; 500),5))))))))))))</f>
        <v>-2</v>
      </c>
      <c r="E410" s="1" t="s">
        <v>2733</v>
      </c>
      <c r="F410" s="27" t="s">
        <v>2928</v>
      </c>
      <c r="G410" s="1" t="s">
        <v>2929</v>
      </c>
      <c r="H410" s="1" t="s">
        <v>2930</v>
      </c>
      <c r="I410" s="1">
        <v>797</v>
      </c>
      <c r="J410" s="1">
        <v>7</v>
      </c>
      <c r="K410" s="1">
        <v>21</v>
      </c>
      <c r="L410" s="1">
        <v>5</v>
      </c>
      <c r="M410" t="s">
        <v>897</v>
      </c>
      <c r="N410" s="14">
        <f>J410/I410</f>
        <v>8.7829360100376407E-3</v>
      </c>
      <c r="O410" s="14">
        <f>K410/I410</f>
        <v>2.6348808030112924E-2</v>
      </c>
      <c r="P410" s="14">
        <f>L410/I410</f>
        <v>6.2735257214554582E-3</v>
      </c>
      <c r="Q410">
        <v>142</v>
      </c>
      <c r="R410" s="14">
        <f>Q410/I410</f>
        <v>0.178168130489335</v>
      </c>
      <c r="S410">
        <v>-150</v>
      </c>
      <c r="T410" t="s">
        <v>2737</v>
      </c>
      <c r="U410" s="20" t="s">
        <v>2738</v>
      </c>
      <c r="V410" s="20" t="s">
        <v>470</v>
      </c>
      <c r="W410">
        <v>73.866666666666688</v>
      </c>
      <c r="X410" s="14">
        <f>(Q410-W410)/I410</f>
        <v>8.5487243831033011E-2</v>
      </c>
      <c r="Y410" s="14" t="s">
        <v>2931</v>
      </c>
      <c r="Z410" s="30" t="str">
        <f>CONCATENATE(E410," (",U410,") - ",F410," (",V410,")")</f>
        <v>Septuaginta (0527) - Susanna (LXX) (054)</v>
      </c>
      <c r="AA410" s="14"/>
      <c r="AB410" s="14"/>
      <c r="AC410" s="14"/>
      <c r="AD410" s="14"/>
    </row>
    <row r="411" spans="1:30" ht="15.75" customHeight="1" x14ac:dyDescent="0.2">
      <c r="A411" s="1" t="s">
        <v>2566</v>
      </c>
      <c r="B411" s="1" t="s">
        <v>916</v>
      </c>
      <c r="C411" s="1" t="s">
        <v>2566</v>
      </c>
      <c r="D411" s="10">
        <f>IF(AND(S411 &gt;= -800,S411 &lt;= -600),-7,IF(AND(S411 &gt; -600,S411 &lt;= -500),-6,IF(AND(S411 &gt; -500,S411 &lt;= -400),-5,IF(AND(S411 &gt; -400,S411 &lt;= -300),-4,IF(AND(S411 &gt; -300,S411 &lt;= -200),-3,IF(AND(S411 &gt; -200,S411 &lt;= -100),-2,IF(AND(S411 &gt; -100,S411 &lt;= -1),-1,IF(AND(S411 &gt;= 0,S411 &lt; 100),1,IF(AND(S411 &gt;= 100,S411 &lt; 200),2,IF(AND(S411 &gt;= 200,S411 &lt; 300),3,IF(AND(S411 &gt;= 300,S411 &lt; 400),4,IF(AND(S411 &gt;= 400,S411 &lt; 500),5))))))))))))</f>
        <v>-2</v>
      </c>
      <c r="E411" s="1" t="s">
        <v>2733</v>
      </c>
      <c r="F411" s="27" t="s">
        <v>2932</v>
      </c>
      <c r="G411" s="1" t="s">
        <v>2933</v>
      </c>
      <c r="H411" s="1" t="s">
        <v>2934</v>
      </c>
      <c r="I411" s="1">
        <v>5508</v>
      </c>
      <c r="J411" s="1">
        <v>30</v>
      </c>
      <c r="K411" s="1">
        <v>225</v>
      </c>
      <c r="L411" s="1">
        <v>0</v>
      </c>
      <c r="M411" t="s">
        <v>897</v>
      </c>
      <c r="N411" s="14">
        <f>J411/I411</f>
        <v>5.4466230936819175E-3</v>
      </c>
      <c r="O411" s="14">
        <f>K411/I411</f>
        <v>4.084967320261438E-2</v>
      </c>
      <c r="P411" s="14">
        <f>L411/I411</f>
        <v>0</v>
      </c>
      <c r="Q411">
        <v>1135</v>
      </c>
      <c r="R411" s="14">
        <f>Q411/I411</f>
        <v>0.20606390704429919</v>
      </c>
      <c r="S411">
        <v>-150</v>
      </c>
      <c r="T411" t="s">
        <v>2737</v>
      </c>
      <c r="U411" s="20" t="s">
        <v>2738</v>
      </c>
      <c r="V411" s="20" t="s">
        <v>722</v>
      </c>
      <c r="W411">
        <v>667.00000000000023</v>
      </c>
      <c r="X411" s="14">
        <f>(Q411-W411)/I411</f>
        <v>8.496732026143787E-2</v>
      </c>
      <c r="Y411" s="14" t="s">
        <v>2935</v>
      </c>
      <c r="Z411" s="30" t="str">
        <f>CONCATENATE(E411," (",U411,") - ",F411," (",V411,")")</f>
        <v>Septuaginta (0527) - Tobias (cod. Vat. et Alex.) (021)</v>
      </c>
      <c r="AA411" s="14"/>
      <c r="AB411" s="14"/>
      <c r="AC411" s="14"/>
      <c r="AD411" s="14"/>
    </row>
    <row r="412" spans="1:30" ht="15.75" customHeight="1" x14ac:dyDescent="0.2">
      <c r="A412" s="1" t="s">
        <v>2566</v>
      </c>
      <c r="B412" s="1" t="s">
        <v>916</v>
      </c>
      <c r="C412" s="1" t="s">
        <v>2566</v>
      </c>
      <c r="D412" s="10">
        <f>IF(AND(S412 &gt;= -800,S412 &lt;= -600),-7,IF(AND(S412 &gt; -600,S412 &lt;= -500),-6,IF(AND(S412 &gt; -500,S412 &lt;= -400),-5,IF(AND(S412 &gt; -400,S412 &lt;= -300),-4,IF(AND(S412 &gt; -300,S412 &lt;= -200),-3,IF(AND(S412 &gt; -200,S412 &lt;= -100),-2,IF(AND(S412 &gt; -100,S412 &lt;= -1),-1,IF(AND(S412 &gt;= 0,S412 &lt; 100),1,IF(AND(S412 &gt;= 100,S412 &lt; 200),2,IF(AND(S412 &gt;= 200,S412 &lt; 300),3,IF(AND(S412 &gt;= 300,S412 &lt; 400),4,IF(AND(S412 &gt;= 400,S412 &lt; 500),5))))))))))))</f>
        <v>-2</v>
      </c>
      <c r="E412" s="1" t="s">
        <v>2733</v>
      </c>
      <c r="F412" s="27" t="s">
        <v>2936</v>
      </c>
      <c r="G412" s="1" t="s">
        <v>2937</v>
      </c>
      <c r="H412" s="1" t="s">
        <v>2938</v>
      </c>
      <c r="I412" s="1">
        <v>4963</v>
      </c>
      <c r="J412" s="1">
        <v>12</v>
      </c>
      <c r="K412" s="1">
        <v>128</v>
      </c>
      <c r="L412" s="1">
        <v>0</v>
      </c>
      <c r="M412" t="s">
        <v>897</v>
      </c>
      <c r="N412" s="14">
        <f>J412/I412</f>
        <v>2.4178924037880313E-3</v>
      </c>
      <c r="O412" s="14">
        <f>K412/I412</f>
        <v>2.5790852307072336E-2</v>
      </c>
      <c r="P412" s="14">
        <f>L412/I412</f>
        <v>0</v>
      </c>
      <c r="Q412">
        <v>1185</v>
      </c>
      <c r="R412" s="14">
        <f>Q412/I412</f>
        <v>0.23876687487406811</v>
      </c>
      <c r="S412">
        <v>-150</v>
      </c>
      <c r="T412" t="s">
        <v>2737</v>
      </c>
      <c r="U412" s="20" t="s">
        <v>2738</v>
      </c>
      <c r="V412" s="20" t="s">
        <v>780</v>
      </c>
      <c r="W412">
        <v>672.18333333333408</v>
      </c>
      <c r="X412" s="14">
        <f>(Q412-W412)/I412</f>
        <v>0.10332796023910254</v>
      </c>
      <c r="Y412" s="14" t="s">
        <v>2939</v>
      </c>
      <c r="Z412" s="30" t="str">
        <f>CONCATENATE(E412," (",U412,") - ",F412," (",V412,")")</f>
        <v>Septuaginta (0527) - Zacharias (046)</v>
      </c>
      <c r="AA412" s="14"/>
      <c r="AB412" s="14"/>
      <c r="AC412" s="14"/>
      <c r="AD412" s="14"/>
    </row>
    <row r="413" spans="1:30" ht="15.75" customHeight="1" x14ac:dyDescent="0.2">
      <c r="A413" s="1" t="s">
        <v>2437</v>
      </c>
      <c r="B413" s="1" t="s">
        <v>2438</v>
      </c>
      <c r="C413" s="1" t="s">
        <v>2437</v>
      </c>
      <c r="D413" s="10">
        <f>IF(AND(S413 &gt;= -800,S413 &lt;= -600),-7,IF(AND(S413 &gt; -600,S413 &lt;= -500),-6,IF(AND(S413 &gt; -500,S413 &lt;= -400),-5,IF(AND(S413 &gt; -400,S413 &lt;= -300),-4,IF(AND(S413 &gt; -300,S413 &lt;= -200),-3,IF(AND(S413 &gt; -200,S413 &lt;= -100),-2,IF(AND(S413 &gt; -100,S413 &lt;= -1),-1,IF(AND(S413 &gt;= 0,S413 &lt; 100),1,IF(AND(S413 &gt;= 100,S413 &lt; 200),2,IF(AND(S413 &gt;= 200,S413 &lt; 300),3,IF(AND(S413 &gt;= 300,S413 &lt; 400),4,IF(AND(S413 &gt;= 400,S413 &lt; 500),5))))))))))))</f>
        <v>-2</v>
      </c>
      <c r="E413" s="1" t="s">
        <v>2465</v>
      </c>
      <c r="F413" s="27" t="s">
        <v>2466</v>
      </c>
      <c r="G413" s="1" t="s">
        <v>2467</v>
      </c>
      <c r="H413" s="1" t="s">
        <v>2468</v>
      </c>
      <c r="I413" s="1">
        <v>717</v>
      </c>
      <c r="J413" s="1">
        <v>7</v>
      </c>
      <c r="K413" s="1">
        <v>0</v>
      </c>
      <c r="L413" s="1">
        <v>0</v>
      </c>
      <c r="M413" t="s">
        <v>29</v>
      </c>
      <c r="N413" s="14">
        <f>J413/I413</f>
        <v>9.7629009762900971E-3</v>
      </c>
      <c r="O413" s="14">
        <f>K413/I413</f>
        <v>0</v>
      </c>
      <c r="P413" s="14">
        <f>L413/I413</f>
        <v>0</v>
      </c>
      <c r="Q413">
        <v>112</v>
      </c>
      <c r="R413" s="14">
        <f>Q413/I413</f>
        <v>0.15620641562064155</v>
      </c>
      <c r="S413">
        <v>-100</v>
      </c>
      <c r="T413" t="s">
        <v>2443</v>
      </c>
      <c r="U413" s="19" t="s">
        <v>2469</v>
      </c>
      <c r="V413" s="19" t="s">
        <v>32</v>
      </c>
      <c r="W413">
        <v>67</v>
      </c>
      <c r="X413" s="14">
        <f>(Q413-W413)/I413</f>
        <v>6.2761506276150625E-2</v>
      </c>
      <c r="Y413" s="14" t="s">
        <v>2470</v>
      </c>
      <c r="Z413" s="30" t="str">
        <f>CONCATENATE(E413," (",U413,") - ",F413," (",V413,")")</f>
        <v>Bion of Phlossa (0036) - Epitaphius Adonis (001)</v>
      </c>
      <c r="AA413" s="14"/>
      <c r="AB413" s="14"/>
      <c r="AC413" s="14"/>
      <c r="AD413" s="14"/>
    </row>
    <row r="414" spans="1:30" ht="15.75" customHeight="1" x14ac:dyDescent="0.2">
      <c r="A414" s="1" t="s">
        <v>2437</v>
      </c>
      <c r="B414" s="1" t="s">
        <v>2438</v>
      </c>
      <c r="C414" s="1" t="s">
        <v>2437</v>
      </c>
      <c r="D414" s="10">
        <f>IF(AND(S414 &gt;= -800,S414 &lt;= -600),-7,IF(AND(S414 &gt; -600,S414 &lt;= -500),-6,IF(AND(S414 &gt; -500,S414 &lt;= -400),-5,IF(AND(S414 &gt; -400,S414 &lt;= -300),-4,IF(AND(S414 &gt; -300,S414 &lt;= -200),-3,IF(AND(S414 &gt; -200,S414 &lt;= -100),-2,IF(AND(S414 &gt; -100,S414 &lt;= -1),-1,IF(AND(S414 &gt;= 0,S414 &lt; 100),1,IF(AND(S414 &gt;= 100,S414 &lt; 200),2,IF(AND(S414 &gt;= 200,S414 &lt; 300),3,IF(AND(S414 &gt;= 300,S414 &lt; 400),4,IF(AND(S414 &gt;= 400,S414 &lt; 500),5))))))))))))</f>
        <v>-2</v>
      </c>
      <c r="E414" s="1" t="s">
        <v>2465</v>
      </c>
      <c r="F414" s="27" t="s">
        <v>2471</v>
      </c>
      <c r="G414" s="1" t="s">
        <v>2472</v>
      </c>
      <c r="H414" s="1" t="s">
        <v>2473</v>
      </c>
      <c r="I414" s="1">
        <v>225</v>
      </c>
      <c r="J414" s="1">
        <v>6</v>
      </c>
      <c r="K414" s="1">
        <v>4</v>
      </c>
      <c r="L414" s="1">
        <v>0</v>
      </c>
      <c r="M414" t="s">
        <v>29</v>
      </c>
      <c r="N414" s="14">
        <f>J414/I414</f>
        <v>2.6666666666666668E-2</v>
      </c>
      <c r="O414" s="14">
        <f>K414/I414</f>
        <v>1.7777777777777778E-2</v>
      </c>
      <c r="P414" s="14">
        <f>L414/I414</f>
        <v>0</v>
      </c>
      <c r="Q414">
        <v>39</v>
      </c>
      <c r="R414" s="14">
        <f>Q414/I414</f>
        <v>0.17333333333333334</v>
      </c>
      <c r="S414">
        <v>-100</v>
      </c>
      <c r="T414" t="s">
        <v>2443</v>
      </c>
      <c r="U414" s="19" t="s">
        <v>2469</v>
      </c>
      <c r="V414" s="19" t="s">
        <v>37</v>
      </c>
      <c r="W414">
        <v>15.25</v>
      </c>
      <c r="X414" s="14">
        <f>(Q414-W414)/I414</f>
        <v>0.10555555555555556</v>
      </c>
      <c r="Y414" s="14" t="s">
        <v>2474</v>
      </c>
      <c r="Z414" s="30" t="str">
        <f>CONCATENATE(E414," (",U414,") - ",F414," (",V414,")")</f>
        <v>Bion of Phlossa (0036) - Epithalamium Achillis et Deidameiae (002)</v>
      </c>
      <c r="AA414" s="14"/>
      <c r="AB414" s="14"/>
      <c r="AC414" s="14"/>
      <c r="AD414" s="14"/>
    </row>
    <row r="415" spans="1:30" ht="15.75" customHeight="1" x14ac:dyDescent="0.2">
      <c r="A415" s="1" t="s">
        <v>3075</v>
      </c>
      <c r="B415" s="1" t="s">
        <v>3227</v>
      </c>
      <c r="C415" s="1" t="s">
        <v>3227</v>
      </c>
      <c r="D415" s="10">
        <f>IF(AND(S415 &gt;= -800,S415 &lt;= -600),-7,IF(AND(S415 &gt; -600,S415 &lt;= -500),-6,IF(AND(S415 &gt; -500,S415 &lt;= -400),-5,IF(AND(S415 &gt; -400,S415 &lt;= -300),-4,IF(AND(S415 &gt; -300,S415 &lt;= -200),-3,IF(AND(S415 &gt; -200,S415 &lt;= -100),-2,IF(AND(S415 &gt; -100,S415 &lt;= -1),-1,IF(AND(S415 &gt;= 0,S415 &lt; 100),1,IF(AND(S415 &gt;= 100,S415 &lt; 200),2,IF(AND(S415 &gt;= 200,S415 &lt; 300),3,IF(AND(S415 &gt;= 300,S415 &lt; 400),4,IF(AND(S415 &gt;= 400,S415 &lt; 500),5))))))))))))</f>
        <v>-1</v>
      </c>
      <c r="E415" s="1" t="s">
        <v>3238</v>
      </c>
      <c r="F415" s="27" t="s">
        <v>3239</v>
      </c>
      <c r="G415" s="1" t="s">
        <v>3240</v>
      </c>
      <c r="H415" s="1" t="s">
        <v>3241</v>
      </c>
      <c r="I415" s="1">
        <v>6546</v>
      </c>
      <c r="J415" s="1">
        <v>175</v>
      </c>
      <c r="K415" s="1">
        <v>2</v>
      </c>
      <c r="L415" s="1">
        <v>57</v>
      </c>
      <c r="M415" t="s">
        <v>29</v>
      </c>
      <c r="N415" s="14">
        <f>J415/I415</f>
        <v>2.6733883287503819E-2</v>
      </c>
      <c r="O415" s="14">
        <f>K415/I415</f>
        <v>3.0553009471432935E-4</v>
      </c>
      <c r="P415" s="14">
        <f>L415/I415</f>
        <v>8.7076076993583863E-3</v>
      </c>
      <c r="Q415">
        <v>1238</v>
      </c>
      <c r="R415" s="14">
        <f>Q415/I415</f>
        <v>0.18912312862816988</v>
      </c>
      <c r="S415">
        <v>-35</v>
      </c>
      <c r="T415" t="s">
        <v>97</v>
      </c>
      <c r="U415" s="19" t="s">
        <v>3242</v>
      </c>
      <c r="V415" s="19" t="s">
        <v>32</v>
      </c>
      <c r="W415">
        <v>764.16666666666799</v>
      </c>
      <c r="X415" s="14">
        <f>(Q415-W415)/I415</f>
        <v>7.2385171606069665E-2</v>
      </c>
      <c r="Y415" s="14" t="s">
        <v>3243</v>
      </c>
      <c r="Z415" s="30" t="str">
        <f>CONCATENATE(E415," (",U415,") - ",F415," (",V415,")")</f>
        <v>Asclepiodotus (0556) - Tactica (001)</v>
      </c>
      <c r="AA415" s="14"/>
      <c r="AB415" s="14"/>
      <c r="AC415" s="14"/>
      <c r="AD415" s="14"/>
    </row>
    <row r="416" spans="1:30" ht="15.75" customHeight="1" x14ac:dyDescent="0.2">
      <c r="A416" s="1" t="s">
        <v>916</v>
      </c>
      <c r="B416" s="1" t="s">
        <v>1241</v>
      </c>
      <c r="C416" s="1" t="s">
        <v>916</v>
      </c>
      <c r="D416" s="10">
        <f>IF(AND(S416 &gt;= -800,S416 &lt;= -600),-7,IF(AND(S416 &gt; -600,S416 &lt;= -500),-6,IF(AND(S416 &gt; -500,S416 &lt;= -400),-5,IF(AND(S416 &gt; -400,S416 &lt;= -300),-4,IF(AND(S416 &gt; -300,S416 &lt;= -200),-3,IF(AND(S416 &gt; -200,S416 &lt;= -100),-2,IF(AND(S416 &gt; -100,S416 &lt;= -1),-1,IF(AND(S416 &gt;= 0,S416 &lt; 100),1,IF(AND(S416 &gt;= 100,S416 &lt; 200),2,IF(AND(S416 &gt;= 200,S416 &lt; 300),3,IF(AND(S416 &gt;= 300,S416 &lt; 400),4,IF(AND(S416 &gt;= 400,S416 &lt; 500),5))))))))))))</f>
        <v>-1</v>
      </c>
      <c r="E416" s="3" t="s">
        <v>1266</v>
      </c>
      <c r="F416" s="27" t="s">
        <v>1267</v>
      </c>
      <c r="G416" s="1" t="s">
        <v>1268</v>
      </c>
      <c r="H416" s="1" t="s">
        <v>1269</v>
      </c>
      <c r="I416" s="1">
        <v>120565</v>
      </c>
      <c r="J416" s="1">
        <v>220</v>
      </c>
      <c r="K416" s="1">
        <v>593</v>
      </c>
      <c r="L416" s="1">
        <v>2</v>
      </c>
      <c r="M416" t="s">
        <v>29</v>
      </c>
      <c r="N416" s="14">
        <f>J416/I416</f>
        <v>1.8247418405009745E-3</v>
      </c>
      <c r="O416" s="14">
        <f>K416/I416</f>
        <v>4.9185086882594454E-3</v>
      </c>
      <c r="P416" s="14">
        <f>L416/I416</f>
        <v>1.6588562186372495E-5</v>
      </c>
      <c r="Q416">
        <v>20238</v>
      </c>
      <c r="R416" s="14">
        <f>Q416/I416</f>
        <v>0.1678596607639033</v>
      </c>
      <c r="S416">
        <v>-35</v>
      </c>
      <c r="T416" t="s">
        <v>97</v>
      </c>
      <c r="U416" s="19" t="s">
        <v>1270</v>
      </c>
      <c r="V416" s="19" t="s">
        <v>32</v>
      </c>
      <c r="W416">
        <v>10870.34285714301</v>
      </c>
      <c r="X416" s="14">
        <f>(Q416-W416)/I416</f>
        <v>7.7697981527449833E-2</v>
      </c>
      <c r="Y416" s="14" t="s">
        <v>1271</v>
      </c>
      <c r="Z416" s="30" t="str">
        <f>CONCATENATE(E416," (",U416,") - ",F416," (",V416,")")</f>
        <v>Diodorus Siculus (0060) - Bibliotheca Historica, Books I-V (001)</v>
      </c>
      <c r="AA416" s="14"/>
      <c r="AB416" s="31">
        <v>3</v>
      </c>
      <c r="AC416" s="31">
        <v>9</v>
      </c>
      <c r="AD416" s="14"/>
    </row>
    <row r="417" spans="1:30" ht="15.75" customHeight="1" x14ac:dyDescent="0.2">
      <c r="A417" s="1" t="s">
        <v>916</v>
      </c>
      <c r="B417" s="1" t="s">
        <v>1241</v>
      </c>
      <c r="C417" s="1" t="s">
        <v>916</v>
      </c>
      <c r="D417" s="10">
        <f>IF(AND(S417 &gt;= -800,S417 &lt;= -600),-7,IF(AND(S417 &gt; -600,S417 &lt;= -500),-6,IF(AND(S417 &gt; -500,S417 &lt;= -400),-5,IF(AND(S417 &gt; -400,S417 &lt;= -300),-4,IF(AND(S417 &gt; -300,S417 &lt;= -200),-3,IF(AND(S417 &gt; -200,S417 &lt;= -100),-2,IF(AND(S417 &gt; -100,S417 &lt;= -1),-1,IF(AND(S417 &gt;= 0,S417 &lt; 100),1,IF(AND(S417 &gt;= 100,S417 &lt; 200),2,IF(AND(S417 &gt;= 200,S417 &lt; 300),3,IF(AND(S417 &gt;= 300,S417 &lt; 400),4,IF(AND(S417 &gt;= 400,S417 &lt; 500),5))))))))))))</f>
        <v>-1</v>
      </c>
      <c r="E417" s="1" t="s">
        <v>1266</v>
      </c>
      <c r="F417" s="27" t="s">
        <v>1272</v>
      </c>
      <c r="G417" s="1" t="s">
        <v>1273</v>
      </c>
      <c r="H417" s="1" t="s">
        <v>1274</v>
      </c>
      <c r="I417" s="1">
        <v>179817</v>
      </c>
      <c r="J417" s="1">
        <v>200</v>
      </c>
      <c r="K417" s="1">
        <v>1028</v>
      </c>
      <c r="L417" s="1">
        <v>0</v>
      </c>
      <c r="M417" t="s">
        <v>29</v>
      </c>
      <c r="N417" s="14">
        <f>J417/I417</f>
        <v>1.1122418903663168E-3</v>
      </c>
      <c r="O417" s="14">
        <f>K417/I417</f>
        <v>5.716923316482869E-3</v>
      </c>
      <c r="P417" s="14">
        <f>L417/I417</f>
        <v>0</v>
      </c>
      <c r="Q417">
        <v>27891</v>
      </c>
      <c r="R417" s="14">
        <f>Q417/I417</f>
        <v>0.15510769282103473</v>
      </c>
      <c r="S417">
        <v>-35</v>
      </c>
      <c r="T417" t="s">
        <v>97</v>
      </c>
      <c r="U417" s="19" t="s">
        <v>1270</v>
      </c>
      <c r="V417" s="19" t="s">
        <v>32</v>
      </c>
      <c r="W417">
        <v>14484.371428572211</v>
      </c>
      <c r="X417" s="14">
        <f>(Q417-W417)/I417</f>
        <v>7.4557069528619596E-2</v>
      </c>
      <c r="Y417" s="14" t="s">
        <v>1275</v>
      </c>
      <c r="Z417" s="30" t="str">
        <f>CONCATENATE(E417," (",U417,") - ",F417," (",V417,")")</f>
        <v>Diodorus Siculus (0060) - Bibliotheca Historica, Books XI-XVII (001)</v>
      </c>
      <c r="AA417" s="14"/>
      <c r="AB417" s="31">
        <v>3</v>
      </c>
      <c r="AC417" s="31">
        <v>9</v>
      </c>
      <c r="AD417" s="14"/>
    </row>
    <row r="418" spans="1:30" ht="15.75" customHeight="1" x14ac:dyDescent="0.2">
      <c r="A418" s="1" t="s">
        <v>916</v>
      </c>
      <c r="B418" s="1" t="s">
        <v>1241</v>
      </c>
      <c r="C418" s="1" t="s">
        <v>916</v>
      </c>
      <c r="D418" s="10">
        <f>IF(AND(S418 &gt;= -800,S418 &lt;= -600),-7,IF(AND(S418 &gt; -600,S418 &lt;= -500),-6,IF(AND(S418 &gt; -500,S418 &lt;= -400),-5,IF(AND(S418 &gt; -400,S418 &lt;= -300),-4,IF(AND(S418 &gt; -300,S418 &lt;= -200),-3,IF(AND(S418 &gt; -200,S418 &lt;= -100),-2,IF(AND(S418 &gt; -100,S418 &lt;= -1),-1,IF(AND(S418 &gt;= 0,S418 &lt; 100),1,IF(AND(S418 &gt;= 100,S418 &lt; 200),2,IF(AND(S418 &gt;= 200,S418 &lt; 300),3,IF(AND(S418 &gt;= 300,S418 &lt; 400),4,IF(AND(S418 &gt;= 400,S418 &lt; 500),5))))))))))))</f>
        <v>-1</v>
      </c>
      <c r="E418" s="1" t="s">
        <v>1266</v>
      </c>
      <c r="F418" s="27" t="s">
        <v>1276</v>
      </c>
      <c r="G418" s="1" t="s">
        <v>1277</v>
      </c>
      <c r="H418" s="1" t="s">
        <v>1278</v>
      </c>
      <c r="I418" s="1">
        <v>77510</v>
      </c>
      <c r="J418" s="1">
        <v>187</v>
      </c>
      <c r="K418" s="1">
        <v>909</v>
      </c>
      <c r="L418" s="1">
        <v>0</v>
      </c>
      <c r="M418" t="s">
        <v>29</v>
      </c>
      <c r="N418" s="14">
        <f>J418/I418</f>
        <v>2.4125919236227585E-3</v>
      </c>
      <c r="O418" s="14">
        <f>K418/I418</f>
        <v>1.1727519029802605E-2</v>
      </c>
      <c r="P418" s="14">
        <f>L418/I418</f>
        <v>0</v>
      </c>
      <c r="Q418">
        <v>11729</v>
      </c>
      <c r="R418" s="14">
        <f>Q418/I418</f>
        <v>0.1513224100116114</v>
      </c>
      <c r="S418">
        <v>-35</v>
      </c>
      <c r="T418" t="s">
        <v>97</v>
      </c>
      <c r="U418" s="19" t="s">
        <v>1270</v>
      </c>
      <c r="V418" s="19" t="s">
        <v>32</v>
      </c>
      <c r="W418">
        <v>6314.714285714168</v>
      </c>
      <c r="X418" s="14">
        <f>(Q418-W418)/I418</f>
        <v>6.98527378955726E-2</v>
      </c>
      <c r="Y418" s="14" t="s">
        <v>1279</v>
      </c>
      <c r="Z418" s="30" t="str">
        <f>CONCATENATE(E418," (",U418,") - ",F418," (",V418,")")</f>
        <v>Diodorus Siculus (0060) - Bibliotheca Historica, Books XVIII-XX (001)</v>
      </c>
      <c r="AA418" s="14"/>
      <c r="AB418" s="31">
        <v>3</v>
      </c>
      <c r="AC418" s="31">
        <v>9</v>
      </c>
      <c r="AD418" s="14"/>
    </row>
    <row r="419" spans="1:30" ht="15.75" customHeight="1" x14ac:dyDescent="0.2">
      <c r="A419" s="1" t="s">
        <v>2437</v>
      </c>
      <c r="B419" s="1" t="s">
        <v>2559</v>
      </c>
      <c r="C419" s="1" t="s">
        <v>2437</v>
      </c>
      <c r="D419" s="10">
        <f>IF(AND(S419 &gt;= -800,S419 &lt;= -600),-7,IF(AND(S419 &gt; -600,S419 &lt;= -500),-6,IF(AND(S419 &gt; -500,S419 &lt;= -400),-5,IF(AND(S419 &gt; -400,S419 &lt;= -300),-4,IF(AND(S419 &gt; -300,S419 &lt;= -200),-3,IF(AND(S419 &gt; -200,S419 &lt;= -100),-2,IF(AND(S419 &gt; -100,S419 &lt;= -1),-1,IF(AND(S419 &gt;= 0,S419 &lt; 100),1,IF(AND(S419 &gt;= 100,S419 &lt; 200),2,IF(AND(S419 &gt;= 200,S419 &lt; 300),3,IF(AND(S419 &gt;= 300,S419 &lt; 400),4,IF(AND(S419 &gt;= 400,S419 &lt; 500),5))))))))))))</f>
        <v>-1</v>
      </c>
      <c r="E419" s="1" t="s">
        <v>2560</v>
      </c>
      <c r="F419" s="27" t="s">
        <v>2561</v>
      </c>
      <c r="G419" s="1" t="s">
        <v>2562</v>
      </c>
      <c r="H419" s="1" t="s">
        <v>2563</v>
      </c>
      <c r="I419" s="1">
        <v>6399</v>
      </c>
      <c r="J419" s="1">
        <v>26</v>
      </c>
      <c r="K419" s="1">
        <v>87</v>
      </c>
      <c r="L419" s="1">
        <v>0</v>
      </c>
      <c r="M419" t="s">
        <v>29</v>
      </c>
      <c r="N419" s="14">
        <f>J419/I419</f>
        <v>4.0631348648226288E-3</v>
      </c>
      <c r="O419" s="14">
        <f>K419/I419</f>
        <v>1.3595874355368026E-2</v>
      </c>
      <c r="P419" s="14">
        <f>L419/I419</f>
        <v>0</v>
      </c>
      <c r="Q419">
        <v>1073</v>
      </c>
      <c r="R419" s="14">
        <f>Q419/I419</f>
        <v>0.16768245038287233</v>
      </c>
      <c r="S419">
        <v>-20</v>
      </c>
      <c r="T419" t="s">
        <v>97</v>
      </c>
      <c r="U419" s="19" t="s">
        <v>2564</v>
      </c>
      <c r="V419" s="19" t="s">
        <v>32</v>
      </c>
      <c r="W419">
        <v>543.96666666666579</v>
      </c>
      <c r="X419" s="14">
        <f>(Q419-W419)/I419</f>
        <v>8.2674376204615443E-2</v>
      </c>
      <c r="Y419" s="14" t="s">
        <v>2565</v>
      </c>
      <c r="Z419" s="30" t="str">
        <f>CONCATENATE(E419," (",U419,") - ",F419," (",V419,")")</f>
        <v>Parthenius of Nicaea (0655) - Narrationes Amatoriae (001)</v>
      </c>
      <c r="AA419" s="14"/>
      <c r="AB419" s="14"/>
      <c r="AC419" s="14"/>
      <c r="AD419" s="14"/>
    </row>
    <row r="420" spans="1:30" ht="15.75" customHeight="1" x14ac:dyDescent="0.2">
      <c r="A420" s="1" t="s">
        <v>3075</v>
      </c>
      <c r="B420" s="1" t="s">
        <v>3260</v>
      </c>
      <c r="C420" s="1" t="s">
        <v>3675</v>
      </c>
      <c r="D420" s="10">
        <f>IF(AND(S420 &gt;= -800,S420 &lt;= -600),-7,IF(AND(S420 &gt; -600,S420 &lt;= -500),-6,IF(AND(S420 &gt; -500,S420 &lt;= -400),-5,IF(AND(S420 &gt; -400,S420 &lt;= -300),-4,IF(AND(S420 &gt; -300,S420 &lt;= -200),-3,IF(AND(S420 &gt; -200,S420 &lt;= -100),-2,IF(AND(S420 &gt; -100,S420 &lt;= -1),-1,IF(AND(S420 &gt;= 0,S420 &lt; 100),1,IF(AND(S420 &gt;= 100,S420 &lt; 200),2,IF(AND(S420 &gt;= 200,S420 &lt; 300),3,IF(AND(S420 &gt;= 300,S420 &lt; 400),4,IF(AND(S420 &gt;= 400,S420 &lt; 500),5))))))))))))</f>
        <v>-1</v>
      </c>
      <c r="E420" s="1" t="s">
        <v>1280</v>
      </c>
      <c r="F420" s="27" t="s">
        <v>3274</v>
      </c>
      <c r="G420" s="1" t="s">
        <v>3275</v>
      </c>
      <c r="H420" s="1" t="s">
        <v>3276</v>
      </c>
      <c r="I420" s="1">
        <v>3403</v>
      </c>
      <c r="J420" s="1">
        <v>5</v>
      </c>
      <c r="K420" s="1">
        <v>19</v>
      </c>
      <c r="L420" s="1">
        <v>0</v>
      </c>
      <c r="M420" t="s">
        <v>29</v>
      </c>
      <c r="N420" s="14">
        <f>J420/I420</f>
        <v>1.4692918013517484E-3</v>
      </c>
      <c r="O420" s="14">
        <f>K420/I420</f>
        <v>5.5833088451366442E-3</v>
      </c>
      <c r="P420" s="14">
        <f>L420/I420</f>
        <v>0</v>
      </c>
      <c r="Q420">
        <v>652</v>
      </c>
      <c r="R420" s="14">
        <f>Q420/I420</f>
        <v>0.19159565089626801</v>
      </c>
      <c r="S420">
        <v>-10</v>
      </c>
      <c r="T420" t="s">
        <v>97</v>
      </c>
      <c r="U420" s="19" t="s">
        <v>1284</v>
      </c>
      <c r="V420" s="19" t="s">
        <v>67</v>
      </c>
      <c r="W420">
        <v>348.76666666666642</v>
      </c>
      <c r="X420" s="14">
        <f>(Q420-W420)/I420</f>
        <v>8.9107650112645778E-2</v>
      </c>
      <c r="Y420" s="14" t="s">
        <v>3277</v>
      </c>
      <c r="Z420" s="30" t="str">
        <f>CONCATENATE(E420," (",U420,") - ",F420," (",V420,")")</f>
        <v>Dionysius of Halicarnassus (0081) - Ad Ammaeum (008)</v>
      </c>
      <c r="AA420" s="14" t="s">
        <v>3692</v>
      </c>
      <c r="AB420" s="31">
        <v>3</v>
      </c>
      <c r="AC420" s="31">
        <v>10</v>
      </c>
      <c r="AD420" s="14"/>
    </row>
    <row r="421" spans="1:30" ht="15.75" customHeight="1" x14ac:dyDescent="0.2">
      <c r="A421" s="1" t="s">
        <v>3075</v>
      </c>
      <c r="B421" s="1" t="s">
        <v>3260</v>
      </c>
      <c r="C421" s="1" t="s">
        <v>3675</v>
      </c>
      <c r="D421" s="10">
        <f>IF(AND(S421 &gt;= -800,S421 &lt;= -600),-7,IF(AND(S421 &gt; -600,S421 &lt;= -500),-6,IF(AND(S421 &gt; -500,S421 &lt;= -400),-5,IF(AND(S421 &gt; -400,S421 &lt;= -300),-4,IF(AND(S421 &gt; -300,S421 &lt;= -200),-3,IF(AND(S421 &gt; -200,S421 &lt;= -100),-2,IF(AND(S421 &gt; -100,S421 &lt;= -1),-1,IF(AND(S421 &gt;= 0,S421 &lt; 100),1,IF(AND(S421 &gt;= 100,S421 &lt; 200),2,IF(AND(S421 &gt;= 200,S421 &lt; 300),3,IF(AND(S421 &gt;= 300,S421 &lt; 400),4,IF(AND(S421 &gt;= 400,S421 &lt; 500),5))))))))))))</f>
        <v>-1</v>
      </c>
      <c r="E421" s="1" t="s">
        <v>1280</v>
      </c>
      <c r="F421" s="27" t="s">
        <v>3278</v>
      </c>
      <c r="G421" s="1" t="s">
        <v>3279</v>
      </c>
      <c r="H421" s="1" t="s">
        <v>3280</v>
      </c>
      <c r="I421" s="1">
        <v>876</v>
      </c>
      <c r="J421" s="1">
        <v>1</v>
      </c>
      <c r="K421" s="1">
        <v>4</v>
      </c>
      <c r="L421" s="1">
        <v>0</v>
      </c>
      <c r="M421" t="s">
        <v>29</v>
      </c>
      <c r="N421" s="14">
        <f>J421/I421</f>
        <v>1.1415525114155251E-3</v>
      </c>
      <c r="O421" s="14">
        <f>K421/I421</f>
        <v>4.5662100456621002E-3</v>
      </c>
      <c r="P421" s="14">
        <f>L421/I421</f>
        <v>0</v>
      </c>
      <c r="Q421">
        <v>173</v>
      </c>
      <c r="R421" s="14">
        <f>Q421/I421</f>
        <v>0.19748858447488585</v>
      </c>
      <c r="S421">
        <v>-10</v>
      </c>
      <c r="T421" t="s">
        <v>97</v>
      </c>
      <c r="U421" s="19" t="s">
        <v>1284</v>
      </c>
      <c r="V421" s="19" t="s">
        <v>37</v>
      </c>
      <c r="W421">
        <v>94.683333333333309</v>
      </c>
      <c r="X421" s="14">
        <f>(Q421-W421)/I421</f>
        <v>8.9402587519025897E-2</v>
      </c>
      <c r="Y421" s="14" t="s">
        <v>3281</v>
      </c>
      <c r="Z421" s="30" t="str">
        <f>CONCATENATE(E421," (",U421,") - ",F421," (",V421,")")</f>
        <v>Dionysius of Halicarnassus (0081) - De antiquis oratoribus (002)</v>
      </c>
      <c r="AA421" s="14" t="s">
        <v>3692</v>
      </c>
      <c r="AB421" s="31">
        <v>3</v>
      </c>
      <c r="AC421" s="31">
        <v>10</v>
      </c>
      <c r="AD421" s="14"/>
    </row>
    <row r="422" spans="1:30" ht="15.75" customHeight="1" x14ac:dyDescent="0.2">
      <c r="A422" s="1" t="s">
        <v>3075</v>
      </c>
      <c r="B422" s="1" t="s">
        <v>3260</v>
      </c>
      <c r="C422" s="1" t="s">
        <v>3675</v>
      </c>
      <c r="D422" s="10">
        <f>IF(AND(S422 &gt;= -800,S422 &lt;= -600),-7,IF(AND(S422 &gt; -600,S422 &lt;= -500),-6,IF(AND(S422 &gt; -500,S422 &lt;= -400),-5,IF(AND(S422 &gt; -400,S422 &lt;= -300),-4,IF(AND(S422 &gt; -300,S422 &lt;= -200),-3,IF(AND(S422 &gt; -200,S422 &lt;= -100),-2,IF(AND(S422 &gt; -100,S422 &lt;= -1),-1,IF(AND(S422 &gt;= 0,S422 &lt; 100),1,IF(AND(S422 &gt;= 100,S422 &lt; 200),2,IF(AND(S422 &gt;= 200,S422 &lt; 300),3,IF(AND(S422 &gt;= 300,S422 &lt; 400),4,IF(AND(S422 &gt;= 400,S422 &lt; 500),5))))))))))))</f>
        <v>-1</v>
      </c>
      <c r="E422" s="1" t="s">
        <v>1280</v>
      </c>
      <c r="F422" s="27" t="s">
        <v>3282</v>
      </c>
      <c r="G422" s="1" t="s">
        <v>3283</v>
      </c>
      <c r="H422" s="1" t="s">
        <v>3284</v>
      </c>
      <c r="I422" s="1">
        <v>20664</v>
      </c>
      <c r="J422" s="1">
        <v>83</v>
      </c>
      <c r="K422" s="1">
        <v>16</v>
      </c>
      <c r="L422" s="1">
        <v>0</v>
      </c>
      <c r="M422" t="s">
        <v>29</v>
      </c>
      <c r="N422" s="14">
        <f>J422/I422</f>
        <v>4.0166473093302358E-3</v>
      </c>
      <c r="O422" s="14">
        <f>K422/I422</f>
        <v>7.7429345722028649E-4</v>
      </c>
      <c r="P422" s="14">
        <f>L422/I422</f>
        <v>0</v>
      </c>
      <c r="Q422">
        <v>3934</v>
      </c>
      <c r="R422" s="14">
        <f>Q422/I422</f>
        <v>0.19037940379403795</v>
      </c>
      <c r="S422">
        <v>-10</v>
      </c>
      <c r="T422" t="s">
        <v>97</v>
      </c>
      <c r="U422" s="19" t="s">
        <v>1284</v>
      </c>
      <c r="V422" s="19" t="s">
        <v>829</v>
      </c>
      <c r="W422">
        <v>2247.49999999999</v>
      </c>
      <c r="X422" s="14">
        <f>(Q422-W422)/I422</f>
        <v>8.1615369725126313E-2</v>
      </c>
      <c r="Y422" s="14" t="s">
        <v>3285</v>
      </c>
      <c r="Z422" s="30" t="str">
        <f>CONCATENATE(E422," (",U422,") - ",F422," (",V422,")")</f>
        <v>Dionysius of Halicarnassus (0081) - De Compositione Verborum (012)</v>
      </c>
      <c r="AA422" s="14" t="s">
        <v>3692</v>
      </c>
      <c r="AB422" s="31">
        <v>3</v>
      </c>
      <c r="AC422" s="31">
        <v>10</v>
      </c>
      <c r="AD422" s="14"/>
    </row>
    <row r="423" spans="1:30" ht="15.75" customHeight="1" x14ac:dyDescent="0.2">
      <c r="A423" s="1" t="s">
        <v>3075</v>
      </c>
      <c r="B423" s="1" t="s">
        <v>3260</v>
      </c>
      <c r="C423" s="1" t="s">
        <v>3675</v>
      </c>
      <c r="D423" s="10">
        <f>IF(AND(S423 &gt;= -800,S423 &lt;= -600),-7,IF(AND(S423 &gt; -600,S423 &lt;= -500),-6,IF(AND(S423 &gt; -500,S423 &lt;= -400),-5,IF(AND(S423 &gt; -400,S423 &lt;= -300),-4,IF(AND(S423 &gt; -300,S423 &lt;= -200),-3,IF(AND(S423 &gt; -200,S423 &lt;= -100),-2,IF(AND(S423 &gt; -100,S423 &lt;= -1),-1,IF(AND(S423 &gt;= 0,S423 &lt; 100),1,IF(AND(S423 &gt;= 100,S423 &lt; 200),2,IF(AND(S423 &gt;= 200,S423 &lt; 300),3,IF(AND(S423 &gt;= 300,S423 &lt; 400),4,IF(AND(S423 &gt;= 400,S423 &lt; 500),5))))))))))))</f>
        <v>-1</v>
      </c>
      <c r="E423" s="1" t="s">
        <v>1280</v>
      </c>
      <c r="F423" s="27" t="s">
        <v>3286</v>
      </c>
      <c r="G423" s="1" t="s">
        <v>3287</v>
      </c>
      <c r="H423" s="1" t="s">
        <v>3288</v>
      </c>
      <c r="I423" s="1">
        <v>21922</v>
      </c>
      <c r="J423" s="1">
        <v>50</v>
      </c>
      <c r="K423" s="1">
        <v>22</v>
      </c>
      <c r="L423" s="1">
        <v>2</v>
      </c>
      <c r="M423" t="s">
        <v>29</v>
      </c>
      <c r="N423" s="14">
        <f>J423/I423</f>
        <v>2.2808137943618285E-3</v>
      </c>
      <c r="O423" s="14">
        <f>K423/I423</f>
        <v>1.0035580695192045E-3</v>
      </c>
      <c r="P423" s="14">
        <f>L423/I423</f>
        <v>9.1232551774473127E-5</v>
      </c>
      <c r="Q423">
        <v>4113</v>
      </c>
      <c r="R423" s="14">
        <f>Q423/I423</f>
        <v>0.18761974272420401</v>
      </c>
      <c r="S423">
        <v>-10</v>
      </c>
      <c r="T423" t="s">
        <v>97</v>
      </c>
      <c r="U423" s="19" t="s">
        <v>1284</v>
      </c>
      <c r="V423" s="19" t="s">
        <v>57</v>
      </c>
      <c r="W423">
        <v>2319.0523809523811</v>
      </c>
      <c r="X423" s="14">
        <f>(Q423-W423)/I423</f>
        <v>8.1833209517727351E-2</v>
      </c>
      <c r="Y423" s="14" t="s">
        <v>3289</v>
      </c>
      <c r="Z423" s="30" t="str">
        <f>CONCATENATE(E423," (",U423,") - ",F423," (",V423,")")</f>
        <v>Dionysius of Halicarnassus (0081) - De Demosthene (006)</v>
      </c>
      <c r="AA423" s="14" t="s">
        <v>3692</v>
      </c>
      <c r="AB423" s="31">
        <v>3</v>
      </c>
      <c r="AC423" s="31">
        <v>10</v>
      </c>
      <c r="AD423" s="14"/>
    </row>
    <row r="424" spans="1:30" ht="15.75" customHeight="1" x14ac:dyDescent="0.2">
      <c r="A424" s="1" t="s">
        <v>3075</v>
      </c>
      <c r="B424" s="1" t="s">
        <v>3260</v>
      </c>
      <c r="C424" s="1" t="s">
        <v>3675</v>
      </c>
      <c r="D424" s="10">
        <f>IF(AND(S424 &gt;= -800,S424 &lt;= -600),-7,IF(AND(S424 &gt; -600,S424 &lt;= -500),-6,IF(AND(S424 &gt; -500,S424 &lt;= -400),-5,IF(AND(S424 &gt; -400,S424 &lt;= -300),-4,IF(AND(S424 &gt; -300,S424 &lt;= -200),-3,IF(AND(S424 &gt; -200,S424 &lt;= -100),-2,IF(AND(S424 &gt; -100,S424 &lt;= -1),-1,IF(AND(S424 &gt;= 0,S424 &lt; 100),1,IF(AND(S424 &gt;= 100,S424 &lt; 200),2,IF(AND(S424 &gt;= 200,S424 &lt; 300),3,IF(AND(S424 &gt;= 300,S424 &lt; 400),4,IF(AND(S424 &gt;= 400,S424 &lt; 500),5))))))))))))</f>
        <v>-1</v>
      </c>
      <c r="E424" s="1" t="s">
        <v>1280</v>
      </c>
      <c r="F424" s="27" t="s">
        <v>3290</v>
      </c>
      <c r="G424" s="1" t="s">
        <v>3291</v>
      </c>
      <c r="H424" s="1" t="s">
        <v>3292</v>
      </c>
      <c r="I424" s="1">
        <v>4194</v>
      </c>
      <c r="J424" s="1">
        <v>10</v>
      </c>
      <c r="K424" s="1">
        <v>50</v>
      </c>
      <c r="L424" s="1">
        <v>1</v>
      </c>
      <c r="M424" t="s">
        <v>29</v>
      </c>
      <c r="N424" s="14">
        <f>J424/I424</f>
        <v>2.384358607534573E-3</v>
      </c>
      <c r="O424" s="14">
        <f>K424/I424</f>
        <v>1.1921793037672867E-2</v>
      </c>
      <c r="P424" s="14">
        <f>L424/I424</f>
        <v>2.3843586075345731E-4</v>
      </c>
      <c r="Q424">
        <v>859</v>
      </c>
      <c r="R424" s="14">
        <f>Q424/I424</f>
        <v>0.20481640438721985</v>
      </c>
      <c r="S424">
        <v>-10</v>
      </c>
      <c r="T424" t="s">
        <v>97</v>
      </c>
      <c r="U424" s="19" t="s">
        <v>1284</v>
      </c>
      <c r="V424" s="19" t="s">
        <v>72</v>
      </c>
      <c r="W424">
        <v>490.61666666666588</v>
      </c>
      <c r="X424" s="14">
        <f>(Q424-W424)/I424</f>
        <v>8.7835797170561308E-2</v>
      </c>
      <c r="Y424" s="14" t="s">
        <v>3293</v>
      </c>
      <c r="Z424" s="30" t="str">
        <f>CONCATENATE(E424," (",U424,") - ",F424," (",V424,")")</f>
        <v>Dionysius of Halicarnassus (0081) - De Dinarcho (009)</v>
      </c>
      <c r="AA424" s="14" t="s">
        <v>3692</v>
      </c>
      <c r="AB424" s="31">
        <v>3</v>
      </c>
      <c r="AC424" s="31">
        <v>10</v>
      </c>
      <c r="AD424" s="14"/>
    </row>
    <row r="425" spans="1:30" ht="15.75" customHeight="1" x14ac:dyDescent="0.2">
      <c r="A425" s="1" t="s">
        <v>3075</v>
      </c>
      <c r="B425" s="1" t="s">
        <v>3260</v>
      </c>
      <c r="C425" s="1" t="s">
        <v>3675</v>
      </c>
      <c r="D425" s="10">
        <f>IF(AND(S425 &gt;= -800,S425 &lt;= -600),-7,IF(AND(S425 &gt; -600,S425 &lt;= -500),-6,IF(AND(S425 &gt; -500,S425 &lt;= -400),-5,IF(AND(S425 &gt; -400,S425 &lt;= -300),-4,IF(AND(S425 &gt; -300,S425 &lt;= -200),-3,IF(AND(S425 &gt; -200,S425 &lt;= -100),-2,IF(AND(S425 &gt; -100,S425 &lt;= -1),-1,IF(AND(S425 &gt;= 0,S425 &lt; 100),1,IF(AND(S425 &gt;= 100,S425 &lt; 200),2,IF(AND(S425 &gt;= 200,S425 &lt; 300),3,IF(AND(S425 &gt;= 300,S425 &lt; 400),4,IF(AND(S425 &gt;= 400,S425 &lt; 500),5))))))))))))</f>
        <v>-1</v>
      </c>
      <c r="E425" s="1" t="s">
        <v>1280</v>
      </c>
      <c r="F425" s="27" t="s">
        <v>3294</v>
      </c>
      <c r="G425" s="1" t="s">
        <v>3295</v>
      </c>
      <c r="H425" s="1" t="s">
        <v>3296</v>
      </c>
      <c r="I425" s="1">
        <v>5324</v>
      </c>
      <c r="J425" s="1">
        <v>4</v>
      </c>
      <c r="K425" s="1">
        <v>32</v>
      </c>
      <c r="L425" s="1">
        <v>0</v>
      </c>
      <c r="M425" t="s">
        <v>29</v>
      </c>
      <c r="N425" s="14">
        <f>J425/I425</f>
        <v>7.513148009015778E-4</v>
      </c>
      <c r="O425" s="14">
        <f>K425/I425</f>
        <v>6.0105184072126224E-3</v>
      </c>
      <c r="P425" s="14">
        <f>L425/I425</f>
        <v>0</v>
      </c>
      <c r="Q425">
        <v>1052</v>
      </c>
      <c r="R425" s="14">
        <f>Q425/I425</f>
        <v>0.19759579263711496</v>
      </c>
      <c r="S425">
        <v>-10</v>
      </c>
      <c r="T425" t="s">
        <v>97</v>
      </c>
      <c r="U425" s="19" t="s">
        <v>1284</v>
      </c>
      <c r="V425" s="19" t="s">
        <v>52</v>
      </c>
      <c r="W425">
        <v>618.26666666666654</v>
      </c>
      <c r="X425" s="14">
        <f>(Q425-W425)/I425</f>
        <v>8.1467568244427774E-2</v>
      </c>
      <c r="Y425" s="14" t="s">
        <v>3297</v>
      </c>
      <c r="Z425" s="30" t="str">
        <f>CONCATENATE(E425," (",U425,") - ",F425," (",V425,")")</f>
        <v>Dionysius of Halicarnassus (0081) - De Isaeo (005)</v>
      </c>
      <c r="AA425" s="14" t="s">
        <v>3692</v>
      </c>
      <c r="AB425" s="31">
        <v>3</v>
      </c>
      <c r="AC425" s="31">
        <v>10</v>
      </c>
      <c r="AD425" s="14"/>
    </row>
    <row r="426" spans="1:30" ht="15.75" customHeight="1" x14ac:dyDescent="0.2">
      <c r="A426" s="1" t="s">
        <v>3075</v>
      </c>
      <c r="B426" s="1" t="s">
        <v>3260</v>
      </c>
      <c r="C426" s="1" t="s">
        <v>3675</v>
      </c>
      <c r="D426" s="10">
        <f>IF(AND(S426 &gt;= -800,S426 &lt;= -600),-7,IF(AND(S426 &gt; -600,S426 &lt;= -500),-6,IF(AND(S426 &gt; -500,S426 &lt;= -400),-5,IF(AND(S426 &gt; -400,S426 &lt;= -300),-4,IF(AND(S426 &gt; -300,S426 &lt;= -200),-3,IF(AND(S426 &gt; -200,S426 &lt;= -100),-2,IF(AND(S426 &gt; -100,S426 &lt;= -1),-1,IF(AND(S426 &gt;= 0,S426 &lt; 100),1,IF(AND(S426 &gt;= 100,S426 &lt; 200),2,IF(AND(S426 &gt;= 200,S426 &lt; 300),3,IF(AND(S426 &gt;= 300,S426 &lt; 400),4,IF(AND(S426 &gt;= 400,S426 &lt; 500),5))))))))))))</f>
        <v>-1</v>
      </c>
      <c r="E426" s="1" t="s">
        <v>1280</v>
      </c>
      <c r="F426" s="27" t="s">
        <v>3298</v>
      </c>
      <c r="G426" s="1" t="s">
        <v>3299</v>
      </c>
      <c r="H426" s="1" t="s">
        <v>3300</v>
      </c>
      <c r="I426" s="1">
        <v>6399</v>
      </c>
      <c r="J426" s="1">
        <v>5</v>
      </c>
      <c r="K426" s="1">
        <v>9</v>
      </c>
      <c r="L426" s="1">
        <v>0</v>
      </c>
      <c r="M426" t="s">
        <v>29</v>
      </c>
      <c r="N426" s="14">
        <f>J426/I426</f>
        <v>7.8137208938896705E-4</v>
      </c>
      <c r="O426" s="14">
        <f>K426/I426</f>
        <v>1.4064697609001407E-3</v>
      </c>
      <c r="P426" s="14">
        <f>L426/I426</f>
        <v>0</v>
      </c>
      <c r="Q426">
        <v>1106</v>
      </c>
      <c r="R426" s="14">
        <f>Q426/I426</f>
        <v>0.1728395061728395</v>
      </c>
      <c r="S426">
        <v>-10</v>
      </c>
      <c r="T426" t="s">
        <v>97</v>
      </c>
      <c r="U426" s="19" t="s">
        <v>1284</v>
      </c>
      <c r="V426" s="19" t="s">
        <v>47</v>
      </c>
      <c r="W426">
        <v>621.11666666666667</v>
      </c>
      <c r="X426" s="14">
        <f>(Q426-W426)/I426</f>
        <v>7.5774860655310722E-2</v>
      </c>
      <c r="Y426" s="14" t="s">
        <v>3301</v>
      </c>
      <c r="Z426" s="30" t="str">
        <f>CONCATENATE(E426," (",U426,") - ",F426," (",V426,")")</f>
        <v>Dionysius of Halicarnassus (0081) - De Isocrate (004)</v>
      </c>
      <c r="AA426" s="14" t="s">
        <v>3692</v>
      </c>
      <c r="AB426" s="31">
        <v>3</v>
      </c>
      <c r="AC426" s="31">
        <v>10</v>
      </c>
      <c r="AD426" s="14"/>
    </row>
    <row r="427" spans="1:30" ht="15.75" customHeight="1" x14ac:dyDescent="0.2">
      <c r="A427" s="1" t="s">
        <v>3075</v>
      </c>
      <c r="B427" s="1" t="s">
        <v>3260</v>
      </c>
      <c r="C427" s="1" t="s">
        <v>3675</v>
      </c>
      <c r="D427" s="10">
        <f>IF(AND(S427 &gt;= -800,S427 &lt;= -600),-7,IF(AND(S427 &gt; -600,S427 &lt;= -500),-6,IF(AND(S427 &gt; -500,S427 &lt;= -400),-5,IF(AND(S427 &gt; -400,S427 &lt;= -300),-4,IF(AND(S427 &gt; -300,S427 &lt;= -200),-3,IF(AND(S427 &gt; -200,S427 &lt;= -100),-2,IF(AND(S427 &gt; -100,S427 &lt;= -1),-1,IF(AND(S427 &gt;= 0,S427 &lt; 100),1,IF(AND(S427 &gt;= 100,S427 &lt; 200),2,IF(AND(S427 &gt;= 200,S427 &lt; 300),3,IF(AND(S427 &gt;= 300,S427 &lt; 400),4,IF(AND(S427 &gt;= 400,S427 &lt; 500),5))))))))))))</f>
        <v>-1</v>
      </c>
      <c r="E427" s="1" t="s">
        <v>1280</v>
      </c>
      <c r="F427" s="27" t="s">
        <v>3302</v>
      </c>
      <c r="G427" s="1" t="s">
        <v>3303</v>
      </c>
      <c r="H427" s="1" t="s">
        <v>3304</v>
      </c>
      <c r="I427" s="1">
        <v>7749</v>
      </c>
      <c r="J427" s="1">
        <v>11</v>
      </c>
      <c r="K427" s="1">
        <v>5</v>
      </c>
      <c r="L427" s="1">
        <v>0</v>
      </c>
      <c r="M427" t="s">
        <v>29</v>
      </c>
      <c r="N427" s="14">
        <f>J427/I427</f>
        <v>1.4195380049038585E-3</v>
      </c>
      <c r="O427" s="14">
        <f>K427/I427</f>
        <v>6.4524454768357211E-4</v>
      </c>
      <c r="P427" s="14">
        <f>L427/I427</f>
        <v>0</v>
      </c>
      <c r="Q427">
        <v>1383</v>
      </c>
      <c r="R427" s="14">
        <f>Q427/I427</f>
        <v>0.17847464188927603</v>
      </c>
      <c r="S427">
        <v>-10</v>
      </c>
      <c r="T427" t="s">
        <v>97</v>
      </c>
      <c r="U427" s="19" t="s">
        <v>1284</v>
      </c>
      <c r="V427" s="19" t="s">
        <v>42</v>
      </c>
      <c r="W427">
        <v>736.43333333333476</v>
      </c>
      <c r="X427" s="14">
        <f>(Q427-W427)/I427</f>
        <v>8.3438723276121465E-2</v>
      </c>
      <c r="Y427" s="14" t="s">
        <v>3305</v>
      </c>
      <c r="Z427" s="30" t="str">
        <f>CONCATENATE(E427," (",U427,") - ",F427," (",V427,")")</f>
        <v>Dionysius of Halicarnassus (0081) - De Lysia (003)</v>
      </c>
      <c r="AA427" s="14" t="s">
        <v>3692</v>
      </c>
      <c r="AB427" s="31">
        <v>3</v>
      </c>
      <c r="AC427" s="31">
        <v>10</v>
      </c>
      <c r="AD427" s="14"/>
    </row>
    <row r="428" spans="1:30" ht="18" customHeight="1" x14ac:dyDescent="0.2">
      <c r="A428" s="1" t="s">
        <v>3075</v>
      </c>
      <c r="B428" s="1" t="s">
        <v>3260</v>
      </c>
      <c r="C428" s="1" t="s">
        <v>3675</v>
      </c>
      <c r="D428" s="10">
        <f>IF(AND(S428 &gt;= -800,S428 &lt;= -600),-7,IF(AND(S428 &gt; -600,S428 &lt;= -500),-6,IF(AND(S428 &gt; -500,S428 &lt;= -400),-5,IF(AND(S428 &gt; -400,S428 &lt;= -300),-4,IF(AND(S428 &gt; -300,S428 &lt;= -200),-3,IF(AND(S428 &gt; -200,S428 &lt;= -100),-2,IF(AND(S428 &gt; -100,S428 &lt;= -1),-1,IF(AND(S428 &gt;= 0,S428 &lt; 100),1,IF(AND(S428 &gt;= 100,S428 &lt; 200),2,IF(AND(S428 &gt;= 200,S428 &lt; 300),3,IF(AND(S428 &gt;= 300,S428 &lt; 400),4,IF(AND(S428 &gt;= 400,S428 &lt; 500),5))))))))))))</f>
        <v>-1</v>
      </c>
      <c r="E428" s="1" t="s">
        <v>1280</v>
      </c>
      <c r="F428" s="27" t="s">
        <v>3306</v>
      </c>
      <c r="G428" s="1" t="s">
        <v>3307</v>
      </c>
      <c r="H428" s="1" t="s">
        <v>3308</v>
      </c>
      <c r="I428" s="1">
        <v>16849</v>
      </c>
      <c r="J428" s="1">
        <v>21</v>
      </c>
      <c r="K428" s="1">
        <v>18</v>
      </c>
      <c r="L428" s="1">
        <v>1</v>
      </c>
      <c r="M428" t="s">
        <v>29</v>
      </c>
      <c r="N428" s="14">
        <f>J428/I428</f>
        <v>1.2463647694225177E-3</v>
      </c>
      <c r="O428" s="14">
        <f>K428/I428</f>
        <v>1.0683126595050151E-3</v>
      </c>
      <c r="P428" s="14">
        <f>L428/I428</f>
        <v>5.9350703305834177E-5</v>
      </c>
      <c r="Q428">
        <v>3265</v>
      </c>
      <c r="R428" s="14">
        <f>Q428/I428</f>
        <v>0.19378004629354859</v>
      </c>
      <c r="S428">
        <v>-10</v>
      </c>
      <c r="T428" t="s">
        <v>97</v>
      </c>
      <c r="U428" s="19" t="s">
        <v>1284</v>
      </c>
      <c r="V428" s="19" t="s">
        <v>77</v>
      </c>
      <c r="W428">
        <v>1794.6011904761799</v>
      </c>
      <c r="X428" s="14">
        <f>(Q428-W428)/I428</f>
        <v>8.7269203485300026E-2</v>
      </c>
      <c r="Y428" s="14" t="s">
        <v>3309</v>
      </c>
      <c r="Z428" s="30" t="str">
        <f>CONCATENATE(E428," (",U428,") - ",F428," (",V428,")")</f>
        <v>Dionysius of Halicarnassus (0081) - De Thucydide (010)</v>
      </c>
      <c r="AA428" s="14" t="s">
        <v>3692</v>
      </c>
      <c r="AB428" s="31">
        <v>3</v>
      </c>
      <c r="AC428" s="31">
        <v>10</v>
      </c>
      <c r="AD428" s="14"/>
    </row>
    <row r="429" spans="1:30" ht="15.75" customHeight="1" x14ac:dyDescent="0.2">
      <c r="A429" s="1" t="s">
        <v>3075</v>
      </c>
      <c r="B429" s="1" t="s">
        <v>3260</v>
      </c>
      <c r="C429" s="1" t="s">
        <v>3675</v>
      </c>
      <c r="D429" s="10">
        <f>IF(AND(S429 &gt;= -800,S429 &lt;= -600),-7,IF(AND(S429 &gt; -600,S429 &lt;= -500),-6,IF(AND(S429 &gt; -500,S429 &lt;= -400),-5,IF(AND(S429 &gt; -400,S429 &lt;= -300),-4,IF(AND(S429 &gt; -300,S429 &lt;= -200),-3,IF(AND(S429 &gt; -200,S429 &lt;= -100),-2,IF(AND(S429 &gt; -100,S429 &lt;= -1),-1,IF(AND(S429 &gt;= 0,S429 &lt; 100),1,IF(AND(S429 &gt;= 100,S429 &lt; 200),2,IF(AND(S429 &gt;= 200,S429 &lt; 300),3,IF(AND(S429 &gt;= 300,S429 &lt; 400),4,IF(AND(S429 &gt;= 400,S429 &lt; 500),5))))))))))))</f>
        <v>-1</v>
      </c>
      <c r="E429" s="1" t="s">
        <v>1280</v>
      </c>
      <c r="F429" s="27" t="s">
        <v>3310</v>
      </c>
      <c r="G429" s="1" t="s">
        <v>3311</v>
      </c>
      <c r="H429" s="1" t="s">
        <v>3312</v>
      </c>
      <c r="I429" s="1">
        <v>2606</v>
      </c>
      <c r="J429" s="1">
        <v>3</v>
      </c>
      <c r="K429" s="1">
        <v>7</v>
      </c>
      <c r="L429" s="1">
        <v>0</v>
      </c>
      <c r="M429" t="s">
        <v>29</v>
      </c>
      <c r="N429" s="14">
        <f>J429/I429</f>
        <v>1.1511895625479663E-3</v>
      </c>
      <c r="O429" s="14">
        <f>K429/I429</f>
        <v>2.6861089792785879E-3</v>
      </c>
      <c r="P429" s="14">
        <f>L429/I429</f>
        <v>0</v>
      </c>
      <c r="Q429">
        <v>454</v>
      </c>
      <c r="R429" s="14">
        <f>Q429/I429</f>
        <v>0.17421335379892555</v>
      </c>
      <c r="S429">
        <v>-10</v>
      </c>
      <c r="T429" t="s">
        <v>97</v>
      </c>
      <c r="U429" s="19" t="s">
        <v>1284</v>
      </c>
      <c r="V429" s="19" t="s">
        <v>82</v>
      </c>
      <c r="W429">
        <v>251.63333333333361</v>
      </c>
      <c r="X429" s="14">
        <f>(Q429-W429)/I429</f>
        <v>7.7654131491429926E-2</v>
      </c>
      <c r="Y429" s="14" t="s">
        <v>3313</v>
      </c>
      <c r="Z429" s="30" t="str">
        <f>CONCATENATE(E429," (",U429,") - ",F429," (",V429,")")</f>
        <v>Dionysius of Halicarnassus (0081) - De Thucydidis idiomatibus (epistula ad Ammaeum) (011)</v>
      </c>
      <c r="AA429" s="14" t="s">
        <v>3692</v>
      </c>
      <c r="AB429" s="31">
        <v>3</v>
      </c>
      <c r="AC429" s="31">
        <v>10</v>
      </c>
      <c r="AD429" s="14"/>
    </row>
    <row r="430" spans="1:30" ht="15.75" customHeight="1" x14ac:dyDescent="0.2">
      <c r="A430" s="1" t="s">
        <v>3075</v>
      </c>
      <c r="B430" s="1" t="s">
        <v>3260</v>
      </c>
      <c r="C430" s="1" t="s">
        <v>3675</v>
      </c>
      <c r="D430" s="10">
        <f>IF(AND(S430 &gt;= -800,S430 &lt;= -600),-7,IF(AND(S430 &gt; -600,S430 &lt;= -500),-6,IF(AND(S430 &gt; -500,S430 &lt;= -400),-5,IF(AND(S430 &gt; -400,S430 &lt;= -300),-4,IF(AND(S430 &gt; -300,S430 &lt;= -200),-3,IF(AND(S430 &gt; -200,S430 &lt;= -100),-2,IF(AND(S430 &gt; -100,S430 &lt;= -1),-1,IF(AND(S430 &gt;= 0,S430 &lt; 100),1,IF(AND(S430 &gt;= 100,S430 &lt; 200),2,IF(AND(S430 &gt;= 200,S430 &lt; 300),3,IF(AND(S430 &gt;= 300,S430 &lt; 400),4,IF(AND(S430 &gt;= 400,S430 &lt; 500),5))))))))))))</f>
        <v>-1</v>
      </c>
      <c r="E430" s="1" t="s">
        <v>1280</v>
      </c>
      <c r="F430" s="27" t="s">
        <v>3314</v>
      </c>
      <c r="G430" s="1" t="s">
        <v>3315</v>
      </c>
      <c r="H430" s="1" t="s">
        <v>3316</v>
      </c>
      <c r="I430" s="1">
        <v>4298</v>
      </c>
      <c r="J430" s="1">
        <v>7</v>
      </c>
      <c r="K430" s="1">
        <v>7</v>
      </c>
      <c r="L430" s="1">
        <v>1</v>
      </c>
      <c r="M430" t="s">
        <v>29</v>
      </c>
      <c r="N430" s="14">
        <f>J430/I430</f>
        <v>1.6286644951140066E-3</v>
      </c>
      <c r="O430" s="14">
        <f>K430/I430</f>
        <v>1.6286644951140066E-3</v>
      </c>
      <c r="P430" s="14">
        <f>L430/I430</f>
        <v>2.3266635644485808E-4</v>
      </c>
      <c r="Q430">
        <v>805</v>
      </c>
      <c r="R430" s="14">
        <f>Q430/I430</f>
        <v>0.18729641693811075</v>
      </c>
      <c r="S430">
        <v>-10</v>
      </c>
      <c r="T430" t="s">
        <v>97</v>
      </c>
      <c r="U430" s="19" t="s">
        <v>1284</v>
      </c>
      <c r="V430" s="19" t="s">
        <v>675</v>
      </c>
      <c r="W430">
        <v>430.31666666666621</v>
      </c>
      <c r="X430" s="14">
        <f>(Q430-W430)/I430</f>
        <v>8.7176205987281014E-2</v>
      </c>
      <c r="Y430" s="14" t="s">
        <v>3317</v>
      </c>
      <c r="Z430" s="30" t="str">
        <f>CONCATENATE(E430," (",U430,") - ",F430," (",V430,")")</f>
        <v>Dionysius of Halicarnassus (0081) - Epistula ad Pompeium Geminum (015)</v>
      </c>
      <c r="AA430" s="14" t="s">
        <v>3692</v>
      </c>
      <c r="AB430" s="31">
        <v>3</v>
      </c>
      <c r="AC430" s="31">
        <v>10</v>
      </c>
      <c r="AD430" s="14"/>
    </row>
    <row r="431" spans="1:30" ht="15.75" customHeight="1" x14ac:dyDescent="0.2">
      <c r="A431" s="1" t="s">
        <v>3075</v>
      </c>
      <c r="B431" s="1" t="s">
        <v>3260</v>
      </c>
      <c r="C431" s="1" t="s">
        <v>3675</v>
      </c>
      <c r="D431" s="10">
        <f>IF(AND(S431 &gt;= -800,S431 &lt;= -600),-7,IF(AND(S431 &gt; -600,S431 &lt;= -500),-6,IF(AND(S431 &gt; -500,S431 &lt;= -400),-5,IF(AND(S431 &gt; -400,S431 &lt;= -300),-4,IF(AND(S431 &gt; -300,S431 &lt;= -200),-3,IF(AND(S431 &gt; -200,S431 &lt;= -100),-2,IF(AND(S431 &gt; -100,S431 &lt;= -1),-1,IF(AND(S431 &gt;= 0,S431 &lt; 100),1,IF(AND(S431 &gt;= 100,S431 &lt; 200),2,IF(AND(S431 &gt;= 200,S431 &lt; 300),3,IF(AND(S431 &gt;= 300,S431 &lt; 400),4,IF(AND(S431 &gt;= 400,S431 &lt; 500),5))))))))))))</f>
        <v>-1</v>
      </c>
      <c r="E431" s="1" t="s">
        <v>1280</v>
      </c>
      <c r="F431" s="27" t="s">
        <v>3318</v>
      </c>
      <c r="G431" s="1" t="s">
        <v>3319</v>
      </c>
      <c r="H431" s="1" t="s">
        <v>3320</v>
      </c>
      <c r="I431" s="1">
        <v>157</v>
      </c>
      <c r="J431" s="1">
        <v>4</v>
      </c>
      <c r="K431" s="1">
        <v>0</v>
      </c>
      <c r="L431" s="1">
        <v>3</v>
      </c>
      <c r="M431" t="s">
        <v>29</v>
      </c>
      <c r="N431" s="14">
        <f>J431/I431</f>
        <v>2.5477707006369428E-2</v>
      </c>
      <c r="O431" s="14">
        <f>K431/I431</f>
        <v>0</v>
      </c>
      <c r="P431" s="14">
        <f>L431/I431</f>
        <v>1.9108280254777069E-2</v>
      </c>
      <c r="Q431">
        <v>35</v>
      </c>
      <c r="R431" s="14">
        <f>Q431/I431</f>
        <v>0.22292993630573249</v>
      </c>
      <c r="S431">
        <v>-10</v>
      </c>
      <c r="T431" t="s">
        <v>97</v>
      </c>
      <c r="U431" s="19" t="s">
        <v>1284</v>
      </c>
      <c r="V431" s="19" t="s">
        <v>62</v>
      </c>
      <c r="W431">
        <v>17.75</v>
      </c>
      <c r="X431" s="14">
        <f>(Q431-W431)/I431</f>
        <v>0.10987261146496816</v>
      </c>
      <c r="Y431" s="14" t="s">
        <v>3321</v>
      </c>
      <c r="Z431" s="30" t="str">
        <f>CONCATENATE(E431," (",U431,") - ",F431," (",V431,")")</f>
        <v>Dionysius of Halicarnassus (0081) - Libri secundi de antiquis oratoribus reliquiae (007)</v>
      </c>
      <c r="AA431" s="14" t="s">
        <v>3692</v>
      </c>
      <c r="AB431" s="31">
        <v>3</v>
      </c>
      <c r="AC431" s="31">
        <v>10</v>
      </c>
      <c r="AD431" s="14"/>
    </row>
    <row r="432" spans="1:30" ht="15.75" customHeight="1" x14ac:dyDescent="0.2">
      <c r="A432" s="1" t="s">
        <v>916</v>
      </c>
      <c r="B432" s="1" t="s">
        <v>1241</v>
      </c>
      <c r="C432" s="1" t="s">
        <v>916</v>
      </c>
      <c r="D432" s="10">
        <f>IF(AND(S432 &gt;= -800,S432 &lt;= -600),-7,IF(AND(S432 &gt; -600,S432 &lt;= -500),-6,IF(AND(S432 &gt; -500,S432 &lt;= -400),-5,IF(AND(S432 &gt; -400,S432 &lt;= -300),-4,IF(AND(S432 &gt; -300,S432 &lt;= -200),-3,IF(AND(S432 &gt; -200,S432 &lt;= -100),-2,IF(AND(S432 &gt; -100,S432 &lt;= -1),-1,IF(AND(S432 &gt;= 0,S432 &lt; 100),1,IF(AND(S432 &gt;= 100,S432 &lt; 200),2,IF(AND(S432 &gt;= 200,S432 &lt; 300),3,IF(AND(S432 &gt;= 300,S432 &lt; 400),4,IF(AND(S432 &gt;= 400,S432 &lt; 500),5))))))))))))</f>
        <v>-1</v>
      </c>
      <c r="E432" s="3" t="s">
        <v>1280</v>
      </c>
      <c r="F432" s="27" t="s">
        <v>1281</v>
      </c>
      <c r="G432" s="1" t="s">
        <v>1282</v>
      </c>
      <c r="H432" s="1" t="s">
        <v>1283</v>
      </c>
      <c r="I432" s="1">
        <v>283567</v>
      </c>
      <c r="J432" s="1">
        <v>681</v>
      </c>
      <c r="K432" s="1">
        <v>4634</v>
      </c>
      <c r="L432" s="1">
        <v>18</v>
      </c>
      <c r="M432" t="s">
        <v>29</v>
      </c>
      <c r="N432" s="14">
        <f>J432/I432</f>
        <v>2.401548840309345E-3</v>
      </c>
      <c r="O432" s="14">
        <f>K432/I432</f>
        <v>1.6341816925100592E-2</v>
      </c>
      <c r="P432" s="14">
        <f>L432/I432</f>
        <v>6.3477061858396784E-5</v>
      </c>
      <c r="Q432">
        <v>52541</v>
      </c>
      <c r="R432" s="14">
        <f>Q432/I432</f>
        <v>0.18528601706122363</v>
      </c>
      <c r="S432">
        <v>-8</v>
      </c>
      <c r="T432" t="s">
        <v>97</v>
      </c>
      <c r="U432" s="19" t="s">
        <v>1284</v>
      </c>
      <c r="V432" s="19" t="s">
        <v>32</v>
      </c>
      <c r="W432">
        <v>29835.949999997389</v>
      </c>
      <c r="X432" s="14">
        <f>(Q432-W432)/I432</f>
        <v>8.0069436852675424E-2</v>
      </c>
      <c r="Y432" s="14" t="s">
        <v>1285</v>
      </c>
      <c r="Z432" s="30" t="str">
        <f>CONCATENATE(E432," (",U432,") - ",F432," (",V432,")")</f>
        <v>Dionysius of Halicarnassus (0081) - Antiquitates Romanae, Books I-X (001)</v>
      </c>
      <c r="AA432" s="14"/>
      <c r="AB432" s="31">
        <v>3</v>
      </c>
      <c r="AC432" s="31">
        <v>11</v>
      </c>
      <c r="AD432" s="14"/>
    </row>
    <row r="433" spans="1:32" ht="15.75" customHeight="1" x14ac:dyDescent="0.2">
      <c r="A433" s="1" t="s">
        <v>3075</v>
      </c>
      <c r="B433" s="1" t="s">
        <v>3094</v>
      </c>
      <c r="C433" s="1" t="s">
        <v>831</v>
      </c>
      <c r="D433" s="10">
        <f>IF(AND(S433 &gt;= -800,S433 &lt;= -600),-7,IF(AND(S433 &gt; -600,S433 &lt;= -500),-6,IF(AND(S433 &gt; -500,S433 &lt;= -400),-5,IF(AND(S433 &gt; -400,S433 &lt;= -300),-4,IF(AND(S433 &gt; -300,S433 &lt;= -200),-3,IF(AND(S433 &gt; -200,S433 &lt;= -100),-2,IF(AND(S433 &gt; -100,S433 &lt;= -1),-1,IF(AND(S433 &gt;= 0,S433 &lt; 100),1,IF(AND(S433 &gt;= 100,S433 &lt; 200),2,IF(AND(S433 &gt;= 200,S433 &lt; 300),3,IF(AND(S433 &gt;= 300,S433 &lt; 400),4,IF(AND(S433 &gt;= 400,S433 &lt; 500),5))))))))))))</f>
        <v>-1</v>
      </c>
      <c r="E433" s="3" t="s">
        <v>3095</v>
      </c>
      <c r="F433" s="27" t="s">
        <v>3094</v>
      </c>
      <c r="G433" s="1" t="s">
        <v>3096</v>
      </c>
      <c r="H433" s="1" t="s">
        <v>3097</v>
      </c>
      <c r="I433" s="1">
        <v>284516</v>
      </c>
      <c r="J433" s="1">
        <v>866</v>
      </c>
      <c r="K433" s="1">
        <v>7600</v>
      </c>
      <c r="L433" s="1">
        <v>80</v>
      </c>
      <c r="M433" t="s">
        <v>29</v>
      </c>
      <c r="N433" s="14">
        <f>J433/I433</f>
        <v>3.0437655527281418E-3</v>
      </c>
      <c r="O433" s="14">
        <f>K433/I433</f>
        <v>2.6712030254889003E-2</v>
      </c>
      <c r="P433" s="14">
        <f>L433/I433</f>
        <v>2.8117926584093688E-4</v>
      </c>
      <c r="Q433">
        <v>53030</v>
      </c>
      <c r="R433" s="14">
        <f>Q433/I433</f>
        <v>0.18638670584431105</v>
      </c>
      <c r="S433">
        <v>-7</v>
      </c>
      <c r="T433" t="s">
        <v>97</v>
      </c>
      <c r="U433" s="19" t="s">
        <v>3098</v>
      </c>
      <c r="V433" s="19" t="s">
        <v>32</v>
      </c>
      <c r="W433">
        <v>28097.51428571135</v>
      </c>
      <c r="X433" s="14">
        <f>(Q433-W433)/I433</f>
        <v>8.763122535916662E-2</v>
      </c>
      <c r="Y433" s="14" t="s">
        <v>3099</v>
      </c>
      <c r="Z433" s="30" t="str">
        <f>CONCATENATE(E433," (",U433,") - ",F433," (",V433,")")</f>
        <v>Strabo (0099) - Geography (001)</v>
      </c>
      <c r="AA433" s="14" t="s">
        <v>3692</v>
      </c>
      <c r="AB433" s="31">
        <v>3</v>
      </c>
      <c r="AC433" s="31">
        <v>26</v>
      </c>
      <c r="AD433" s="14"/>
    </row>
    <row r="434" spans="1:32" ht="15.75" customHeight="1" x14ac:dyDescent="0.2">
      <c r="A434" s="1" t="s">
        <v>3075</v>
      </c>
      <c r="B434" s="1" t="s">
        <v>3260</v>
      </c>
      <c r="C434" s="1" t="s">
        <v>3675</v>
      </c>
      <c r="D434" s="10">
        <f>IF(AND(S434 &gt;= -800,S434 &lt;= -600),-7,IF(AND(S434 &gt; -600,S434 &lt;= -500),-6,IF(AND(S434 &gt; -500,S434 &lt;= -400),-5,IF(AND(S434 &gt; -400,S434 &lt;= -300),-4,IF(AND(S434 &gt; -300,S434 &lt;= -200),-3,IF(AND(S434 &gt; -200,S434 &lt;= -100),-2,IF(AND(S434 &gt; -100,S434 &lt;= -1),-1,IF(AND(S434 &gt;= 0,S434 &lt; 100),1,IF(AND(S434 &gt;= 100,S434 &lt; 200),2,IF(AND(S434 &gt;= 200,S434 &lt; 300),3,IF(AND(S434 &gt;= 300,S434 &lt; 400),4,IF(AND(S434 &gt;= 400,S434 &lt; 500),5))))))))))))</f>
        <v>1</v>
      </c>
      <c r="E434" s="3" t="s">
        <v>3322</v>
      </c>
      <c r="F434" s="27" t="s">
        <v>3323</v>
      </c>
      <c r="G434" s="1" t="s">
        <v>3324</v>
      </c>
      <c r="H434" s="1" t="s">
        <v>3325</v>
      </c>
      <c r="I434" s="1">
        <v>12535</v>
      </c>
      <c r="J434" s="1">
        <v>105</v>
      </c>
      <c r="K434" s="1">
        <v>50</v>
      </c>
      <c r="L434" s="1">
        <v>0</v>
      </c>
      <c r="M434" t="s">
        <v>29</v>
      </c>
      <c r="N434" s="14">
        <f>J434/I434</f>
        <v>8.3765456721180687E-3</v>
      </c>
      <c r="O434" s="14">
        <f>K434/I434</f>
        <v>3.9888312724371761E-3</v>
      </c>
      <c r="P434" s="14">
        <f>L434/I434</f>
        <v>0</v>
      </c>
      <c r="Q434">
        <v>2434</v>
      </c>
      <c r="R434" s="14">
        <f>Q434/I434</f>
        <v>0.19417630634224173</v>
      </c>
      <c r="S434">
        <v>0</v>
      </c>
      <c r="T434" t="s">
        <v>97</v>
      </c>
      <c r="U434" s="19" t="s">
        <v>3326</v>
      </c>
      <c r="V434" s="19" t="s">
        <v>32</v>
      </c>
      <c r="W434">
        <v>1441.744047619045</v>
      </c>
      <c r="X434" s="14">
        <f>(Q434-W434)/I434</f>
        <v>7.9158831462381729E-2</v>
      </c>
      <c r="Y434" s="14" t="s">
        <v>3327</v>
      </c>
      <c r="Z434" s="30" t="str">
        <f>CONCATENATE(E434," (",U434,") - ",F434," (",V434,")")</f>
        <v>Longinus (0560) - De Sublimitate (001)</v>
      </c>
      <c r="AA434" s="14" t="s">
        <v>3692</v>
      </c>
      <c r="AB434" s="31">
        <v>3</v>
      </c>
      <c r="AC434" s="31">
        <v>14</v>
      </c>
      <c r="AD434" s="14"/>
    </row>
    <row r="435" spans="1:32" ht="15.75" customHeight="1" x14ac:dyDescent="0.2">
      <c r="A435" s="1" t="s">
        <v>3075</v>
      </c>
      <c r="B435" s="1" t="s">
        <v>3227</v>
      </c>
      <c r="C435" s="1" t="s">
        <v>3227</v>
      </c>
      <c r="D435" s="10">
        <f>IF(AND(S435 &gt;= -800,S435 &lt;= -600),-7,IF(AND(S435 &gt; -600,S435 &lt;= -500),-6,IF(AND(S435 &gt; -500,S435 &lt;= -400),-5,IF(AND(S435 &gt; -400,S435 &lt;= -300),-4,IF(AND(S435 &gt; -300,S435 &lt;= -200),-3,IF(AND(S435 &gt; -200,S435 &lt;= -100),-2,IF(AND(S435 &gt; -100,S435 &lt;= -1),-1,IF(AND(S435 &gt;= 0,S435 &lt; 100),1,IF(AND(S435 &gt;= 100,S435 &lt; 200),2,IF(AND(S435 &gt;= 200,S435 &lt; 300),3,IF(AND(S435 &gt;= 300,S435 &lt; 400),4,IF(AND(S435 &gt;= 400,S435 &lt; 500),5))))))))))))</f>
        <v>1</v>
      </c>
      <c r="E435" s="1" t="s">
        <v>3368</v>
      </c>
      <c r="F435" s="27" t="s">
        <v>3369</v>
      </c>
      <c r="G435" s="1" t="s">
        <v>3370</v>
      </c>
      <c r="H435" s="1" t="s">
        <v>3371</v>
      </c>
      <c r="I435" s="1">
        <v>11521</v>
      </c>
      <c r="J435" s="1">
        <v>15</v>
      </c>
      <c r="K435" s="1">
        <v>7</v>
      </c>
      <c r="L435" s="1">
        <v>0</v>
      </c>
      <c r="M435" t="s">
        <v>29</v>
      </c>
      <c r="N435" s="14">
        <f>J435/I435</f>
        <v>1.3019703150768162E-3</v>
      </c>
      <c r="O435" s="14">
        <f>K435/I435</f>
        <v>6.075861470358476E-4</v>
      </c>
      <c r="P435" s="14">
        <f>L435/I435</f>
        <v>0</v>
      </c>
      <c r="Q435">
        <v>2190</v>
      </c>
      <c r="R435" s="14">
        <f>Q435/I435</f>
        <v>0.19008766600121518</v>
      </c>
      <c r="S435">
        <v>50</v>
      </c>
      <c r="T435" t="s">
        <v>97</v>
      </c>
      <c r="U435" s="19" t="s">
        <v>3372</v>
      </c>
      <c r="V435" s="19" t="s">
        <v>32</v>
      </c>
      <c r="W435">
        <v>1336.902380952379</v>
      </c>
      <c r="X435" s="14">
        <f>(Q435-W435)/I435</f>
        <v>7.4047185057514189E-2</v>
      </c>
      <c r="Y435" s="14" t="s">
        <v>3373</v>
      </c>
      <c r="Z435" s="30" t="str">
        <f>CONCATENATE(E435," (",U435,") - ",F435," (",V435,")")</f>
        <v>Onasander (0648) - Strategicus (001)</v>
      </c>
      <c r="AA435" s="14"/>
      <c r="AB435" s="14"/>
      <c r="AC435" s="14"/>
      <c r="AD435" s="14"/>
      <c r="AF435" t="s">
        <v>2016</v>
      </c>
    </row>
    <row r="436" spans="1:32" ht="15.75" customHeight="1" x14ac:dyDescent="0.2">
      <c r="A436" s="1" t="s">
        <v>2566</v>
      </c>
      <c r="B436" s="1" t="s">
        <v>2986</v>
      </c>
      <c r="C436" s="1" t="s">
        <v>2566</v>
      </c>
      <c r="D436" s="10">
        <f>IF(AND(S436 &gt;= -800,S436 &lt;= -600),-7,IF(AND(S436 &gt; -600,S436 &lt;= -500),-6,IF(AND(S436 &gt; -500,S436 &lt;= -400),-5,IF(AND(S436 &gt; -400,S436 &lt;= -300),-4,IF(AND(S436 &gt; -300,S436 &lt;= -200),-3,IF(AND(S436 &gt; -200,S436 &lt;= -100),-2,IF(AND(S436 &gt; -100,S436 &lt;= -1),-1,IF(AND(S436 &gt;= 0,S436 &lt; 100),1,IF(AND(S436 &gt;= 100,S436 &lt; 200),2,IF(AND(S436 &gt;= 200,S436 &lt; 300),3,IF(AND(S436 &gt;= 300,S436 &lt; 400),4,IF(AND(S436 &gt;= 400,S436 &lt; 500),5))))))))))))</f>
        <v>1</v>
      </c>
      <c r="E436" s="1" t="s">
        <v>2940</v>
      </c>
      <c r="F436" s="27" t="s">
        <v>2987</v>
      </c>
      <c r="G436" s="1" t="s">
        <v>2988</v>
      </c>
      <c r="H436" s="1" t="s">
        <v>2989</v>
      </c>
      <c r="I436" s="1">
        <v>1475</v>
      </c>
      <c r="J436" s="1">
        <v>13</v>
      </c>
      <c r="K436" s="1">
        <v>8</v>
      </c>
      <c r="L436" s="1">
        <v>0</v>
      </c>
      <c r="M436" t="s">
        <v>29</v>
      </c>
      <c r="N436" s="14">
        <f>J436/I436</f>
        <v>8.8135593220338981E-3</v>
      </c>
      <c r="O436" s="14">
        <f>K436/I436</f>
        <v>5.4237288135593224E-3</v>
      </c>
      <c r="P436" s="14">
        <f>L436/I436</f>
        <v>0</v>
      </c>
      <c r="Q436">
        <v>401</v>
      </c>
      <c r="R436" s="14">
        <f>Q436/I436</f>
        <v>0.27186440677966101</v>
      </c>
      <c r="S436">
        <v>51</v>
      </c>
      <c r="T436" t="s">
        <v>2737</v>
      </c>
      <c r="U436" s="19" t="s">
        <v>2944</v>
      </c>
      <c r="V436" s="19" t="s">
        <v>545</v>
      </c>
      <c r="W436">
        <v>249.9666666666669</v>
      </c>
      <c r="X436" s="14">
        <f>(Q436-W436)/I436</f>
        <v>0.10239548022598854</v>
      </c>
      <c r="Y436" s="14" t="s">
        <v>2990</v>
      </c>
      <c r="Z436" s="30" t="str">
        <f>CONCATENATE(E436," (",U436,") - ",F436," (",V436,")")</f>
        <v>New Testament (0031) - 1 Thessalonians (013)</v>
      </c>
      <c r="AA436" s="14"/>
      <c r="AB436" s="14"/>
      <c r="AC436" s="14"/>
      <c r="AD436" s="14"/>
    </row>
    <row r="437" spans="1:32" ht="15.75" customHeight="1" x14ac:dyDescent="0.2">
      <c r="A437" s="1" t="s">
        <v>2566</v>
      </c>
      <c r="B437" s="1" t="s">
        <v>2986</v>
      </c>
      <c r="C437" s="1" t="s">
        <v>2566</v>
      </c>
      <c r="D437" s="10">
        <f>IF(AND(S437 &gt;= -800,S437 &lt;= -600),-7,IF(AND(S437 &gt; -600,S437 &lt;= -500),-6,IF(AND(S437 &gt; -500,S437 &lt;= -400),-5,IF(AND(S437 &gt; -400,S437 &lt;= -300),-4,IF(AND(S437 &gt; -300,S437 &lt;= -200),-3,IF(AND(S437 &gt; -200,S437 &lt;= -100),-2,IF(AND(S437 &gt; -100,S437 &lt;= -1),-1,IF(AND(S437 &gt;= 0,S437 &lt; 100),1,IF(AND(S437 &gt;= 100,S437 &lt; 200),2,IF(AND(S437 &gt;= 200,S437 &lt; 300),3,IF(AND(S437 &gt;= 300,S437 &lt; 400),4,IF(AND(S437 &gt;= 400,S437 &lt; 500),5))))))))))))</f>
        <v>1</v>
      </c>
      <c r="E437" s="1" t="s">
        <v>2940</v>
      </c>
      <c r="F437" s="27" t="s">
        <v>2991</v>
      </c>
      <c r="G437" s="1" t="s">
        <v>2992</v>
      </c>
      <c r="H437" s="1" t="s">
        <v>2993</v>
      </c>
      <c r="I437" s="1">
        <v>822</v>
      </c>
      <c r="J437" s="1">
        <v>9</v>
      </c>
      <c r="K437" s="1">
        <v>6</v>
      </c>
      <c r="L437" s="1">
        <v>0</v>
      </c>
      <c r="M437" t="s">
        <v>29</v>
      </c>
      <c r="N437" s="14">
        <f>J437/I437</f>
        <v>1.0948905109489052E-2</v>
      </c>
      <c r="O437" s="14">
        <f>K437/I437</f>
        <v>7.2992700729927005E-3</v>
      </c>
      <c r="P437" s="14">
        <f>L437/I437</f>
        <v>0</v>
      </c>
      <c r="Q437">
        <v>239</v>
      </c>
      <c r="R437" s="14">
        <f>Q437/I437</f>
        <v>0.29075425790754256</v>
      </c>
      <c r="S437">
        <v>51</v>
      </c>
      <c r="T437" t="s">
        <v>2737</v>
      </c>
      <c r="U437" s="19" t="s">
        <v>2944</v>
      </c>
      <c r="V437" s="19" t="s">
        <v>790</v>
      </c>
      <c r="W437">
        <v>145.94999999999999</v>
      </c>
      <c r="X437" s="14">
        <f>(Q437-W437)/I437</f>
        <v>0.11319951338199515</v>
      </c>
      <c r="Y437" s="14" t="s">
        <v>2994</v>
      </c>
      <c r="Z437" s="30" t="str">
        <f>CONCATENATE(E437," (",U437,") - ",F437," (",V437,")")</f>
        <v>New Testament (0031) - 2 Thessalonians (014)</v>
      </c>
      <c r="AA437" s="14"/>
      <c r="AB437" s="14"/>
      <c r="AC437" s="14"/>
      <c r="AD437" s="14"/>
    </row>
    <row r="438" spans="1:32" ht="15.75" customHeight="1" x14ac:dyDescent="0.2">
      <c r="A438" s="1" t="s">
        <v>2566</v>
      </c>
      <c r="B438" s="1" t="s">
        <v>2986</v>
      </c>
      <c r="C438" s="1" t="s">
        <v>2566</v>
      </c>
      <c r="D438" s="10">
        <f>IF(AND(S438 &gt;= -800,S438 &lt;= -600),-7,IF(AND(S438 &gt; -600,S438 &lt;= -500),-6,IF(AND(S438 &gt; -500,S438 &lt;= -400),-5,IF(AND(S438 &gt; -400,S438 &lt;= -300),-4,IF(AND(S438 &gt; -300,S438 &lt;= -200),-3,IF(AND(S438 &gt; -200,S438 &lt;= -100),-2,IF(AND(S438 &gt; -100,S438 &lt;= -1),-1,IF(AND(S438 &gt;= 0,S438 &lt; 100),1,IF(AND(S438 &gt;= 100,S438 &lt; 200),2,IF(AND(S438 &gt;= 200,S438 &lt; 300),3,IF(AND(S438 &gt;= 300,S438 &lt; 400),4,IF(AND(S438 &gt;= 400,S438 &lt; 500),5))))))))))))</f>
        <v>1</v>
      </c>
      <c r="E438" s="1" t="s">
        <v>2940</v>
      </c>
      <c r="F438" s="27" t="s">
        <v>2995</v>
      </c>
      <c r="G438" s="1" t="s">
        <v>2996</v>
      </c>
      <c r="H438" s="1" t="s">
        <v>2997</v>
      </c>
      <c r="I438" s="1">
        <v>334</v>
      </c>
      <c r="J438" s="1">
        <v>2</v>
      </c>
      <c r="K438" s="1">
        <v>4</v>
      </c>
      <c r="L438" s="1">
        <v>0</v>
      </c>
      <c r="M438" t="s">
        <v>29</v>
      </c>
      <c r="N438" s="14">
        <f>J438/I438</f>
        <v>5.9880239520958087E-3</v>
      </c>
      <c r="O438" s="14">
        <f>K438/I438</f>
        <v>1.1976047904191617E-2</v>
      </c>
      <c r="P438" s="14">
        <f>L438/I438</f>
        <v>0</v>
      </c>
      <c r="Q438">
        <v>79</v>
      </c>
      <c r="R438" s="14">
        <f>Q438/I438</f>
        <v>0.23652694610778444</v>
      </c>
      <c r="S438">
        <v>54</v>
      </c>
      <c r="T438" t="s">
        <v>2737</v>
      </c>
      <c r="U438" s="19" t="s">
        <v>2944</v>
      </c>
      <c r="V438" s="19" t="s">
        <v>732</v>
      </c>
      <c r="W438">
        <v>48.366666666666667</v>
      </c>
      <c r="X438" s="14">
        <f>(Q438-W438)/I438</f>
        <v>9.171656686626746E-2</v>
      </c>
      <c r="Y438" s="14" t="s">
        <v>2998</v>
      </c>
      <c r="Z438" s="30" t="str">
        <f>CONCATENATE(E438," (",U438,") - ",F438," (",V438,")")</f>
        <v>New Testament (0031) - Philemon (018)</v>
      </c>
      <c r="AA438" s="14"/>
      <c r="AB438" s="14"/>
      <c r="AC438" s="14"/>
      <c r="AD438" s="14"/>
    </row>
    <row r="439" spans="1:32" ht="15.75" customHeight="1" x14ac:dyDescent="0.2">
      <c r="A439" s="1" t="s">
        <v>2566</v>
      </c>
      <c r="B439" s="1" t="s">
        <v>2986</v>
      </c>
      <c r="C439" s="1" t="s">
        <v>2566</v>
      </c>
      <c r="D439" s="10">
        <f>IF(AND(S439 &gt;= -800,S439 &lt;= -600),-7,IF(AND(S439 &gt; -600,S439 &lt;= -500),-6,IF(AND(S439 &gt; -500,S439 &lt;= -400),-5,IF(AND(S439 &gt; -400,S439 &lt;= -300),-4,IF(AND(S439 &gt; -300,S439 &lt;= -200),-3,IF(AND(S439 &gt; -200,S439 &lt;= -100),-2,IF(AND(S439 &gt; -100,S439 &lt;= -1),-1,IF(AND(S439 &gt;= 0,S439 &lt; 100),1,IF(AND(S439 &gt;= 100,S439 &lt; 200),2,IF(AND(S439 &gt;= 200,S439 &lt; 300),3,IF(AND(S439 &gt;= 300,S439 &lt; 400),4,IF(AND(S439 &gt;= 400,S439 &lt; 500),5))))))))))))</f>
        <v>1</v>
      </c>
      <c r="E439" s="1" t="s">
        <v>2940</v>
      </c>
      <c r="F439" s="27" t="s">
        <v>2999</v>
      </c>
      <c r="G439" s="1" t="s">
        <v>3000</v>
      </c>
      <c r="H439" s="1" t="s">
        <v>3001</v>
      </c>
      <c r="I439" s="1">
        <v>1630</v>
      </c>
      <c r="J439" s="1">
        <v>18</v>
      </c>
      <c r="K439" s="1">
        <v>14</v>
      </c>
      <c r="L439" s="1">
        <v>0</v>
      </c>
      <c r="M439" t="s">
        <v>29</v>
      </c>
      <c r="N439" s="14">
        <f>J439/I439</f>
        <v>1.1042944785276074E-2</v>
      </c>
      <c r="O439" s="14">
        <f>K439/I439</f>
        <v>8.5889570552147246E-3</v>
      </c>
      <c r="P439" s="14">
        <f>L439/I439</f>
        <v>0</v>
      </c>
      <c r="Q439">
        <v>418</v>
      </c>
      <c r="R439" s="14">
        <f>Q439/I439</f>
        <v>0.25644171779141106</v>
      </c>
      <c r="S439">
        <v>54</v>
      </c>
      <c r="T439" t="s">
        <v>2737</v>
      </c>
      <c r="U439" s="19" t="s">
        <v>2944</v>
      </c>
      <c r="V439" s="19" t="s">
        <v>82</v>
      </c>
      <c r="W439">
        <v>245.58333333333351</v>
      </c>
      <c r="X439" s="14">
        <f>(Q439-W439)/I439</f>
        <v>0.10577709611451931</v>
      </c>
      <c r="Y439" s="14" t="s">
        <v>3002</v>
      </c>
      <c r="Z439" s="30" t="str">
        <f>CONCATENATE(E439," (",U439,") - ",F439," (",V439,")")</f>
        <v>New Testament (0031) - Philippians (011)</v>
      </c>
      <c r="AA439" s="14"/>
      <c r="AB439" s="14"/>
      <c r="AC439" s="14"/>
      <c r="AD439" s="14"/>
    </row>
    <row r="440" spans="1:32" ht="15.75" customHeight="1" x14ac:dyDescent="0.2">
      <c r="A440" s="1" t="s">
        <v>2566</v>
      </c>
      <c r="B440" s="1" t="s">
        <v>2986</v>
      </c>
      <c r="C440" s="1" t="s">
        <v>2566</v>
      </c>
      <c r="D440" s="10">
        <f>IF(AND(S440 &gt;= -800,S440 &lt;= -600),-7,IF(AND(S440 &gt; -600,S440 &lt;= -500),-6,IF(AND(S440 &gt; -500,S440 &lt;= -400),-5,IF(AND(S440 &gt; -400,S440 &lt;= -300),-4,IF(AND(S440 &gt; -300,S440 &lt;= -200),-3,IF(AND(S440 &gt; -200,S440 &lt;= -100),-2,IF(AND(S440 &gt; -100,S440 &lt;= -1),-1,IF(AND(S440 &gt;= 0,S440 &lt; 100),1,IF(AND(S440 &gt;= 100,S440 &lt; 200),2,IF(AND(S440 &gt;= 200,S440 &lt; 300),3,IF(AND(S440 &gt;= 300,S440 &lt; 400),4,IF(AND(S440 &gt;= 400,S440 &lt; 500),5))))))))))))</f>
        <v>1</v>
      </c>
      <c r="E440" s="1" t="s">
        <v>2940</v>
      </c>
      <c r="F440" s="27" t="s">
        <v>3003</v>
      </c>
      <c r="G440" s="1" t="s">
        <v>3004</v>
      </c>
      <c r="H440" s="1" t="s">
        <v>3005</v>
      </c>
      <c r="I440" s="1">
        <v>2230</v>
      </c>
      <c r="J440" s="1">
        <v>17</v>
      </c>
      <c r="K440" s="1">
        <v>28</v>
      </c>
      <c r="L440" s="1">
        <v>0</v>
      </c>
      <c r="M440" t="s">
        <v>29</v>
      </c>
      <c r="N440" s="14">
        <f>J440/I440</f>
        <v>7.623318385650224E-3</v>
      </c>
      <c r="O440" s="14">
        <f>K440/I440</f>
        <v>1.2556053811659192E-2</v>
      </c>
      <c r="P440" s="14">
        <f>L440/I440</f>
        <v>0</v>
      </c>
      <c r="Q440">
        <v>502</v>
      </c>
      <c r="R440" s="14">
        <f>Q440/I440</f>
        <v>0.22511210762331837</v>
      </c>
      <c r="S440">
        <v>55</v>
      </c>
      <c r="T440" t="s">
        <v>2737</v>
      </c>
      <c r="U440" s="19" t="s">
        <v>2944</v>
      </c>
      <c r="V440" s="19" t="s">
        <v>72</v>
      </c>
      <c r="W440">
        <v>285.91666666666669</v>
      </c>
      <c r="X440" s="14">
        <f>(Q440-W440)/I440</f>
        <v>9.6898355754857987E-2</v>
      </c>
      <c r="Y440" s="14" t="s">
        <v>3006</v>
      </c>
      <c r="Z440" s="30" t="str">
        <f>CONCATENATE(E440," (",U440,") - ",F440," (",V440,")")</f>
        <v>New Testament (0031) - Galatians (009)</v>
      </c>
      <c r="AA440" s="14"/>
      <c r="AB440" s="14"/>
      <c r="AC440" s="14"/>
      <c r="AD440" s="14"/>
    </row>
    <row r="441" spans="1:32" ht="15.75" customHeight="1" x14ac:dyDescent="0.2">
      <c r="A441" s="1" t="s">
        <v>2566</v>
      </c>
      <c r="B441" s="1" t="s">
        <v>2986</v>
      </c>
      <c r="C441" s="1" t="s">
        <v>2566</v>
      </c>
      <c r="D441" s="10">
        <f>IF(AND(S441 &gt;= -800,S441 &lt;= -600),-7,IF(AND(S441 &gt; -600,S441 &lt;= -500),-6,IF(AND(S441 &gt; -500,S441 &lt;= -400),-5,IF(AND(S441 &gt; -400,S441 &lt;= -300),-4,IF(AND(S441 &gt; -300,S441 &lt;= -200),-3,IF(AND(S441 &gt; -200,S441 &lt;= -100),-2,IF(AND(S441 &gt; -100,S441 &lt;= -1),-1,IF(AND(S441 &gt;= 0,S441 &lt; 100),1,IF(AND(S441 &gt;= 100,S441 &lt; 200),2,IF(AND(S441 &gt;= 200,S441 &lt; 300),3,IF(AND(S441 &gt;= 300,S441 &lt; 400),4,IF(AND(S441 &gt;= 400,S441 &lt; 500),5))))))))))))</f>
        <v>1</v>
      </c>
      <c r="E441" s="1" t="s">
        <v>2940</v>
      </c>
      <c r="F441" s="27" t="s">
        <v>3007</v>
      </c>
      <c r="G441" s="1" t="s">
        <v>3008</v>
      </c>
      <c r="H441" s="1" t="s">
        <v>3009</v>
      </c>
      <c r="I441" s="1">
        <v>6814</v>
      </c>
      <c r="J441" s="1">
        <v>32</v>
      </c>
      <c r="K441" s="1">
        <v>27</v>
      </c>
      <c r="L441" s="1">
        <v>0</v>
      </c>
      <c r="M441" t="s">
        <v>29</v>
      </c>
      <c r="N441" s="14">
        <f>J441/I441</f>
        <v>4.696213677722336E-3</v>
      </c>
      <c r="O441" s="14">
        <f>K441/I441</f>
        <v>3.9624302905782215E-3</v>
      </c>
      <c r="P441" s="14">
        <f>L441/I441</f>
        <v>0</v>
      </c>
      <c r="Q441">
        <v>1515</v>
      </c>
      <c r="R441" s="14">
        <f>Q441/I441</f>
        <v>0.22233636630466685</v>
      </c>
      <c r="S441">
        <v>56</v>
      </c>
      <c r="T441" t="s">
        <v>2737</v>
      </c>
      <c r="U441" s="19" t="s">
        <v>2944</v>
      </c>
      <c r="V441" s="19" t="s">
        <v>62</v>
      </c>
      <c r="W441">
        <v>845.80000000000211</v>
      </c>
      <c r="X441" s="14">
        <f>(Q441-W441)/I441</f>
        <v>9.8209568535368053E-2</v>
      </c>
      <c r="Y441" s="14" t="s">
        <v>3010</v>
      </c>
      <c r="Z441" s="30" t="str">
        <f>CONCATENATE(E441," (",U441,") - ",F441," (",V441,")")</f>
        <v>New Testament (0031) - 1 Corinthians (007)</v>
      </c>
      <c r="AA441" s="14"/>
      <c r="AB441" s="14"/>
      <c r="AC441" s="14"/>
      <c r="AD441" s="14"/>
    </row>
    <row r="442" spans="1:32" ht="15.75" customHeight="1" x14ac:dyDescent="0.2">
      <c r="A442" s="1" t="s">
        <v>2566</v>
      </c>
      <c r="B442" s="1" t="s">
        <v>2986</v>
      </c>
      <c r="C442" s="1" t="s">
        <v>2566</v>
      </c>
      <c r="D442" s="10">
        <f>IF(AND(S442 &gt;= -800,S442 &lt;= -600),-7,IF(AND(S442 &gt; -600,S442 &lt;= -500),-6,IF(AND(S442 &gt; -500,S442 &lt;= -400),-5,IF(AND(S442 &gt; -400,S442 &lt;= -300),-4,IF(AND(S442 &gt; -300,S442 &lt;= -200),-3,IF(AND(S442 &gt; -200,S442 &lt;= -100),-2,IF(AND(S442 &gt; -100,S442 &lt;= -1),-1,IF(AND(S442 &gt;= 0,S442 &lt; 100),1,IF(AND(S442 &gt;= 100,S442 &lt; 200),2,IF(AND(S442 &gt;= 200,S442 &lt; 300),3,IF(AND(S442 &gt;= 300,S442 &lt; 400),4,IF(AND(S442 &gt;= 400,S442 &lt; 500),5))))))))))))</f>
        <v>1</v>
      </c>
      <c r="E442" s="1" t="s">
        <v>2940</v>
      </c>
      <c r="F442" s="27" t="s">
        <v>3011</v>
      </c>
      <c r="G442" s="1" t="s">
        <v>3012</v>
      </c>
      <c r="H442" s="1" t="s">
        <v>3013</v>
      </c>
      <c r="I442" s="1">
        <v>4516</v>
      </c>
      <c r="J442" s="1">
        <v>20</v>
      </c>
      <c r="K442" s="1">
        <v>11</v>
      </c>
      <c r="L442" s="1">
        <v>0</v>
      </c>
      <c r="M442" t="s">
        <v>29</v>
      </c>
      <c r="N442" s="14">
        <f>J442/I442</f>
        <v>4.4286979627989375E-3</v>
      </c>
      <c r="O442" s="14">
        <f>K442/I442</f>
        <v>2.4357838795394152E-3</v>
      </c>
      <c r="P442" s="14">
        <f>L442/I442</f>
        <v>0</v>
      </c>
      <c r="Q442">
        <v>1112</v>
      </c>
      <c r="R442" s="14">
        <f>Q442/I442</f>
        <v>0.2462356067316209</v>
      </c>
      <c r="S442">
        <v>56</v>
      </c>
      <c r="T442" t="s">
        <v>2737</v>
      </c>
      <c r="U442" s="19" t="s">
        <v>2944</v>
      </c>
      <c r="V442" s="19" t="s">
        <v>67</v>
      </c>
      <c r="W442">
        <v>637.1666666666672</v>
      </c>
      <c r="X442" s="14">
        <f>(Q442-W442)/I442</f>
        <v>0.10514467080011798</v>
      </c>
      <c r="Y442" s="14" t="s">
        <v>3014</v>
      </c>
      <c r="Z442" s="30" t="str">
        <f>CONCATENATE(E442," (",U442,") - ",F442," (",V442,")")</f>
        <v>New Testament (0031) - 2 Corinthians (008)</v>
      </c>
      <c r="AA442" s="14"/>
      <c r="AB442" s="14"/>
      <c r="AC442" s="14"/>
      <c r="AD442" s="14"/>
    </row>
    <row r="443" spans="1:32" ht="15.75" customHeight="1" x14ac:dyDescent="0.2">
      <c r="A443" s="1" t="s">
        <v>2566</v>
      </c>
      <c r="B443" s="1" t="s">
        <v>2986</v>
      </c>
      <c r="C443" s="1" t="s">
        <v>2566</v>
      </c>
      <c r="D443" s="10">
        <f>IF(AND(S443 &gt;= -800,S443 &lt;= -600),-7,IF(AND(S443 &gt; -600,S443 &lt;= -500),-6,IF(AND(S443 &gt; -500,S443 &lt;= -400),-5,IF(AND(S443 &gt; -400,S443 &lt;= -300),-4,IF(AND(S443 &gt; -300,S443 &lt;= -200),-3,IF(AND(S443 &gt; -200,S443 &lt;= -100),-2,IF(AND(S443 &gt; -100,S443 &lt;= -1),-1,IF(AND(S443 &gt;= 0,S443 &lt; 100),1,IF(AND(S443 &gt;= 100,S443 &lt; 200),2,IF(AND(S443 &gt;= 200,S443 &lt; 300),3,IF(AND(S443 &gt;= 300,S443 &lt; 400),4,IF(AND(S443 &gt;= 400,S443 &lt; 500),5))))))))))))</f>
        <v>1</v>
      </c>
      <c r="E443" s="1" t="s">
        <v>2940</v>
      </c>
      <c r="F443" s="27" t="s">
        <v>3015</v>
      </c>
      <c r="G443" s="1" t="s">
        <v>3016</v>
      </c>
      <c r="H443" s="1" t="s">
        <v>3017</v>
      </c>
      <c r="I443" s="1">
        <v>7133</v>
      </c>
      <c r="J443" s="1">
        <v>45</v>
      </c>
      <c r="K443" s="1">
        <v>74</v>
      </c>
      <c r="L443" s="1">
        <v>0</v>
      </c>
      <c r="M443" t="s">
        <v>29</v>
      </c>
      <c r="N443" s="14">
        <f>J443/I443</f>
        <v>6.308706014299734E-3</v>
      </c>
      <c r="O443" s="14">
        <f>K443/I443</f>
        <v>1.0374316556848451E-2</v>
      </c>
      <c r="P443" s="14">
        <f>L443/I443</f>
        <v>0</v>
      </c>
      <c r="Q443">
        <v>1708</v>
      </c>
      <c r="R443" s="14">
        <f>Q443/I443</f>
        <v>0.239450441609421</v>
      </c>
      <c r="S443">
        <v>57</v>
      </c>
      <c r="T443" t="s">
        <v>2737</v>
      </c>
      <c r="U443" s="19" t="s">
        <v>2944</v>
      </c>
      <c r="V443" s="19" t="s">
        <v>57</v>
      </c>
      <c r="W443">
        <v>947.60000000000343</v>
      </c>
      <c r="X443" s="14">
        <f>(Q443-W443)/I443</f>
        <v>0.10660311229496658</v>
      </c>
      <c r="Y443" s="14" t="s">
        <v>3018</v>
      </c>
      <c r="Z443" s="30" t="str">
        <f>CONCATENATE(E443," (",U443,") - ",F443," (",V443,")")</f>
        <v>New Testament (0031) - Romans (006)</v>
      </c>
      <c r="AA443" s="14"/>
      <c r="AB443" s="14"/>
      <c r="AC443" s="14"/>
      <c r="AD443" s="14"/>
    </row>
    <row r="444" spans="1:32" ht="15.75" customHeight="1" x14ac:dyDescent="0.2">
      <c r="A444" s="1" t="s">
        <v>2566</v>
      </c>
      <c r="B444" s="1" t="s">
        <v>2986</v>
      </c>
      <c r="C444" s="1" t="s">
        <v>2566</v>
      </c>
      <c r="D444" s="10">
        <f>IF(AND(S444 &gt;= -800,S444 &lt;= -600),-7,IF(AND(S444 &gt; -600,S444 &lt;= -500),-6,IF(AND(S444 &gt; -500,S444 &lt;= -400),-5,IF(AND(S444 &gt; -400,S444 &lt;= -300),-4,IF(AND(S444 &gt; -300,S444 &lt;= -200),-3,IF(AND(S444 &gt; -200,S444 &lt;= -100),-2,IF(AND(S444 &gt; -100,S444 &lt;= -1),-1,IF(AND(S444 &gt;= 0,S444 &lt; 100),1,IF(AND(S444 &gt;= 100,S444 &lt; 200),2,IF(AND(S444 &gt;= 200,S444 &lt; 300),3,IF(AND(S444 &gt;= 300,S444 &lt; 400),4,IF(AND(S444 &gt;= 400,S444 &lt; 500),5))))))))))))</f>
        <v>1</v>
      </c>
      <c r="E444" s="1" t="s">
        <v>2940</v>
      </c>
      <c r="F444" s="27" t="s">
        <v>3019</v>
      </c>
      <c r="G444" s="1" t="s">
        <v>3020</v>
      </c>
      <c r="H444" s="1" t="s">
        <v>3021</v>
      </c>
      <c r="I444" s="1">
        <v>1577</v>
      </c>
      <c r="J444" s="1">
        <v>17</v>
      </c>
      <c r="K444" s="1">
        <v>11</v>
      </c>
      <c r="L444" s="1">
        <v>0</v>
      </c>
      <c r="M444" t="s">
        <v>29</v>
      </c>
      <c r="N444" s="14">
        <f>J444/I444</f>
        <v>1.077996195307546E-2</v>
      </c>
      <c r="O444" s="14">
        <f>K444/I444</f>
        <v>6.9752694990488267E-3</v>
      </c>
      <c r="P444" s="14">
        <f>L444/I444</f>
        <v>0</v>
      </c>
      <c r="Q444">
        <v>461</v>
      </c>
      <c r="R444" s="14">
        <f>Q444/I444</f>
        <v>0.2923272035510463</v>
      </c>
      <c r="S444">
        <v>62</v>
      </c>
      <c r="T444" t="s">
        <v>2737</v>
      </c>
      <c r="U444" s="19" t="s">
        <v>2944</v>
      </c>
      <c r="V444" s="19" t="s">
        <v>829</v>
      </c>
      <c r="W444">
        <v>257.83333333333348</v>
      </c>
      <c r="X444" s="14">
        <f>(Q444-W444)/I444</f>
        <v>0.12883111392940172</v>
      </c>
      <c r="Y444" s="14" t="s">
        <v>3022</v>
      </c>
      <c r="Z444" s="30" t="str">
        <f>CONCATENATE(E444," (",U444,") - ",F444," (",V444,")")</f>
        <v>New Testament (0031) - Colossians (012)</v>
      </c>
      <c r="AA444" s="14"/>
      <c r="AB444" s="14"/>
      <c r="AC444" s="14"/>
      <c r="AD444" s="14"/>
    </row>
    <row r="445" spans="1:32" ht="15.75" customHeight="1" x14ac:dyDescent="0.2">
      <c r="A445" s="1" t="s">
        <v>2566</v>
      </c>
      <c r="B445" s="1" t="s">
        <v>2986</v>
      </c>
      <c r="C445" s="1" t="s">
        <v>2566</v>
      </c>
      <c r="D445" s="10">
        <f>IF(AND(S445 &gt;= -800,S445 &lt;= -600),-7,IF(AND(S445 &gt; -600,S445 &lt;= -500),-6,IF(AND(S445 &gt; -500,S445 &lt;= -400),-5,IF(AND(S445 &gt; -400,S445 &lt;= -300),-4,IF(AND(S445 &gt; -300,S445 &lt;= -200),-3,IF(AND(S445 &gt; -200,S445 &lt;= -100),-2,IF(AND(S445 &gt; -100,S445 &lt;= -1),-1,IF(AND(S445 &gt;= 0,S445 &lt; 100),1,IF(AND(S445 &gt;= 100,S445 &lt; 200),2,IF(AND(S445 &gt;= 200,S445 &lt; 300),3,IF(AND(S445 &gt;= 300,S445 &lt; 400),4,IF(AND(S445 &gt;= 400,S445 &lt; 500),5))))))))))))</f>
        <v>1</v>
      </c>
      <c r="E445" s="1" t="s">
        <v>2940</v>
      </c>
      <c r="F445" s="27" t="s">
        <v>3023</v>
      </c>
      <c r="G445" s="1" t="s">
        <v>3024</v>
      </c>
      <c r="H445" s="1" t="s">
        <v>3025</v>
      </c>
      <c r="I445" s="1">
        <v>1734</v>
      </c>
      <c r="J445" s="1">
        <v>18</v>
      </c>
      <c r="K445" s="1">
        <v>6</v>
      </c>
      <c r="L445" s="1">
        <v>0</v>
      </c>
      <c r="M445" t="s">
        <v>29</v>
      </c>
      <c r="N445" s="14">
        <f>J445/I445</f>
        <v>1.0380622837370242E-2</v>
      </c>
      <c r="O445" s="14">
        <f>K445/I445</f>
        <v>3.4602076124567475E-3</v>
      </c>
      <c r="P445" s="14">
        <f>L445/I445</f>
        <v>0</v>
      </c>
      <c r="Q445">
        <v>375</v>
      </c>
      <c r="R445" s="14">
        <f>Q445/I445</f>
        <v>0.21626297577854672</v>
      </c>
      <c r="S445">
        <v>65</v>
      </c>
      <c r="T445" t="s">
        <v>2737</v>
      </c>
      <c r="U445" s="19" t="s">
        <v>2944</v>
      </c>
      <c r="V445" s="19" t="s">
        <v>645</v>
      </c>
      <c r="W445">
        <v>218.58333333333351</v>
      </c>
      <c r="X445" s="14">
        <f>(Q445-W445)/I445</f>
        <v>9.020569011918482E-2</v>
      </c>
      <c r="Y445" s="14" t="s">
        <v>3026</v>
      </c>
      <c r="Z445" s="30" t="str">
        <f>CONCATENATE(E445," (",U445,") - ",F445," (",V445,")")</f>
        <v>New Testament (0031) - James (020)</v>
      </c>
      <c r="AA445" s="14"/>
      <c r="AB445" s="14"/>
      <c r="AC445" s="14"/>
      <c r="AD445" s="14"/>
    </row>
    <row r="446" spans="1:32" ht="15.75" customHeight="1" x14ac:dyDescent="0.2">
      <c r="A446" s="1" t="s">
        <v>2566</v>
      </c>
      <c r="B446" s="1" t="s">
        <v>916</v>
      </c>
      <c r="C446" s="1" t="s">
        <v>2566</v>
      </c>
      <c r="D446" s="10">
        <f>IF(AND(S446 &gt;= -800,S446 &lt;= -600),-7,IF(AND(S446 &gt; -600,S446 &lt;= -500),-6,IF(AND(S446 &gt; -500,S446 &lt;= -400),-5,IF(AND(S446 &gt; -400,S446 &lt;= -300),-4,IF(AND(S446 &gt; -300,S446 &lt;= -200),-3,IF(AND(S446 &gt; -200,S446 &lt;= -100),-2,IF(AND(S446 &gt; -100,S446 &lt;= -1),-1,IF(AND(S446 &gt;= 0,S446 &lt; 100),1,IF(AND(S446 &gt;= 100,S446 &lt; 200),2,IF(AND(S446 &gt;= 200,S446 &lt; 300),3,IF(AND(S446 &gt;= 300,S446 &lt; 400),4,IF(AND(S446 &gt;= 400,S446 &lt; 500),5))))))))))))</f>
        <v>1</v>
      </c>
      <c r="E446" s="1" t="s">
        <v>2940</v>
      </c>
      <c r="F446" s="27" t="s">
        <v>2941</v>
      </c>
      <c r="G446" s="1" t="s">
        <v>2942</v>
      </c>
      <c r="H446" s="1" t="s">
        <v>2943</v>
      </c>
      <c r="I446" s="1">
        <v>11287</v>
      </c>
      <c r="J446" s="1">
        <v>85</v>
      </c>
      <c r="K446" s="1">
        <v>197</v>
      </c>
      <c r="L446" s="1">
        <v>0</v>
      </c>
      <c r="M446" t="s">
        <v>29</v>
      </c>
      <c r="N446" s="14">
        <f>J446/I446</f>
        <v>7.5307876317887833E-3</v>
      </c>
      <c r="O446" s="14">
        <f>K446/I446</f>
        <v>1.7453707805439887E-2</v>
      </c>
      <c r="P446" s="14">
        <f>L446/I446</f>
        <v>0</v>
      </c>
      <c r="Q446">
        <v>2367</v>
      </c>
      <c r="R446" s="14">
        <f>Q446/I446</f>
        <v>0.20971028616993001</v>
      </c>
      <c r="S446">
        <v>68</v>
      </c>
      <c r="T446" t="s">
        <v>2737</v>
      </c>
      <c r="U446" s="19" t="s">
        <v>2944</v>
      </c>
      <c r="V446" s="19" t="s">
        <v>37</v>
      </c>
      <c r="W446">
        <v>1271.233333333332</v>
      </c>
      <c r="X446" s="14">
        <f>(Q446-W446)/I446</f>
        <v>9.7082188948938428E-2</v>
      </c>
      <c r="Y446" s="14" t="s">
        <v>2945</v>
      </c>
      <c r="Z446" s="30" t="str">
        <f>CONCATENATE(E446," (",U446,") - ",F446," (",V446,")")</f>
        <v>New Testament (0031) - Mark (002)</v>
      </c>
      <c r="AA446" s="14"/>
      <c r="AB446" s="14"/>
      <c r="AC446" s="14"/>
      <c r="AD446" s="14"/>
    </row>
    <row r="447" spans="1:32" ht="15.75" customHeight="1" x14ac:dyDescent="0.2">
      <c r="A447" s="1" t="s">
        <v>2566</v>
      </c>
      <c r="B447" s="1" t="s">
        <v>2986</v>
      </c>
      <c r="C447" s="1" t="s">
        <v>2566</v>
      </c>
      <c r="D447" s="10">
        <f>IF(AND(S447 &gt;= -800,S447 &lt;= -600),-7,IF(AND(S447 &gt; -600,S447 &lt;= -500),-6,IF(AND(S447 &gt; -500,S447 &lt;= -400),-5,IF(AND(S447 &gt; -400,S447 &lt;= -300),-4,IF(AND(S447 &gt; -300,S447 &lt;= -200),-3,IF(AND(S447 &gt; -200,S447 &lt;= -100),-2,IF(AND(S447 &gt; -100,S447 &lt;= -1),-1,IF(AND(S447 &gt;= 0,S447 &lt; 100),1,IF(AND(S447 &gt;= 100,S447 &lt; 200),2,IF(AND(S447 &gt;= 200,S447 &lt; 300),3,IF(AND(S447 &gt;= 300,S447 &lt; 400),4,IF(AND(S447 &gt;= 400,S447 &lt; 500),5))))))))))))</f>
        <v>1</v>
      </c>
      <c r="E447" s="1" t="s">
        <v>2940</v>
      </c>
      <c r="F447" s="27" t="s">
        <v>3027</v>
      </c>
      <c r="G447" s="1" t="s">
        <v>3028</v>
      </c>
      <c r="H447" s="1" t="s">
        <v>3029</v>
      </c>
      <c r="I447" s="1">
        <v>1743</v>
      </c>
      <c r="J447" s="1">
        <v>14</v>
      </c>
      <c r="K447" s="1">
        <v>5</v>
      </c>
      <c r="L447" s="1">
        <v>0</v>
      </c>
      <c r="M447" t="s">
        <v>29</v>
      </c>
      <c r="N447" s="14">
        <f>J447/I447</f>
        <v>8.0321285140562242E-3</v>
      </c>
      <c r="O447" s="14">
        <f>K447/I447</f>
        <v>2.8686173264486519E-3</v>
      </c>
      <c r="P447" s="14">
        <f>L447/I447</f>
        <v>0</v>
      </c>
      <c r="Q447">
        <v>408</v>
      </c>
      <c r="R447" s="14">
        <f>Q447/I447</f>
        <v>0.23407917383820998</v>
      </c>
      <c r="S447">
        <v>75</v>
      </c>
      <c r="T447" t="s">
        <v>2737</v>
      </c>
      <c r="U447" s="19" t="s">
        <v>2944</v>
      </c>
      <c r="V447" s="19" t="s">
        <v>722</v>
      </c>
      <c r="W447">
        <v>237.2000000000003</v>
      </c>
      <c r="X447" s="14">
        <f>(Q447-W447)/I447</f>
        <v>9.7991967871485772E-2</v>
      </c>
      <c r="Y447" s="14" t="s">
        <v>3030</v>
      </c>
      <c r="Z447" s="30" t="str">
        <f>CONCATENATE(E447," (",U447,") - ",F447," (",V447,")")</f>
        <v>New Testament (0031) - 1 Peter (021)</v>
      </c>
      <c r="AA447" s="14"/>
      <c r="AB447" s="14"/>
      <c r="AC447" s="14"/>
      <c r="AD447" s="14"/>
    </row>
    <row r="448" spans="1:32" ht="15.75" customHeight="1" x14ac:dyDescent="0.2">
      <c r="A448" s="1" t="s">
        <v>916</v>
      </c>
      <c r="B448" s="1" t="s">
        <v>1241</v>
      </c>
      <c r="C448" s="1" t="s">
        <v>916</v>
      </c>
      <c r="D448" s="10">
        <f>IF(AND(S448 &gt;= -800,S448 &lt;= -600),-7,IF(AND(S448 &gt; -600,S448 &lt;= -500),-6,IF(AND(S448 &gt; -500,S448 &lt;= -400),-5,IF(AND(S448 &gt; -400,S448 &lt;= -300),-4,IF(AND(S448 &gt; -300,S448 &lt;= -200),-3,IF(AND(S448 &gt; -200,S448 &lt;= -100),-2,IF(AND(S448 &gt; -100,S448 &lt;= -1),-1,IF(AND(S448 &gt;= 0,S448 &lt; 100),1,IF(AND(S448 &gt;= 100,S448 &lt; 200),2,IF(AND(S448 &gt;= 200,S448 &lt; 300),3,IF(AND(S448 &gt;= 300,S448 &lt; 400),4,IF(AND(S448 &gt;= 400,S448 &lt; 500),5))))))))))))</f>
        <v>1</v>
      </c>
      <c r="E448" s="1" t="s">
        <v>1214</v>
      </c>
      <c r="F448" s="27" t="s">
        <v>3615</v>
      </c>
      <c r="G448" s="1" t="s">
        <v>1286</v>
      </c>
      <c r="H448" s="1" t="s">
        <v>1287</v>
      </c>
      <c r="I448" s="1">
        <v>125211</v>
      </c>
      <c r="J448" s="1">
        <v>221</v>
      </c>
      <c r="K448" s="1">
        <v>2948</v>
      </c>
      <c r="L448" s="1">
        <v>0</v>
      </c>
      <c r="M448" t="s">
        <v>29</v>
      </c>
      <c r="N448" s="14">
        <f>J448/I448</f>
        <v>1.7650206451509851E-3</v>
      </c>
      <c r="O448" s="14">
        <f>K448/I448</f>
        <v>2.3544257293688253E-2</v>
      </c>
      <c r="P448" s="14">
        <f>L448/I448</f>
        <v>0</v>
      </c>
      <c r="Q448">
        <v>21256</v>
      </c>
      <c r="R448" s="14">
        <f>Q448/I448</f>
        <v>0.16976144268474813</v>
      </c>
      <c r="S448">
        <v>78</v>
      </c>
      <c r="T448" t="s">
        <v>97</v>
      </c>
      <c r="U448" s="19" t="s">
        <v>1218</v>
      </c>
      <c r="V448" s="19" t="s">
        <v>47</v>
      </c>
      <c r="W448">
        <v>11855.00476190512</v>
      </c>
      <c r="X448" s="14">
        <f>(Q448-W448)/I448</f>
        <v>7.5081224797301199E-2</v>
      </c>
      <c r="Y448" s="14" t="s">
        <v>1288</v>
      </c>
      <c r="Z448" s="30" t="str">
        <f>CONCATENATE(E448," (",U448,") - ",F448," (",V448,")")</f>
        <v>Flavius Josephus (0526) - De bello Judaico (004)</v>
      </c>
      <c r="AA448" s="14"/>
      <c r="AB448" s="14"/>
      <c r="AC448" s="14"/>
      <c r="AD448" s="14"/>
    </row>
    <row r="449" spans="1:30" ht="15.75" customHeight="1" x14ac:dyDescent="0.2">
      <c r="A449" s="1" t="s">
        <v>2566</v>
      </c>
      <c r="B449" s="1" t="s">
        <v>2986</v>
      </c>
      <c r="C449" s="1" t="s">
        <v>2566</v>
      </c>
      <c r="D449" s="10">
        <f>IF(AND(S449 &gt;= -800,S449 &lt;= -600),-7,IF(AND(S449 &gt; -600,S449 &lt;= -500),-6,IF(AND(S449 &gt; -500,S449 &lt;= -400),-5,IF(AND(S449 &gt; -400,S449 &lt;= -300),-4,IF(AND(S449 &gt; -300,S449 &lt;= -200),-3,IF(AND(S449 &gt; -200,S449 &lt;= -100),-2,IF(AND(S449 &gt; -100,S449 &lt;= -1),-1,IF(AND(S449 &gt;= 0,S449 &lt; 100),1,IF(AND(S449 &gt;= 100,S449 &lt; 200),2,IF(AND(S449 &gt;= 200,S449 &lt; 300),3,IF(AND(S449 &gt;= 300,S449 &lt; 400),4,IF(AND(S449 &gt;= 400,S449 &lt; 500),5))))))))))))</f>
        <v>1</v>
      </c>
      <c r="E449" s="1" t="s">
        <v>2940</v>
      </c>
      <c r="F449" s="27" t="s">
        <v>3031</v>
      </c>
      <c r="G449" s="1" t="s">
        <v>3032</v>
      </c>
      <c r="H449" s="1" t="s">
        <v>3033</v>
      </c>
      <c r="I449" s="1">
        <v>2430</v>
      </c>
      <c r="J449" s="1">
        <v>19</v>
      </c>
      <c r="K449" s="1">
        <v>3</v>
      </c>
      <c r="L449" s="1">
        <v>0</v>
      </c>
      <c r="M449" t="s">
        <v>29</v>
      </c>
      <c r="N449" s="14">
        <f>J449/I449</f>
        <v>7.8189300411522639E-3</v>
      </c>
      <c r="O449" s="14">
        <f>K449/I449</f>
        <v>1.2345679012345679E-3</v>
      </c>
      <c r="P449" s="14">
        <f>L449/I449</f>
        <v>0</v>
      </c>
      <c r="Q449">
        <v>650</v>
      </c>
      <c r="R449" s="14">
        <f>Q449/I449</f>
        <v>0.26748971193415638</v>
      </c>
      <c r="S449">
        <v>80</v>
      </c>
      <c r="T449" t="s">
        <v>2737</v>
      </c>
      <c r="U449" s="19" t="s">
        <v>2944</v>
      </c>
      <c r="V449" s="19" t="s">
        <v>77</v>
      </c>
      <c r="W449">
        <v>341.99999999999989</v>
      </c>
      <c r="X449" s="14">
        <f>(Q449-W449)/I449</f>
        <v>0.12674897119341569</v>
      </c>
      <c r="Y449" s="14" t="s">
        <v>3034</v>
      </c>
      <c r="Z449" s="30" t="str">
        <f>CONCATENATE(E449," (",U449,") - ",F449," (",V449,")")</f>
        <v>New Testament (0031) - Ephesians (010)</v>
      </c>
      <c r="AA449" s="14"/>
      <c r="AB449" s="14"/>
      <c r="AC449" s="14"/>
      <c r="AD449" s="14"/>
    </row>
    <row r="450" spans="1:30" ht="15.75" customHeight="1" x14ac:dyDescent="0.2">
      <c r="A450" s="1" t="s">
        <v>2566</v>
      </c>
      <c r="B450" s="1" t="s">
        <v>2986</v>
      </c>
      <c r="C450" s="1" t="s">
        <v>2566</v>
      </c>
      <c r="D450" s="10">
        <f>IF(AND(S450 &gt;= -800,S450 &lt;= -600),-7,IF(AND(S450 &gt; -600,S450 &lt;= -500),-6,IF(AND(S450 &gt; -500,S450 &lt;= -400),-5,IF(AND(S450 &gt; -400,S450 &lt;= -300),-4,IF(AND(S450 &gt; -300,S450 &lt;= -200),-3,IF(AND(S450 &gt; -200,S450 &lt;= -100),-2,IF(AND(S450 &gt; -100,S450 &lt;= -1),-1,IF(AND(S450 &gt;= 0,S450 &lt; 100),1,IF(AND(S450 &gt;= 100,S450 &lt; 200),2,IF(AND(S450 &gt;= 200,S450 &lt; 300),3,IF(AND(S450 &gt;= 300,S450 &lt; 400),4,IF(AND(S450 &gt;= 400,S450 &lt; 500),5))))))))))))</f>
        <v>1</v>
      </c>
      <c r="E450" s="1" t="s">
        <v>2940</v>
      </c>
      <c r="F450" s="27" t="s">
        <v>3035</v>
      </c>
      <c r="G450" s="1" t="s">
        <v>3036</v>
      </c>
      <c r="H450" s="1" t="s">
        <v>3037</v>
      </c>
      <c r="I450" s="1">
        <v>5148</v>
      </c>
      <c r="J450" s="1">
        <v>45</v>
      </c>
      <c r="K450" s="1">
        <v>81</v>
      </c>
      <c r="L450" s="1">
        <v>0</v>
      </c>
      <c r="M450" t="s">
        <v>29</v>
      </c>
      <c r="N450" s="14">
        <f>J450/I450</f>
        <v>8.7412587412587419E-3</v>
      </c>
      <c r="O450" s="14">
        <f>K450/I450</f>
        <v>1.5734265734265736E-2</v>
      </c>
      <c r="P450" s="14">
        <f>L450/I450</f>
        <v>0</v>
      </c>
      <c r="Q450">
        <v>960</v>
      </c>
      <c r="R450" s="14">
        <f>Q450/I450</f>
        <v>0.18648018648018649</v>
      </c>
      <c r="S450">
        <v>80</v>
      </c>
      <c r="T450" t="s">
        <v>2737</v>
      </c>
      <c r="U450" s="19" t="s">
        <v>2944</v>
      </c>
      <c r="V450" s="19" t="s">
        <v>717</v>
      </c>
      <c r="W450">
        <v>543.24999999999898</v>
      </c>
      <c r="X450" s="14">
        <f>(Q450-W450)/I450</f>
        <v>8.0953768453768657E-2</v>
      </c>
      <c r="Y450" s="14" t="s">
        <v>3038</v>
      </c>
      <c r="Z450" s="30" t="str">
        <f>CONCATENATE(E450," (",U450,") - ",F450," (",V450,")")</f>
        <v>New Testament (0031) - Hebrews (019)</v>
      </c>
      <c r="AA450" s="14"/>
      <c r="AB450" s="14"/>
      <c r="AC450" s="14"/>
      <c r="AD450" s="14"/>
    </row>
    <row r="451" spans="1:30" ht="15.75" customHeight="1" x14ac:dyDescent="0.2">
      <c r="A451" s="1" t="s">
        <v>2566</v>
      </c>
      <c r="B451" s="1" t="s">
        <v>916</v>
      </c>
      <c r="C451" s="1" t="s">
        <v>2566</v>
      </c>
      <c r="D451" s="10">
        <f>IF(AND(S451 &gt;= -800,S451 &lt;= -600),-7,IF(AND(S451 &gt; -600,S451 &lt;= -500),-6,IF(AND(S451 &gt; -500,S451 &lt;= -400),-5,IF(AND(S451 &gt; -400,S451 &lt;= -300),-4,IF(AND(S451 &gt; -300,S451 &lt;= -200),-3,IF(AND(S451 &gt; -200,S451 &lt;= -100),-2,IF(AND(S451 &gt; -100,S451 &lt;= -1),-1,IF(AND(S451 &gt;= 0,S451 &lt; 100),1,IF(AND(S451 &gt;= 100,S451 &lt; 200),2,IF(AND(S451 &gt;= 200,S451 &lt; 300),3,IF(AND(S451 &gt;= 300,S451 &lt; 400),4,IF(AND(S451 &gt;= 400,S451 &lt; 500),5))))))))))))</f>
        <v>1</v>
      </c>
      <c r="E451" s="1" t="s">
        <v>2940</v>
      </c>
      <c r="F451" s="27" t="s">
        <v>2946</v>
      </c>
      <c r="G451" s="1" t="s">
        <v>2947</v>
      </c>
      <c r="H451" s="1" t="s">
        <v>2948</v>
      </c>
      <c r="I451" s="1">
        <v>19801</v>
      </c>
      <c r="J451" s="1">
        <v>133</v>
      </c>
      <c r="K451" s="1">
        <v>386</v>
      </c>
      <c r="L451" s="1">
        <v>0</v>
      </c>
      <c r="M451" t="s">
        <v>29</v>
      </c>
      <c r="N451" s="14">
        <f>J451/I451</f>
        <v>6.7168324832079188E-3</v>
      </c>
      <c r="O451" s="14">
        <f>K451/I451</f>
        <v>1.9493964951265087E-2</v>
      </c>
      <c r="P451" s="14">
        <f>L451/I451</f>
        <v>0</v>
      </c>
      <c r="Q451">
        <v>4519</v>
      </c>
      <c r="R451" s="14">
        <f>Q451/I451</f>
        <v>0.22822079692944799</v>
      </c>
      <c r="S451">
        <v>80</v>
      </c>
      <c r="T451" t="s">
        <v>2737</v>
      </c>
      <c r="U451" s="19" t="s">
        <v>2944</v>
      </c>
      <c r="V451" s="19" t="s">
        <v>42</v>
      </c>
      <c r="W451">
        <v>2336.5833333333298</v>
      </c>
      <c r="X451" s="14">
        <f>(Q451-W451)/I451</f>
        <v>0.11021749743278976</v>
      </c>
      <c r="Y451" s="14" t="s">
        <v>2949</v>
      </c>
      <c r="Z451" s="30" t="str">
        <f>CONCATENATE(E451," (",U451,") - ",F451," (",V451,")")</f>
        <v>New Testament (0031) - Luke (003)</v>
      </c>
      <c r="AA451" s="14"/>
      <c r="AB451" s="14"/>
      <c r="AC451" s="14"/>
      <c r="AD451" s="14"/>
    </row>
    <row r="452" spans="1:30" ht="15.75" customHeight="1" x14ac:dyDescent="0.2">
      <c r="A452" s="1" t="s">
        <v>2566</v>
      </c>
      <c r="B452" s="1" t="s">
        <v>916</v>
      </c>
      <c r="C452" s="1" t="s">
        <v>2566</v>
      </c>
      <c r="D452" s="10">
        <f>IF(AND(S452 &gt;= -800,S452 &lt;= -600),-7,IF(AND(S452 &gt; -600,S452 &lt;= -500),-6,IF(AND(S452 &gt; -500,S452 &lt;= -400),-5,IF(AND(S452 &gt; -400,S452 &lt;= -300),-4,IF(AND(S452 &gt; -300,S452 &lt;= -200),-3,IF(AND(S452 &gt; -200,S452 &lt;= -100),-2,IF(AND(S452 &gt; -100,S452 &lt;= -1),-1,IF(AND(S452 &gt;= 0,S452 &lt; 100),1,IF(AND(S452 &gt;= 100,S452 &lt; 200),2,IF(AND(S452 &gt;= 200,S452 &lt; 300),3,IF(AND(S452 &gt;= 300,S452 &lt; 400),4,IF(AND(S452 &gt;= 400,S452 &lt; 500),5))))))))))))</f>
        <v>1</v>
      </c>
      <c r="E452" s="1" t="s">
        <v>2940</v>
      </c>
      <c r="F452" s="27" t="s">
        <v>2950</v>
      </c>
      <c r="G452" s="1" t="s">
        <v>2951</v>
      </c>
      <c r="H452" s="1" t="s">
        <v>2952</v>
      </c>
      <c r="I452" s="1">
        <v>18368</v>
      </c>
      <c r="J452" s="1">
        <v>81</v>
      </c>
      <c r="K452" s="1">
        <v>352</v>
      </c>
      <c r="L452" s="1">
        <v>0</v>
      </c>
      <c r="M452" t="s">
        <v>29</v>
      </c>
      <c r="N452" s="14">
        <f>J452/I452</f>
        <v>4.4098432055749131E-3</v>
      </c>
      <c r="O452" s="14">
        <f>K452/I452</f>
        <v>1.9163763066202089E-2</v>
      </c>
      <c r="P452" s="14">
        <f>L452/I452</f>
        <v>0</v>
      </c>
      <c r="Q452">
        <v>4193</v>
      </c>
      <c r="R452" s="14">
        <f>Q452/I452</f>
        <v>0.22827743902439024</v>
      </c>
      <c r="S452">
        <v>80</v>
      </c>
      <c r="T452" t="s">
        <v>2737</v>
      </c>
      <c r="U452" s="19" t="s">
        <v>2944</v>
      </c>
      <c r="V452" s="19" t="s">
        <v>32</v>
      </c>
      <c r="W452">
        <v>2324.5999999999981</v>
      </c>
      <c r="X452" s="14">
        <f>(Q452-W452)/I452</f>
        <v>0.10172038327526142</v>
      </c>
      <c r="Y452" s="14" t="s">
        <v>2953</v>
      </c>
      <c r="Z452" s="30" t="str">
        <f>CONCATENATE(E452," (",U452,") - ",F452," (",V452,")")</f>
        <v>New Testament (0031) - Matthew (001)</v>
      </c>
      <c r="AA452" s="14"/>
      <c r="AB452" s="14"/>
      <c r="AC452" s="14"/>
      <c r="AD452" s="14"/>
    </row>
    <row r="453" spans="1:30" ht="15.75" customHeight="1" x14ac:dyDescent="0.2">
      <c r="A453" s="1" t="s">
        <v>1410</v>
      </c>
      <c r="B453" s="1" t="s">
        <v>1410</v>
      </c>
      <c r="C453" s="1" t="s">
        <v>1410</v>
      </c>
      <c r="D453" s="10">
        <f>IF(AND(S453 &gt;= -800,S453 &lt;= -600),-7,IF(AND(S453 &gt; -600,S453 &lt;= -500),-6,IF(AND(S453 &gt; -500,S453 &lt;= -400),-5,IF(AND(S453 &gt; -400,S453 &lt;= -300),-4,IF(AND(S453 &gt; -300,S453 &lt;= -200),-3,IF(AND(S453 &gt; -200,S453 &lt;= -100),-2,IF(AND(S453 &gt; -100,S453 &lt;= -1),-1,IF(AND(S453 &gt;= 0,S453 &lt; 100),1,IF(AND(S453 &gt;= 100,S453 &lt; 200),2,IF(AND(S453 &gt;= 200,S453 &lt; 300),3,IF(AND(S453 &gt;= 300,S453 &lt; 400),4,IF(AND(S453 &gt;= 400,S453 &lt; 500),5))))))))))))</f>
        <v>1</v>
      </c>
      <c r="E453" s="1" t="s">
        <v>1991</v>
      </c>
      <c r="F453" s="27" t="s">
        <v>1992</v>
      </c>
      <c r="G453" s="1" t="s">
        <v>1993</v>
      </c>
      <c r="H453" s="1" t="s">
        <v>1994</v>
      </c>
      <c r="I453" s="1">
        <v>173642</v>
      </c>
      <c r="J453" s="1">
        <v>828</v>
      </c>
      <c r="K453" s="1">
        <v>408</v>
      </c>
      <c r="L453" s="1">
        <v>3</v>
      </c>
      <c r="M453" t="s">
        <v>29</v>
      </c>
      <c r="N453" s="14">
        <f>J453/I453</f>
        <v>4.7684316006496126E-3</v>
      </c>
      <c r="O453" s="14">
        <f>K453/I453</f>
        <v>2.349661948146186E-3</v>
      </c>
      <c r="P453" s="14">
        <f>L453/I453</f>
        <v>1.727692608931019E-5</v>
      </c>
      <c r="Q453">
        <v>34420</v>
      </c>
      <c r="R453" s="14">
        <f>Q453/I453</f>
        <v>0.19822393199801891</v>
      </c>
      <c r="S453">
        <v>90</v>
      </c>
      <c r="T453" t="s">
        <v>97</v>
      </c>
      <c r="U453" s="19" t="s">
        <v>1995</v>
      </c>
      <c r="V453" s="19" t="s">
        <v>32</v>
      </c>
      <c r="W453">
        <v>19217.798809524011</v>
      </c>
      <c r="X453" s="14">
        <f>(Q453-W453)/I453</f>
        <v>8.7549102120892355E-2</v>
      </c>
      <c r="Y453" s="14" t="s">
        <v>1996</v>
      </c>
      <c r="Z453" s="30" t="str">
        <f>CONCATENATE(E453," (",U453,") - ",F453," (",V453,")")</f>
        <v>Dio Chrysostom (0612) - Orations (001)</v>
      </c>
      <c r="AA453" s="14" t="s">
        <v>3692</v>
      </c>
      <c r="AB453" s="31">
        <v>4</v>
      </c>
      <c r="AC453" s="31">
        <v>8</v>
      </c>
      <c r="AD453" s="14"/>
    </row>
    <row r="454" spans="1:30" ht="15.75" customHeight="1" x14ac:dyDescent="0.2">
      <c r="A454" s="1" t="s">
        <v>2566</v>
      </c>
      <c r="B454" s="1" t="s">
        <v>2986</v>
      </c>
      <c r="C454" s="1" t="s">
        <v>2566</v>
      </c>
      <c r="D454" s="10">
        <f>IF(AND(S454 &gt;= -800,S454 &lt;= -600),-7,IF(AND(S454 &gt; -600,S454 &lt;= -500),-6,IF(AND(S454 &gt; -500,S454 &lt;= -400),-5,IF(AND(S454 &gt; -400,S454 &lt;= -300),-4,IF(AND(S454 &gt; -300,S454 &lt;= -200),-3,IF(AND(S454 &gt; -200,S454 &lt;= -100),-2,IF(AND(S454 &gt; -100,S454 &lt;= -1),-1,IF(AND(S454 &gt;= 0,S454 &lt; 100),1,IF(AND(S454 &gt;= 100,S454 &lt; 200),2,IF(AND(S454 &gt;= 200,S454 &lt; 300),3,IF(AND(S454 &gt;= 300,S454 &lt; 400),4,IF(AND(S454 &gt;= 400,S454 &lt; 500),5))))))))))))</f>
        <v>1</v>
      </c>
      <c r="E454" s="1" t="s">
        <v>2940</v>
      </c>
      <c r="F454" s="27" t="s">
        <v>3039</v>
      </c>
      <c r="G454" s="1" t="s">
        <v>3040</v>
      </c>
      <c r="H454" s="1" t="s">
        <v>3041</v>
      </c>
      <c r="I454" s="1">
        <v>2135</v>
      </c>
      <c r="J454" s="1">
        <v>4</v>
      </c>
      <c r="K454" s="1">
        <v>5</v>
      </c>
      <c r="L454" s="1">
        <v>0</v>
      </c>
      <c r="M454" t="s">
        <v>29</v>
      </c>
      <c r="N454" s="14">
        <f>J454/I454</f>
        <v>1.873536299765808E-3</v>
      </c>
      <c r="O454" s="14">
        <f>K454/I454</f>
        <v>2.34192037470726E-3</v>
      </c>
      <c r="P454" s="14">
        <f>L454/I454</f>
        <v>0</v>
      </c>
      <c r="Q454">
        <v>609</v>
      </c>
      <c r="R454" s="14">
        <f>Q454/I454</f>
        <v>0.28524590163934427</v>
      </c>
      <c r="S454">
        <v>90</v>
      </c>
      <c r="T454" t="s">
        <v>2737</v>
      </c>
      <c r="U454" s="19" t="s">
        <v>2944</v>
      </c>
      <c r="V454" s="19" t="s">
        <v>695</v>
      </c>
      <c r="W454">
        <v>295.16666666666669</v>
      </c>
      <c r="X454" s="14">
        <f>(Q454-W454)/I454</f>
        <v>0.14699453551912567</v>
      </c>
      <c r="Y454" s="14" t="s">
        <v>3042</v>
      </c>
      <c r="Z454" s="30" t="str">
        <f>CONCATENATE(E454," (",U454,") - ",F454," (",V454,")")</f>
        <v>New Testament (0031) - 1 John (023)</v>
      </c>
      <c r="AA454" s="14"/>
      <c r="AB454" s="14"/>
      <c r="AC454" s="14"/>
      <c r="AD454" s="14"/>
    </row>
    <row r="455" spans="1:30" ht="15.75" customHeight="1" x14ac:dyDescent="0.2">
      <c r="A455" s="1" t="s">
        <v>2566</v>
      </c>
      <c r="B455" s="1" t="s">
        <v>2986</v>
      </c>
      <c r="C455" s="1" t="s">
        <v>2566</v>
      </c>
      <c r="D455" s="10">
        <f>IF(AND(S455 &gt;= -800,S455 &lt;= -600),-7,IF(AND(S455 &gt; -600,S455 &lt;= -500),-6,IF(AND(S455 &gt; -500,S455 &lt;= -400),-5,IF(AND(S455 &gt; -400,S455 &lt;= -300),-4,IF(AND(S455 &gt; -300,S455 &lt;= -200),-3,IF(AND(S455 &gt; -200,S455 &lt;= -100),-2,IF(AND(S455 &gt; -100,S455 &lt;= -1),-1,IF(AND(S455 &gt;= 0,S455 &lt; 100),1,IF(AND(S455 &gt;= 100,S455 &lt; 200),2,IF(AND(S455 &gt;= 200,S455 &lt; 300),3,IF(AND(S455 &gt;= 300,S455 &lt; 400),4,IF(AND(S455 &gt;= 400,S455 &lt; 500),5))))))))))))</f>
        <v>1</v>
      </c>
      <c r="E455" s="1" t="s">
        <v>2940</v>
      </c>
      <c r="F455" s="27" t="s">
        <v>3043</v>
      </c>
      <c r="G455" s="1" t="s">
        <v>3044</v>
      </c>
      <c r="H455" s="1" t="s">
        <v>3045</v>
      </c>
      <c r="I455" s="1">
        <v>245</v>
      </c>
      <c r="J455" s="1">
        <v>1</v>
      </c>
      <c r="K455" s="1">
        <v>2</v>
      </c>
      <c r="L455" s="1">
        <v>0</v>
      </c>
      <c r="M455" t="s">
        <v>29</v>
      </c>
      <c r="N455" s="14">
        <f>J455/I455</f>
        <v>4.0816326530612249E-3</v>
      </c>
      <c r="O455" s="14">
        <f>K455/I455</f>
        <v>8.1632653061224497E-3</v>
      </c>
      <c r="P455" s="14">
        <f>L455/I455</f>
        <v>0</v>
      </c>
      <c r="Q455">
        <v>49</v>
      </c>
      <c r="R455" s="14">
        <f>Q455/I455</f>
        <v>0.2</v>
      </c>
      <c r="S455">
        <v>90</v>
      </c>
      <c r="T455" t="s">
        <v>2737</v>
      </c>
      <c r="U455" s="19" t="s">
        <v>2944</v>
      </c>
      <c r="V455" s="19" t="s">
        <v>766</v>
      </c>
      <c r="W455">
        <v>27.083333333333329</v>
      </c>
      <c r="X455" s="14">
        <f>(Q455-W455)/I455</f>
        <v>8.9455782312925183E-2</v>
      </c>
      <c r="Y455" s="14" t="s">
        <v>3046</v>
      </c>
      <c r="Z455" s="30" t="str">
        <f>CONCATENATE(E455," (",U455,") - ",F455," (",V455,")")</f>
        <v>New Testament (0031) - 2 John (024)</v>
      </c>
      <c r="AA455" s="14"/>
      <c r="AB455" s="14"/>
      <c r="AC455" s="14"/>
      <c r="AD455" s="14"/>
    </row>
    <row r="456" spans="1:30" ht="15.75" customHeight="1" x14ac:dyDescent="0.2">
      <c r="A456" s="1" t="s">
        <v>2566</v>
      </c>
      <c r="B456" s="1" t="s">
        <v>2986</v>
      </c>
      <c r="C456" s="1" t="s">
        <v>2566</v>
      </c>
      <c r="D456" s="10">
        <f>IF(AND(S456 &gt;= -800,S456 &lt;= -600),-7,IF(AND(S456 &gt; -600,S456 &lt;= -500),-6,IF(AND(S456 &gt; -500,S456 &lt;= -400),-5,IF(AND(S456 &gt; -400,S456 &lt;= -300),-4,IF(AND(S456 &gt; -300,S456 &lt;= -200),-3,IF(AND(S456 &gt; -200,S456 &lt;= -100),-2,IF(AND(S456 &gt; -100,S456 &lt;= -1),-1,IF(AND(S456 &gt;= 0,S456 &lt; 100),1,IF(AND(S456 &gt;= 100,S456 &lt; 200),2,IF(AND(S456 &gt;= 200,S456 &lt; 300),3,IF(AND(S456 &gt;= 300,S456 &lt; 400),4,IF(AND(S456 &gt;= 400,S456 &lt; 500),5))))))))))))</f>
        <v>1</v>
      </c>
      <c r="E456" s="1" t="s">
        <v>2940</v>
      </c>
      <c r="F456" s="27" t="s">
        <v>3047</v>
      </c>
      <c r="G456" s="1" t="s">
        <v>3048</v>
      </c>
      <c r="H456" s="1" t="s">
        <v>3049</v>
      </c>
      <c r="I456" s="1">
        <v>219</v>
      </c>
      <c r="J456" s="1">
        <v>1</v>
      </c>
      <c r="K456" s="1">
        <v>2</v>
      </c>
      <c r="L456" s="1">
        <v>0</v>
      </c>
      <c r="M456" t="s">
        <v>29</v>
      </c>
      <c r="N456" s="14">
        <f>J456/I456</f>
        <v>4.5662100456621002E-3</v>
      </c>
      <c r="O456" s="14">
        <f>K456/I456</f>
        <v>9.1324200913242004E-3</v>
      </c>
      <c r="P456" s="14">
        <f>L456/I456</f>
        <v>0</v>
      </c>
      <c r="Q456">
        <v>45</v>
      </c>
      <c r="R456" s="14">
        <f>Q456/I456</f>
        <v>0.20547945205479451</v>
      </c>
      <c r="S456">
        <v>90</v>
      </c>
      <c r="T456" t="s">
        <v>2737</v>
      </c>
      <c r="U456" s="19" t="s">
        <v>2944</v>
      </c>
      <c r="V456" s="19" t="s">
        <v>752</v>
      </c>
      <c r="W456">
        <v>26.166666666666661</v>
      </c>
      <c r="X456" s="14">
        <f>(Q456-W456)/I456</f>
        <v>8.5996955859969582E-2</v>
      </c>
      <c r="Y456" s="14" t="s">
        <v>3050</v>
      </c>
      <c r="Z456" s="30" t="str">
        <f>CONCATENATE(E456," (",U456,") - ",F456," (",V456,")")</f>
        <v>New Testament (0031) - 3 John (025)</v>
      </c>
      <c r="AA456" s="14"/>
      <c r="AB456" s="14"/>
      <c r="AC456" s="14"/>
      <c r="AD456" s="14"/>
    </row>
    <row r="457" spans="1:30" ht="15.75" customHeight="1" x14ac:dyDescent="0.2">
      <c r="A457" s="1" t="s">
        <v>2566</v>
      </c>
      <c r="B457" s="1" t="s">
        <v>916</v>
      </c>
      <c r="C457" s="1" t="s">
        <v>2566</v>
      </c>
      <c r="D457" s="10">
        <f>IF(AND(S457 &gt;= -800,S457 &lt;= -600),-7,IF(AND(S457 &gt; -600,S457 &lt;= -500),-6,IF(AND(S457 &gt; -500,S457 &lt;= -400),-5,IF(AND(S457 &gt; -400,S457 &lt;= -300),-4,IF(AND(S457 &gt; -300,S457 &lt;= -200),-3,IF(AND(S457 &gt; -200,S457 &lt;= -100),-2,IF(AND(S457 &gt; -100,S457 &lt;= -1),-1,IF(AND(S457 &gt;= 0,S457 &lt; 100),1,IF(AND(S457 &gt;= 100,S457 &lt; 200),2,IF(AND(S457 &gt;= 200,S457 &lt; 300),3,IF(AND(S457 &gt;= 300,S457 &lt; 400),4,IF(AND(S457 &gt;= 400,S457 &lt; 500),5))))))))))))</f>
        <v>1</v>
      </c>
      <c r="E457" s="1" t="s">
        <v>2940</v>
      </c>
      <c r="F457" s="27" t="s">
        <v>2954</v>
      </c>
      <c r="G457" s="1" t="s">
        <v>2955</v>
      </c>
      <c r="H457" s="1" t="s">
        <v>2956</v>
      </c>
      <c r="I457" s="1">
        <v>15595</v>
      </c>
      <c r="J457" s="1">
        <v>56</v>
      </c>
      <c r="K457" s="1">
        <v>261</v>
      </c>
      <c r="L457" s="1">
        <v>0</v>
      </c>
      <c r="M457" t="s">
        <v>29</v>
      </c>
      <c r="N457" s="14">
        <f>J457/I457</f>
        <v>3.5908945174735491E-3</v>
      </c>
      <c r="O457" s="14">
        <f>K457/I457</f>
        <v>1.6736133376082079E-2</v>
      </c>
      <c r="P457" s="14">
        <f>L457/I457</f>
        <v>0</v>
      </c>
      <c r="Q457">
        <v>3585</v>
      </c>
      <c r="R457" s="14">
        <f>Q457/I457</f>
        <v>0.2298813722346906</v>
      </c>
      <c r="S457">
        <v>90</v>
      </c>
      <c r="T457" t="s">
        <v>2737</v>
      </c>
      <c r="U457" s="19" t="s">
        <v>2944</v>
      </c>
      <c r="V457" s="19" t="s">
        <v>47</v>
      </c>
      <c r="W457">
        <v>1837.5666666666571</v>
      </c>
      <c r="X457" s="14">
        <f>(Q457-W457)/I457</f>
        <v>0.11205087100566483</v>
      </c>
      <c r="Y457" s="14" t="s">
        <v>2957</v>
      </c>
      <c r="Z457" s="30" t="str">
        <f>CONCATENATE(E457," (",U457,") - ",F457," (",V457,")")</f>
        <v>New Testament (0031) - John (004)</v>
      </c>
      <c r="AA457" s="14"/>
      <c r="AB457" s="14"/>
      <c r="AC457" s="14"/>
      <c r="AD457" s="14"/>
    </row>
    <row r="458" spans="1:30" ht="15.75" customHeight="1" x14ac:dyDescent="0.2">
      <c r="A458" s="1" t="s">
        <v>916</v>
      </c>
      <c r="B458" s="1" t="s">
        <v>1241</v>
      </c>
      <c r="C458" s="1" t="s">
        <v>916</v>
      </c>
      <c r="D458" s="10">
        <f>IF(AND(S458 &gt;= -800,S458 &lt;= -600),-7,IF(AND(S458 &gt; -600,S458 &lt;= -500),-6,IF(AND(S458 &gt; -500,S458 &lt;= -400),-5,IF(AND(S458 &gt; -400,S458 &lt;= -300),-4,IF(AND(S458 &gt; -300,S458 &lt;= -200),-3,IF(AND(S458 &gt; -200,S458 &lt;= -100),-2,IF(AND(S458 &gt; -100,S458 &lt;= -1),-1,IF(AND(S458 &gt;= 0,S458 &lt; 100),1,IF(AND(S458 &gt;= 100,S458 &lt; 200),2,IF(AND(S458 &gt;= 200,S458 &lt; 300),3,IF(AND(S458 &gt;= 300,S458 &lt; 400),4,IF(AND(S458 &gt;= 400,S458 &lt; 500),5))))))))))))</f>
        <v>1</v>
      </c>
      <c r="E458" s="1" t="s">
        <v>1214</v>
      </c>
      <c r="F458" s="27" t="s">
        <v>1289</v>
      </c>
      <c r="G458" s="1" t="s">
        <v>1290</v>
      </c>
      <c r="H458" s="1" t="s">
        <v>1291</v>
      </c>
      <c r="I458" s="1">
        <v>305405</v>
      </c>
      <c r="J458" s="1">
        <v>459</v>
      </c>
      <c r="K458" s="1">
        <v>8222</v>
      </c>
      <c r="L458" s="1">
        <v>0</v>
      </c>
      <c r="M458" t="s">
        <v>29</v>
      </c>
      <c r="N458" s="14">
        <f>J458/I458</f>
        <v>1.5029223490119676E-3</v>
      </c>
      <c r="O458" s="14">
        <f>K458/I458</f>
        <v>2.6921628657029191E-2</v>
      </c>
      <c r="P458" s="14">
        <f>L458/I458</f>
        <v>0</v>
      </c>
      <c r="Q458">
        <v>54928</v>
      </c>
      <c r="R458" s="14">
        <f>Q458/I458</f>
        <v>0.17985298210572845</v>
      </c>
      <c r="S458">
        <v>93</v>
      </c>
      <c r="T458" t="s">
        <v>97</v>
      </c>
      <c r="U458" s="19" t="s">
        <v>1218</v>
      </c>
      <c r="V458" s="19" t="s">
        <v>32</v>
      </c>
      <c r="W458">
        <v>29759.073809520491</v>
      </c>
      <c r="X458" s="14">
        <f>(Q458-W458)/I458</f>
        <v>8.2411637630292592E-2</v>
      </c>
      <c r="Y458" s="14" t="s">
        <v>1292</v>
      </c>
      <c r="Z458" s="30" t="str">
        <f>CONCATENATE(E458," (",U458,") - ",F458," (",V458,")")</f>
        <v>Flavius Josephus (0526) - Antiquitates Judaicae (001)</v>
      </c>
      <c r="AA458" s="14"/>
      <c r="AB458" s="14"/>
      <c r="AC458" s="14"/>
      <c r="AD458" s="14"/>
    </row>
    <row r="459" spans="1:30" ht="15.75" customHeight="1" x14ac:dyDescent="0.2">
      <c r="A459" s="1" t="s">
        <v>916</v>
      </c>
      <c r="B459" s="1" t="s">
        <v>1241</v>
      </c>
      <c r="C459" s="1" t="s">
        <v>916</v>
      </c>
      <c r="D459" s="10">
        <f>IF(AND(S459 &gt;= -800,S459 &lt;= -600),-7,IF(AND(S459 &gt; -600,S459 &lt;= -500),-6,IF(AND(S459 &gt; -500,S459 &lt;= -400),-5,IF(AND(S459 &gt; -400,S459 &lt;= -300),-4,IF(AND(S459 &gt; -300,S459 &lt;= -200),-3,IF(AND(S459 &gt; -200,S459 &lt;= -100),-2,IF(AND(S459 &gt; -100,S459 &lt;= -1),-1,IF(AND(S459 &gt;= 0,S459 &lt; 100),1,IF(AND(S459 &gt;= 100,S459 &lt; 200),2,IF(AND(S459 &gt;= 200,S459 &lt; 300),3,IF(AND(S459 &gt;= 300,S459 &lt; 400),4,IF(AND(S459 &gt;= 400,S459 &lt; 500),5))))))))))))</f>
        <v>1</v>
      </c>
      <c r="E459" s="1" t="s">
        <v>1214</v>
      </c>
      <c r="F459" s="27" t="s">
        <v>1293</v>
      </c>
      <c r="G459" s="1" t="s">
        <v>1294</v>
      </c>
      <c r="H459" s="1" t="s">
        <v>1295</v>
      </c>
      <c r="I459" s="1">
        <v>20457</v>
      </c>
      <c r="J459" s="1">
        <v>56</v>
      </c>
      <c r="K459" s="1">
        <v>307</v>
      </c>
      <c r="L459" s="1">
        <v>0</v>
      </c>
      <c r="M459" t="s">
        <v>29</v>
      </c>
      <c r="N459" s="14">
        <f>J459/I459</f>
        <v>2.7374492838637141E-3</v>
      </c>
      <c r="O459" s="14">
        <f>K459/I459</f>
        <v>1.500708803832429E-2</v>
      </c>
      <c r="P459" s="14">
        <f>L459/I459</f>
        <v>0</v>
      </c>
      <c r="Q459">
        <v>3777</v>
      </c>
      <c r="R459" s="14">
        <f>Q459/I459</f>
        <v>0.1846311775920223</v>
      </c>
      <c r="S459">
        <v>95</v>
      </c>
      <c r="T459" t="s">
        <v>97</v>
      </c>
      <c r="U459" s="19" t="s">
        <v>1218</v>
      </c>
      <c r="V459" s="19" t="s">
        <v>42</v>
      </c>
      <c r="W459">
        <v>2010.092857142839</v>
      </c>
      <c r="X459" s="14">
        <f>(Q459-W459)/I459</f>
        <v>8.6371762372643157E-2</v>
      </c>
      <c r="Y459" s="14" t="s">
        <v>1296</v>
      </c>
      <c r="Z459" s="30" t="str">
        <f>CONCATENATE(E459," (",U459,") - ",F459," (",V459,")")</f>
        <v>Flavius Josephus (0526) - Contra Apionem (003)</v>
      </c>
      <c r="AA459" s="14"/>
      <c r="AB459" s="14"/>
      <c r="AC459" s="14"/>
      <c r="AD459" s="14"/>
    </row>
    <row r="460" spans="1:30" ht="15.75" customHeight="1" x14ac:dyDescent="0.2">
      <c r="A460" s="1" t="s">
        <v>2566</v>
      </c>
      <c r="B460" s="1" t="s">
        <v>916</v>
      </c>
      <c r="C460" s="1" t="s">
        <v>2566</v>
      </c>
      <c r="D460" s="10">
        <f>IF(AND(S460 &gt;= -800,S460 &lt;= -600),-7,IF(AND(S460 &gt; -600,S460 &lt;= -500),-6,IF(AND(S460 &gt; -500,S460 &lt;= -400),-5,IF(AND(S460 &gt; -400,S460 &lt;= -300),-4,IF(AND(S460 &gt; -300,S460 &lt;= -200),-3,IF(AND(S460 &gt; -200,S460 &lt;= -100),-2,IF(AND(S460 &gt; -100,S460 &lt;= -1),-1,IF(AND(S460 &gt;= 0,S460 &lt; 100),1,IF(AND(S460 &gt;= 100,S460 &lt; 200),2,IF(AND(S460 &gt;= 200,S460 &lt; 300),3,IF(AND(S460 &gt;= 300,S460 &lt; 400),4,IF(AND(S460 &gt;= 400,S460 &lt; 500),5))))))))))))</f>
        <v>1</v>
      </c>
      <c r="E460" s="1" t="s">
        <v>2940</v>
      </c>
      <c r="F460" s="27" t="s">
        <v>2958</v>
      </c>
      <c r="G460" s="1" t="s">
        <v>2959</v>
      </c>
      <c r="H460" s="1" t="s">
        <v>2960</v>
      </c>
      <c r="I460" s="1">
        <v>18573</v>
      </c>
      <c r="J460" s="1">
        <v>116</v>
      </c>
      <c r="K460" s="1">
        <v>443</v>
      </c>
      <c r="L460" s="1">
        <v>1</v>
      </c>
      <c r="M460" t="s">
        <v>29</v>
      </c>
      <c r="N460" s="14">
        <f>J460/I460</f>
        <v>6.2456253701609864E-3</v>
      </c>
      <c r="O460" s="14">
        <f>K460/I460</f>
        <v>2.3851827922252732E-2</v>
      </c>
      <c r="P460" s="14">
        <f>L460/I460</f>
        <v>5.3841598018629193E-5</v>
      </c>
      <c r="Q460">
        <v>3683</v>
      </c>
      <c r="R460" s="14">
        <f>Q460/I460</f>
        <v>0.19829860550261133</v>
      </c>
      <c r="S460">
        <v>95</v>
      </c>
      <c r="T460" t="s">
        <v>2737</v>
      </c>
      <c r="U460" s="19" t="s">
        <v>2944</v>
      </c>
      <c r="V460" s="19" t="s">
        <v>52</v>
      </c>
      <c r="W460">
        <v>1943.5499999999861</v>
      </c>
      <c r="X460" s="14">
        <f>(Q460-W460)/I460</f>
        <v>9.3654767673505293E-2</v>
      </c>
      <c r="Y460" s="14" t="s">
        <v>2961</v>
      </c>
      <c r="Z460" s="30" t="str">
        <f>CONCATENATE(E460," (",U460,") - ",F460," (",V460,")")</f>
        <v>New Testament (0031) - Acts (005)</v>
      </c>
      <c r="AA460" s="14"/>
      <c r="AB460" s="14"/>
      <c r="AC460" s="14"/>
      <c r="AD460" s="14"/>
    </row>
    <row r="461" spans="1:30" ht="15.75" customHeight="1" x14ac:dyDescent="0.2">
      <c r="A461" s="1" t="s">
        <v>2566</v>
      </c>
      <c r="B461" s="1" t="s">
        <v>916</v>
      </c>
      <c r="C461" s="1" t="s">
        <v>2566</v>
      </c>
      <c r="D461" s="10">
        <f>IF(AND(S461 &gt;= -800,S461 &lt;= -600),-7,IF(AND(S461 &gt; -600,S461 &lt;= -500),-6,IF(AND(S461 &gt; -500,S461 &lt;= -400),-5,IF(AND(S461 &gt; -400,S461 &lt;= -300),-4,IF(AND(S461 &gt; -300,S461 &lt;= -200),-3,IF(AND(S461 &gt; -200,S461 &lt;= -100),-2,IF(AND(S461 &gt; -100,S461 &lt;= -1),-1,IF(AND(S461 &gt;= 0,S461 &lt; 100),1,IF(AND(S461 &gt;= 100,S461 &lt; 200),2,IF(AND(S461 &gt;= 200,S461 &lt; 300),3,IF(AND(S461 &gt;= 300,S461 &lt; 400),4,IF(AND(S461 &gt;= 400,S461 &lt; 500),5))))))))))))</f>
        <v>1</v>
      </c>
      <c r="E461" s="1" t="s">
        <v>2940</v>
      </c>
      <c r="F461" s="27" t="s">
        <v>2962</v>
      </c>
      <c r="G461" s="1" t="s">
        <v>2963</v>
      </c>
      <c r="H461" s="1" t="s">
        <v>2964</v>
      </c>
      <c r="I461" s="1">
        <v>10055</v>
      </c>
      <c r="J461" s="1">
        <v>73</v>
      </c>
      <c r="K461" s="1">
        <v>90</v>
      </c>
      <c r="L461" s="1">
        <v>0</v>
      </c>
      <c r="M461" t="s">
        <v>29</v>
      </c>
      <c r="N461" s="14">
        <f>J461/I461</f>
        <v>7.2600696171059177E-3</v>
      </c>
      <c r="O461" s="14">
        <f>K461/I461</f>
        <v>8.950770760815515E-3</v>
      </c>
      <c r="P461" s="14">
        <f>L461/I461</f>
        <v>0</v>
      </c>
      <c r="Q461">
        <v>2481</v>
      </c>
      <c r="R461" s="14">
        <f>Q461/I461</f>
        <v>0.24674291397314768</v>
      </c>
      <c r="S461">
        <v>95</v>
      </c>
      <c r="T461" t="s">
        <v>2737</v>
      </c>
      <c r="U461" s="19" t="s">
        <v>2944</v>
      </c>
      <c r="V461" s="19" t="s">
        <v>570</v>
      </c>
      <c r="W461">
        <v>1335.1833333333309</v>
      </c>
      <c r="X461" s="14">
        <f>(Q461-W461)/I461</f>
        <v>0.11395491463616798</v>
      </c>
      <c r="Y461" s="14" t="s">
        <v>2965</v>
      </c>
      <c r="Z461" s="30" t="str">
        <f>CONCATENATE(E461," (",U461,") - ",F461," (",V461,")")</f>
        <v>New Testament (0031) - Revelation (027)</v>
      </c>
      <c r="AA461" s="14"/>
      <c r="AB461" s="14"/>
      <c r="AC461" s="14"/>
      <c r="AD461" s="14"/>
    </row>
    <row r="462" spans="1:30" ht="15.75" customHeight="1" x14ac:dyDescent="0.2">
      <c r="A462" s="1" t="s">
        <v>84</v>
      </c>
      <c r="B462" s="1" t="s">
        <v>85</v>
      </c>
      <c r="C462" s="1" t="s">
        <v>2204</v>
      </c>
      <c r="D462" s="10">
        <f>IF(AND(S462 &gt;= -800,S462 &lt;= -600),-7,IF(AND(S462 &gt; -600,S462 &lt;= -500),-6,IF(AND(S462 &gt; -500,S462 &lt;= -400),-5,IF(AND(S462 &gt; -400,S462 &lt;= -300),-4,IF(AND(S462 &gt; -300,S462 &lt;= -200),-3,IF(AND(S462 &gt; -200,S462 &lt;= -100),-2,IF(AND(S462 &gt; -100,S462 &lt;= -1),-1,IF(AND(S462 &gt;= 0,S462 &lt; 100),1,IF(AND(S462 &gt;= 100,S462 &lt; 200),2,IF(AND(S462 &gt;= 200,S462 &lt; 300),3,IF(AND(S462 &gt;= 300,S462 &lt; 400),4,IF(AND(S462 &gt;= 400,S462 &lt; 500),5))))))))))))</f>
        <v>1</v>
      </c>
      <c r="E462" s="1" t="s">
        <v>93</v>
      </c>
      <c r="F462" s="27" t="s">
        <v>94</v>
      </c>
      <c r="G462" s="1" t="s">
        <v>95</v>
      </c>
      <c r="H462" s="1" t="s">
        <v>96</v>
      </c>
      <c r="I462" s="1">
        <v>1589</v>
      </c>
      <c r="J462" s="1">
        <v>7</v>
      </c>
      <c r="K462" s="1">
        <v>5</v>
      </c>
      <c r="L462" s="1">
        <v>0</v>
      </c>
      <c r="M462" t="s">
        <v>29</v>
      </c>
      <c r="N462" s="14">
        <f>J462/I462</f>
        <v>4.4052863436123352E-3</v>
      </c>
      <c r="O462" s="14">
        <f>K462/I462</f>
        <v>3.1466331025802393E-3</v>
      </c>
      <c r="P462" s="14">
        <f>L462/I462</f>
        <v>0</v>
      </c>
      <c r="Q462">
        <v>300</v>
      </c>
      <c r="R462" s="14">
        <f>Q462/I462</f>
        <v>0.18879798615481436</v>
      </c>
      <c r="S462">
        <v>95</v>
      </c>
      <c r="T462" t="s">
        <v>97</v>
      </c>
      <c r="U462" s="19" t="s">
        <v>98</v>
      </c>
      <c r="V462" s="19" t="s">
        <v>99</v>
      </c>
      <c r="W462">
        <v>169.11666666666659</v>
      </c>
      <c r="X462" s="14">
        <f>(Q462-W462)/I462</f>
        <v>8.2368365848542111E-2</v>
      </c>
      <c r="Y462" s="14" t="s">
        <v>100</v>
      </c>
      <c r="Z462" s="30" t="str">
        <f>CONCATENATE(E462," (",U462,") - ",F462," (",V462,")")</f>
        <v>Plutarch (0007) - Ad principem ineruditum (116)</v>
      </c>
      <c r="AA462" s="14"/>
      <c r="AB462" s="14"/>
      <c r="AC462" s="14"/>
      <c r="AD462" s="14"/>
    </row>
    <row r="463" spans="1:30" ht="15.75" customHeight="1" x14ac:dyDescent="0.2">
      <c r="A463" s="1" t="s">
        <v>84</v>
      </c>
      <c r="B463" s="1" t="s">
        <v>85</v>
      </c>
      <c r="C463" s="1" t="s">
        <v>2204</v>
      </c>
      <c r="D463" s="10">
        <f>IF(AND(S463 &gt;= -800,S463 &lt;= -600),-7,IF(AND(S463 &gt; -600,S463 &lt;= -500),-6,IF(AND(S463 &gt; -500,S463 &lt;= -400),-5,IF(AND(S463 &gt; -400,S463 &lt;= -300),-4,IF(AND(S463 &gt; -300,S463 &lt;= -200),-3,IF(AND(S463 &gt; -200,S463 &lt;= -100),-2,IF(AND(S463 &gt; -100,S463 &lt;= -1),-1,IF(AND(S463 &gt;= 0,S463 &lt; 100),1,IF(AND(S463 &gt;= 100,S463 &lt; 200),2,IF(AND(S463 &gt;= 200,S463 &lt; 300),3,IF(AND(S463 &gt;= 300,S463 &lt; 400),4,IF(AND(S463 &gt;= 400,S463 &lt; 500),5))))))))))))</f>
        <v>1</v>
      </c>
      <c r="E463" s="1" t="s">
        <v>93</v>
      </c>
      <c r="F463" s="27" t="s">
        <v>101</v>
      </c>
      <c r="G463" s="1" t="s">
        <v>102</v>
      </c>
      <c r="H463" s="1" t="s">
        <v>103</v>
      </c>
      <c r="I463" s="1">
        <v>9887</v>
      </c>
      <c r="J463" s="1">
        <v>25</v>
      </c>
      <c r="K463" s="1">
        <v>22</v>
      </c>
      <c r="L463" s="1">
        <v>0</v>
      </c>
      <c r="M463" t="s">
        <v>29</v>
      </c>
      <c r="N463" s="14">
        <f>J463/I463</f>
        <v>2.5285728734702135E-3</v>
      </c>
      <c r="O463" s="14">
        <f>K463/I463</f>
        <v>2.2251441286537878E-3</v>
      </c>
      <c r="P463" s="14">
        <f>L463/I463</f>
        <v>0</v>
      </c>
      <c r="Q463">
        <v>1865</v>
      </c>
      <c r="R463" s="14">
        <f>Q463/I463</f>
        <v>0.18863153636087793</v>
      </c>
      <c r="S463">
        <v>95</v>
      </c>
      <c r="T463" t="s">
        <v>97</v>
      </c>
      <c r="U463" s="19" t="s">
        <v>98</v>
      </c>
      <c r="V463" s="19" t="s">
        <v>104</v>
      </c>
      <c r="W463">
        <v>1006.526190476195</v>
      </c>
      <c r="X463" s="14">
        <f>(Q463-W463)/I463</f>
        <v>8.6828543493861127E-2</v>
      </c>
      <c r="Y463" s="14" t="s">
        <v>105</v>
      </c>
      <c r="Z463" s="30" t="str">
        <f>CONCATENATE(E463," (",U463,") - ",F463," (",V463,")")</f>
        <v>Plutarch (0007) - Adversus Colotem (140)</v>
      </c>
      <c r="AB463" s="14"/>
      <c r="AC463" s="14"/>
      <c r="AD463" s="14"/>
    </row>
    <row r="464" spans="1:30" ht="15.75" customHeight="1" x14ac:dyDescent="0.2">
      <c r="A464" s="1" t="s">
        <v>916</v>
      </c>
      <c r="B464" s="1" t="s">
        <v>917</v>
      </c>
      <c r="C464" s="1" t="s">
        <v>916</v>
      </c>
      <c r="D464" s="10">
        <f>IF(AND(S464 &gt;= -800,S464 &lt;= -600),-7,IF(AND(S464 &gt; -600,S464 &lt;= -500),-6,IF(AND(S464 &gt; -500,S464 &lt;= -400),-5,IF(AND(S464 &gt; -400,S464 &lt;= -300),-4,IF(AND(S464 &gt; -300,S464 &lt;= -200),-3,IF(AND(S464 &gt; -200,S464 &lt;= -100),-2,IF(AND(S464 &gt; -100,S464 &lt;= -1),-1,IF(AND(S464 &gt;= 0,S464 &lt; 100),1,IF(AND(S464 &gt;= 100,S464 &lt; 200),2,IF(AND(S464 &gt;= 200,S464 &lt; 300),3,IF(AND(S464 &gt;= 300,S464 &lt; 400),4,IF(AND(S464 &gt;= 400,S464 &lt; 500),5))))))))))))</f>
        <v>1</v>
      </c>
      <c r="E464" s="1" t="s">
        <v>93</v>
      </c>
      <c r="F464" s="27" t="s">
        <v>926</v>
      </c>
      <c r="G464" s="1" t="s">
        <v>927</v>
      </c>
      <c r="H464" s="1" t="s">
        <v>928</v>
      </c>
      <c r="I464" s="1">
        <v>9835</v>
      </c>
      <c r="J464" s="1">
        <v>17</v>
      </c>
      <c r="K464" s="1">
        <v>150</v>
      </c>
      <c r="L464" s="1">
        <v>2</v>
      </c>
      <c r="M464" t="s">
        <v>29</v>
      </c>
      <c r="N464" s="14">
        <f>J464/I464</f>
        <v>1.7285205897305542E-3</v>
      </c>
      <c r="O464" s="14">
        <f>K464/I464</f>
        <v>1.5251652262328419E-2</v>
      </c>
      <c r="P464" s="14">
        <f>L464/I464</f>
        <v>2.0335536349771224E-4</v>
      </c>
      <c r="Q464">
        <v>1775</v>
      </c>
      <c r="R464" s="14">
        <f>Q464/I464</f>
        <v>0.18047788510421964</v>
      </c>
      <c r="S464">
        <v>95</v>
      </c>
      <c r="T464" t="s">
        <v>97</v>
      </c>
      <c r="U464" s="19" t="s">
        <v>98</v>
      </c>
      <c r="V464" s="19" t="s">
        <v>717</v>
      </c>
      <c r="W464">
        <v>978.93571428571772</v>
      </c>
      <c r="X464" s="14">
        <f>(Q464-W464)/I464</f>
        <v>8.0941971094487267E-2</v>
      </c>
      <c r="Y464" s="14" t="s">
        <v>929</v>
      </c>
      <c r="Z464" s="30" t="str">
        <f>CONCATENATE(E464," (",U464,") - ",F464," (",V464,")")</f>
        <v>Plutarch (0007) - Aemilius Paulus (019)</v>
      </c>
      <c r="AA464" s="14"/>
      <c r="AB464" s="14"/>
      <c r="AC464" s="14"/>
      <c r="AD464" s="14"/>
    </row>
    <row r="465" spans="1:30" ht="15.75" customHeight="1" x14ac:dyDescent="0.2">
      <c r="A465" s="1" t="s">
        <v>916</v>
      </c>
      <c r="B465" s="1" t="s">
        <v>917</v>
      </c>
      <c r="C465" s="1" t="s">
        <v>916</v>
      </c>
      <c r="D465" s="10">
        <f>IF(AND(S465 &gt;= -800,S465 &lt;= -600),-7,IF(AND(S465 &gt; -600,S465 &lt;= -500),-6,IF(AND(S465 &gt; -500,S465 &lt;= -400),-5,IF(AND(S465 &gt; -400,S465 &lt;= -300),-4,IF(AND(S465 &gt; -300,S465 &lt;= -200),-3,IF(AND(S465 &gt; -200,S465 &lt;= -100),-2,IF(AND(S465 &gt; -100,S465 &lt;= -1),-1,IF(AND(S465 &gt;= 0,S465 &lt; 100),1,IF(AND(S465 &gt;= 100,S465 &lt; 200),2,IF(AND(S465 &gt;= 200,S465 &lt; 300),3,IF(AND(S465 &gt;= 300,S465 &lt; 400),4,IF(AND(S465 &gt;= 400,S465 &lt; 500),5))))))))))))</f>
        <v>1</v>
      </c>
      <c r="E465" s="1" t="s">
        <v>93</v>
      </c>
      <c r="F465" s="27" t="s">
        <v>922</v>
      </c>
      <c r="G465" s="1" t="s">
        <v>930</v>
      </c>
      <c r="H465" s="1" t="s">
        <v>931</v>
      </c>
      <c r="I465" s="1">
        <v>10720</v>
      </c>
      <c r="J465" s="1">
        <v>9</v>
      </c>
      <c r="K465" s="1">
        <v>48</v>
      </c>
      <c r="L465" s="1">
        <v>0</v>
      </c>
      <c r="M465" t="s">
        <v>29</v>
      </c>
      <c r="N465" s="14">
        <f>J465/I465</f>
        <v>8.3955223880597014E-4</v>
      </c>
      <c r="O465" s="14">
        <f>K465/I465</f>
        <v>4.4776119402985077E-3</v>
      </c>
      <c r="P465" s="14">
        <f>L465/I465</f>
        <v>0</v>
      </c>
      <c r="Q465">
        <v>1818</v>
      </c>
      <c r="R465" s="14">
        <f>Q465/I465</f>
        <v>0.16958955223880598</v>
      </c>
      <c r="S465">
        <v>95</v>
      </c>
      <c r="T465" t="s">
        <v>97</v>
      </c>
      <c r="U465" s="19" t="s">
        <v>98</v>
      </c>
      <c r="V465" s="19" t="s">
        <v>497</v>
      </c>
      <c r="W465">
        <v>989.06904761905071</v>
      </c>
      <c r="X465" s="14">
        <f>(Q465-W465)/I465</f>
        <v>7.7325648542999004E-2</v>
      </c>
      <c r="Y465" s="14" t="s">
        <v>932</v>
      </c>
      <c r="Z465" s="30" t="str">
        <f>CONCATENATE(E465," (",U465,") - ",F465," (",V465,")")</f>
        <v>Plutarch (0007) - Agesilaus (044)</v>
      </c>
      <c r="AA465" s="14"/>
      <c r="AB465" s="14"/>
      <c r="AC465" s="14"/>
      <c r="AD465" s="14"/>
    </row>
    <row r="466" spans="1:30" ht="15.75" customHeight="1" x14ac:dyDescent="0.2">
      <c r="A466" s="1" t="s">
        <v>916</v>
      </c>
      <c r="B466" s="1" t="s">
        <v>917</v>
      </c>
      <c r="C466" s="1" t="s">
        <v>916</v>
      </c>
      <c r="D466" s="10">
        <f>IF(AND(S466 &gt;= -800,S466 &lt;= -600),-7,IF(AND(S466 &gt; -600,S466 &lt;= -500),-6,IF(AND(S466 &gt; -500,S466 &lt;= -400),-5,IF(AND(S466 &gt; -400,S466 &lt;= -300),-4,IF(AND(S466 &gt; -300,S466 &lt;= -200),-3,IF(AND(S466 &gt; -200,S466 &lt;= -100),-2,IF(AND(S466 &gt; -100,S466 &lt;= -1),-1,IF(AND(S466 &gt;= 0,S466 &lt; 100),1,IF(AND(S466 &gt;= 100,S466 &lt; 200),2,IF(AND(S466 &gt;= 200,S466 &lt; 300),3,IF(AND(S466 &gt;= 300,S466 &lt; 400),4,IF(AND(S466 &gt;= 400,S466 &lt; 500),5))))))))))))</f>
        <v>1</v>
      </c>
      <c r="E466" s="1" t="s">
        <v>93</v>
      </c>
      <c r="F466" s="27" t="s">
        <v>933</v>
      </c>
      <c r="G466" s="1" t="s">
        <v>934</v>
      </c>
      <c r="H466" s="1" t="s">
        <v>935</v>
      </c>
      <c r="I466" s="1">
        <v>4488</v>
      </c>
      <c r="J466" s="1">
        <v>3</v>
      </c>
      <c r="K466" s="1">
        <v>26</v>
      </c>
      <c r="L466" s="1">
        <v>0</v>
      </c>
      <c r="M466" t="s">
        <v>29</v>
      </c>
      <c r="N466" s="14">
        <f>J466/I466</f>
        <v>6.6844919786096253E-4</v>
      </c>
      <c r="O466" s="14">
        <f>K466/I466</f>
        <v>5.7932263814616759E-3</v>
      </c>
      <c r="P466" s="14">
        <f>L466/I466</f>
        <v>0</v>
      </c>
      <c r="Q466">
        <v>756</v>
      </c>
      <c r="R466" s="14">
        <f>Q466/I466</f>
        <v>0.16844919786096257</v>
      </c>
      <c r="S466">
        <v>95</v>
      </c>
      <c r="T466" t="s">
        <v>97</v>
      </c>
      <c r="U466" s="19" t="s">
        <v>98</v>
      </c>
      <c r="V466" s="19" t="s">
        <v>936</v>
      </c>
      <c r="W466">
        <v>391.91666666666617</v>
      </c>
      <c r="X466" s="14">
        <f>(Q466-W466)/I466</f>
        <v>8.1123737373737487E-2</v>
      </c>
      <c r="Y466" s="14" t="s">
        <v>937</v>
      </c>
      <c r="Z466" s="30" t="str">
        <f>CONCATENATE(E466," (",U466,") - ",F466," (",V466,")")</f>
        <v>Plutarch (0007) - Agis (051a)</v>
      </c>
      <c r="AA466" s="14"/>
      <c r="AB466" s="31">
        <v>4</v>
      </c>
      <c r="AC466" s="31">
        <v>23</v>
      </c>
      <c r="AD466" s="14"/>
    </row>
    <row r="467" spans="1:30" ht="15.75" customHeight="1" x14ac:dyDescent="0.2">
      <c r="A467" s="1" t="s">
        <v>916</v>
      </c>
      <c r="B467" s="1" t="s">
        <v>917</v>
      </c>
      <c r="C467" s="1" t="s">
        <v>916</v>
      </c>
      <c r="D467" s="10">
        <f>IF(AND(S467 &gt;= -800,S467 &lt;= -600),-7,IF(AND(S467 &gt; -600,S467 &lt;= -500),-6,IF(AND(S467 &gt; -500,S467 &lt;= -400),-5,IF(AND(S467 &gt; -400,S467 &lt;= -300),-4,IF(AND(S467 &gt; -300,S467 &lt;= -200),-3,IF(AND(S467 &gt; -200,S467 &lt;= -100),-2,IF(AND(S467 &gt; -100,S467 &lt;= -1),-1,IF(AND(S467 &gt;= 0,S467 &lt; 100),1,IF(AND(S467 &gt;= 100,S467 &lt; 200),2,IF(AND(S467 &gt;= 200,S467 &lt; 300),3,IF(AND(S467 &gt;= 300,S467 &lt; 400),4,IF(AND(S467 &gt;= 400,S467 &lt; 500),5))))))))))))</f>
        <v>1</v>
      </c>
      <c r="E467" s="1" t="s">
        <v>93</v>
      </c>
      <c r="F467" s="27" t="s">
        <v>938</v>
      </c>
      <c r="G467" s="1" t="s">
        <v>939</v>
      </c>
      <c r="H467" s="1" t="s">
        <v>940</v>
      </c>
      <c r="I467" s="1">
        <v>10047</v>
      </c>
      <c r="J467" s="1">
        <v>4</v>
      </c>
      <c r="K467" s="1">
        <v>49</v>
      </c>
      <c r="L467" s="1">
        <v>0</v>
      </c>
      <c r="M467" t="s">
        <v>29</v>
      </c>
      <c r="N467" s="14">
        <f>J467/I467</f>
        <v>3.9812879466507418E-4</v>
      </c>
      <c r="O467" s="14">
        <f>K467/I467</f>
        <v>4.8770777346471587E-3</v>
      </c>
      <c r="P467" s="14">
        <f>L467/I467</f>
        <v>0</v>
      </c>
      <c r="Q467">
        <v>1721</v>
      </c>
      <c r="R467" s="14">
        <f>Q467/I467</f>
        <v>0.17129491390464816</v>
      </c>
      <c r="S467">
        <v>95</v>
      </c>
      <c r="T467" t="s">
        <v>97</v>
      </c>
      <c r="U467" s="19" t="s">
        <v>98</v>
      </c>
      <c r="V467" s="19" t="s">
        <v>675</v>
      </c>
      <c r="W467">
        <v>856.20000000000209</v>
      </c>
      <c r="X467" s="14">
        <f>(Q467-W467)/I467</f>
        <v>8.6075445406588819E-2</v>
      </c>
      <c r="Y467" s="14" t="s">
        <v>941</v>
      </c>
      <c r="Z467" s="30" t="str">
        <f>CONCATENATE(E467," (",U467,") - ",F467," (",V467,")")</f>
        <v>Plutarch (0007) - Alcibiades (015)</v>
      </c>
      <c r="AA467" s="14"/>
      <c r="AB467" s="14"/>
      <c r="AC467" s="14"/>
      <c r="AD467" s="14"/>
    </row>
    <row r="468" spans="1:30" ht="15.75" customHeight="1" x14ac:dyDescent="0.2">
      <c r="A468" s="1" t="s">
        <v>916</v>
      </c>
      <c r="B468" s="1" t="s">
        <v>917</v>
      </c>
      <c r="C468" s="1" t="s">
        <v>916</v>
      </c>
      <c r="D468" s="10">
        <f>IF(AND(S468 &gt;= -800,S468 &lt;= -600),-7,IF(AND(S468 &gt; -600,S468 &lt;= -500),-6,IF(AND(S468 &gt; -500,S468 &lt;= -400),-5,IF(AND(S468 &gt; -400,S468 &lt;= -300),-4,IF(AND(S468 &gt; -300,S468 &lt;= -200),-3,IF(AND(S468 &gt; -200,S468 &lt;= -100),-2,IF(AND(S468 &gt; -100,S468 &lt;= -1),-1,IF(AND(S468 &gt;= 0,S468 &lt; 100),1,IF(AND(S468 &gt;= 100,S468 &lt; 200),2,IF(AND(S468 &gt;= 200,S468 &lt; 300),3,IF(AND(S468 &gt;= 300,S468 &lt; 400),4,IF(AND(S468 &gt;= 400,S468 &lt; 500),5))))))))))))</f>
        <v>1</v>
      </c>
      <c r="E468" s="1" t="s">
        <v>93</v>
      </c>
      <c r="F468" s="27" t="s">
        <v>523</v>
      </c>
      <c r="G468" s="1" t="s">
        <v>942</v>
      </c>
      <c r="H468" s="1" t="s">
        <v>943</v>
      </c>
      <c r="I468" s="1">
        <v>19874</v>
      </c>
      <c r="J468" s="1">
        <v>44</v>
      </c>
      <c r="K468" s="1">
        <v>99</v>
      </c>
      <c r="L468" s="1">
        <v>2</v>
      </c>
      <c r="M468" t="s">
        <v>29</v>
      </c>
      <c r="N468" s="14">
        <f>J468/I468</f>
        <v>2.2139478715910233E-3</v>
      </c>
      <c r="O468" s="14">
        <f>K468/I468</f>
        <v>4.981382711079803E-3</v>
      </c>
      <c r="P468" s="14">
        <f>L468/I468</f>
        <v>1.0063399416322834E-4</v>
      </c>
      <c r="Q468">
        <v>3455</v>
      </c>
      <c r="R468" s="14">
        <f>Q468/I468</f>
        <v>0.17384522491697696</v>
      </c>
      <c r="S468">
        <v>95</v>
      </c>
      <c r="T468" t="s">
        <v>97</v>
      </c>
      <c r="U468" s="19" t="s">
        <v>98</v>
      </c>
      <c r="V468" s="19" t="s">
        <v>599</v>
      </c>
      <c r="W468">
        <v>1790.352380952369</v>
      </c>
      <c r="X468" s="14">
        <f>(Q468-W468)/I468</f>
        <v>8.3760069389535619E-2</v>
      </c>
      <c r="Y468" s="14" t="s">
        <v>944</v>
      </c>
      <c r="Z468" s="30" t="str">
        <f>CONCATENATE(E468," (",U468,") - ",F468," (",V468,")")</f>
        <v>Plutarch (0007) - Alexander (047)</v>
      </c>
      <c r="AA468" s="14"/>
      <c r="AB468" s="31">
        <v>4</v>
      </c>
      <c r="AC468" s="31">
        <v>23</v>
      </c>
      <c r="AD468" s="14"/>
    </row>
    <row r="469" spans="1:30" ht="15.75" customHeight="1" x14ac:dyDescent="0.2">
      <c r="A469" s="1" t="s">
        <v>84</v>
      </c>
      <c r="B469" s="1" t="s">
        <v>85</v>
      </c>
      <c r="C469" s="1" t="s">
        <v>916</v>
      </c>
      <c r="D469" s="10">
        <f>IF(AND(S469 &gt;= -800,S469 &lt;= -600),-7,IF(AND(S469 &gt; -600,S469 &lt;= -500),-6,IF(AND(S469 &gt; -500,S469 &lt;= -400),-5,IF(AND(S469 &gt; -400,S469 &lt;= -300),-4,IF(AND(S469 &gt; -300,S469 &lt;= -200),-3,IF(AND(S469 &gt; -200,S469 &lt;= -100),-2,IF(AND(S469 &gt; -100,S469 &lt;= -1),-1,IF(AND(S469 &gt;= 0,S469 &lt; 100),1,IF(AND(S469 &gt;= 100,S469 &lt; 200),2,IF(AND(S469 &gt;= 200,S469 &lt; 300),3,IF(AND(S469 &gt;= 300,S469 &lt; 400),4,IF(AND(S469 &gt;= 400,S469 &lt; 500),5))))))))))))</f>
        <v>1</v>
      </c>
      <c r="E469" s="1" t="s">
        <v>93</v>
      </c>
      <c r="F469" s="27" t="s">
        <v>106</v>
      </c>
      <c r="G469" s="1" t="s">
        <v>107</v>
      </c>
      <c r="H469" s="1" t="s">
        <v>108</v>
      </c>
      <c r="I469" s="1">
        <v>1815</v>
      </c>
      <c r="J469" s="1">
        <v>2</v>
      </c>
      <c r="K469" s="1">
        <v>25</v>
      </c>
      <c r="L469" s="1">
        <v>0</v>
      </c>
      <c r="M469" t="s">
        <v>29</v>
      </c>
      <c r="N469" s="14">
        <f>J469/I469</f>
        <v>1.1019283746556473E-3</v>
      </c>
      <c r="O469" s="14">
        <f>K469/I469</f>
        <v>1.3774104683195593E-2</v>
      </c>
      <c r="P469" s="14">
        <f>L469/I469</f>
        <v>0</v>
      </c>
      <c r="Q469">
        <v>343</v>
      </c>
      <c r="R469" s="14">
        <f>Q469/I469</f>
        <v>0.18898071625344354</v>
      </c>
      <c r="S469">
        <v>95</v>
      </c>
      <c r="T469" t="s">
        <v>97</v>
      </c>
      <c r="U469" s="19" t="s">
        <v>98</v>
      </c>
      <c r="V469" s="19" t="s">
        <v>109</v>
      </c>
      <c r="W469">
        <v>162.53333333333339</v>
      </c>
      <c r="X469" s="14">
        <f>(Q469-W469)/I469</f>
        <v>9.9430670339761218E-2</v>
      </c>
      <c r="Y469" s="14" t="s">
        <v>110</v>
      </c>
      <c r="Z469" s="30" t="str">
        <f>CONCATENATE(E469," (",U469,") - ",F469," (",V469,")")</f>
        <v>Plutarch (0007) - Amatoriae narrationes (114)</v>
      </c>
      <c r="AA469" s="14"/>
      <c r="AB469" s="14"/>
      <c r="AC469" s="14"/>
      <c r="AD469" s="14"/>
    </row>
    <row r="470" spans="1:30" ht="15.75" customHeight="1" x14ac:dyDescent="0.2">
      <c r="A470" s="1" t="s">
        <v>84</v>
      </c>
      <c r="B470" s="1" t="s">
        <v>85</v>
      </c>
      <c r="C470" s="1" t="s">
        <v>2204</v>
      </c>
      <c r="D470" s="10">
        <f>IF(AND(S470 &gt;= -800,S470 &lt;= -600),-7,IF(AND(S470 &gt; -600,S470 &lt;= -500),-6,IF(AND(S470 &gt; -500,S470 &lt;= -400),-5,IF(AND(S470 &gt; -400,S470 &lt;= -300),-4,IF(AND(S470 &gt; -300,S470 &lt;= -200),-3,IF(AND(S470 &gt; -200,S470 &lt;= -100),-2,IF(AND(S470 &gt; -100,S470 &lt;= -1),-1,IF(AND(S470 &gt;= 0,S470 &lt; 100),1,IF(AND(S470 &gt;= 100,S470 &lt; 200),2,IF(AND(S470 &gt;= 200,S470 &lt; 300),3,IF(AND(S470 &gt;= 300,S470 &lt; 400),4,IF(AND(S470 &gt;= 400,S470 &lt; 500),5))))))))))))</f>
        <v>1</v>
      </c>
      <c r="E470" s="1" t="s">
        <v>93</v>
      </c>
      <c r="F470" s="27" t="s">
        <v>111</v>
      </c>
      <c r="G470" s="1" t="s">
        <v>112</v>
      </c>
      <c r="H470" s="1" t="s">
        <v>113</v>
      </c>
      <c r="I470" s="1">
        <v>10827</v>
      </c>
      <c r="J470" s="1">
        <v>31</v>
      </c>
      <c r="K470" s="1">
        <v>89</v>
      </c>
      <c r="L470" s="1">
        <v>0</v>
      </c>
      <c r="M470" t="s">
        <v>29</v>
      </c>
      <c r="N470" s="14">
        <f>J470/I470</f>
        <v>2.8632123395215666E-3</v>
      </c>
      <c r="O470" s="14">
        <f>K470/I470</f>
        <v>8.2201902650780451E-3</v>
      </c>
      <c r="P470" s="14">
        <f>L470/I470</f>
        <v>0</v>
      </c>
      <c r="Q470">
        <v>2083</v>
      </c>
      <c r="R470" s="14">
        <f>Q470/I470</f>
        <v>0.19238939687817494</v>
      </c>
      <c r="S470">
        <v>95</v>
      </c>
      <c r="T470" t="s">
        <v>97</v>
      </c>
      <c r="U470" s="19" t="s">
        <v>98</v>
      </c>
      <c r="V470" s="19" t="s">
        <v>114</v>
      </c>
      <c r="W470">
        <v>1143.6928571428591</v>
      </c>
      <c r="X470" s="14">
        <f>(Q470-W470)/I470</f>
        <v>8.6755993613848795E-2</v>
      </c>
      <c r="Y470" s="14" t="s">
        <v>115</v>
      </c>
      <c r="Z470" s="30" t="str">
        <f>CONCATENATE(E470," (",U470,") - ",F470," (",V470,")")</f>
        <v>Plutarch (0007) - Amatorius (113)</v>
      </c>
      <c r="AA470" s="14"/>
      <c r="AB470" s="14"/>
      <c r="AC470" s="14"/>
      <c r="AD470" s="14"/>
    </row>
    <row r="471" spans="1:30" ht="15.75" customHeight="1" x14ac:dyDescent="0.2">
      <c r="A471" s="1" t="s">
        <v>84</v>
      </c>
      <c r="B471" s="1" t="s">
        <v>85</v>
      </c>
      <c r="C471" s="1" t="s">
        <v>2204</v>
      </c>
      <c r="D471" s="10">
        <f>IF(AND(S471 &gt;= -800,S471 &lt;= -600),-7,IF(AND(S471 &gt; -600,S471 &lt;= -500),-6,IF(AND(S471 &gt; -500,S471 &lt;= -400),-5,IF(AND(S471 &gt; -400,S471 &lt;= -300),-4,IF(AND(S471 &gt; -300,S471 &lt;= -200),-3,IF(AND(S471 &gt; -200,S471 &lt;= -100),-2,IF(AND(S471 &gt; -100,S471 &lt;= -1),-1,IF(AND(S471 &gt;= 0,S471 &lt; 100),1,IF(AND(S471 &gt;= 100,S471 &lt; 200),2,IF(AND(S471 &gt;= 200,S471 &lt; 300),3,IF(AND(S471 &gt;= 300,S471 &lt; 400),4,IF(AND(S471 &gt;= 400,S471 &lt; 500),5))))))))))))</f>
        <v>1</v>
      </c>
      <c r="E471" s="1" t="s">
        <v>93</v>
      </c>
      <c r="F471" s="27" t="s">
        <v>116</v>
      </c>
      <c r="G471" s="1" t="s">
        <v>117</v>
      </c>
      <c r="H471" s="1" t="s">
        <v>118</v>
      </c>
      <c r="I471" s="1">
        <v>1238</v>
      </c>
      <c r="J471" s="1">
        <v>1</v>
      </c>
      <c r="K471" s="1">
        <v>4</v>
      </c>
      <c r="L471" s="1">
        <v>0</v>
      </c>
      <c r="M471" t="s">
        <v>29</v>
      </c>
      <c r="N471" s="14">
        <f>J471/I471</f>
        <v>8.0775444264943462E-4</v>
      </c>
      <c r="O471" s="14">
        <f>K471/I471</f>
        <v>3.2310177705977385E-3</v>
      </c>
      <c r="P471" s="14">
        <f>L471/I471</f>
        <v>0</v>
      </c>
      <c r="Q471">
        <v>220</v>
      </c>
      <c r="R471" s="14">
        <f>Q471/I471</f>
        <v>0.17770597738287561</v>
      </c>
      <c r="S471">
        <v>95</v>
      </c>
      <c r="T471" t="s">
        <v>97</v>
      </c>
      <c r="U471" s="19" t="s">
        <v>98</v>
      </c>
      <c r="V471" s="19" t="s">
        <v>119</v>
      </c>
      <c r="W471">
        <v>110.76666666666659</v>
      </c>
      <c r="X471" s="14">
        <f>(Q471-W471)/I471</f>
        <v>8.8233710285406622E-2</v>
      </c>
      <c r="Y471" s="14" t="s">
        <v>120</v>
      </c>
      <c r="Z471" s="30" t="str">
        <f>CONCATENATE(E471," (",U471,") - ",F471," (",V471,")")</f>
        <v>Plutarch (0007) - An Recte Dictum Sit Latenter Esse Vivendum (141)</v>
      </c>
      <c r="AA471" s="14"/>
      <c r="AB471" s="14"/>
      <c r="AC471" s="14"/>
      <c r="AD471" s="14"/>
    </row>
    <row r="472" spans="1:30" ht="15.75" customHeight="1" x14ac:dyDescent="0.2">
      <c r="A472" s="1" t="s">
        <v>84</v>
      </c>
      <c r="B472" s="1" t="s">
        <v>85</v>
      </c>
      <c r="C472" s="1" t="s">
        <v>2204</v>
      </c>
      <c r="D472" s="10">
        <f>IF(AND(S472 &gt;= -800,S472 &lt;= -600),-7,IF(AND(S472 &gt; -600,S472 &lt;= -500),-6,IF(AND(S472 &gt; -500,S472 &lt;= -400),-5,IF(AND(S472 &gt; -400,S472 &lt;= -300),-4,IF(AND(S472 &gt; -300,S472 &lt;= -200),-3,IF(AND(S472 &gt; -200,S472 &lt;= -100),-2,IF(AND(S472 &gt; -100,S472 &lt;= -1),-1,IF(AND(S472 &gt;= 0,S472 &lt; 100),1,IF(AND(S472 &gt;= 100,S472 &lt; 200),2,IF(AND(S472 &gt;= 200,S472 &lt; 300),3,IF(AND(S472 &gt;= 300,S472 &lt; 400),4,IF(AND(S472 &gt;= 400,S472 &lt; 500),5))))))))))))</f>
        <v>1</v>
      </c>
      <c r="E472" s="1" t="s">
        <v>93</v>
      </c>
      <c r="F472" s="27" t="s">
        <v>121</v>
      </c>
      <c r="G472" s="1" t="s">
        <v>122</v>
      </c>
      <c r="H472" s="1" t="s">
        <v>123</v>
      </c>
      <c r="I472" s="1">
        <v>6731</v>
      </c>
      <c r="J472" s="1">
        <v>27</v>
      </c>
      <c r="K472" s="1">
        <v>32</v>
      </c>
      <c r="L472" s="1">
        <v>0</v>
      </c>
      <c r="M472" t="s">
        <v>29</v>
      </c>
      <c r="N472" s="14">
        <f>J472/I472</f>
        <v>4.0112910414500077E-3</v>
      </c>
      <c r="O472" s="14">
        <f>K472/I472</f>
        <v>4.7541227157926018E-3</v>
      </c>
      <c r="P472" s="14">
        <f>L472/I472</f>
        <v>0</v>
      </c>
      <c r="Q472">
        <v>1259</v>
      </c>
      <c r="R472" s="14">
        <f>Q472/I472</f>
        <v>0.18704501559946515</v>
      </c>
      <c r="S472">
        <v>95</v>
      </c>
      <c r="T472" t="s">
        <v>97</v>
      </c>
      <c r="U472" s="19" t="s">
        <v>98</v>
      </c>
      <c r="V472" s="19" t="s">
        <v>124</v>
      </c>
      <c r="W472">
        <v>706.26904761904859</v>
      </c>
      <c r="X472" s="14">
        <f>(Q472-W472)/I472</f>
        <v>8.2117211763623743E-2</v>
      </c>
      <c r="Y472" s="14" t="s">
        <v>125</v>
      </c>
      <c r="Z472" s="30" t="str">
        <f>CONCATENATE(E472," (",U472,") - ",F472," (",V472,")")</f>
        <v>Plutarch (0007) - An seni respublica gerenda sit (117)</v>
      </c>
      <c r="AA472" s="14" t="s">
        <v>3692</v>
      </c>
      <c r="AB472" s="31">
        <v>4</v>
      </c>
      <c r="AC472" s="31">
        <v>22</v>
      </c>
      <c r="AD472" s="14"/>
    </row>
    <row r="473" spans="1:30" ht="15.75" customHeight="1" x14ac:dyDescent="0.2">
      <c r="A473" s="1" t="s">
        <v>84</v>
      </c>
      <c r="B473" s="1" t="s">
        <v>85</v>
      </c>
      <c r="C473" s="1" t="s">
        <v>2204</v>
      </c>
      <c r="D473" s="10">
        <f>IF(AND(S473 &gt;= -800,S473 &lt;= -600),-7,IF(AND(S473 &gt; -600,S473 &lt;= -500),-6,IF(AND(S473 &gt; -500,S473 &lt;= -400),-5,IF(AND(S473 &gt; -400,S473 &lt;= -300),-4,IF(AND(S473 &gt; -300,S473 &lt;= -200),-3,IF(AND(S473 &gt; -200,S473 &lt;= -100),-2,IF(AND(S473 &gt; -100,S473 &lt;= -1),-1,IF(AND(S473 &gt;= 0,S473 &lt; 100),1,IF(AND(S473 &gt;= 100,S473 &lt; 200),2,IF(AND(S473 &gt;= 200,S473 &lt; 300),3,IF(AND(S473 &gt;= 300,S473 &lt; 400),4,IF(AND(S473 &gt;= 400,S473 &lt; 500),5))))))))))))</f>
        <v>1</v>
      </c>
      <c r="E473" s="1" t="s">
        <v>93</v>
      </c>
      <c r="F473" s="27" t="s">
        <v>126</v>
      </c>
      <c r="G473" s="1" t="s">
        <v>127</v>
      </c>
      <c r="H473" s="1" t="s">
        <v>128</v>
      </c>
      <c r="I473" s="1">
        <v>652</v>
      </c>
      <c r="J473" s="1">
        <v>2</v>
      </c>
      <c r="K473" s="1">
        <v>2</v>
      </c>
      <c r="L473" s="1">
        <v>0</v>
      </c>
      <c r="M473" t="s">
        <v>29</v>
      </c>
      <c r="N473" s="14">
        <f>J473/I473</f>
        <v>3.0674846625766872E-3</v>
      </c>
      <c r="O473" s="14">
        <f>K473/I473</f>
        <v>3.0674846625766872E-3</v>
      </c>
      <c r="P473" s="14">
        <f>L473/I473</f>
        <v>0</v>
      </c>
      <c r="Q473">
        <v>124</v>
      </c>
      <c r="R473" s="14">
        <f>Q473/I473</f>
        <v>0.19018404907975461</v>
      </c>
      <c r="S473">
        <v>95</v>
      </c>
      <c r="T473" t="s">
        <v>97</v>
      </c>
      <c r="U473" s="19" t="s">
        <v>98</v>
      </c>
      <c r="V473" s="19" t="s">
        <v>129</v>
      </c>
      <c r="W473">
        <v>62.333333333333343</v>
      </c>
      <c r="X473" s="14">
        <f>(Q473-W473)/I473</f>
        <v>9.458077709611451E-2</v>
      </c>
      <c r="Y473" s="14" t="s">
        <v>130</v>
      </c>
      <c r="Z473" s="30" t="str">
        <f>CONCATENATE(E473," (",U473,") - ",F473," (",V473,")")</f>
        <v>Plutarch (0007) - An virtus doceri possit (093)</v>
      </c>
      <c r="AA473" s="14"/>
      <c r="AB473" s="14"/>
      <c r="AC473" s="14"/>
      <c r="AD473" s="14"/>
    </row>
    <row r="474" spans="1:30" ht="15.75" customHeight="1" x14ac:dyDescent="0.2">
      <c r="A474" s="1" t="s">
        <v>84</v>
      </c>
      <c r="B474" s="1" t="s">
        <v>85</v>
      </c>
      <c r="C474" s="1" t="s">
        <v>2204</v>
      </c>
      <c r="D474" s="10">
        <f>IF(AND(S474 &gt;= -800,S474 &lt;= -600),-7,IF(AND(S474 &gt; -600,S474 &lt;= -500),-6,IF(AND(S474 &gt; -500,S474 &lt;= -400),-5,IF(AND(S474 &gt; -400,S474 &lt;= -300),-4,IF(AND(S474 &gt; -300,S474 &lt;= -200),-3,IF(AND(S474 &gt; -200,S474 &lt;= -100),-2,IF(AND(S474 &gt; -100,S474 &lt;= -1),-1,IF(AND(S474 &gt;= 0,S474 &lt; 100),1,IF(AND(S474 &gt;= 100,S474 &lt; 200),2,IF(AND(S474 &gt;= 200,S474 &lt; 300),3,IF(AND(S474 &gt;= 300,S474 &lt; 400),4,IF(AND(S474 &gt;= 400,S474 &lt; 500),5))))))))))))</f>
        <v>1</v>
      </c>
      <c r="E474" s="1" t="s">
        <v>93</v>
      </c>
      <c r="F474" s="27" t="s">
        <v>131</v>
      </c>
      <c r="G474" s="1" t="s">
        <v>132</v>
      </c>
      <c r="H474" s="1" t="s">
        <v>133</v>
      </c>
      <c r="I474" s="1">
        <v>862</v>
      </c>
      <c r="J474" s="1">
        <v>7</v>
      </c>
      <c r="K474" s="1">
        <v>1</v>
      </c>
      <c r="L474" s="1">
        <v>0</v>
      </c>
      <c r="M474" t="s">
        <v>29</v>
      </c>
      <c r="N474" s="14">
        <f>J474/I474</f>
        <v>8.1206496519721574E-3</v>
      </c>
      <c r="O474" s="14">
        <f>K474/I474</f>
        <v>1.1600928074245939E-3</v>
      </c>
      <c r="P474" s="14">
        <f>L474/I474</f>
        <v>0</v>
      </c>
      <c r="Q474">
        <v>159</v>
      </c>
      <c r="R474" s="14">
        <f>Q474/I474</f>
        <v>0.18445475638051045</v>
      </c>
      <c r="S474">
        <v>95</v>
      </c>
      <c r="T474" t="s">
        <v>97</v>
      </c>
      <c r="U474" s="19" t="s">
        <v>98</v>
      </c>
      <c r="V474" s="19" t="s">
        <v>134</v>
      </c>
      <c r="W474">
        <v>93.592857142857113</v>
      </c>
      <c r="X474" s="14">
        <f>(Q474-W474)/I474</f>
        <v>7.5878355982764364E-2</v>
      </c>
      <c r="Y474" s="14" t="s">
        <v>135</v>
      </c>
      <c r="Z474" s="30" t="str">
        <f>CONCATENATE(E474," (",U474,") - ",F474," (",V474,")")</f>
        <v>Plutarch (0007) - An vitiositas ad infelicitatem sufficia (099)</v>
      </c>
      <c r="AA474" s="14" t="s">
        <v>3692</v>
      </c>
      <c r="AB474" s="31">
        <v>4</v>
      </c>
      <c r="AC474" s="31">
        <v>22</v>
      </c>
      <c r="AD474" s="14"/>
    </row>
    <row r="475" spans="1:30" ht="15.75" customHeight="1" x14ac:dyDescent="0.2">
      <c r="A475" s="1" t="s">
        <v>84</v>
      </c>
      <c r="B475" s="1" t="s">
        <v>85</v>
      </c>
      <c r="C475" s="1" t="s">
        <v>2204</v>
      </c>
      <c r="D475" s="10">
        <f>IF(AND(S475 &gt;= -800,S475 &lt;= -600),-7,IF(AND(S475 &gt; -600,S475 &lt;= -500),-6,IF(AND(S475 &gt; -500,S475 &lt;= -400),-5,IF(AND(S475 &gt; -400,S475 &lt;= -300),-4,IF(AND(S475 &gt; -300,S475 &lt;= -200),-3,IF(AND(S475 &gt; -200,S475 &lt;= -100),-2,IF(AND(S475 &gt; -100,S475 &lt;= -1),-1,IF(AND(S475 &gt;= 0,S475 &lt; 100),1,IF(AND(S475 &gt;= 100,S475 &lt; 200),2,IF(AND(S475 &gt;= 200,S475 &lt; 300),3,IF(AND(S475 &gt;= 300,S475 &lt; 400),4,IF(AND(S475 &gt;= 400,S475 &lt; 500),5))))))))))))</f>
        <v>1</v>
      </c>
      <c r="E475" s="1" t="s">
        <v>93</v>
      </c>
      <c r="F475" s="27" t="s">
        <v>136</v>
      </c>
      <c r="G475" s="1" t="s">
        <v>137</v>
      </c>
      <c r="H475" s="1" t="s">
        <v>138</v>
      </c>
      <c r="I475" s="1">
        <v>850</v>
      </c>
      <c r="J475" s="1">
        <v>3</v>
      </c>
      <c r="K475" s="1">
        <v>1</v>
      </c>
      <c r="L475" s="1">
        <v>0</v>
      </c>
      <c r="M475" t="s">
        <v>29</v>
      </c>
      <c r="N475" s="14">
        <f>J475/I475</f>
        <v>3.5294117647058825E-3</v>
      </c>
      <c r="O475" s="14">
        <f>K475/I475</f>
        <v>1.176470588235294E-3</v>
      </c>
      <c r="P475" s="14">
        <f>L475/I475</f>
        <v>0</v>
      </c>
      <c r="Q475">
        <v>175</v>
      </c>
      <c r="R475" s="14">
        <f>Q475/I475</f>
        <v>0.20588235294117646</v>
      </c>
      <c r="S475">
        <v>95</v>
      </c>
      <c r="T475" t="s">
        <v>97</v>
      </c>
      <c r="U475" s="19" t="s">
        <v>98</v>
      </c>
      <c r="V475" s="19" t="s">
        <v>139</v>
      </c>
      <c r="W475">
        <v>97.426190476190456</v>
      </c>
      <c r="X475" s="14">
        <f>(Q475-W475)/I475</f>
        <v>9.1263305322128882E-2</v>
      </c>
      <c r="Y475" s="14" t="s">
        <v>140</v>
      </c>
      <c r="Z475" s="30" t="str">
        <f>CONCATENATE(E475," (",U475,") - ",F475," (",V475,")")</f>
        <v>Plutarch (0007) - Animine an corporis affectiones sint peiores (100)</v>
      </c>
      <c r="AA475" s="14"/>
      <c r="AB475" s="14"/>
      <c r="AC475" s="14"/>
      <c r="AD475" s="14"/>
    </row>
    <row r="476" spans="1:30" ht="15.75" customHeight="1" x14ac:dyDescent="0.2">
      <c r="A476" s="1" t="s">
        <v>916</v>
      </c>
      <c r="B476" s="1" t="s">
        <v>917</v>
      </c>
      <c r="C476" s="1" t="s">
        <v>916</v>
      </c>
      <c r="D476" s="10">
        <f>IF(AND(S476 &gt;= -800,S476 &lt;= -600),-7,IF(AND(S476 &gt; -600,S476 &lt;= -500),-6,IF(AND(S476 &gt; -500,S476 &lt;= -400),-5,IF(AND(S476 &gt; -400,S476 &lt;= -300),-4,IF(AND(S476 &gt; -300,S476 &lt;= -200),-3,IF(AND(S476 &gt; -200,S476 &lt;= -100),-2,IF(AND(S476 &gt; -100,S476 &lt;= -1),-1,IF(AND(S476 &gt;= 0,S476 &lt; 100),1,IF(AND(S476 &gt;= 100,S476 &lt; 200),2,IF(AND(S476 &gt;= 200,S476 &lt; 300),3,IF(AND(S476 &gt;= 300,S476 &lt; 400),4,IF(AND(S476 &gt;= 400,S476 &lt; 500),5))))))))))))</f>
        <v>1</v>
      </c>
      <c r="E476" s="1" t="s">
        <v>93</v>
      </c>
      <c r="F476" s="27" t="s">
        <v>945</v>
      </c>
      <c r="G476" s="1" t="s">
        <v>946</v>
      </c>
      <c r="H476" s="1" t="s">
        <v>947</v>
      </c>
      <c r="I476" s="1">
        <v>18468</v>
      </c>
      <c r="J476" s="1">
        <v>72</v>
      </c>
      <c r="K476" s="1">
        <v>346</v>
      </c>
      <c r="L476" s="1">
        <v>0</v>
      </c>
      <c r="M476" t="s">
        <v>29</v>
      </c>
      <c r="N476" s="14">
        <f>J476/I476</f>
        <v>3.8986354775828458E-3</v>
      </c>
      <c r="O476" s="14">
        <f>K476/I476</f>
        <v>1.8735109378384233E-2</v>
      </c>
      <c r="P476" s="14">
        <f>L476/I476</f>
        <v>0</v>
      </c>
      <c r="Q476">
        <v>3086</v>
      </c>
      <c r="R476" s="14">
        <f>Q476/I476</f>
        <v>0.1670998483863981</v>
      </c>
      <c r="S476">
        <v>95</v>
      </c>
      <c r="T476" t="s">
        <v>97</v>
      </c>
      <c r="U476" s="19" t="s">
        <v>98</v>
      </c>
      <c r="V476" s="19" t="s">
        <v>640</v>
      </c>
      <c r="W476">
        <v>1553.4666666666619</v>
      </c>
      <c r="X476" s="14">
        <f>(Q476-W476)/I476</f>
        <v>8.2983178109884023E-2</v>
      </c>
      <c r="Y476" s="14" t="s">
        <v>948</v>
      </c>
      <c r="Z476" s="30" t="str">
        <f>CONCATENATE(E476," (",U476,") - ",F476," (",V476,")")</f>
        <v>Plutarch (0007) - Antony (058)</v>
      </c>
      <c r="AA476" s="14"/>
      <c r="AB476" s="14"/>
      <c r="AC476" s="14"/>
      <c r="AD476" s="14"/>
    </row>
    <row r="477" spans="1:30" ht="15.75" customHeight="1" x14ac:dyDescent="0.2">
      <c r="A477" s="1" t="s">
        <v>84</v>
      </c>
      <c r="B477" s="1" t="s">
        <v>85</v>
      </c>
      <c r="C477" s="1" t="s">
        <v>831</v>
      </c>
      <c r="D477" s="10">
        <f>IF(AND(S477 &gt;= -800,S477 &lt;= -600),-7,IF(AND(S477 &gt; -600,S477 &lt;= -500),-6,IF(AND(S477 &gt; -500,S477 &lt;= -400),-5,IF(AND(S477 &gt; -400,S477 &lt;= -300),-4,IF(AND(S477 &gt; -300,S477 &lt;= -200),-3,IF(AND(S477 &gt; -200,S477 &lt;= -100),-2,IF(AND(S477 &gt; -100,S477 &lt;= -1),-1,IF(AND(S477 &gt;= 0,S477 &lt; 100),1,IF(AND(S477 &gt;= 100,S477 &lt; 200),2,IF(AND(S477 &gt;= 200,S477 &lt; 300),3,IF(AND(S477 &gt;= 300,S477 &lt; 400),4,IF(AND(S477 &gt;= 400,S477 &lt; 500),5))))))))))))</f>
        <v>1</v>
      </c>
      <c r="E477" s="1" t="s">
        <v>93</v>
      </c>
      <c r="F477" s="27" t="s">
        <v>141</v>
      </c>
      <c r="G477" s="1" t="s">
        <v>142</v>
      </c>
      <c r="H477" s="1" t="s">
        <v>143</v>
      </c>
      <c r="I477" s="1">
        <v>13425</v>
      </c>
      <c r="J477" s="1">
        <v>53</v>
      </c>
      <c r="K477" s="1">
        <v>41</v>
      </c>
      <c r="L477" s="1">
        <v>37</v>
      </c>
      <c r="M477" t="s">
        <v>29</v>
      </c>
      <c r="N477" s="14">
        <f>J477/I477</f>
        <v>3.9478584729981375E-3</v>
      </c>
      <c r="O477" s="14">
        <f>K477/I477</f>
        <v>3.0540037243947859E-3</v>
      </c>
      <c r="P477" s="14">
        <f>L477/I477</f>
        <v>2.7560521415270021E-3</v>
      </c>
      <c r="Q477">
        <v>2730</v>
      </c>
      <c r="R477" s="14">
        <f>Q477/I477</f>
        <v>0.20335195530726258</v>
      </c>
      <c r="S477">
        <v>95</v>
      </c>
      <c r="T477" t="s">
        <v>97</v>
      </c>
      <c r="U477" s="19" t="s">
        <v>98</v>
      </c>
      <c r="V477" s="19" t="s">
        <v>144</v>
      </c>
      <c r="W477">
        <v>1454.109523809522</v>
      </c>
      <c r="X477" s="14">
        <f>(Q477-W477)/I477</f>
        <v>9.503839673672089E-2</v>
      </c>
      <c r="Y477" s="14" t="s">
        <v>145</v>
      </c>
      <c r="Z477" s="30" t="str">
        <f>CONCATENATE(E477," (",U477,") - ",F477," (",V477,")")</f>
        <v>Plutarch (0007) - Apophthegmata Laconica (082)</v>
      </c>
      <c r="AA477" s="14"/>
      <c r="AB477" s="14"/>
      <c r="AC477" s="14"/>
      <c r="AD477" s="14"/>
    </row>
    <row r="478" spans="1:30" ht="15.75" customHeight="1" x14ac:dyDescent="0.2">
      <c r="A478" s="1" t="s">
        <v>84</v>
      </c>
      <c r="B478" s="1" t="s">
        <v>85</v>
      </c>
      <c r="C478" s="1" t="s">
        <v>2204</v>
      </c>
      <c r="D478" s="10">
        <f>IF(AND(S478 &gt;= -800,S478 &lt;= -600),-7,IF(AND(S478 &gt; -600,S478 &lt;= -500),-6,IF(AND(S478 &gt; -500,S478 &lt;= -400),-5,IF(AND(S478 &gt; -400,S478 &lt;= -300),-4,IF(AND(S478 &gt; -300,S478 &lt;= -200),-3,IF(AND(S478 &gt; -200,S478 &lt;= -100),-2,IF(AND(S478 &gt; -100,S478 &lt;= -1),-1,IF(AND(S478 &gt;= 0,S478 &lt; 100),1,IF(AND(S478 &gt;= 100,S478 &lt; 200),2,IF(AND(S478 &gt;= 200,S478 &lt; 300),3,IF(AND(S478 &gt;= 300,S478 &lt; 400),4,IF(AND(S478 &gt;= 400,S478 &lt; 500),5))))))))))))</f>
        <v>1</v>
      </c>
      <c r="E478" s="1" t="s">
        <v>93</v>
      </c>
      <c r="F478" s="27" t="s">
        <v>146</v>
      </c>
      <c r="G478" s="1" t="s">
        <v>147</v>
      </c>
      <c r="H478" s="1" t="s">
        <v>148</v>
      </c>
      <c r="I478" s="1">
        <v>1624</v>
      </c>
      <c r="J478" s="1">
        <v>12</v>
      </c>
      <c r="K478" s="1">
        <v>2</v>
      </c>
      <c r="L478" s="1">
        <v>0</v>
      </c>
      <c r="M478" t="s">
        <v>29</v>
      </c>
      <c r="N478" s="14">
        <f>J478/I478</f>
        <v>7.3891625615763543E-3</v>
      </c>
      <c r="O478" s="14">
        <f>K478/I478</f>
        <v>1.2315270935960591E-3</v>
      </c>
      <c r="P478" s="14">
        <f>L478/I478</f>
        <v>0</v>
      </c>
      <c r="Q478">
        <v>367</v>
      </c>
      <c r="R478" s="14">
        <f>Q478/I478</f>
        <v>0.22598522167487683</v>
      </c>
      <c r="S478">
        <v>95</v>
      </c>
      <c r="T478" t="s">
        <v>97</v>
      </c>
      <c r="U478" s="19" t="s">
        <v>98</v>
      </c>
      <c r="V478" s="19" t="s">
        <v>149</v>
      </c>
      <c r="W478">
        <v>186.90000000000009</v>
      </c>
      <c r="X478" s="14">
        <f>(Q478-W478)/I478</f>
        <v>0.11089901477832506</v>
      </c>
      <c r="Y478" s="14" t="s">
        <v>150</v>
      </c>
      <c r="Z478" s="30" t="str">
        <f>CONCATENATE(E478," (",U478,") - ",F478," (",V478,")")</f>
        <v>Plutarch (0007) - Aquane an ignis sit utilior (128)</v>
      </c>
      <c r="AA478" s="14"/>
      <c r="AB478" s="14"/>
      <c r="AC478" s="14"/>
      <c r="AD478" s="14"/>
    </row>
    <row r="479" spans="1:30" ht="15.75" customHeight="1" x14ac:dyDescent="0.2">
      <c r="A479" s="1" t="s">
        <v>916</v>
      </c>
      <c r="B479" s="1" t="s">
        <v>917</v>
      </c>
      <c r="C479" s="1" t="s">
        <v>916</v>
      </c>
      <c r="D479" s="10">
        <f>IF(AND(S479 &gt;= -800,S479 &lt;= -600),-7,IF(AND(S479 &gt; -600,S479 &lt;= -500),-6,IF(AND(S479 &gt; -500,S479 &lt;= -400),-5,IF(AND(S479 &gt; -400,S479 &lt;= -300),-4,IF(AND(S479 &gt; -300,S479 &lt;= -200),-3,IF(AND(S479 &gt; -200,S479 &lt;= -100),-2,IF(AND(S479 &gt; -100,S479 &lt;= -1),-1,IF(AND(S479 &gt;= 0,S479 &lt; 100),1,IF(AND(S479 &gt;= 100,S479 &lt; 200),2,IF(AND(S479 &gt;= 200,S479 &lt; 300),3,IF(AND(S479 &gt;= 300,S479 &lt; 400),4,IF(AND(S479 &gt;= 400,S479 &lt; 500),5))))))))))))</f>
        <v>1</v>
      </c>
      <c r="E479" s="1" t="s">
        <v>93</v>
      </c>
      <c r="F479" s="27" t="s">
        <v>949</v>
      </c>
      <c r="G479" s="1" t="s">
        <v>950</v>
      </c>
      <c r="H479" s="1" t="s">
        <v>951</v>
      </c>
      <c r="I479" s="1">
        <v>11754</v>
      </c>
      <c r="J479" s="1">
        <v>21</v>
      </c>
      <c r="K479" s="1">
        <v>44</v>
      </c>
      <c r="L479" s="1">
        <v>0</v>
      </c>
      <c r="M479" t="s">
        <v>29</v>
      </c>
      <c r="N479" s="14">
        <f>J479/I479</f>
        <v>1.7866258295048494E-3</v>
      </c>
      <c r="O479" s="14">
        <f>K479/I479</f>
        <v>3.7434064999149227E-3</v>
      </c>
      <c r="P479" s="14">
        <f>L479/I479</f>
        <v>0</v>
      </c>
      <c r="Q479">
        <v>1999</v>
      </c>
      <c r="R479" s="14">
        <f>Q479/I479</f>
        <v>0.17006976348477115</v>
      </c>
      <c r="S479">
        <v>95</v>
      </c>
      <c r="T479" t="s">
        <v>97</v>
      </c>
      <c r="U479" s="19" t="s">
        <v>98</v>
      </c>
      <c r="V479" s="19" t="s">
        <v>488</v>
      </c>
      <c r="W479">
        <v>1059.178571428575</v>
      </c>
      <c r="X479" s="14">
        <f>(Q479-W479)/I479</f>
        <v>7.9957582828945467E-2</v>
      </c>
      <c r="Y479" s="14" t="s">
        <v>952</v>
      </c>
      <c r="Z479" s="30" t="str">
        <f>CONCATENATE(E479," (",U479,") - ",F479," (",V479,")")</f>
        <v>Plutarch (0007) - Aratus (063)</v>
      </c>
      <c r="AA479" s="14"/>
      <c r="AB479" s="31">
        <v>4</v>
      </c>
      <c r="AC479" s="31">
        <v>23</v>
      </c>
      <c r="AD479" s="14"/>
    </row>
    <row r="480" spans="1:30" ht="15.75" customHeight="1" x14ac:dyDescent="0.2">
      <c r="A480" s="1" t="s">
        <v>916</v>
      </c>
      <c r="B480" s="1" t="s">
        <v>917</v>
      </c>
      <c r="C480" s="1" t="s">
        <v>916</v>
      </c>
      <c r="D480" s="10">
        <f>IF(AND(S480 &gt;= -800,S480 &lt;= -600),-7,IF(AND(S480 &gt; -600,S480 &lt;= -500),-6,IF(AND(S480 &gt; -500,S480 &lt;= -400),-5,IF(AND(S480 &gt; -400,S480 &lt;= -300),-4,IF(AND(S480 &gt; -300,S480 &lt;= -200),-3,IF(AND(S480 &gt; -200,S480 &lt;= -100),-2,IF(AND(S480 &gt; -100,S480 &lt;= -1),-1,IF(AND(S480 &gt;= 0,S480 &lt; 100),1,IF(AND(S480 &gt;= 100,S480 &lt; 200),2,IF(AND(S480 &gt;= 200,S480 &lt; 300),3,IF(AND(S480 &gt;= 300,S480 &lt; 400),4,IF(AND(S480 &gt;= 400,S480 &lt; 500),5))))))))))))</f>
        <v>1</v>
      </c>
      <c r="E480" s="1" t="s">
        <v>93</v>
      </c>
      <c r="F480" s="27" t="s">
        <v>953</v>
      </c>
      <c r="G480" s="1" t="s">
        <v>954</v>
      </c>
      <c r="H480" s="1" t="s">
        <v>955</v>
      </c>
      <c r="I480" s="1">
        <v>8142</v>
      </c>
      <c r="J480" s="1">
        <v>3</v>
      </c>
      <c r="K480" s="1">
        <v>21</v>
      </c>
      <c r="L480" s="1">
        <v>0</v>
      </c>
      <c r="M480" t="s">
        <v>29</v>
      </c>
      <c r="N480" s="14">
        <f>J480/I480</f>
        <v>3.6845983787767134E-4</v>
      </c>
      <c r="O480" s="14">
        <f>K480/I480</f>
        <v>2.5792188651436992E-3</v>
      </c>
      <c r="P480" s="14">
        <f>L480/I480</f>
        <v>0</v>
      </c>
      <c r="Q480">
        <v>1467</v>
      </c>
      <c r="R480" s="14">
        <f>Q480/I480</f>
        <v>0.18017686072218128</v>
      </c>
      <c r="S480">
        <v>95</v>
      </c>
      <c r="T480" t="s">
        <v>97</v>
      </c>
      <c r="U480" s="19" t="s">
        <v>98</v>
      </c>
      <c r="V480" s="19" t="s">
        <v>766</v>
      </c>
      <c r="W480">
        <v>754.22857142857231</v>
      </c>
      <c r="X480" s="14">
        <f>(Q480-W480)/I480</f>
        <v>8.7542548338421483E-2</v>
      </c>
      <c r="Y480" s="14" t="s">
        <v>956</v>
      </c>
      <c r="Z480" s="30" t="str">
        <f>CONCATENATE(E480," (",U480,") - ",F480," (",V480,")")</f>
        <v>Plutarch (0007) - Aristides (024)</v>
      </c>
      <c r="AA480" s="14"/>
      <c r="AB480" s="14"/>
      <c r="AC480" s="14"/>
      <c r="AD480" s="14"/>
    </row>
    <row r="481" spans="1:30" ht="15.75" customHeight="1" x14ac:dyDescent="0.2">
      <c r="A481" s="1" t="s">
        <v>916</v>
      </c>
      <c r="B481" s="1" t="s">
        <v>917</v>
      </c>
      <c r="C481" s="1" t="s">
        <v>916</v>
      </c>
      <c r="D481" s="10">
        <f>IF(AND(S481 &gt;= -800,S481 &lt;= -600),-7,IF(AND(S481 &gt; -600,S481 &lt;= -500),-6,IF(AND(S481 &gt; -500,S481 &lt;= -400),-5,IF(AND(S481 &gt; -400,S481 &lt;= -300),-4,IF(AND(S481 &gt; -300,S481 &lt;= -200),-3,IF(AND(S481 &gt; -200,S481 &lt;= -100),-2,IF(AND(S481 &gt; -100,S481 &lt;= -1),-1,IF(AND(S481 &gt;= 0,S481 &lt; 100),1,IF(AND(S481 &gt;= 100,S481 &lt; 200),2,IF(AND(S481 &gt;= 200,S481 &lt; 300),3,IF(AND(S481 &gt;= 300,S481 &lt; 400),4,IF(AND(S481 &gt;= 400,S481 &lt; 500),5))))))))))))</f>
        <v>1</v>
      </c>
      <c r="E481" s="1" t="s">
        <v>93</v>
      </c>
      <c r="F481" s="27" t="s">
        <v>957</v>
      </c>
      <c r="G481" s="1" t="s">
        <v>958</v>
      </c>
      <c r="H481" s="1" t="s">
        <v>959</v>
      </c>
      <c r="I481" s="1">
        <v>7345</v>
      </c>
      <c r="J481" s="1">
        <v>12</v>
      </c>
      <c r="K481" s="1">
        <v>82</v>
      </c>
      <c r="L481" s="1">
        <v>1</v>
      </c>
      <c r="M481" t="s">
        <v>29</v>
      </c>
      <c r="N481" s="14">
        <f>J481/I481</f>
        <v>1.6337644656228727E-3</v>
      </c>
      <c r="O481" s="14">
        <f>K481/I481</f>
        <v>1.1164057181756297E-2</v>
      </c>
      <c r="P481" s="14">
        <f>L481/I481</f>
        <v>1.3614703880190606E-4</v>
      </c>
      <c r="Q481">
        <v>1191</v>
      </c>
      <c r="R481" s="14">
        <f>Q481/I481</f>
        <v>0.16215112321307013</v>
      </c>
      <c r="S481">
        <v>95</v>
      </c>
      <c r="T481" t="s">
        <v>97</v>
      </c>
      <c r="U481" s="19" t="s">
        <v>98</v>
      </c>
      <c r="V481" s="19" t="s">
        <v>650</v>
      </c>
      <c r="W481">
        <v>603.45000000000027</v>
      </c>
      <c r="X481" s="14">
        <f>(Q481-W481)/I481</f>
        <v>7.9993192648059874E-2</v>
      </c>
      <c r="Y481" s="14" t="s">
        <v>960</v>
      </c>
      <c r="Z481" s="30" t="str">
        <f>CONCATENATE(E481," (",U481,") - ",F481," (",V481,")")</f>
        <v>Plutarch (0007) - Artaxerxes (064)</v>
      </c>
      <c r="AA481" s="14"/>
      <c r="AB481" s="14"/>
      <c r="AC481" s="14"/>
      <c r="AD481" s="14"/>
    </row>
    <row r="482" spans="1:30" ht="15.75" customHeight="1" x14ac:dyDescent="0.2">
      <c r="A482" s="1" t="s">
        <v>84</v>
      </c>
      <c r="B482" s="1" t="s">
        <v>85</v>
      </c>
      <c r="C482" s="1" t="s">
        <v>3673</v>
      </c>
      <c r="D482" s="10">
        <f>IF(AND(S482 &gt;= -800,S482 &lt;= -600),-7,IF(AND(S482 &gt; -600,S482 &lt;= -500),-6,IF(AND(S482 &gt; -500,S482 &lt;= -400),-5,IF(AND(S482 &gt; -400,S482 &lt;= -300),-4,IF(AND(S482 &gt; -300,S482 &lt;= -200),-3,IF(AND(S482 &gt; -200,S482 &lt;= -100),-2,IF(AND(S482 &gt; -100,S482 &lt;= -1),-1,IF(AND(S482 &gt;= 0,S482 &lt; 100),1,IF(AND(S482 &gt;= 100,S482 &lt; 200),2,IF(AND(S482 &gt;= 200,S482 &lt; 300),3,IF(AND(S482 &gt;= 300,S482 &lt; 400),4,IF(AND(S482 &gt;= 400,S482 &lt; 500),5))))))))))))</f>
        <v>1</v>
      </c>
      <c r="E482" s="1" t="s">
        <v>93</v>
      </c>
      <c r="F482" s="27" t="s">
        <v>151</v>
      </c>
      <c r="G482" s="1" t="s">
        <v>152</v>
      </c>
      <c r="H482" s="1" t="s">
        <v>153</v>
      </c>
      <c r="I482" s="1">
        <v>3427</v>
      </c>
      <c r="J482" s="1">
        <v>12</v>
      </c>
      <c r="K482" s="1">
        <v>4</v>
      </c>
      <c r="L482" s="1">
        <v>0</v>
      </c>
      <c r="M482" t="s">
        <v>29</v>
      </c>
      <c r="N482" s="14">
        <f>J482/I482</f>
        <v>3.5016049022468633E-3</v>
      </c>
      <c r="O482" s="14">
        <f>K482/I482</f>
        <v>1.1672016340822876E-3</v>
      </c>
      <c r="P482" s="14">
        <f>L482/I482</f>
        <v>0</v>
      </c>
      <c r="Q482">
        <v>692</v>
      </c>
      <c r="R482" s="14">
        <f>Q482/I482</f>
        <v>0.20192588269623576</v>
      </c>
      <c r="S482">
        <v>95</v>
      </c>
      <c r="T482" t="s">
        <v>97</v>
      </c>
      <c r="U482" s="19" t="s">
        <v>98</v>
      </c>
      <c r="V482" s="19" t="s">
        <v>154</v>
      </c>
      <c r="W482">
        <v>398.4547619047612</v>
      </c>
      <c r="X482" s="14">
        <f>(Q482-W482)/I482</f>
        <v>8.5656620395459238E-2</v>
      </c>
      <c r="Y482" s="14" t="s">
        <v>155</v>
      </c>
      <c r="Z482" s="30" t="str">
        <f>CONCATENATE(E482," (",U482,") - ",F482," (",V482,")")</f>
        <v>Plutarch (0007) - Bruta animalia ratione uti (130)</v>
      </c>
      <c r="AA482" s="14"/>
      <c r="AB482" s="14"/>
      <c r="AC482" s="14"/>
      <c r="AD482" s="14"/>
    </row>
    <row r="483" spans="1:30" ht="15.75" customHeight="1" x14ac:dyDescent="0.2">
      <c r="A483" s="1" t="s">
        <v>916</v>
      </c>
      <c r="B483" s="1" t="s">
        <v>917</v>
      </c>
      <c r="C483" s="1" t="s">
        <v>916</v>
      </c>
      <c r="D483" s="10">
        <f>IF(AND(S483 &gt;= -800,S483 &lt;= -600),-7,IF(AND(S483 &gt; -600,S483 &lt;= -500),-6,IF(AND(S483 &gt; -500,S483 &lt;= -400),-5,IF(AND(S483 &gt; -400,S483 &lt;= -300),-4,IF(AND(S483 &gt; -300,S483 &lt;= -200),-3,IF(AND(S483 &gt; -200,S483 &lt;= -100),-2,IF(AND(S483 &gt; -100,S483 &lt;= -1),-1,IF(AND(S483 &gt;= 0,S483 &lt; 100),1,IF(AND(S483 &gt;= 100,S483 &lt; 200),2,IF(AND(S483 &gt;= 200,S483 &lt; 300),3,IF(AND(S483 &gt;= 300,S483 &lt; 400),4,IF(AND(S483 &gt;= 400,S483 &lt; 500),5))))))))))))</f>
        <v>1</v>
      </c>
      <c r="E483" s="1" t="s">
        <v>93</v>
      </c>
      <c r="F483" s="27" t="s">
        <v>961</v>
      </c>
      <c r="G483" s="1" t="s">
        <v>962</v>
      </c>
      <c r="H483" s="1" t="s">
        <v>963</v>
      </c>
      <c r="I483" s="1">
        <v>11929</v>
      </c>
      <c r="J483" s="1">
        <v>28</v>
      </c>
      <c r="K483" s="1">
        <v>381</v>
      </c>
      <c r="L483" s="1">
        <v>1</v>
      </c>
      <c r="M483" t="s">
        <v>29</v>
      </c>
      <c r="N483" s="14">
        <f>J483/I483</f>
        <v>2.3472210579260624E-3</v>
      </c>
      <c r="O483" s="14">
        <f>K483/I483</f>
        <v>3.1938972252493925E-2</v>
      </c>
      <c r="P483" s="14">
        <f>L483/I483</f>
        <v>8.382932349735938E-5</v>
      </c>
      <c r="Q483">
        <v>2101</v>
      </c>
      <c r="R483" s="14">
        <f>Q483/I483</f>
        <v>0.17612540866795204</v>
      </c>
      <c r="S483">
        <v>95</v>
      </c>
      <c r="T483" t="s">
        <v>97</v>
      </c>
      <c r="U483" s="19" t="s">
        <v>98</v>
      </c>
      <c r="V483" s="19" t="s">
        <v>623</v>
      </c>
      <c r="W483">
        <v>1146.6523809523819</v>
      </c>
      <c r="X483" s="14">
        <f>(Q483-W483)/I483</f>
        <v>8.0002315286077472E-2</v>
      </c>
      <c r="Y483" s="14" t="s">
        <v>964</v>
      </c>
      <c r="Z483" s="30" t="str">
        <f>CONCATENATE(E483," (",U483,") - ",F483," (",V483,")")</f>
        <v>Plutarch (0007) - Brutus (061)</v>
      </c>
      <c r="AA483" s="14"/>
      <c r="AB483" s="14"/>
      <c r="AC483" s="14"/>
      <c r="AD483" s="14"/>
    </row>
    <row r="484" spans="1:30" ht="15.75" customHeight="1" x14ac:dyDescent="0.2">
      <c r="A484" s="1" t="s">
        <v>916</v>
      </c>
      <c r="B484" s="1" t="s">
        <v>917</v>
      </c>
      <c r="C484" s="1" t="s">
        <v>916</v>
      </c>
      <c r="D484" s="10">
        <f>IF(AND(S484 &gt;= -800,S484 &lt;= -600),-7,IF(AND(S484 &gt; -600,S484 &lt;= -500),-6,IF(AND(S484 &gt; -500,S484 &lt;= -400),-5,IF(AND(S484 &gt; -400,S484 &lt;= -300),-4,IF(AND(S484 &gt; -300,S484 &lt;= -200),-3,IF(AND(S484 &gt; -200,S484 &lt;= -100),-2,IF(AND(S484 &gt; -100,S484 &lt;= -1),-1,IF(AND(S484 &gt;= 0,S484 &lt; 100),1,IF(AND(S484 &gt;= 100,S484 &lt; 200),2,IF(AND(S484 &gt;= 200,S484 &lt; 300),3,IF(AND(S484 &gt;= 300,S484 &lt; 400),4,IF(AND(S484 &gt;= 400,S484 &lt; 500),5))))))))))))</f>
        <v>1</v>
      </c>
      <c r="E484" s="1" t="s">
        <v>93</v>
      </c>
      <c r="F484" s="27" t="s">
        <v>965</v>
      </c>
      <c r="G484" s="1" t="s">
        <v>966</v>
      </c>
      <c r="H484" s="1" t="s">
        <v>967</v>
      </c>
      <c r="I484" s="1">
        <v>16000</v>
      </c>
      <c r="J484" s="1">
        <v>16</v>
      </c>
      <c r="K484" s="1">
        <v>351</v>
      </c>
      <c r="L484" s="1">
        <v>0</v>
      </c>
      <c r="M484" t="s">
        <v>29</v>
      </c>
      <c r="N484" s="14">
        <f>J484/I484</f>
        <v>1E-3</v>
      </c>
      <c r="O484" s="14">
        <f>K484/I484</f>
        <v>2.1937499999999999E-2</v>
      </c>
      <c r="P484" s="14">
        <f>L484/I484</f>
        <v>0</v>
      </c>
      <c r="Q484">
        <v>2748</v>
      </c>
      <c r="R484" s="14">
        <f>Q484/I484</f>
        <v>0.17175000000000001</v>
      </c>
      <c r="S484">
        <v>95</v>
      </c>
      <c r="T484" t="s">
        <v>97</v>
      </c>
      <c r="U484" s="19" t="s">
        <v>98</v>
      </c>
      <c r="V484" s="19" t="s">
        <v>550</v>
      </c>
      <c r="W484">
        <v>1438.7380952380911</v>
      </c>
      <c r="X484" s="14">
        <f>(Q484-W484)/I484</f>
        <v>8.182886904761931E-2</v>
      </c>
      <c r="Y484" s="14" t="s">
        <v>968</v>
      </c>
      <c r="Z484" s="30" t="str">
        <f>CONCATENATE(E484," (",U484,") - ",F484," (",V484,")")</f>
        <v>Plutarch (0007) - Caesar (048)</v>
      </c>
      <c r="AA484" s="14"/>
      <c r="AB484" s="14"/>
      <c r="AC484" s="14"/>
      <c r="AD484" s="14"/>
    </row>
    <row r="485" spans="1:30" ht="15.75" customHeight="1" x14ac:dyDescent="0.2">
      <c r="A485" s="1" t="s">
        <v>916</v>
      </c>
      <c r="B485" s="1" t="s">
        <v>917</v>
      </c>
      <c r="C485" s="1" t="s">
        <v>916</v>
      </c>
      <c r="D485" s="10">
        <f>IF(AND(S485 &gt;= -800,S485 &lt;= -600),-7,IF(AND(S485 &gt; -600,S485 &lt;= -500),-6,IF(AND(S485 &gt; -500,S485 &lt;= -400),-5,IF(AND(S485 &gt; -400,S485 &lt;= -300),-4,IF(AND(S485 &gt; -300,S485 &lt;= -200),-3,IF(AND(S485 &gt; -200,S485 &lt;= -100),-2,IF(AND(S485 &gt; -100,S485 &lt;= -1),-1,IF(AND(S485 &gt;= 0,S485 &lt; 100),1,IF(AND(S485 &gt;= 100,S485 &lt; 200),2,IF(AND(S485 &gt;= 200,S485 &lt; 300),3,IF(AND(S485 &gt;= 300,S485 &lt; 400),4,IF(AND(S485 &gt;= 400,S485 &lt; 500),5))))))))))))</f>
        <v>1</v>
      </c>
      <c r="E485" s="1" t="s">
        <v>93</v>
      </c>
      <c r="F485" s="27" t="s">
        <v>969</v>
      </c>
      <c r="G485" s="1" t="s">
        <v>970</v>
      </c>
      <c r="H485" s="1" t="s">
        <v>971</v>
      </c>
      <c r="I485" s="1">
        <v>4146</v>
      </c>
      <c r="J485" s="1">
        <v>7</v>
      </c>
      <c r="K485" s="1">
        <v>94</v>
      </c>
      <c r="L485" s="1">
        <v>0</v>
      </c>
      <c r="M485" t="s">
        <v>29</v>
      </c>
      <c r="N485" s="14">
        <f>J485/I485</f>
        <v>1.688374336710082E-3</v>
      </c>
      <c r="O485" s="14">
        <f>K485/I485</f>
        <v>2.2672455378678243E-2</v>
      </c>
      <c r="P485" s="14">
        <f>L485/I485</f>
        <v>0</v>
      </c>
      <c r="Q485">
        <v>706</v>
      </c>
      <c r="R485" s="14">
        <f>Q485/I485</f>
        <v>0.17028461167390255</v>
      </c>
      <c r="S485">
        <v>95</v>
      </c>
      <c r="T485" t="s">
        <v>97</v>
      </c>
      <c r="U485" s="19" t="s">
        <v>98</v>
      </c>
      <c r="V485" s="19" t="s">
        <v>972</v>
      </c>
      <c r="W485">
        <v>354.14285714285711</v>
      </c>
      <c r="X485" s="14">
        <f>(Q485-W485)/I485</f>
        <v>8.4866652884019025E-2</v>
      </c>
      <c r="Y485" s="14" t="s">
        <v>973</v>
      </c>
      <c r="Z485" s="30" t="str">
        <f>CONCATENATE(E485," (",U485,") - ",F485," (",V485,")")</f>
        <v>Plutarch (0007) - Caius Gracchus (052b)</v>
      </c>
      <c r="AA485" s="14"/>
      <c r="AB485" s="14"/>
      <c r="AC485" s="14"/>
      <c r="AD485" s="14"/>
    </row>
    <row r="486" spans="1:30" ht="15.75" customHeight="1" x14ac:dyDescent="0.2">
      <c r="A486" s="1" t="s">
        <v>916</v>
      </c>
      <c r="B486" s="1" t="s">
        <v>917</v>
      </c>
      <c r="C486" s="1" t="s">
        <v>916</v>
      </c>
      <c r="D486" s="10">
        <f>IF(AND(S486 &gt;= -800,S486 &lt;= -600),-7,IF(AND(S486 &gt; -600,S486 &lt;= -500),-6,IF(AND(S486 &gt; -500,S486 &lt;= -400),-5,IF(AND(S486 &gt; -400,S486 &lt;= -300),-4,IF(AND(S486 &gt; -300,S486 &lt;= -200),-3,IF(AND(S486 &gt; -200,S486 &lt;= -100),-2,IF(AND(S486 &gt; -100,S486 &lt;= -1),-1,IF(AND(S486 &gt;= 0,S486 &lt; 100),1,IF(AND(S486 &gt;= 100,S486 &lt; 200),2,IF(AND(S486 &gt;= 200,S486 &lt; 300),3,IF(AND(S486 &gt;= 300,S486 &lt; 400),4,IF(AND(S486 &gt;= 400,S486 &lt; 500),5))))))))))))</f>
        <v>1</v>
      </c>
      <c r="E486" s="1" t="s">
        <v>93</v>
      </c>
      <c r="F486" s="27" t="s">
        <v>974</v>
      </c>
      <c r="G486" s="1" t="s">
        <v>975</v>
      </c>
      <c r="H486" s="1" t="s">
        <v>976</v>
      </c>
      <c r="I486" s="1">
        <v>9336</v>
      </c>
      <c r="J486" s="1">
        <v>7</v>
      </c>
      <c r="K486" s="1">
        <v>116</v>
      </c>
      <c r="L486" s="1">
        <v>1</v>
      </c>
      <c r="M486" t="s">
        <v>29</v>
      </c>
      <c r="N486" s="14">
        <f>J486/I486</f>
        <v>7.4978577549271637E-4</v>
      </c>
      <c r="O486" s="14">
        <f>K486/I486</f>
        <v>1.2425021422450729E-2</v>
      </c>
      <c r="P486" s="14">
        <f>L486/I486</f>
        <v>1.0711225364181663E-4</v>
      </c>
      <c r="Q486">
        <v>1665</v>
      </c>
      <c r="R486" s="14">
        <f>Q486/I486</f>
        <v>0.17834190231362468</v>
      </c>
      <c r="S486">
        <v>95</v>
      </c>
      <c r="T486" t="s">
        <v>97</v>
      </c>
      <c r="U486" s="19" t="s">
        <v>98</v>
      </c>
      <c r="V486" s="19" t="s">
        <v>690</v>
      </c>
      <c r="W486">
        <v>893.70952380952667</v>
      </c>
      <c r="X486" s="14">
        <f>(Q486-W486)/I486</f>
        <v>8.2614661117231508E-2</v>
      </c>
      <c r="Y486" s="14" t="s">
        <v>977</v>
      </c>
      <c r="Z486" s="30" t="str">
        <f>CONCATENATE(E486," (",U486,") - ",F486," (",V486,")")</f>
        <v>Plutarch (0007) - Caius Marcius Coriolanus (016)</v>
      </c>
      <c r="AA486" s="14"/>
      <c r="AB486" s="14"/>
      <c r="AC486" s="14"/>
      <c r="AD486" s="14"/>
    </row>
    <row r="487" spans="1:30" ht="15.75" customHeight="1" x14ac:dyDescent="0.2">
      <c r="A487" s="1" t="s">
        <v>916</v>
      </c>
      <c r="B487" s="1" t="s">
        <v>917</v>
      </c>
      <c r="C487" s="1" t="s">
        <v>916</v>
      </c>
      <c r="D487" s="10">
        <f>IF(AND(S487 &gt;= -800,S487 &lt;= -600),-7,IF(AND(S487 &gt; -600,S487 &lt;= -500),-6,IF(AND(S487 &gt; -500,S487 &lt;= -400),-5,IF(AND(S487 &gt; -400,S487 &lt;= -300),-4,IF(AND(S487 &gt; -300,S487 &lt;= -200),-3,IF(AND(S487 &gt; -200,S487 &lt;= -100),-2,IF(AND(S487 &gt; -100,S487 &lt;= -1),-1,IF(AND(S487 &gt;= 0,S487 &lt; 100),1,IF(AND(S487 &gt;= 100,S487 &lt; 200),2,IF(AND(S487 &gt;= 200,S487 &lt; 300),3,IF(AND(S487 &gt;= 300,S487 &lt; 400),4,IF(AND(S487 &gt;= 400,S487 &lt; 500),5))))))))))))</f>
        <v>1</v>
      </c>
      <c r="E487" s="1" t="s">
        <v>93</v>
      </c>
      <c r="F487" s="27" t="s">
        <v>978</v>
      </c>
      <c r="G487" s="1" t="s">
        <v>979</v>
      </c>
      <c r="H487" s="1" t="s">
        <v>980</v>
      </c>
      <c r="I487" s="1">
        <v>12786</v>
      </c>
      <c r="J487" s="1">
        <v>43</v>
      </c>
      <c r="K487" s="1">
        <v>272</v>
      </c>
      <c r="L487" s="1">
        <v>1</v>
      </c>
      <c r="M487" t="s">
        <v>29</v>
      </c>
      <c r="N487" s="14">
        <f>J487/I487</f>
        <v>3.3630533395901767E-3</v>
      </c>
      <c r="O487" s="14">
        <f>K487/I487</f>
        <v>2.1273267636477397E-2</v>
      </c>
      <c r="P487" s="14">
        <f>L487/I487</f>
        <v>7.8210542781166907E-5</v>
      </c>
      <c r="Q487">
        <v>2192</v>
      </c>
      <c r="R487" s="14">
        <f>Q487/I487</f>
        <v>0.17143750977631786</v>
      </c>
      <c r="S487">
        <v>95</v>
      </c>
      <c r="T487" t="s">
        <v>97</v>
      </c>
      <c r="U487" s="19" t="s">
        <v>98</v>
      </c>
      <c r="V487" s="19" t="s">
        <v>747</v>
      </c>
      <c r="W487">
        <v>1133.7595238095259</v>
      </c>
      <c r="X487" s="14">
        <f>(Q487-W487)/I487</f>
        <v>8.2765562035857498E-2</v>
      </c>
      <c r="Y487" s="14" t="s">
        <v>981</v>
      </c>
      <c r="Z487" s="30" t="str">
        <f>CONCATENATE(E487," (",U487,") - ",F487," (",V487,")")</f>
        <v>Plutarch (0007) - Caius Marius (031)</v>
      </c>
      <c r="AA487" s="14"/>
      <c r="AB487" s="14"/>
      <c r="AC487" s="14"/>
      <c r="AD487" s="14"/>
    </row>
    <row r="488" spans="1:30" ht="15.75" customHeight="1" x14ac:dyDescent="0.2">
      <c r="A488" s="1" t="s">
        <v>916</v>
      </c>
      <c r="B488" s="1" t="s">
        <v>917</v>
      </c>
      <c r="C488" s="1" t="s">
        <v>916</v>
      </c>
      <c r="D488" s="10">
        <f>IF(AND(S488 &gt;= -800,S488 &lt;= -600),-7,IF(AND(S488 &gt; -600,S488 &lt;= -500),-6,IF(AND(S488 &gt; -500,S488 &lt;= -400),-5,IF(AND(S488 &gt; -400,S488 &lt;= -300),-4,IF(AND(S488 &gt; -300,S488 &lt;= -200),-3,IF(AND(S488 &gt; -200,S488 &lt;= -100),-2,IF(AND(S488 &gt; -100,S488 &lt;= -1),-1,IF(AND(S488 &gt;= 0,S488 &lt; 100),1,IF(AND(S488 &gt;= 100,S488 &lt; 200),2,IF(AND(S488 &gt;= 200,S488 &lt; 300),3,IF(AND(S488 &gt;= 300,S488 &lt; 400),4,IF(AND(S488 &gt;= 400,S488 &lt; 500),5))))))))))))</f>
        <v>1</v>
      </c>
      <c r="E488" s="1" t="s">
        <v>93</v>
      </c>
      <c r="F488" s="27" t="s">
        <v>982</v>
      </c>
      <c r="G488" s="1" t="s">
        <v>983</v>
      </c>
      <c r="H488" s="1" t="s">
        <v>984</v>
      </c>
      <c r="I488" s="1">
        <v>11041</v>
      </c>
      <c r="J488" s="1">
        <v>20</v>
      </c>
      <c r="K488" s="1">
        <v>294</v>
      </c>
      <c r="L488" s="1">
        <v>0</v>
      </c>
      <c r="M488" t="s">
        <v>29</v>
      </c>
      <c r="N488" s="14">
        <f>J488/I488</f>
        <v>1.8114301240829635E-3</v>
      </c>
      <c r="O488" s="14">
        <f>K488/I488</f>
        <v>2.6628022824019562E-2</v>
      </c>
      <c r="P488" s="14">
        <f>L488/I488</f>
        <v>0</v>
      </c>
      <c r="Q488">
        <v>1935</v>
      </c>
      <c r="R488" s="14">
        <f>Q488/I488</f>
        <v>0.17525586450502673</v>
      </c>
      <c r="S488">
        <v>95</v>
      </c>
      <c r="T488" t="s">
        <v>97</v>
      </c>
      <c r="U488" s="19" t="s">
        <v>98</v>
      </c>
      <c r="V488" s="19" t="s">
        <v>82</v>
      </c>
      <c r="W488">
        <v>1056.6452380952419</v>
      </c>
      <c r="X488" s="14">
        <f>(Q488-W488)/I488</f>
        <v>7.9553913767299894E-2</v>
      </c>
      <c r="Y488" s="14" t="s">
        <v>985</v>
      </c>
      <c r="Z488" s="30" t="str">
        <f>CONCATENATE(E488," (",U488,") - ",F488," (",V488,")")</f>
        <v>Plutarch (0007) - Camillus (011)</v>
      </c>
      <c r="AA488" s="14"/>
      <c r="AB488" s="14"/>
      <c r="AC488" s="14"/>
      <c r="AD488" s="14"/>
    </row>
    <row r="489" spans="1:30" ht="15.75" customHeight="1" x14ac:dyDescent="0.2">
      <c r="A489" s="1" t="s">
        <v>916</v>
      </c>
      <c r="B489" s="1" t="s">
        <v>917</v>
      </c>
      <c r="C489" s="1" t="s">
        <v>916</v>
      </c>
      <c r="D489" s="10">
        <f>IF(AND(S489 &gt;= -800,S489 &lt;= -600),-7,IF(AND(S489 &gt; -600,S489 &lt;= -500),-6,IF(AND(S489 &gt; -500,S489 &lt;= -400),-5,IF(AND(S489 &gt; -400,S489 &lt;= -300),-4,IF(AND(S489 &gt; -300,S489 &lt;= -200),-3,IF(AND(S489 &gt; -200,S489 &lt;= -100),-2,IF(AND(S489 &gt; -100,S489 &lt;= -1),-1,IF(AND(S489 &gt;= 0,S489 &lt; 100),1,IF(AND(S489 &gt;= 100,S489 &lt; 200),2,IF(AND(S489 &gt;= 200,S489 &lt; 300),3,IF(AND(S489 &gt;= 300,S489 &lt; 400),4,IF(AND(S489 &gt;= 400,S489 &lt; 500),5))))))))))))</f>
        <v>1</v>
      </c>
      <c r="E489" s="1" t="s">
        <v>93</v>
      </c>
      <c r="F489" s="27" t="s">
        <v>986</v>
      </c>
      <c r="G489" s="1" t="s">
        <v>987</v>
      </c>
      <c r="H489" s="1" t="s">
        <v>988</v>
      </c>
      <c r="I489" s="1">
        <v>16622</v>
      </c>
      <c r="J489" s="1">
        <v>20</v>
      </c>
      <c r="K489" s="1">
        <v>460</v>
      </c>
      <c r="L489" s="1">
        <v>4</v>
      </c>
      <c r="M489" t="s">
        <v>29</v>
      </c>
      <c r="N489" s="14">
        <f>J489/I489</f>
        <v>1.203224642040669E-3</v>
      </c>
      <c r="O489" s="14">
        <f>K489/I489</f>
        <v>2.7674166766935387E-2</v>
      </c>
      <c r="P489" s="14">
        <f>L489/I489</f>
        <v>2.406449284081338E-4</v>
      </c>
      <c r="Q489">
        <v>2877</v>
      </c>
      <c r="R489" s="14">
        <f>Q489/I489</f>
        <v>0.17308386475755022</v>
      </c>
      <c r="S489">
        <v>95</v>
      </c>
      <c r="T489" t="s">
        <v>97</v>
      </c>
      <c r="U489" s="19" t="s">
        <v>98</v>
      </c>
      <c r="V489" s="19" t="s">
        <v>590</v>
      </c>
      <c r="W489">
        <v>1538.792857142852</v>
      </c>
      <c r="X489" s="14">
        <f>(Q489-W489)/I489</f>
        <v>8.0508190522027914E-2</v>
      </c>
      <c r="Y489" s="14" t="s">
        <v>989</v>
      </c>
      <c r="Z489" s="30" t="str">
        <f>CONCATENATE(E489," (",U489,") - ",F489," (",V489,")")</f>
        <v>Plutarch (0007) - Cato the Younger (050)</v>
      </c>
      <c r="AA489" s="14"/>
      <c r="AB489" s="14"/>
      <c r="AC489" s="14"/>
      <c r="AD489" s="14"/>
    </row>
    <row r="490" spans="1:30" ht="15.75" customHeight="1" x14ac:dyDescent="0.2">
      <c r="A490" s="1" t="s">
        <v>916</v>
      </c>
      <c r="B490" s="1" t="s">
        <v>917</v>
      </c>
      <c r="C490" s="1" t="s">
        <v>916</v>
      </c>
      <c r="D490" s="10">
        <f>IF(AND(S490 &gt;= -800,S490 &lt;= -600),-7,IF(AND(S490 &gt; -600,S490 &lt;= -500),-6,IF(AND(S490 &gt; -500,S490 &lt;= -400),-5,IF(AND(S490 &gt; -400,S490 &lt;= -300),-4,IF(AND(S490 &gt; -300,S490 &lt;= -200),-3,IF(AND(S490 &gt; -200,S490 &lt;= -100),-2,IF(AND(S490 &gt; -100,S490 &lt;= -1),-1,IF(AND(S490 &gt;= 0,S490 &lt; 100),1,IF(AND(S490 &gt;= 100,S490 &lt; 200),2,IF(AND(S490 &gt;= 200,S490 &lt; 300),3,IF(AND(S490 &gt;= 300,S490 &lt; 400),4,IF(AND(S490 &gt;= 400,S490 &lt; 500),5))))))))))))</f>
        <v>1</v>
      </c>
      <c r="E490" s="1" t="s">
        <v>93</v>
      </c>
      <c r="F490" s="27" t="s">
        <v>990</v>
      </c>
      <c r="G490" s="1" t="s">
        <v>991</v>
      </c>
      <c r="H490" s="1" t="s">
        <v>992</v>
      </c>
      <c r="I490" s="1">
        <v>11956</v>
      </c>
      <c r="J490" s="1">
        <v>18</v>
      </c>
      <c r="K490" s="1">
        <v>414</v>
      </c>
      <c r="L490" s="1">
        <v>1</v>
      </c>
      <c r="M490" t="s">
        <v>29</v>
      </c>
      <c r="N490" s="14">
        <f>J490/I490</f>
        <v>1.5055202408832385E-3</v>
      </c>
      <c r="O490" s="14">
        <f>K490/I490</f>
        <v>3.4626965540314483E-2</v>
      </c>
      <c r="P490" s="14">
        <f>L490/I490</f>
        <v>8.3640013382402139E-5</v>
      </c>
      <c r="Q490">
        <v>2158</v>
      </c>
      <c r="R490" s="14">
        <f>Q490/I490</f>
        <v>0.18049514887922383</v>
      </c>
      <c r="S490">
        <v>95</v>
      </c>
      <c r="T490" t="s">
        <v>97</v>
      </c>
      <c r="U490" s="19" t="s">
        <v>98</v>
      </c>
      <c r="V490" s="19" t="s">
        <v>660</v>
      </c>
      <c r="W490">
        <v>1102.4333333333359</v>
      </c>
      <c r="X490" s="14">
        <f>(Q490-W490)/I490</f>
        <v>8.8287610126017407E-2</v>
      </c>
      <c r="Y490" s="14" t="s">
        <v>993</v>
      </c>
      <c r="Z490" s="30" t="str">
        <f>CONCATENATE(E490," (",U490,") - ",F490," (",V490,")")</f>
        <v>Plutarch (0007) - Cicero (055)</v>
      </c>
      <c r="AA490" s="14"/>
      <c r="AB490" s="14"/>
      <c r="AC490" s="14"/>
      <c r="AD490" s="14"/>
    </row>
    <row r="491" spans="1:30" ht="15.75" customHeight="1" x14ac:dyDescent="0.2">
      <c r="A491" s="1" t="s">
        <v>916</v>
      </c>
      <c r="B491" s="1" t="s">
        <v>917</v>
      </c>
      <c r="C491" s="1" t="s">
        <v>916</v>
      </c>
      <c r="D491" s="10">
        <f>IF(AND(S491 &gt;= -800,S491 &lt;= -600),-7,IF(AND(S491 &gt; -600,S491 &lt;= -500),-6,IF(AND(S491 &gt; -500,S491 &lt;= -400),-5,IF(AND(S491 &gt; -400,S491 &lt;= -300),-4,IF(AND(S491 &gt; -300,S491 &lt;= -200),-3,IF(AND(S491 &gt; -200,S491 &lt;= -100),-2,IF(AND(S491 &gt; -100,S491 &lt;= -1),-1,IF(AND(S491 &gt;= 0,S491 &lt; 100),1,IF(AND(S491 &gt;= 100,S491 &lt; 200),2,IF(AND(S491 &gt;= 200,S491 &lt; 300),3,IF(AND(S491 &gt;= 300,S491 &lt; 400),4,IF(AND(S491 &gt;= 400,S491 &lt; 500),5))))))))))))</f>
        <v>1</v>
      </c>
      <c r="E491" s="1" t="s">
        <v>93</v>
      </c>
      <c r="F491" s="27" t="s">
        <v>994</v>
      </c>
      <c r="G491" s="1" t="s">
        <v>995</v>
      </c>
      <c r="H491" s="1" t="s">
        <v>996</v>
      </c>
      <c r="I491" s="1">
        <v>5851</v>
      </c>
      <c r="J491" s="1">
        <v>1</v>
      </c>
      <c r="K491" s="1">
        <v>33</v>
      </c>
      <c r="L491" s="1">
        <v>0</v>
      </c>
      <c r="M491" t="s">
        <v>29</v>
      </c>
      <c r="N491" s="14">
        <f>J491/I491</f>
        <v>1.7091095539224064E-4</v>
      </c>
      <c r="O491" s="14">
        <f>K491/I491</f>
        <v>5.6400615279439412E-3</v>
      </c>
      <c r="P491" s="14">
        <f>L491/I491</f>
        <v>0</v>
      </c>
      <c r="Q491">
        <v>1081</v>
      </c>
      <c r="R491" s="14">
        <f>Q491/I491</f>
        <v>0.18475474277901213</v>
      </c>
      <c r="S491">
        <v>95</v>
      </c>
      <c r="T491" t="s">
        <v>97</v>
      </c>
      <c r="U491" s="19" t="s">
        <v>98</v>
      </c>
      <c r="V491" s="19" t="s">
        <v>742</v>
      </c>
      <c r="W491">
        <v>578.73571428571393</v>
      </c>
      <c r="X491" s="14">
        <f>(Q491-W491)/I491</f>
        <v>8.584246893082996E-2</v>
      </c>
      <c r="Y491" s="14" t="s">
        <v>997</v>
      </c>
      <c r="Z491" s="30" t="str">
        <f>CONCATENATE(E491," (",U491,") - ",F491," (",V491,")")</f>
        <v>Plutarch (0007) - Cimon (035)</v>
      </c>
      <c r="AA491" s="14"/>
      <c r="AB491" s="14"/>
      <c r="AC491" s="14"/>
      <c r="AD491" s="14"/>
    </row>
    <row r="492" spans="1:30" ht="15.75" customHeight="1" x14ac:dyDescent="0.2">
      <c r="A492" s="1" t="s">
        <v>916</v>
      </c>
      <c r="B492" s="1" t="s">
        <v>917</v>
      </c>
      <c r="C492" s="1" t="s">
        <v>916</v>
      </c>
      <c r="D492" s="10">
        <f>IF(AND(S492 &gt;= -800,S492 &lt;= -600),-7,IF(AND(S492 &gt; -600,S492 &lt;= -500),-6,IF(AND(S492 &gt; -500,S492 &lt;= -400),-5,IF(AND(S492 &gt; -400,S492 &lt;= -300),-4,IF(AND(S492 &gt; -300,S492 &lt;= -200),-3,IF(AND(S492 &gt; -200,S492 &lt;= -100),-2,IF(AND(S492 &gt; -100,S492 &lt;= -1),-1,IF(AND(S492 &gt;= 0,S492 &lt; 100),1,IF(AND(S492 &gt;= 100,S492 &lt; 200),2,IF(AND(S492 &gt;= 200,S492 &lt; 300),3,IF(AND(S492 &gt;= 300,S492 &lt; 400),4,IF(AND(S492 &gt;= 400,S492 &lt; 500),5))))))))))))</f>
        <v>1</v>
      </c>
      <c r="E492" s="1" t="s">
        <v>93</v>
      </c>
      <c r="F492" s="27" t="s">
        <v>998</v>
      </c>
      <c r="G492" s="1" t="s">
        <v>999</v>
      </c>
      <c r="H492" s="1" t="s">
        <v>1000</v>
      </c>
      <c r="I492" s="1">
        <v>8928</v>
      </c>
      <c r="J492" s="1">
        <v>13</v>
      </c>
      <c r="K492" s="1">
        <v>66</v>
      </c>
      <c r="L492" s="1">
        <v>1</v>
      </c>
      <c r="M492" t="s">
        <v>29</v>
      </c>
      <c r="N492" s="14">
        <f>J492/I492</f>
        <v>1.4560931899641578E-3</v>
      </c>
      <c r="O492" s="14">
        <f>K492/I492</f>
        <v>7.3924731182795703E-3</v>
      </c>
      <c r="P492" s="14">
        <f>L492/I492</f>
        <v>1.1200716845878136E-4</v>
      </c>
      <c r="Q492">
        <v>1450</v>
      </c>
      <c r="R492" s="14">
        <f>Q492/I492</f>
        <v>0.16241039426523299</v>
      </c>
      <c r="S492">
        <v>95</v>
      </c>
      <c r="T492" t="s">
        <v>97</v>
      </c>
      <c r="U492" s="19" t="s">
        <v>98</v>
      </c>
      <c r="V492" s="19" t="s">
        <v>1001</v>
      </c>
      <c r="W492">
        <v>722.10952380952483</v>
      </c>
      <c r="X492" s="14">
        <f>(Q492-W492)/I492</f>
        <v>8.1528951186209134E-2</v>
      </c>
      <c r="Y492" s="14" t="s">
        <v>1002</v>
      </c>
      <c r="Z492" s="30" t="str">
        <f>CONCATENATE(E492," (",U492,") - ",F492," (",V492,")")</f>
        <v>Plutarch (0007) - Cleomenes (051b)</v>
      </c>
      <c r="AA492" s="14"/>
      <c r="AB492" s="14"/>
      <c r="AC492" s="14"/>
      <c r="AD492" s="14"/>
    </row>
    <row r="493" spans="1:30" ht="15.75" customHeight="1" x14ac:dyDescent="0.2">
      <c r="A493" s="1" t="s">
        <v>916</v>
      </c>
      <c r="B493" s="1" t="s">
        <v>917</v>
      </c>
      <c r="C493" s="1" t="s">
        <v>916</v>
      </c>
      <c r="D493" s="10">
        <f>IF(AND(S493 &gt;= -800,S493 &lt;= -600),-7,IF(AND(S493 &gt; -600,S493 &lt;= -500),-6,IF(AND(S493 &gt; -500,S493 &lt;= -400),-5,IF(AND(S493 &gt; -400,S493 &lt;= -300),-4,IF(AND(S493 &gt; -300,S493 &lt;= -200),-3,IF(AND(S493 &gt; -200,S493 &lt;= -100),-2,IF(AND(S493 &gt; -100,S493 &lt;= -1),-1,IF(AND(S493 &gt;= 0,S493 &lt; 100),1,IF(AND(S493 &gt;= 100,S493 &lt; 200),2,IF(AND(S493 &gt;= 200,S493 &lt; 300),3,IF(AND(S493 &gt;= 300,S493 &lt; 400),4,IF(AND(S493 &gt;= 400,S493 &lt; 500),5))))))))))))</f>
        <v>1</v>
      </c>
      <c r="E493" s="1" t="s">
        <v>93</v>
      </c>
      <c r="F493" s="27" t="s">
        <v>1003</v>
      </c>
      <c r="G493" s="1" t="s">
        <v>1004</v>
      </c>
      <c r="H493" s="1" t="s">
        <v>1005</v>
      </c>
      <c r="I493" s="1">
        <v>717</v>
      </c>
      <c r="J493" s="1">
        <v>4</v>
      </c>
      <c r="K493" s="1">
        <v>0</v>
      </c>
      <c r="L493" s="1">
        <v>1</v>
      </c>
      <c r="M493" t="s">
        <v>29</v>
      </c>
      <c r="N493" s="14">
        <f>J493/I493</f>
        <v>5.5788005578800556E-3</v>
      </c>
      <c r="O493" s="14">
        <f>K493/I493</f>
        <v>0</v>
      </c>
      <c r="P493" s="14">
        <f>L493/I493</f>
        <v>1.3947001394700139E-3</v>
      </c>
      <c r="Q493">
        <v>125</v>
      </c>
      <c r="R493" s="14">
        <f>Q493/I493</f>
        <v>0.17433751743375175</v>
      </c>
      <c r="S493">
        <v>95</v>
      </c>
      <c r="T493" t="s">
        <v>97</v>
      </c>
      <c r="U493" s="19" t="s">
        <v>98</v>
      </c>
      <c r="V493" s="19" t="s">
        <v>1006</v>
      </c>
      <c r="W493">
        <v>74.026190476190493</v>
      </c>
      <c r="X493" s="14">
        <f>(Q493-W493)/I493</f>
        <v>7.1093179252175051E-2</v>
      </c>
      <c r="Y493" s="14" t="s">
        <v>1007</v>
      </c>
      <c r="Z493" s="30" t="str">
        <f>CONCATENATE(E493," (",U493,") - ",F493," (",V493,")")</f>
        <v>Plutarch (0007) - Comparationis Aristophanis et Menandri compendium (122)</v>
      </c>
      <c r="AA493" s="14"/>
      <c r="AB493" s="14"/>
      <c r="AC493" s="14"/>
      <c r="AD493" s="14"/>
    </row>
    <row r="494" spans="1:30" ht="15.75" customHeight="1" x14ac:dyDescent="0.2">
      <c r="A494" s="1" t="s">
        <v>916</v>
      </c>
      <c r="B494" s="1" t="s">
        <v>917</v>
      </c>
      <c r="C494" s="1" t="s">
        <v>916</v>
      </c>
      <c r="D494" s="10">
        <f>IF(AND(S494 &gt;= -800,S494 &lt;= -600),-7,IF(AND(S494 &gt; -600,S494 &lt;= -500),-6,IF(AND(S494 &gt; -500,S494 &lt;= -400),-5,IF(AND(S494 &gt; -400,S494 &lt;= -300),-4,IF(AND(S494 &gt; -300,S494 &lt;= -200),-3,IF(AND(S494 &gt; -200,S494 &lt;= -100),-2,IF(AND(S494 &gt; -100,S494 &lt;= -1),-1,IF(AND(S494 &gt;= 0,S494 &lt; 100),1,IF(AND(S494 &gt;= 100,S494 &lt; 200),2,IF(AND(S494 &gt;= 200,S494 &lt; 300),3,IF(AND(S494 &gt;= 300,S494 &lt; 400),4,IF(AND(S494 &gt;= 400,S494 &lt; 500),5))))))))))))</f>
        <v>1</v>
      </c>
      <c r="E494" s="1" t="s">
        <v>93</v>
      </c>
      <c r="F494" s="27" t="s">
        <v>1008</v>
      </c>
      <c r="G494" s="1" t="s">
        <v>1009</v>
      </c>
      <c r="H494" s="1" t="s">
        <v>1010</v>
      </c>
      <c r="I494" s="1">
        <v>1079</v>
      </c>
      <c r="J494" s="1">
        <v>1</v>
      </c>
      <c r="K494" s="1">
        <v>18</v>
      </c>
      <c r="L494" s="1">
        <v>0</v>
      </c>
      <c r="M494" t="s">
        <v>29</v>
      </c>
      <c r="N494" s="14">
        <f>J494/I494</f>
        <v>9.2678405931417981E-4</v>
      </c>
      <c r="O494" s="14">
        <f>K494/I494</f>
        <v>1.6682113067655237E-2</v>
      </c>
      <c r="P494" s="14">
        <f>L494/I494</f>
        <v>0</v>
      </c>
      <c r="Q494">
        <v>201</v>
      </c>
      <c r="R494" s="14">
        <f>Q494/I494</f>
        <v>0.18628359592215013</v>
      </c>
      <c r="S494">
        <v>95</v>
      </c>
      <c r="T494" t="s">
        <v>97</v>
      </c>
      <c r="U494" s="19" t="s">
        <v>98</v>
      </c>
      <c r="V494" s="19" t="s">
        <v>780</v>
      </c>
      <c r="W494">
        <v>109.8666666666667</v>
      </c>
      <c r="X494" s="14">
        <f>(Q494-W494)/I494</f>
        <v>8.4460920605498882E-2</v>
      </c>
      <c r="Y494" s="14" t="s">
        <v>1011</v>
      </c>
      <c r="Z494" s="30" t="str">
        <f>CONCATENATE(E494," (",U494,") - ",F494," (",V494,")")</f>
        <v>Plutarch (0007) - Comparison of Agesilaus and Pompey (046)</v>
      </c>
      <c r="AA494" s="14"/>
      <c r="AB494" s="14"/>
      <c r="AC494" s="14"/>
      <c r="AD494" s="14"/>
    </row>
    <row r="495" spans="1:30" ht="15.75" customHeight="1" x14ac:dyDescent="0.2">
      <c r="A495" s="1" t="s">
        <v>916</v>
      </c>
      <c r="B495" s="1" t="s">
        <v>917</v>
      </c>
      <c r="C495" s="1" t="s">
        <v>916</v>
      </c>
      <c r="D495" s="10">
        <f>IF(AND(S495 &gt;= -800,S495 &lt;= -600),-7,IF(AND(S495 &gt; -600,S495 &lt;= -500),-6,IF(AND(S495 &gt; -500,S495 &lt;= -400),-5,IF(AND(S495 &gt; -400,S495 &lt;= -300),-4,IF(AND(S495 &gt; -300,S495 &lt;= -200),-3,IF(AND(S495 &gt; -200,S495 &lt;= -100),-2,IF(AND(S495 &gt; -100,S495 &lt;= -1),-1,IF(AND(S495 &gt;= 0,S495 &lt; 100),1,IF(AND(S495 &gt;= 100,S495 &lt; 200),2,IF(AND(S495 &gt;= 200,S495 &lt; 300),3,IF(AND(S495 &gt;= 300,S495 &lt; 400),4,IF(AND(S495 &gt;= 400,S495 &lt; 500),5))))))))))))</f>
        <v>1</v>
      </c>
      <c r="E495" s="1" t="s">
        <v>93</v>
      </c>
      <c r="F495" s="27" t="s">
        <v>1012</v>
      </c>
      <c r="G495" s="1" t="s">
        <v>1013</v>
      </c>
      <c r="H495" s="1" t="s">
        <v>1014</v>
      </c>
      <c r="I495" s="1">
        <v>974</v>
      </c>
      <c r="J495" s="1">
        <v>2</v>
      </c>
      <c r="K495" s="1">
        <v>12</v>
      </c>
      <c r="L495" s="1">
        <v>0</v>
      </c>
      <c r="M495" t="s">
        <v>29</v>
      </c>
      <c r="N495" s="14">
        <f>J495/I495</f>
        <v>2.0533880903490761E-3</v>
      </c>
      <c r="O495" s="14">
        <f>K495/I495</f>
        <v>1.2320328542094456E-2</v>
      </c>
      <c r="P495" s="14">
        <f>L495/I495</f>
        <v>0</v>
      </c>
      <c r="Q495">
        <v>155</v>
      </c>
      <c r="R495" s="14">
        <f>Q495/I495</f>
        <v>0.15913757700205339</v>
      </c>
      <c r="S495">
        <v>95</v>
      </c>
      <c r="T495" t="s">
        <v>97</v>
      </c>
      <c r="U495" s="19" t="s">
        <v>98</v>
      </c>
      <c r="V495" s="19" t="s">
        <v>516</v>
      </c>
      <c r="W495">
        <v>85.083333333333329</v>
      </c>
      <c r="X495" s="14">
        <f>(Q495-W495)/I495</f>
        <v>7.1783025325119793E-2</v>
      </c>
      <c r="Y495" s="14" t="s">
        <v>1015</v>
      </c>
      <c r="Z495" s="30" t="str">
        <f>CONCATENATE(E495," (",U495,") - ",F495," (",V495,")")</f>
        <v>Plutarch (0007) - Comparison of Agis and Cleomenes and the Gracchi (053)</v>
      </c>
      <c r="AA495" s="14"/>
      <c r="AB495" s="14"/>
      <c r="AC495" s="14"/>
      <c r="AD495" s="14"/>
    </row>
    <row r="496" spans="1:30" ht="15.75" customHeight="1" x14ac:dyDescent="0.2">
      <c r="A496" s="1" t="s">
        <v>916</v>
      </c>
      <c r="B496" s="1" t="s">
        <v>917</v>
      </c>
      <c r="C496" s="1" t="s">
        <v>916</v>
      </c>
      <c r="D496" s="10">
        <f>IF(AND(S496 &gt;= -800,S496 &lt;= -600),-7,IF(AND(S496 &gt; -600,S496 &lt;= -500),-6,IF(AND(S496 &gt; -500,S496 &lt;= -400),-5,IF(AND(S496 &gt; -400,S496 &lt;= -300),-4,IF(AND(S496 &gt; -300,S496 &lt;= -200),-3,IF(AND(S496 &gt; -200,S496 &lt;= -100),-2,IF(AND(S496 &gt; -100,S496 &lt;= -1),-1,IF(AND(S496 &gt;= 0,S496 &lt; 100),1,IF(AND(S496 &gt;= 100,S496 &lt; 200),2,IF(AND(S496 &gt;= 200,S496 &lt; 300),3,IF(AND(S496 &gt;= 300,S496 &lt; 400),4,IF(AND(S496 &gt;= 400,S496 &lt; 500),5))))))))))))</f>
        <v>1</v>
      </c>
      <c r="E496" s="1" t="s">
        <v>93</v>
      </c>
      <c r="F496" s="27" t="s">
        <v>1016</v>
      </c>
      <c r="G496" s="1" t="s">
        <v>1017</v>
      </c>
      <c r="H496" s="1" t="s">
        <v>1018</v>
      </c>
      <c r="I496" s="1">
        <v>1068</v>
      </c>
      <c r="J496" s="1">
        <v>2</v>
      </c>
      <c r="K496" s="1">
        <v>5</v>
      </c>
      <c r="L496" s="1">
        <v>0</v>
      </c>
      <c r="M496" t="s">
        <v>29</v>
      </c>
      <c r="N496" s="14">
        <f>J496/I496</f>
        <v>1.8726591760299626E-3</v>
      </c>
      <c r="O496" s="14">
        <f>K496/I496</f>
        <v>4.6816479400749065E-3</v>
      </c>
      <c r="P496" s="14">
        <f>L496/I496</f>
        <v>0</v>
      </c>
      <c r="Q496">
        <v>199</v>
      </c>
      <c r="R496" s="14">
        <f>Q496/I496</f>
        <v>0.18632958801498128</v>
      </c>
      <c r="S496">
        <v>95</v>
      </c>
      <c r="T496" t="s">
        <v>97</v>
      </c>
      <c r="U496" s="19" t="s">
        <v>98</v>
      </c>
      <c r="V496" s="19" t="s">
        <v>727</v>
      </c>
      <c r="W496">
        <v>106.1666666666666</v>
      </c>
      <c r="X496" s="14">
        <f>(Q496-W496)/I496</f>
        <v>8.6922596754057488E-2</v>
      </c>
      <c r="Y496" s="14" t="s">
        <v>1019</v>
      </c>
      <c r="Z496" s="30" t="str">
        <f>CONCATENATE(E496," (",U496,") - ",F496," (",V496,")")</f>
        <v>Plutarch (0007) - Comparison of Alcibiades and Coriolanus (017)</v>
      </c>
      <c r="AA496" s="14"/>
      <c r="AB496" s="14"/>
      <c r="AC496" s="14"/>
      <c r="AD496" s="14"/>
    </row>
    <row r="497" spans="1:30" ht="15.75" customHeight="1" x14ac:dyDescent="0.2">
      <c r="A497" s="1" t="s">
        <v>916</v>
      </c>
      <c r="B497" s="1" t="s">
        <v>917</v>
      </c>
      <c r="C497" s="1" t="s">
        <v>916</v>
      </c>
      <c r="D497" s="10">
        <f>IF(AND(S497 &gt;= -800,S497 &lt;= -600),-7,IF(AND(S497 &gt; -600,S497 &lt;= -500),-6,IF(AND(S497 &gt; -500,S497 &lt;= -400),-5,IF(AND(S497 &gt; -400,S497 &lt;= -300),-4,IF(AND(S497 &gt; -300,S497 &lt;= -200),-3,IF(AND(S497 &gt; -200,S497 &lt;= -100),-2,IF(AND(S497 &gt; -100,S497 &lt;= -1),-1,IF(AND(S497 &gt;= 0,S497 &lt; 100),1,IF(AND(S497 &gt;= 100,S497 &lt; 200),2,IF(AND(S497 &gt;= 200,S497 &lt; 300),3,IF(AND(S497 &gt;= 300,S497 &lt; 400),4,IF(AND(S497 &gt;= 400,S497 &lt; 500),5))))))))))))</f>
        <v>1</v>
      </c>
      <c r="E497" s="1" t="s">
        <v>93</v>
      </c>
      <c r="F497" s="27" t="s">
        <v>1020</v>
      </c>
      <c r="G497" s="1" t="s">
        <v>1021</v>
      </c>
      <c r="H497" s="1" t="s">
        <v>1022</v>
      </c>
      <c r="I497" s="1">
        <v>1461</v>
      </c>
      <c r="J497" s="1">
        <v>5</v>
      </c>
      <c r="K497" s="1">
        <v>19</v>
      </c>
      <c r="L497" s="1">
        <v>0</v>
      </c>
      <c r="M497" t="s">
        <v>29</v>
      </c>
      <c r="N497" s="14">
        <f>J497/I497</f>
        <v>3.4223134839151265E-3</v>
      </c>
      <c r="O497" s="14">
        <f>K497/I497</f>
        <v>1.3004791238877482E-2</v>
      </c>
      <c r="P497" s="14">
        <f>L497/I497</f>
        <v>0</v>
      </c>
      <c r="Q497">
        <v>270</v>
      </c>
      <c r="R497" s="14">
        <f>Q497/I497</f>
        <v>0.18480492813141683</v>
      </c>
      <c r="S497">
        <v>95</v>
      </c>
      <c r="T497" t="s">
        <v>97</v>
      </c>
      <c r="U497" s="19" t="s">
        <v>98</v>
      </c>
      <c r="V497" s="19" t="s">
        <v>685</v>
      </c>
      <c r="W497">
        <v>139.86666666666659</v>
      </c>
      <c r="X497" s="14">
        <f>(Q497-W497)/I497</f>
        <v>8.9071412274697753E-2</v>
      </c>
      <c r="Y497" s="14" t="s">
        <v>1023</v>
      </c>
      <c r="Z497" s="30" t="str">
        <f>CONCATENATE(E497," (",U497,") - ",F497," (",V497,")")</f>
        <v>Plutarch (0007) - Comparison of Aristides with Marcus Cato (026)</v>
      </c>
      <c r="AA497" s="14"/>
      <c r="AB497" s="14"/>
      <c r="AC497" s="14"/>
      <c r="AD497" s="14"/>
    </row>
    <row r="498" spans="1:30" ht="15.75" customHeight="1" x14ac:dyDescent="0.2">
      <c r="A498" s="1" t="s">
        <v>916</v>
      </c>
      <c r="B498" s="1" t="s">
        <v>917</v>
      </c>
      <c r="C498" s="1" t="s">
        <v>916</v>
      </c>
      <c r="D498" s="10">
        <f>IF(AND(S498 &gt;= -800,S498 &lt;= -600),-7,IF(AND(S498 &gt; -600,S498 &lt;= -500),-6,IF(AND(S498 &gt; -500,S498 &lt;= -400),-5,IF(AND(S498 &gt; -400,S498 &lt;= -300),-4,IF(AND(S498 &gt; -300,S498 &lt;= -200),-3,IF(AND(S498 &gt; -200,S498 &lt;= -100),-2,IF(AND(S498 &gt; -100,S498 &lt;= -1),-1,IF(AND(S498 &gt;= 0,S498 &lt; 100),1,IF(AND(S498 &gt;= 100,S498 &lt; 200),2,IF(AND(S498 &gt;= 200,S498 &lt; 300),3,IF(AND(S498 &gt;= 300,S498 &lt; 400),4,IF(AND(S498 &gt;= 400,S498 &lt; 500),5))))))))))))</f>
        <v>1</v>
      </c>
      <c r="E498" s="1" t="s">
        <v>93</v>
      </c>
      <c r="F498" s="27" t="s">
        <v>1024</v>
      </c>
      <c r="G498" s="1" t="s">
        <v>1025</v>
      </c>
      <c r="H498" s="1" t="s">
        <v>1026</v>
      </c>
      <c r="I498" s="1">
        <v>880</v>
      </c>
      <c r="J498" s="1">
        <v>4</v>
      </c>
      <c r="K498" s="1">
        <v>8</v>
      </c>
      <c r="L498" s="1">
        <v>0</v>
      </c>
      <c r="M498" t="s">
        <v>29</v>
      </c>
      <c r="N498" s="14">
        <f>J498/I498</f>
        <v>4.5454545454545452E-3</v>
      </c>
      <c r="O498" s="14">
        <f>K498/I498</f>
        <v>9.0909090909090905E-3</v>
      </c>
      <c r="P498" s="14">
        <f>L498/I498</f>
        <v>0</v>
      </c>
      <c r="Q498">
        <v>144</v>
      </c>
      <c r="R498" s="14">
        <f>Q498/I498</f>
        <v>0.16363636363636364</v>
      </c>
      <c r="S498">
        <v>95</v>
      </c>
      <c r="T498" t="s">
        <v>97</v>
      </c>
      <c r="U498" s="19" t="s">
        <v>98</v>
      </c>
      <c r="V498" s="19" t="s">
        <v>536</v>
      </c>
      <c r="W498">
        <v>77.916666666666643</v>
      </c>
      <c r="X498" s="14">
        <f>(Q498-W498)/I498</f>
        <v>7.5094696969696992E-2</v>
      </c>
      <c r="Y498" s="14" t="s">
        <v>1027</v>
      </c>
      <c r="Z498" s="30" t="str">
        <f>CONCATENATE(E498," (",U498,") - ",F498," (",V498,")")</f>
        <v>Plutarch (0007) - Comparison of Demetrius and Antony (059)</v>
      </c>
      <c r="AA498" s="14"/>
      <c r="AB498" s="14"/>
      <c r="AC498" s="14"/>
      <c r="AD498" s="14"/>
    </row>
    <row r="499" spans="1:30" ht="15.75" customHeight="1" x14ac:dyDescent="0.2">
      <c r="A499" s="1" t="s">
        <v>916</v>
      </c>
      <c r="B499" s="1" t="s">
        <v>917</v>
      </c>
      <c r="C499" s="1" t="s">
        <v>916</v>
      </c>
      <c r="D499" s="10">
        <f>IF(AND(S499 &gt;= -800,S499 &lt;= -600),-7,IF(AND(S499 &gt; -600,S499 &lt;= -500),-6,IF(AND(S499 &gt; -500,S499 &lt;= -400),-5,IF(AND(S499 &gt; -400,S499 &lt;= -300),-4,IF(AND(S499 &gt; -300,S499 &lt;= -200),-3,IF(AND(S499 &gt; -200,S499 &lt;= -100),-2,IF(AND(S499 &gt; -100,S499 &lt;= -1),-1,IF(AND(S499 &gt;= 0,S499 &lt; 100),1,IF(AND(S499 &gt;= 100,S499 &lt; 200),2,IF(AND(S499 &gt;= 200,S499 &lt; 300),3,IF(AND(S499 &gt;= 300,S499 &lt; 400),4,IF(AND(S499 &gt;= 400,S499 &lt; 500),5))))))))))))</f>
        <v>1</v>
      </c>
      <c r="E499" s="1" t="s">
        <v>93</v>
      </c>
      <c r="F499" s="27" t="s">
        <v>1028</v>
      </c>
      <c r="G499" s="1" t="s">
        <v>1029</v>
      </c>
      <c r="H499" s="1" t="s">
        <v>1030</v>
      </c>
      <c r="I499" s="1">
        <v>976</v>
      </c>
      <c r="J499" s="1">
        <v>26</v>
      </c>
      <c r="K499" s="1">
        <v>24</v>
      </c>
      <c r="L499" s="1">
        <v>0</v>
      </c>
      <c r="M499" t="s">
        <v>29</v>
      </c>
      <c r="N499" s="14">
        <f>J499/I499</f>
        <v>2.663934426229508E-2</v>
      </c>
      <c r="O499" s="14">
        <f>K499/I499</f>
        <v>2.4590163934426229E-2</v>
      </c>
      <c r="P499" s="14">
        <f>L499/I499</f>
        <v>0</v>
      </c>
      <c r="Q499">
        <v>168</v>
      </c>
      <c r="R499" s="14">
        <f>Q499/I499</f>
        <v>0.1721311475409836</v>
      </c>
      <c r="S499">
        <v>95</v>
      </c>
      <c r="T499" t="s">
        <v>97</v>
      </c>
      <c r="U499" s="19" t="s">
        <v>98</v>
      </c>
      <c r="V499" s="19" t="s">
        <v>618</v>
      </c>
      <c r="W499">
        <v>84.23333333333332</v>
      </c>
      <c r="X499" s="14">
        <f>(Q499-W499)/I499</f>
        <v>8.5826502732240448E-2</v>
      </c>
      <c r="Y499" s="14" t="s">
        <v>1031</v>
      </c>
      <c r="Z499" s="30" t="str">
        <f>CONCATENATE(E499," (",U499,") - ",F499," (",V499,")")</f>
        <v>Plutarch (0007) - Comparison of Demosthenes with Cicero (056)</v>
      </c>
      <c r="AA499" s="14"/>
      <c r="AB499" s="14"/>
      <c r="AC499" s="14"/>
      <c r="AD499" s="14"/>
    </row>
    <row r="500" spans="1:30" ht="15.75" customHeight="1" x14ac:dyDescent="0.2">
      <c r="A500" s="1" t="s">
        <v>916</v>
      </c>
      <c r="B500" s="1" t="s">
        <v>917</v>
      </c>
      <c r="C500" s="1" t="s">
        <v>916</v>
      </c>
      <c r="D500" s="10">
        <f>IF(AND(S500 &gt;= -800,S500 &lt;= -600),-7,IF(AND(S500 &gt; -600,S500 &lt;= -500),-6,IF(AND(S500 &gt; -500,S500 &lt;= -400),-5,IF(AND(S500 &gt; -400,S500 &lt;= -300),-4,IF(AND(S500 &gt; -300,S500 &lt;= -200),-3,IF(AND(S500 &gt; -200,S500 &lt;= -100),-2,IF(AND(S500 &gt; -100,S500 &lt;= -1),-1,IF(AND(S500 &gt;= 0,S500 &lt; 100),1,IF(AND(S500 &gt;= 100,S500 &lt; 200),2,IF(AND(S500 &gt;= 200,S500 &lt; 300),3,IF(AND(S500 &gt;= 300,S500 &lt; 400),4,IF(AND(S500 &gt;= 400,S500 &lt; 500),5))))))))))))</f>
        <v>1</v>
      </c>
      <c r="E500" s="1" t="s">
        <v>93</v>
      </c>
      <c r="F500" s="27" t="s">
        <v>1032</v>
      </c>
      <c r="G500" s="1" t="s">
        <v>1033</v>
      </c>
      <c r="H500" s="1" t="s">
        <v>1034</v>
      </c>
      <c r="I500" s="1">
        <v>936</v>
      </c>
      <c r="J500" s="1">
        <v>0</v>
      </c>
      <c r="K500" s="1">
        <v>18</v>
      </c>
      <c r="L500" s="1">
        <v>0</v>
      </c>
      <c r="M500" t="s">
        <v>29</v>
      </c>
      <c r="N500" s="14">
        <f>J500/I500</f>
        <v>0</v>
      </c>
      <c r="O500" s="14">
        <f>K500/I500</f>
        <v>1.9230769230769232E-2</v>
      </c>
      <c r="P500" s="14">
        <f>L500/I500</f>
        <v>0</v>
      </c>
      <c r="Q500">
        <v>179</v>
      </c>
      <c r="R500" s="14">
        <f>Q500/I500</f>
        <v>0.19123931623931623</v>
      </c>
      <c r="S500">
        <v>95</v>
      </c>
      <c r="T500" t="s">
        <v>97</v>
      </c>
      <c r="U500" s="19" t="s">
        <v>98</v>
      </c>
      <c r="V500" s="19" t="s">
        <v>665</v>
      </c>
      <c r="W500">
        <v>83.899999999999991</v>
      </c>
      <c r="X500" s="14">
        <f>(Q500-W500)/I500</f>
        <v>0.10160256410256412</v>
      </c>
      <c r="Y500" s="14" t="s">
        <v>1035</v>
      </c>
      <c r="Z500" s="30" t="str">
        <f>CONCATENATE(E500," (",U500,") - ",F500," (",V500,")")</f>
        <v>Plutarch (0007) - Comparison of Dion and Brutus (062)</v>
      </c>
      <c r="AA500" s="14"/>
      <c r="AB500" s="14"/>
      <c r="AC500" s="14"/>
      <c r="AD500" s="14"/>
    </row>
    <row r="501" spans="1:30" ht="15.75" customHeight="1" x14ac:dyDescent="0.2">
      <c r="A501" s="1" t="s">
        <v>916</v>
      </c>
      <c r="B501" s="1" t="s">
        <v>917</v>
      </c>
      <c r="C501" s="1" t="s">
        <v>916</v>
      </c>
      <c r="D501" s="10">
        <f>IF(AND(S501 &gt;= -800,S501 &lt;= -600),-7,IF(AND(S501 &gt; -600,S501 &lt;= -500),-6,IF(AND(S501 &gt; -500,S501 &lt;= -400),-5,IF(AND(S501 &gt; -400,S501 &lt;= -300),-4,IF(AND(S501 &gt; -300,S501 &lt;= -200),-3,IF(AND(S501 &gt; -200,S501 &lt;= -100),-2,IF(AND(S501 &gt; -100,S501 &lt;= -1),-1,IF(AND(S501 &gt;= 0,S501 &lt; 100),1,IF(AND(S501 &gt;= 100,S501 &lt; 200),2,IF(AND(S501 &gt;= 200,S501 &lt; 300),3,IF(AND(S501 &gt;= 300,S501 &lt; 400),4,IF(AND(S501 &gt;= 400,S501 &lt; 500),5))))))))))))</f>
        <v>1</v>
      </c>
      <c r="E501" s="1" t="s">
        <v>93</v>
      </c>
      <c r="F501" s="27" t="s">
        <v>1036</v>
      </c>
      <c r="G501" s="1" t="s">
        <v>1037</v>
      </c>
      <c r="H501" s="1" t="s">
        <v>1038</v>
      </c>
      <c r="I501" s="1">
        <v>984</v>
      </c>
      <c r="J501" s="1">
        <v>2</v>
      </c>
      <c r="K501" s="1">
        <v>15</v>
      </c>
      <c r="L501" s="1">
        <v>0</v>
      </c>
      <c r="M501" t="s">
        <v>29</v>
      </c>
      <c r="N501" s="14">
        <f>J501/I501</f>
        <v>2.0325203252032522E-3</v>
      </c>
      <c r="O501" s="14">
        <f>K501/I501</f>
        <v>1.524390243902439E-2</v>
      </c>
      <c r="P501" s="14">
        <f>L501/I501</f>
        <v>0</v>
      </c>
      <c r="Q501">
        <v>181</v>
      </c>
      <c r="R501" s="14">
        <f>Q501/I501</f>
        <v>0.1839430894308943</v>
      </c>
      <c r="S501">
        <v>95</v>
      </c>
      <c r="T501" t="s">
        <v>97</v>
      </c>
      <c r="U501" s="19" t="s">
        <v>98</v>
      </c>
      <c r="V501" s="19" t="s">
        <v>785</v>
      </c>
      <c r="W501">
        <v>110.4166666666666</v>
      </c>
      <c r="X501" s="14">
        <f>(Q501-W501)/I501</f>
        <v>7.1731029810298164E-2</v>
      </c>
      <c r="Y501" s="14" t="s">
        <v>1039</v>
      </c>
      <c r="Z501" s="30" t="str">
        <f>CONCATENATE(E501," (",U501,") - ",F501," (",V501,")")</f>
        <v>Plutarch (0007) - Comparison of Lucullus and Cimon (037)</v>
      </c>
      <c r="AA501" s="14"/>
      <c r="AB501" s="14"/>
      <c r="AC501" s="14"/>
      <c r="AD501" s="14"/>
    </row>
    <row r="502" spans="1:30" ht="15.75" customHeight="1" x14ac:dyDescent="0.2">
      <c r="A502" s="1" t="s">
        <v>916</v>
      </c>
      <c r="B502" s="1" t="s">
        <v>917</v>
      </c>
      <c r="C502" s="1" t="s">
        <v>916</v>
      </c>
      <c r="D502" s="10">
        <f>IF(AND(S502 &gt;= -800,S502 &lt;= -600),-7,IF(AND(S502 &gt; -600,S502 &lt;= -500),-6,IF(AND(S502 &gt; -500,S502 &lt;= -400),-5,IF(AND(S502 &gt; -400,S502 &lt;= -300),-4,IF(AND(S502 &gt; -300,S502 &lt;= -200),-3,IF(AND(S502 &gt; -200,S502 &lt;= -100),-2,IF(AND(S502 &gt; -100,S502 &lt;= -1),-1,IF(AND(S502 &gt;= 0,S502 &lt; 100),1,IF(AND(S502 &gt;= 100,S502 &lt; 200),2,IF(AND(S502 &gt;= 200,S502 &lt; 300),3,IF(AND(S502 &gt;= 300,S502 &lt; 400),4,IF(AND(S502 &gt;= 400,S502 &lt; 500),5))))))))))))</f>
        <v>1</v>
      </c>
      <c r="E502" s="1" t="s">
        <v>93</v>
      </c>
      <c r="F502" s="27" t="s">
        <v>1040</v>
      </c>
      <c r="G502" s="1" t="s">
        <v>1041</v>
      </c>
      <c r="H502" s="1" t="s">
        <v>1042</v>
      </c>
      <c r="I502" s="1">
        <v>1587</v>
      </c>
      <c r="J502" s="1">
        <v>2</v>
      </c>
      <c r="K502" s="1">
        <v>15</v>
      </c>
      <c r="L502" s="1">
        <v>0</v>
      </c>
      <c r="M502" t="s">
        <v>29</v>
      </c>
      <c r="N502" s="14">
        <f>J502/I502</f>
        <v>1.260239445494644E-3</v>
      </c>
      <c r="O502" s="14">
        <f>K502/I502</f>
        <v>9.4517958412098299E-3</v>
      </c>
      <c r="P502" s="14">
        <f>L502/I502</f>
        <v>0</v>
      </c>
      <c r="Q502">
        <v>280</v>
      </c>
      <c r="R502" s="14">
        <f>Q502/I502</f>
        <v>0.17643352236925017</v>
      </c>
      <c r="S502">
        <v>95</v>
      </c>
      <c r="T502" t="s">
        <v>97</v>
      </c>
      <c r="U502" s="19" t="s">
        <v>98</v>
      </c>
      <c r="V502" s="19" t="s">
        <v>57</v>
      </c>
      <c r="W502">
        <v>162.5333333333333</v>
      </c>
      <c r="X502" s="14">
        <f>(Q502-W502)/I502</f>
        <v>7.4018063432052111E-2</v>
      </c>
      <c r="Y502" s="14" t="s">
        <v>1043</v>
      </c>
      <c r="Z502" s="30" t="str">
        <f>CONCATENATE(E502," (",U502,") - ",F502," (",V502,")")</f>
        <v>Plutarch (0007) - Comparison of Lycurgus and Numa (006)</v>
      </c>
      <c r="AA502" s="14"/>
      <c r="AB502" s="14"/>
      <c r="AC502" s="14"/>
      <c r="AD502" s="14"/>
    </row>
    <row r="503" spans="1:30" ht="15.75" customHeight="1" x14ac:dyDescent="0.2">
      <c r="A503" s="1" t="s">
        <v>916</v>
      </c>
      <c r="B503" s="1" t="s">
        <v>917</v>
      </c>
      <c r="C503" s="1" t="s">
        <v>916</v>
      </c>
      <c r="D503" s="10">
        <f>IF(AND(S503 &gt;= -800,S503 &lt;= -600),-7,IF(AND(S503 &gt; -600,S503 &lt;= -500),-6,IF(AND(S503 &gt; -500,S503 &lt;= -400),-5,IF(AND(S503 &gt; -400,S503 &lt;= -300),-4,IF(AND(S503 &gt; -300,S503 &lt;= -200),-3,IF(AND(S503 &gt; -200,S503 &lt;= -100),-2,IF(AND(S503 &gt; -100,S503 &lt;= -1),-1,IF(AND(S503 &gt;= 0,S503 &lt; 100),1,IF(AND(S503 &gt;= 100,S503 &lt; 200),2,IF(AND(S503 &gt;= 200,S503 &lt; 300),3,IF(AND(S503 &gt;= 300,S503 &lt; 400),4,IF(AND(S503 &gt;= 400,S503 &lt; 500),5))))))))))))</f>
        <v>1</v>
      </c>
      <c r="E503" s="1" t="s">
        <v>93</v>
      </c>
      <c r="F503" s="27" t="s">
        <v>1044</v>
      </c>
      <c r="G503" s="1" t="s">
        <v>1045</v>
      </c>
      <c r="H503" s="1" t="s">
        <v>1046</v>
      </c>
      <c r="I503" s="1">
        <v>1233</v>
      </c>
      <c r="J503" s="1">
        <v>0</v>
      </c>
      <c r="K503" s="1">
        <v>8</v>
      </c>
      <c r="L503" s="1">
        <v>0</v>
      </c>
      <c r="M503" t="s">
        <v>29</v>
      </c>
      <c r="N503" s="14">
        <f>J503/I503</f>
        <v>0</v>
      </c>
      <c r="O503" s="14">
        <f>K503/I503</f>
        <v>6.4882400648824008E-3</v>
      </c>
      <c r="P503" s="14">
        <f>L503/I503</f>
        <v>0</v>
      </c>
      <c r="Q503">
        <v>218</v>
      </c>
      <c r="R503" s="14">
        <f>Q503/I503</f>
        <v>0.17680454176804541</v>
      </c>
      <c r="S503">
        <v>95</v>
      </c>
      <c r="T503" t="s">
        <v>97</v>
      </c>
      <c r="U503" s="19" t="s">
        <v>98</v>
      </c>
      <c r="V503" s="19" t="s">
        <v>531</v>
      </c>
      <c r="W503">
        <v>104.9166666666666</v>
      </c>
      <c r="X503" s="14">
        <f>(Q503-W503)/I503</f>
        <v>9.1713976750473158E-2</v>
      </c>
      <c r="Y503" s="14" t="s">
        <v>1047</v>
      </c>
      <c r="Z503" s="30" t="str">
        <f>CONCATENATE(E503," (",U503,") - ",F503," (",V503,")")</f>
        <v>Plutarch (0007) - Comparison of Lysander and Sulla (034)</v>
      </c>
      <c r="AA503" s="14"/>
      <c r="AB503" s="14"/>
      <c r="AC503" s="14"/>
      <c r="AD503" s="14"/>
    </row>
    <row r="504" spans="1:30" ht="15.75" customHeight="1" x14ac:dyDescent="0.2">
      <c r="A504" s="1" t="s">
        <v>916</v>
      </c>
      <c r="B504" s="1" t="s">
        <v>917</v>
      </c>
      <c r="C504" s="1" t="s">
        <v>916</v>
      </c>
      <c r="D504" s="10">
        <f>IF(AND(S504 &gt;= -800,S504 &lt;= -600),-7,IF(AND(S504 &gt; -600,S504 &lt;= -500),-6,IF(AND(S504 &gt; -500,S504 &lt;= -400),-5,IF(AND(S504 &gt; -400,S504 &lt;= -300),-4,IF(AND(S504 &gt; -300,S504 &lt;= -200),-3,IF(AND(S504 &gt; -200,S504 &lt;= -100),-2,IF(AND(S504 &gt; -100,S504 &lt;= -1),-1,IF(AND(S504 &gt;= 0,S504 &lt; 100),1,IF(AND(S504 &gt;= 100,S504 &lt; 200),2,IF(AND(S504 &gt;= 200,S504 &lt; 300),3,IF(AND(S504 &gt;= 300,S504 &lt; 400),4,IF(AND(S504 &gt;= 400,S504 &lt; 500),5))))))))))))</f>
        <v>1</v>
      </c>
      <c r="E504" s="1" t="s">
        <v>93</v>
      </c>
      <c r="F504" s="27" t="s">
        <v>1048</v>
      </c>
      <c r="G504" s="1" t="s">
        <v>1049</v>
      </c>
      <c r="H504" s="1" t="s">
        <v>1050</v>
      </c>
      <c r="I504" s="1">
        <v>1206</v>
      </c>
      <c r="J504" s="1">
        <v>1</v>
      </c>
      <c r="K504" s="1">
        <v>16</v>
      </c>
      <c r="L504" s="1">
        <v>0</v>
      </c>
      <c r="M504" t="s">
        <v>29</v>
      </c>
      <c r="N504" s="14">
        <f>J504/I504</f>
        <v>8.2918739635157548E-4</v>
      </c>
      <c r="O504" s="14">
        <f>K504/I504</f>
        <v>1.3266998341625208E-2</v>
      </c>
      <c r="P504" s="14">
        <f>L504/I504</f>
        <v>0</v>
      </c>
      <c r="Q504">
        <v>220</v>
      </c>
      <c r="R504" s="14">
        <f>Q504/I504</f>
        <v>0.1824212271973466</v>
      </c>
      <c r="S504">
        <v>95</v>
      </c>
      <c r="T504" t="s">
        <v>97</v>
      </c>
      <c r="U504" s="19" t="s">
        <v>98</v>
      </c>
      <c r="V504" s="19" t="s">
        <v>511</v>
      </c>
      <c r="W504">
        <v>109.0833333333333</v>
      </c>
      <c r="X504" s="14">
        <f>(Q504-W504)/I504</f>
        <v>9.1970702045328936E-2</v>
      </c>
      <c r="Y504" s="14" t="s">
        <v>1051</v>
      </c>
      <c r="Z504" s="30" t="str">
        <f>CONCATENATE(E504," (",U504,") - ",F504," (",V504,")")</f>
        <v>Plutarch (0007) - Comparison of Nicias and Crassus (040)</v>
      </c>
      <c r="AA504" s="14"/>
      <c r="AB504" s="14"/>
      <c r="AC504" s="14"/>
      <c r="AD504" s="14"/>
    </row>
    <row r="505" spans="1:30" ht="15.75" customHeight="1" x14ac:dyDescent="0.2">
      <c r="A505" s="1" t="s">
        <v>916</v>
      </c>
      <c r="B505" s="1" t="s">
        <v>917</v>
      </c>
      <c r="C505" s="1" t="s">
        <v>916</v>
      </c>
      <c r="D505" s="10">
        <f>IF(AND(S505 &gt;= -800,S505 &lt;= -600),-7,IF(AND(S505 &gt; -600,S505 &lt;= -500),-6,IF(AND(S505 &gt; -500,S505 &lt;= -400),-5,IF(AND(S505 &gt; -400,S505 &lt;= -300),-4,IF(AND(S505 &gt; -300,S505 &lt;= -200),-3,IF(AND(S505 &gt; -200,S505 &lt;= -100),-2,IF(AND(S505 &gt; -100,S505 &lt;= -1),-1,IF(AND(S505 &gt;= 0,S505 &lt; 100),1,IF(AND(S505 &gt;= 100,S505 &lt; 200),2,IF(AND(S505 &gt;= 200,S505 &lt; 300),3,IF(AND(S505 &gt;= 300,S505 &lt; 400),4,IF(AND(S505 &gt;= 400,S505 &lt; 500),5))))))))))))</f>
        <v>1</v>
      </c>
      <c r="E505" s="1" t="s">
        <v>93</v>
      </c>
      <c r="F505" s="27" t="s">
        <v>1052</v>
      </c>
      <c r="G505" s="1" t="s">
        <v>1053</v>
      </c>
      <c r="H505" s="1" t="s">
        <v>1054</v>
      </c>
      <c r="I505" s="1">
        <v>800</v>
      </c>
      <c r="J505" s="1">
        <v>2</v>
      </c>
      <c r="K505" s="1">
        <v>21</v>
      </c>
      <c r="L505" s="1">
        <v>0</v>
      </c>
      <c r="M505" t="s">
        <v>29</v>
      </c>
      <c r="N505" s="14">
        <f>J505/I505</f>
        <v>2.5000000000000001E-3</v>
      </c>
      <c r="O505" s="14">
        <f>K505/I505</f>
        <v>2.6249999999999999E-2</v>
      </c>
      <c r="P505" s="14">
        <f>L505/I505</f>
        <v>0</v>
      </c>
      <c r="Q505">
        <v>146</v>
      </c>
      <c r="R505" s="14">
        <f>Q505/I505</f>
        <v>0.1825</v>
      </c>
      <c r="S505">
        <v>95</v>
      </c>
      <c r="T505" t="s">
        <v>97</v>
      </c>
      <c r="U505" s="19" t="s">
        <v>98</v>
      </c>
      <c r="V505" s="19" t="s">
        <v>695</v>
      </c>
      <c r="W505">
        <v>83.333333333333314</v>
      </c>
      <c r="X505" s="14">
        <f>(Q505-W505)/I505</f>
        <v>7.8333333333333352E-2</v>
      </c>
      <c r="Y505" s="14" t="s">
        <v>1055</v>
      </c>
      <c r="Z505" s="30" t="str">
        <f>CONCATENATE(E505," (",U505,") - ",F505," (",V505,")")</f>
        <v>Plutarch (0007) - Comparison of Pelopidas and Marcellus (023)</v>
      </c>
      <c r="AA505" s="14"/>
      <c r="AB505" s="14"/>
      <c r="AC505" s="14"/>
      <c r="AD505" s="14"/>
    </row>
    <row r="506" spans="1:30" ht="15.75" customHeight="1" x14ac:dyDescent="0.2">
      <c r="A506" s="1" t="s">
        <v>916</v>
      </c>
      <c r="B506" s="1" t="s">
        <v>917</v>
      </c>
      <c r="C506" s="1" t="s">
        <v>916</v>
      </c>
      <c r="D506" s="10">
        <f>IF(AND(S506 &gt;= -800,S506 &lt;= -600),-7,IF(AND(S506 &gt; -600,S506 &lt;= -500),-6,IF(AND(S506 &gt; -500,S506 &lt;= -400),-5,IF(AND(S506 &gt; -400,S506 &lt;= -300),-4,IF(AND(S506 &gt; -300,S506 &lt;= -200),-3,IF(AND(S506 &gt; -200,S506 &lt;= -100),-2,IF(AND(S506 &gt; -100,S506 &lt;= -1),-1,IF(AND(S506 &gt;= 0,S506 &lt; 100),1,IF(AND(S506 &gt;= 100,S506 &lt; 200),2,IF(AND(S506 &gt;= 200,S506 &lt; 300),3,IF(AND(S506 &gt;= 300,S506 &lt; 400),4,IF(AND(S506 &gt;= 400,S506 &lt; 500),5))))))))))))</f>
        <v>1</v>
      </c>
      <c r="E506" s="1" t="s">
        <v>93</v>
      </c>
      <c r="F506" s="27" t="s">
        <v>1056</v>
      </c>
      <c r="G506" s="1" t="s">
        <v>1057</v>
      </c>
      <c r="H506" s="1" t="s">
        <v>1058</v>
      </c>
      <c r="I506" s="1">
        <v>719</v>
      </c>
      <c r="J506" s="1">
        <v>2</v>
      </c>
      <c r="K506" s="1">
        <v>9</v>
      </c>
      <c r="L506" s="1">
        <v>0</v>
      </c>
      <c r="M506" t="s">
        <v>29</v>
      </c>
      <c r="N506" s="14">
        <f>J506/I506</f>
        <v>2.7816411682892906E-3</v>
      </c>
      <c r="O506" s="14">
        <f>K506/I506</f>
        <v>1.2517385257301807E-2</v>
      </c>
      <c r="P506" s="14">
        <f>L506/I506</f>
        <v>0</v>
      </c>
      <c r="Q506">
        <v>130</v>
      </c>
      <c r="R506" s="14">
        <f>Q506/I506</f>
        <v>0.1808066759388039</v>
      </c>
      <c r="S506">
        <v>95</v>
      </c>
      <c r="T506" t="s">
        <v>97</v>
      </c>
      <c r="U506" s="19" t="s">
        <v>98</v>
      </c>
      <c r="V506" s="19" t="s">
        <v>790</v>
      </c>
      <c r="W506">
        <v>70.500000000000014</v>
      </c>
      <c r="X506" s="14">
        <f>(Q506-W506)/I506</f>
        <v>8.2753824756606378E-2</v>
      </c>
      <c r="Y506" s="14" t="s">
        <v>1059</v>
      </c>
      <c r="Z506" s="30" t="str">
        <f>CONCATENATE(E506," (",U506,") - ",F506," (",V506,")")</f>
        <v>Plutarch (0007) - Comparison of Pericles and Fabius Maximus (014)</v>
      </c>
      <c r="AA506" s="14"/>
      <c r="AB506" s="14"/>
      <c r="AC506" s="14"/>
      <c r="AD506" s="14"/>
    </row>
    <row r="507" spans="1:30" ht="15.75" customHeight="1" x14ac:dyDescent="0.2">
      <c r="A507" s="1" t="s">
        <v>916</v>
      </c>
      <c r="B507" s="1" t="s">
        <v>917</v>
      </c>
      <c r="C507" s="1" t="s">
        <v>916</v>
      </c>
      <c r="D507" s="10">
        <f>IF(AND(S507 &gt;= -800,S507 &lt;= -600),-7,IF(AND(S507 &gt; -600,S507 &lt;= -500),-6,IF(AND(S507 &gt; -500,S507 &lt;= -400),-5,IF(AND(S507 &gt; -400,S507 &lt;= -300),-4,IF(AND(S507 &gt; -300,S507 &lt;= -200),-3,IF(AND(S507 &gt; -200,S507 &lt;= -100),-2,IF(AND(S507 &gt; -100,S507 &lt;= -1),-1,IF(AND(S507 &gt;= 0,S507 &lt; 100),1,IF(AND(S507 &gt;= 100,S507 &lt; 200),2,IF(AND(S507 &gt;= 200,S507 &lt; 300),3,IF(AND(S507 &gt;= 300,S507 &lt; 400),4,IF(AND(S507 &gt;= 400,S507 &lt; 500),5))))))))))))</f>
        <v>1</v>
      </c>
      <c r="E507" s="1" t="s">
        <v>93</v>
      </c>
      <c r="F507" s="27" t="s">
        <v>1060</v>
      </c>
      <c r="G507" s="1" t="s">
        <v>1061</v>
      </c>
      <c r="H507" s="1" t="s">
        <v>1062</v>
      </c>
      <c r="I507" s="1">
        <v>546</v>
      </c>
      <c r="J507" s="1">
        <v>2</v>
      </c>
      <c r="K507" s="1">
        <v>3</v>
      </c>
      <c r="L507" s="1">
        <v>0</v>
      </c>
      <c r="M507" t="s">
        <v>29</v>
      </c>
      <c r="N507" s="14">
        <f>J507/I507</f>
        <v>3.663003663003663E-3</v>
      </c>
      <c r="O507" s="14">
        <f>K507/I507</f>
        <v>5.4945054945054949E-3</v>
      </c>
      <c r="P507" s="14">
        <f>L507/I507</f>
        <v>0</v>
      </c>
      <c r="Q507">
        <v>97</v>
      </c>
      <c r="R507" s="14">
        <f>Q507/I507</f>
        <v>0.17765567765567766</v>
      </c>
      <c r="S507">
        <v>95</v>
      </c>
      <c r="T507" t="s">
        <v>97</v>
      </c>
      <c r="U507" s="19" t="s">
        <v>98</v>
      </c>
      <c r="V507" s="19" t="s">
        <v>670</v>
      </c>
      <c r="W507">
        <v>57.916666666666693</v>
      </c>
      <c r="X507" s="14">
        <f>(Q507-W507)/I507</f>
        <v>7.1581196581196535E-2</v>
      </c>
      <c r="Y507" s="14" t="s">
        <v>1063</v>
      </c>
      <c r="Z507" s="30" t="str">
        <f>CONCATENATE(E507," (",U507,") - ",F507," (",V507,")")</f>
        <v>Plutarch (0007) - Comparison of Philopoemen and Titus (029)</v>
      </c>
      <c r="AA507" s="14"/>
      <c r="AB507" s="14"/>
      <c r="AC507" s="14"/>
      <c r="AD507" s="14"/>
    </row>
    <row r="508" spans="1:30" ht="15.75" customHeight="1" x14ac:dyDescent="0.2">
      <c r="A508" s="1" t="s">
        <v>916</v>
      </c>
      <c r="B508" s="1" t="s">
        <v>917</v>
      </c>
      <c r="C508" s="1" t="s">
        <v>916</v>
      </c>
      <c r="D508" s="10">
        <f>IF(AND(S508 &gt;= -800,S508 &lt;= -600),-7,IF(AND(S508 &gt; -600,S508 &lt;= -500),-6,IF(AND(S508 &gt; -500,S508 &lt;= -400),-5,IF(AND(S508 &gt; -400,S508 &lt;= -300),-4,IF(AND(S508 &gt; -300,S508 &lt;= -200),-3,IF(AND(S508 &gt; -200,S508 &lt;= -100),-2,IF(AND(S508 &gt; -100,S508 &lt;= -1),-1,IF(AND(S508 &gt;= 0,S508 &lt; 100),1,IF(AND(S508 &gt;= 100,S508 &lt; 200),2,IF(AND(S508 &gt;= 200,S508 &lt; 300),3,IF(AND(S508 &gt;= 300,S508 &lt; 400),4,IF(AND(S508 &gt;= 400,S508 &lt; 500),5))))))))))))</f>
        <v>1</v>
      </c>
      <c r="E508" s="1" t="s">
        <v>93</v>
      </c>
      <c r="F508" s="27" t="s">
        <v>1064</v>
      </c>
      <c r="G508" s="1" t="s">
        <v>1065</v>
      </c>
      <c r="H508" s="1" t="s">
        <v>1066</v>
      </c>
      <c r="I508" s="1">
        <v>397</v>
      </c>
      <c r="J508" s="1">
        <v>0</v>
      </c>
      <c r="K508" s="1">
        <v>8</v>
      </c>
      <c r="L508" s="1">
        <v>0</v>
      </c>
      <c r="M508" t="s">
        <v>29</v>
      </c>
      <c r="N508" s="14">
        <f>J508/I508</f>
        <v>0</v>
      </c>
      <c r="O508" s="14">
        <f>K508/I508</f>
        <v>2.0151133501259445E-2</v>
      </c>
      <c r="P508" s="14">
        <f>L508/I508</f>
        <v>0</v>
      </c>
      <c r="Q508">
        <v>74</v>
      </c>
      <c r="R508" s="14">
        <f>Q508/I508</f>
        <v>0.18639798488664988</v>
      </c>
      <c r="S508">
        <v>95</v>
      </c>
      <c r="T508" t="s">
        <v>97</v>
      </c>
      <c r="U508" s="19" t="s">
        <v>98</v>
      </c>
      <c r="V508" s="19" t="s">
        <v>604</v>
      </c>
      <c r="W508">
        <v>43</v>
      </c>
      <c r="X508" s="14">
        <f>(Q508-W508)/I508</f>
        <v>7.8085642317380355E-2</v>
      </c>
      <c r="Y508" s="14" t="s">
        <v>1067</v>
      </c>
      <c r="Z508" s="30" t="str">
        <f>CONCATENATE(E508," (",U508,") - ",F508," (",V508,")")</f>
        <v>Plutarch (0007) - Comparison of Sertorius and Eumenes (043)</v>
      </c>
      <c r="AA508" s="14"/>
      <c r="AB508" s="14"/>
      <c r="AC508" s="14"/>
      <c r="AD508" s="14"/>
    </row>
    <row r="509" spans="1:30" ht="15.75" customHeight="1" x14ac:dyDescent="0.2">
      <c r="A509" s="1" t="s">
        <v>916</v>
      </c>
      <c r="B509" s="1" t="s">
        <v>917</v>
      </c>
      <c r="C509" s="1" t="s">
        <v>916</v>
      </c>
      <c r="D509" s="10">
        <f>IF(AND(S509 &gt;= -800,S509 &lt;= -600),-7,IF(AND(S509 &gt; -600,S509 &lt;= -500),-6,IF(AND(S509 &gt; -500,S509 &lt;= -400),-5,IF(AND(S509 &gt; -400,S509 &lt;= -300),-4,IF(AND(S509 &gt; -300,S509 &lt;= -200),-3,IF(AND(S509 &gt; -200,S509 &lt;= -100),-2,IF(AND(S509 &gt; -100,S509 &lt;= -1),-1,IF(AND(S509 &gt;= 0,S509 &lt; 100),1,IF(AND(S509 &gt;= 100,S509 &lt; 200),2,IF(AND(S509 &gt;= 200,S509 &lt; 300),3,IF(AND(S509 &gt;= 300,S509 &lt; 400),4,IF(AND(S509 &gt;= 400,S509 &lt; 500),5))))))))))))</f>
        <v>1</v>
      </c>
      <c r="E509" s="1" t="s">
        <v>93</v>
      </c>
      <c r="F509" s="27" t="s">
        <v>1068</v>
      </c>
      <c r="G509" s="1" t="s">
        <v>1069</v>
      </c>
      <c r="H509" s="1" t="s">
        <v>1070</v>
      </c>
      <c r="I509" s="1">
        <v>940</v>
      </c>
      <c r="J509" s="1">
        <v>1</v>
      </c>
      <c r="K509" s="1">
        <v>7</v>
      </c>
      <c r="L509" s="1">
        <v>1</v>
      </c>
      <c r="M509" t="s">
        <v>29</v>
      </c>
      <c r="N509" s="14">
        <f>J509/I509</f>
        <v>1.0638297872340426E-3</v>
      </c>
      <c r="O509" s="14">
        <f>K509/I509</f>
        <v>7.4468085106382982E-3</v>
      </c>
      <c r="P509" s="14">
        <f>L509/I509</f>
        <v>1.0638297872340426E-3</v>
      </c>
      <c r="Q509">
        <v>167</v>
      </c>
      <c r="R509" s="14">
        <f>Q509/I509</f>
        <v>0.17765957446808511</v>
      </c>
      <c r="S509">
        <v>95</v>
      </c>
      <c r="T509" t="s">
        <v>97</v>
      </c>
      <c r="U509" s="19" t="s">
        <v>98</v>
      </c>
      <c r="V509" s="19" t="s">
        <v>72</v>
      </c>
      <c r="W509">
        <v>90.38333333333334</v>
      </c>
      <c r="X509" s="14">
        <f>(Q509-W509)/I509</f>
        <v>8.1507092198581557E-2</v>
      </c>
      <c r="Y509" s="14" t="s">
        <v>1071</v>
      </c>
      <c r="Z509" s="30" t="str">
        <f>CONCATENATE(E509," (",U509,") - ",F509," (",V509,")")</f>
        <v>Plutarch (0007) - Comparison of Solon and Publicola (009)</v>
      </c>
      <c r="AA509" s="14"/>
      <c r="AB509" s="14"/>
      <c r="AC509" s="14"/>
      <c r="AD509" s="14"/>
    </row>
    <row r="510" spans="1:30" ht="15.75" customHeight="1" x14ac:dyDescent="0.2">
      <c r="A510" s="1" t="s">
        <v>916</v>
      </c>
      <c r="B510" s="1" t="s">
        <v>917</v>
      </c>
      <c r="C510" s="1" t="s">
        <v>916</v>
      </c>
      <c r="D510" s="10">
        <f>IF(AND(S510 &gt;= -800,S510 &lt;= -600),-7,IF(AND(S510 &gt; -600,S510 &lt;= -500),-6,IF(AND(S510 &gt; -500,S510 &lt;= -400),-5,IF(AND(S510 &gt; -400,S510 &lt;= -300),-4,IF(AND(S510 &gt; -300,S510 &lt;= -200),-3,IF(AND(S510 &gt; -200,S510 &lt;= -100),-2,IF(AND(S510 &gt; -100,S510 &lt;= -1),-1,IF(AND(S510 &gt;= 0,S510 &lt; 100),1,IF(AND(S510 &gt;= 100,S510 &lt; 200),2,IF(AND(S510 &gt;= 200,S510 &lt; 300),3,IF(AND(S510 &gt;= 300,S510 &lt; 400),4,IF(AND(S510 &gt;= 400,S510 &lt; 500),5))))))))))))</f>
        <v>1</v>
      </c>
      <c r="E510" s="1" t="s">
        <v>93</v>
      </c>
      <c r="F510" s="27" t="s">
        <v>1072</v>
      </c>
      <c r="G510" s="1" t="s">
        <v>1073</v>
      </c>
      <c r="H510" s="1" t="s">
        <v>1074</v>
      </c>
      <c r="I510" s="1">
        <v>1156</v>
      </c>
      <c r="J510" s="1">
        <v>0</v>
      </c>
      <c r="K510" s="1">
        <v>14</v>
      </c>
      <c r="L510" s="1">
        <v>0</v>
      </c>
      <c r="M510" t="s">
        <v>29</v>
      </c>
      <c r="N510" s="14">
        <f>J510/I510</f>
        <v>0</v>
      </c>
      <c r="O510" s="14">
        <f>K510/I510</f>
        <v>1.2110726643598616E-2</v>
      </c>
      <c r="P510" s="14">
        <f>L510/I510</f>
        <v>0</v>
      </c>
      <c r="Q510">
        <v>225</v>
      </c>
      <c r="R510" s="14">
        <f>Q510/I510</f>
        <v>0.19463667820069205</v>
      </c>
      <c r="S510">
        <v>95</v>
      </c>
      <c r="T510" t="s">
        <v>97</v>
      </c>
      <c r="U510" s="19" t="s">
        <v>98</v>
      </c>
      <c r="V510" s="19" t="s">
        <v>42</v>
      </c>
      <c r="W510">
        <v>132.25</v>
      </c>
      <c r="X510" s="14">
        <f>(Q510-W510)/I510</f>
        <v>8.0233564013840825E-2</v>
      </c>
      <c r="Y510" s="14" t="s">
        <v>1075</v>
      </c>
      <c r="Z510" s="30" t="str">
        <f>CONCATENATE(E510," (",U510,") - ",F510," (",V510,")")</f>
        <v>Plutarch (0007) - Comparison of Theseus and Romulus (003)</v>
      </c>
      <c r="AA510" s="14"/>
      <c r="AB510" s="14"/>
      <c r="AC510" s="14"/>
      <c r="AD510" s="14"/>
    </row>
    <row r="511" spans="1:30" ht="15.75" customHeight="1" x14ac:dyDescent="0.2">
      <c r="A511" s="1" t="s">
        <v>916</v>
      </c>
      <c r="B511" s="1" t="s">
        <v>917</v>
      </c>
      <c r="C511" s="1" t="s">
        <v>916</v>
      </c>
      <c r="D511" s="10">
        <f>IF(AND(S511 &gt;= -800,S511 &lt;= -600),-7,IF(AND(S511 &gt; -600,S511 &lt;= -500),-6,IF(AND(S511 &gt; -500,S511 &lt;= -400),-5,IF(AND(S511 &gt; -400,S511 &lt;= -300),-4,IF(AND(S511 &gt; -300,S511 &lt;= -200),-3,IF(AND(S511 &gt; -200,S511 &lt;= -100),-2,IF(AND(S511 &gt; -100,S511 &lt;= -1),-1,IF(AND(S511 &gt;= 0,S511 &lt; 100),1,IF(AND(S511 &gt;= 100,S511 &lt; 200),2,IF(AND(S511 &gt;= 200,S511 &lt; 300),3,IF(AND(S511 &gt;= 300,S511 &lt; 400),4,IF(AND(S511 &gt;= 400,S511 &lt; 500),5))))))))))))</f>
        <v>1</v>
      </c>
      <c r="E511" s="1" t="s">
        <v>93</v>
      </c>
      <c r="F511" s="27" t="s">
        <v>1076</v>
      </c>
      <c r="G511" s="1" t="s">
        <v>1077</v>
      </c>
      <c r="H511" s="1" t="s">
        <v>1078</v>
      </c>
      <c r="I511" s="1">
        <v>478</v>
      </c>
      <c r="J511" s="1">
        <v>1</v>
      </c>
      <c r="K511" s="1">
        <v>3</v>
      </c>
      <c r="L511" s="1">
        <v>0</v>
      </c>
      <c r="M511" t="s">
        <v>29</v>
      </c>
      <c r="N511" s="14">
        <f>J511/I511</f>
        <v>2.0920502092050207E-3</v>
      </c>
      <c r="O511" s="14">
        <f>K511/I511</f>
        <v>6.2761506276150627E-3</v>
      </c>
      <c r="P511" s="14">
        <f>L511/I511</f>
        <v>0</v>
      </c>
      <c r="Q511">
        <v>82</v>
      </c>
      <c r="R511" s="14">
        <f>Q511/I511</f>
        <v>0.17154811715481172</v>
      </c>
      <c r="S511">
        <v>95</v>
      </c>
      <c r="T511" t="s">
        <v>97</v>
      </c>
      <c r="U511" s="19" t="s">
        <v>98</v>
      </c>
      <c r="V511" s="19" t="s">
        <v>645</v>
      </c>
      <c r="W511">
        <v>37.166666666666657</v>
      </c>
      <c r="X511" s="14">
        <f>(Q511-W511)/I511</f>
        <v>9.3793584379358461E-2</v>
      </c>
      <c r="Y511" s="14" t="s">
        <v>1079</v>
      </c>
      <c r="Z511" s="30" t="str">
        <f>CONCATENATE(E511," (",U511,") - ",F511," (",V511,")")</f>
        <v>Plutarch (0007) - Comparison of Timoleon and Aemilius (020)</v>
      </c>
      <c r="AA511" s="14"/>
      <c r="AB511" s="14"/>
      <c r="AC511" s="14"/>
      <c r="AD511" s="14"/>
    </row>
    <row r="512" spans="1:30" ht="15.75" customHeight="1" x14ac:dyDescent="0.2">
      <c r="A512" s="1" t="s">
        <v>84</v>
      </c>
      <c r="B512" s="1" t="s">
        <v>85</v>
      </c>
      <c r="C512" s="1" t="s">
        <v>2204</v>
      </c>
      <c r="D512" s="10">
        <f>IF(AND(S512 &gt;= -800,S512 &lt;= -600),-7,IF(AND(S512 &gt; -600,S512 &lt;= -500),-6,IF(AND(S512 &gt; -500,S512 &lt;= -400),-5,IF(AND(S512 &gt; -400,S512 &lt;= -300),-4,IF(AND(S512 &gt; -300,S512 &lt;= -200),-3,IF(AND(S512 &gt; -200,S512 &lt;= -100),-2,IF(AND(S512 &gt; -100,S512 &lt;= -1),-1,IF(AND(S512 &gt;= 0,S512 &lt; 100),1,IF(AND(S512 &gt;= 100,S512 &lt; 200),2,IF(AND(S512 &gt;= 200,S512 &lt; 300),3,IF(AND(S512 &gt;= 300,S512 &lt; 400),4,IF(AND(S512 &gt;= 400,S512 &lt; 500),5))))))))))))</f>
        <v>1</v>
      </c>
      <c r="E512" s="1" t="s">
        <v>93</v>
      </c>
      <c r="F512" s="27" t="s">
        <v>156</v>
      </c>
      <c r="G512" s="1" t="s">
        <v>157</v>
      </c>
      <c r="H512" s="1" t="s">
        <v>158</v>
      </c>
      <c r="I512" s="1">
        <v>502</v>
      </c>
      <c r="J512" s="1">
        <v>9</v>
      </c>
      <c r="K512" s="1">
        <v>0</v>
      </c>
      <c r="L512" s="1">
        <v>0</v>
      </c>
      <c r="M512" t="s">
        <v>29</v>
      </c>
      <c r="N512" s="14">
        <f>J512/I512</f>
        <v>1.7928286852589643E-2</v>
      </c>
      <c r="O512" s="14">
        <f>K512/I512</f>
        <v>0</v>
      </c>
      <c r="P512" s="14">
        <f>L512/I512</f>
        <v>0</v>
      </c>
      <c r="Q512">
        <v>81</v>
      </c>
      <c r="R512" s="14">
        <f>Q512/I512</f>
        <v>0.16135458167330677</v>
      </c>
      <c r="S512">
        <v>95</v>
      </c>
      <c r="T512" t="s">
        <v>97</v>
      </c>
      <c r="U512" s="19" t="s">
        <v>98</v>
      </c>
      <c r="V512" s="19" t="s">
        <v>159</v>
      </c>
      <c r="W512">
        <v>40.983333333333327</v>
      </c>
      <c r="X512" s="14">
        <f>(Q512-W512)/I512</f>
        <v>7.9714475431606924E-2</v>
      </c>
      <c r="Y512" s="14" t="s">
        <v>160</v>
      </c>
      <c r="Z512" s="30" t="str">
        <f>CONCATENATE(E512," (",U512,") - ",F512," (",V512,")")</f>
        <v>Plutarch (0007) - Compendium Argumenti Stoicos absurdiora poetis dicere (137)</v>
      </c>
      <c r="AA512" s="14"/>
      <c r="AB512" s="14"/>
      <c r="AC512" s="14"/>
      <c r="AD512" s="14"/>
    </row>
    <row r="513" spans="1:30" ht="15.75" customHeight="1" x14ac:dyDescent="0.2">
      <c r="A513" s="1" t="s">
        <v>84</v>
      </c>
      <c r="B513" s="1" t="s">
        <v>85</v>
      </c>
      <c r="C513" s="1" t="s">
        <v>2204</v>
      </c>
      <c r="D513" s="10">
        <f>IF(AND(S513 &gt;= -800,S513 &lt;= -600),-7,IF(AND(S513 &gt; -600,S513 &lt;= -500),-6,IF(AND(S513 &gt; -500,S513 &lt;= -400),-5,IF(AND(S513 &gt; -400,S513 &lt;= -300),-4,IF(AND(S513 &gt; -300,S513 &lt;= -200),-3,IF(AND(S513 &gt; -200,S513 &lt;= -100),-2,IF(AND(S513 &gt; -100,S513 &lt;= -1),-1,IF(AND(S513 &gt;= 0,S513 &lt; 100),1,IF(AND(S513 &gt;= 100,S513 &lt; 200),2,IF(AND(S513 &gt;= 200,S513 &lt; 300),3,IF(AND(S513 &gt;= 300,S513 &lt; 400),4,IF(AND(S513 &gt;= 400,S513 &lt; 500),5))))))))))))</f>
        <v>1</v>
      </c>
      <c r="E513" s="1" t="s">
        <v>93</v>
      </c>
      <c r="F513" s="27" t="s">
        <v>161</v>
      </c>
      <c r="G513" s="1" t="s">
        <v>162</v>
      </c>
      <c r="H513" s="1" t="s">
        <v>163</v>
      </c>
      <c r="I513" s="1">
        <v>1192</v>
      </c>
      <c r="J513" s="1">
        <v>3</v>
      </c>
      <c r="K513" s="1">
        <v>0</v>
      </c>
      <c r="L513" s="1">
        <v>0</v>
      </c>
      <c r="M513" t="s">
        <v>29</v>
      </c>
      <c r="N513" s="14">
        <f>J513/I513</f>
        <v>2.5167785234899327E-3</v>
      </c>
      <c r="O513" s="14">
        <f>K513/I513</f>
        <v>0</v>
      </c>
      <c r="P513" s="14">
        <f>L513/I513</f>
        <v>0</v>
      </c>
      <c r="Q513">
        <v>220</v>
      </c>
      <c r="R513" s="14">
        <f>Q513/I513</f>
        <v>0.18456375838926176</v>
      </c>
      <c r="S513">
        <v>95</v>
      </c>
      <c r="T513" t="s">
        <v>97</v>
      </c>
      <c r="U513" s="19" t="s">
        <v>98</v>
      </c>
      <c r="V513" s="19" t="s">
        <v>164</v>
      </c>
      <c r="W513">
        <v>116.48333333333321</v>
      </c>
      <c r="X513" s="14">
        <f>(Q513-W513)/I513</f>
        <v>8.6842841163311063E-2</v>
      </c>
      <c r="Y513" s="14" t="s">
        <v>165</v>
      </c>
      <c r="Z513" s="30" t="str">
        <f>CONCATENATE(E513," (",U513,") - ",F513," (",V513,")")</f>
        <v>Plutarch (0007) - Compendium libri de animae procreatione in Timaeo (135)</v>
      </c>
      <c r="AA513" s="14"/>
      <c r="AB513" s="14"/>
      <c r="AC513" s="14"/>
      <c r="AD513" s="14"/>
    </row>
    <row r="514" spans="1:30" ht="15.75" customHeight="1" x14ac:dyDescent="0.2">
      <c r="A514" s="1" t="s">
        <v>84</v>
      </c>
      <c r="B514" s="1" t="s">
        <v>85</v>
      </c>
      <c r="C514" s="1" t="s">
        <v>2204</v>
      </c>
      <c r="D514" s="10">
        <f>IF(AND(S514 &gt;= -800,S514 &lt;= -600),-7,IF(AND(S514 &gt; -600,S514 &lt;= -500),-6,IF(AND(S514 &gt; -500,S514 &lt;= -400),-5,IF(AND(S514 &gt; -400,S514 &lt;= -300),-4,IF(AND(S514 &gt; -300,S514 &lt;= -200),-3,IF(AND(S514 &gt; -200,S514 &lt;= -100),-2,IF(AND(S514 &gt; -100,S514 &lt;= -1),-1,IF(AND(S514 &gt;= 0,S514 &lt; 100),1,IF(AND(S514 &gt;= 100,S514 &lt; 200),2,IF(AND(S514 &gt;= 200,S514 &lt; 300),3,IF(AND(S514 &gt;= 300,S514 &lt; 400),4,IF(AND(S514 &gt;= 400,S514 &lt; 500),5))))))))))))</f>
        <v>1</v>
      </c>
      <c r="E514" s="1" t="s">
        <v>93</v>
      </c>
      <c r="F514" s="27" t="s">
        <v>166</v>
      </c>
      <c r="G514" s="1" t="s">
        <v>167</v>
      </c>
      <c r="H514" s="1" t="s">
        <v>168</v>
      </c>
      <c r="I514" s="1">
        <v>3712</v>
      </c>
      <c r="J514" s="1">
        <v>10</v>
      </c>
      <c r="K514" s="1">
        <v>12</v>
      </c>
      <c r="L514" s="1">
        <v>1</v>
      </c>
      <c r="M514" t="s">
        <v>29</v>
      </c>
      <c r="N514" s="14">
        <f>J514/I514</f>
        <v>2.6939655172413795E-3</v>
      </c>
      <c r="O514" s="14">
        <f>K514/I514</f>
        <v>3.2327586206896551E-3</v>
      </c>
      <c r="P514" s="14">
        <f>L514/I514</f>
        <v>2.6939655172413793E-4</v>
      </c>
      <c r="Q514">
        <v>666</v>
      </c>
      <c r="R514" s="14">
        <f>Q514/I514</f>
        <v>0.17941810344827586</v>
      </c>
      <c r="S514">
        <v>95</v>
      </c>
      <c r="T514" t="s">
        <v>97</v>
      </c>
      <c r="U514" s="19" t="s">
        <v>98</v>
      </c>
      <c r="V514" s="19" t="s">
        <v>169</v>
      </c>
      <c r="W514">
        <v>331.36666666666639</v>
      </c>
      <c r="X514" s="14">
        <f>(Q514-W514)/I514</f>
        <v>9.0149066091954097E-2</v>
      </c>
      <c r="Y514" s="14" t="s">
        <v>170</v>
      </c>
      <c r="Z514" s="30" t="str">
        <f>CONCATENATE(E514," (",U514,") - ",F514," (",V514,")")</f>
        <v>Plutarch (0007) - Conjugalia Praecepta (078)</v>
      </c>
      <c r="AA514" s="14"/>
      <c r="AB514" s="14"/>
      <c r="AC514" s="14"/>
      <c r="AD514" s="14"/>
    </row>
    <row r="515" spans="1:30" ht="15.75" customHeight="1" x14ac:dyDescent="0.2">
      <c r="A515" s="1" t="s">
        <v>1410</v>
      </c>
      <c r="B515" s="1" t="s">
        <v>1410</v>
      </c>
      <c r="C515" s="1" t="s">
        <v>1410</v>
      </c>
      <c r="D515" s="10">
        <f>IF(AND(S515 &gt;= -800,S515 &lt;= -600),-7,IF(AND(S515 &gt; -600,S515 &lt;= -500),-6,IF(AND(S515 &gt; -500,S515 &lt;= -400),-5,IF(AND(S515 &gt; -400,S515 &lt;= -300),-4,IF(AND(S515 &gt; -300,S515 &lt;= -200),-3,IF(AND(S515 &gt; -200,S515 &lt;= -100),-2,IF(AND(S515 &gt; -100,S515 &lt;= -1),-1,IF(AND(S515 &gt;= 0,S515 &lt; 100),1,IF(AND(S515 &gt;= 100,S515 &lt; 200),2,IF(AND(S515 &gt;= 200,S515 &lt; 300),3,IF(AND(S515 &gt;= 300,S515 &lt; 400),4,IF(AND(S515 &gt;= 400,S515 &lt; 500),5))))))))))))</f>
        <v>1</v>
      </c>
      <c r="E515" s="1" t="s">
        <v>93</v>
      </c>
      <c r="F515" s="27" t="s">
        <v>1997</v>
      </c>
      <c r="G515" s="1" t="s">
        <v>1998</v>
      </c>
      <c r="H515" s="1" t="s">
        <v>1999</v>
      </c>
      <c r="I515" s="1">
        <v>9199</v>
      </c>
      <c r="J515" s="1">
        <v>78</v>
      </c>
      <c r="K515" s="1">
        <v>11</v>
      </c>
      <c r="L515" s="1">
        <v>3</v>
      </c>
      <c r="M515" t="s">
        <v>29</v>
      </c>
      <c r="N515" s="14">
        <f>J515/I515</f>
        <v>8.4791825198391128E-3</v>
      </c>
      <c r="O515" s="14">
        <f>K515/I515</f>
        <v>1.1957821502337211E-3</v>
      </c>
      <c r="P515" s="14">
        <f>L515/I515</f>
        <v>3.2612240460919666E-4</v>
      </c>
      <c r="Q515">
        <v>1913</v>
      </c>
      <c r="R515" s="14">
        <f>Q515/I515</f>
        <v>0.20795738667246441</v>
      </c>
      <c r="S515">
        <v>95</v>
      </c>
      <c r="T515" t="s">
        <v>97</v>
      </c>
      <c r="U515" s="19" t="s">
        <v>98</v>
      </c>
      <c r="V515" s="19" t="s">
        <v>2000</v>
      </c>
      <c r="W515">
        <v>1048.1000000000031</v>
      </c>
      <c r="X515" s="14">
        <f>(Q515-W515)/I515</f>
        <v>9.4021089248831055E-2</v>
      </c>
      <c r="Y515" s="14" t="s">
        <v>2001</v>
      </c>
      <c r="Z515" s="30" t="str">
        <f>CONCATENATE(E515," (",U515,") - ",F515," (",V515,")")</f>
        <v>Plutarch (0007) - Consolatio ad Apollonium (076)</v>
      </c>
      <c r="AA515" s="14"/>
      <c r="AB515" s="14"/>
      <c r="AC515" s="14"/>
      <c r="AD515" s="14"/>
    </row>
    <row r="516" spans="1:30" ht="15.75" customHeight="1" x14ac:dyDescent="0.2">
      <c r="A516" s="1" t="s">
        <v>1410</v>
      </c>
      <c r="B516" s="1" t="s">
        <v>1410</v>
      </c>
      <c r="C516" s="1" t="s">
        <v>1410</v>
      </c>
      <c r="D516" s="10">
        <f>IF(AND(S516 &gt;= -800,S516 &lt;= -600),-7,IF(AND(S516 &gt; -600,S516 &lt;= -500),-6,IF(AND(S516 &gt; -500,S516 &lt;= -400),-5,IF(AND(S516 &gt; -400,S516 &lt;= -300),-4,IF(AND(S516 &gt; -300,S516 &lt;= -200),-3,IF(AND(S516 &gt; -200,S516 &lt;= -100),-2,IF(AND(S516 &gt; -100,S516 &lt;= -1),-1,IF(AND(S516 &gt;= 0,S516 &lt; 100),1,IF(AND(S516 &gt;= 100,S516 &lt; 200),2,IF(AND(S516 &gt;= 200,S516 &lt; 300),3,IF(AND(S516 &gt;= 300,S516 &lt; 400),4,IF(AND(S516 &gt;= 400,S516 &lt; 500),5))))))))))))</f>
        <v>1</v>
      </c>
      <c r="E516" s="1" t="s">
        <v>93</v>
      </c>
      <c r="F516" s="27" t="s">
        <v>2002</v>
      </c>
      <c r="G516" s="1" t="s">
        <v>2003</v>
      </c>
      <c r="H516" s="1" t="s">
        <v>2004</v>
      </c>
      <c r="I516" s="1">
        <v>1942</v>
      </c>
      <c r="J516" s="1">
        <v>4</v>
      </c>
      <c r="K516" s="1">
        <v>2</v>
      </c>
      <c r="L516" s="1">
        <v>0</v>
      </c>
      <c r="M516" t="s">
        <v>29</v>
      </c>
      <c r="N516" s="14">
        <f>J516/I516</f>
        <v>2.0597322348094747E-3</v>
      </c>
      <c r="O516" s="14">
        <f>K516/I516</f>
        <v>1.0298661174047373E-3</v>
      </c>
      <c r="P516" s="14">
        <f>L516/I516</f>
        <v>0</v>
      </c>
      <c r="Q516">
        <v>375</v>
      </c>
      <c r="R516" s="14">
        <f>Q516/I516</f>
        <v>0.19309989701338826</v>
      </c>
      <c r="S516">
        <v>95</v>
      </c>
      <c r="T516" t="s">
        <v>97</v>
      </c>
      <c r="U516" s="19" t="s">
        <v>98</v>
      </c>
      <c r="V516" s="19" t="s">
        <v>2005</v>
      </c>
      <c r="W516">
        <v>208.06666666666669</v>
      </c>
      <c r="X516" s="14">
        <f>(Q516-W516)/I516</f>
        <v>8.5959491932715404E-2</v>
      </c>
      <c r="Y516" s="14" t="s">
        <v>2006</v>
      </c>
      <c r="Z516" s="30" t="str">
        <f>CONCATENATE(E516," (",U516,") - ",F516," (",V516,")")</f>
        <v>Plutarch (0007) - Consolatio ad uxorem (111)</v>
      </c>
      <c r="AA516" s="14"/>
      <c r="AB516" s="14"/>
      <c r="AC516" s="14"/>
      <c r="AD516" s="14"/>
    </row>
    <row r="517" spans="1:30" ht="15.75" customHeight="1" x14ac:dyDescent="0.2">
      <c r="A517" s="1" t="s">
        <v>916</v>
      </c>
      <c r="B517" s="1" t="s">
        <v>917</v>
      </c>
      <c r="C517" s="1" t="s">
        <v>916</v>
      </c>
      <c r="D517" s="10">
        <f>IF(AND(S517 &gt;= -800,S517 &lt;= -600),-7,IF(AND(S517 &gt; -600,S517 &lt;= -500),-6,IF(AND(S517 &gt; -500,S517 &lt;= -400),-5,IF(AND(S517 &gt; -400,S517 &lt;= -300),-4,IF(AND(S517 &gt; -300,S517 &lt;= -200),-3,IF(AND(S517 &gt; -200,S517 &lt;= -100),-2,IF(AND(S517 &gt; -100,S517 &lt;= -1),-1,IF(AND(S517 &gt;= 0,S517 &lt; 100),1,IF(AND(S517 &gt;= 100,S517 &lt; 200),2,IF(AND(S517 &gt;= 200,S517 &lt; 300),3,IF(AND(S517 &gt;= 300,S517 &lt; 400),4,IF(AND(S517 &gt;= 400,S517 &lt; 500),5))))))))))))</f>
        <v>1</v>
      </c>
      <c r="E517" s="1" t="s">
        <v>93</v>
      </c>
      <c r="F517" s="27" t="s">
        <v>1080</v>
      </c>
      <c r="G517" s="1" t="s">
        <v>1081</v>
      </c>
      <c r="H517" s="1" t="s">
        <v>1082</v>
      </c>
      <c r="I517" s="1">
        <v>10219</v>
      </c>
      <c r="J517" s="1">
        <v>28</v>
      </c>
      <c r="K517" s="1">
        <v>235</v>
      </c>
      <c r="L517" s="1">
        <v>0</v>
      </c>
      <c r="M517" t="s">
        <v>29</v>
      </c>
      <c r="N517" s="14">
        <f>J517/I517</f>
        <v>2.7399941285840101E-3</v>
      </c>
      <c r="O517" s="14">
        <f>K517/I517</f>
        <v>2.2996379293472941E-2</v>
      </c>
      <c r="P517" s="14">
        <f>L517/I517</f>
        <v>0</v>
      </c>
      <c r="Q517">
        <v>1728</v>
      </c>
      <c r="R517" s="14">
        <f>Q517/I517</f>
        <v>0.16909678050689891</v>
      </c>
      <c r="S517">
        <v>95</v>
      </c>
      <c r="T517" t="s">
        <v>97</v>
      </c>
      <c r="U517" s="19" t="s">
        <v>98</v>
      </c>
      <c r="V517" s="19" t="s">
        <v>502</v>
      </c>
      <c r="W517">
        <v>853.72619047619321</v>
      </c>
      <c r="X517" s="14">
        <f>(Q517-W517)/I517</f>
        <v>8.5553753745357355E-2</v>
      </c>
      <c r="Y517" s="14" t="s">
        <v>1083</v>
      </c>
      <c r="Z517" s="30" t="str">
        <f>CONCATENATE(E517," (",U517,") - ",F517," (",V517,")")</f>
        <v>Plutarch (0007) - Crassus (039)</v>
      </c>
      <c r="AA517" s="14"/>
      <c r="AB517" s="14"/>
      <c r="AC517" s="14"/>
      <c r="AD517" s="14"/>
    </row>
    <row r="518" spans="1:30" ht="15.75" customHeight="1" x14ac:dyDescent="0.2">
      <c r="A518" s="1" t="s">
        <v>84</v>
      </c>
      <c r="B518" s="1" t="s">
        <v>85</v>
      </c>
      <c r="C518" s="1" t="s">
        <v>2204</v>
      </c>
      <c r="D518" s="10">
        <f>IF(AND(S518 &gt;= -800,S518 &lt;= -600),-7,IF(AND(S518 &gt; -600,S518 &lt;= -500),-6,IF(AND(S518 &gt; -500,S518 &lt;= -400),-5,IF(AND(S518 &gt; -400,S518 &lt;= -300),-4,IF(AND(S518 &gt; -300,S518 &lt;= -200),-3,IF(AND(S518 &gt; -200,S518 &lt;= -100),-2,IF(AND(S518 &gt; -100,S518 &lt;= -1),-1,IF(AND(S518 &gt;= 0,S518 &lt; 100),1,IF(AND(S518 &gt;= 100,S518 &lt; 200),2,IF(AND(S518 &gt;= 200,S518 &lt; 300),3,IF(AND(S518 &gt;= 300,S518 &lt; 400),4,IF(AND(S518 &gt;= 400,S518 &lt; 500),5))))))))))))</f>
        <v>1</v>
      </c>
      <c r="E518" s="1" t="s">
        <v>93</v>
      </c>
      <c r="F518" s="27" t="s">
        <v>171</v>
      </c>
      <c r="G518" s="1" t="s">
        <v>172</v>
      </c>
      <c r="H518" s="1" t="s">
        <v>173</v>
      </c>
      <c r="I518" s="1">
        <v>8610</v>
      </c>
      <c r="J518" s="1">
        <v>37</v>
      </c>
      <c r="K518" s="1">
        <v>42</v>
      </c>
      <c r="L518" s="1">
        <v>3</v>
      </c>
      <c r="M518" t="s">
        <v>29</v>
      </c>
      <c r="N518" s="14">
        <f>J518/I518</f>
        <v>4.2973286875725904E-3</v>
      </c>
      <c r="O518" s="14">
        <f>K518/I518</f>
        <v>4.8780487804878049E-3</v>
      </c>
      <c r="P518" s="14">
        <f>L518/I518</f>
        <v>3.4843205574912892E-4</v>
      </c>
      <c r="Q518">
        <v>1579</v>
      </c>
      <c r="R518" s="14">
        <f>Q518/I518</f>
        <v>0.18339140534262485</v>
      </c>
      <c r="S518">
        <v>95</v>
      </c>
      <c r="T518" t="s">
        <v>97</v>
      </c>
      <c r="U518" s="19" t="s">
        <v>98</v>
      </c>
      <c r="V518" s="19" t="s">
        <v>174</v>
      </c>
      <c r="W518">
        <v>836.60000000000298</v>
      </c>
      <c r="X518" s="14">
        <f>(Q518-W518)/I518</f>
        <v>8.6225319396050756E-2</v>
      </c>
      <c r="Y518" s="14" t="s">
        <v>175</v>
      </c>
      <c r="Z518" s="30" t="str">
        <f>CONCATENATE(E518," (",U518,") - ",F518," (",V518,")")</f>
        <v>Plutarch (0007) - De Alexandri magni fortuna aut virtute (087)</v>
      </c>
      <c r="AA518" s="14" t="s">
        <v>3692</v>
      </c>
      <c r="AB518" s="31">
        <v>4</v>
      </c>
      <c r="AC518" s="31">
        <v>22</v>
      </c>
      <c r="AD518" s="14"/>
    </row>
    <row r="519" spans="1:30" ht="15.75" customHeight="1" x14ac:dyDescent="0.2">
      <c r="A519" s="1" t="s">
        <v>84</v>
      </c>
      <c r="B519" s="1" t="s">
        <v>85</v>
      </c>
      <c r="C519" s="1" t="s">
        <v>2204</v>
      </c>
      <c r="D519" s="10">
        <f>IF(AND(S519 &gt;= -800,S519 &lt;= -600),-7,IF(AND(S519 &gt; -600,S519 &lt;= -500),-6,IF(AND(S519 &gt; -500,S519 &lt;= -400),-5,IF(AND(S519 &gt; -400,S519 &lt;= -300),-4,IF(AND(S519 &gt; -300,S519 &lt;= -200),-3,IF(AND(S519 &gt; -200,S519 &lt;= -100),-2,IF(AND(S519 &gt; -100,S519 &lt;= -1),-1,IF(AND(S519 &gt;= 0,S519 &lt; 100),1,IF(AND(S519 &gt;= 100,S519 &lt; 200),2,IF(AND(S519 &gt;= 200,S519 &lt; 300),3,IF(AND(S519 &gt;= 300,S519 &lt; 400),4,IF(AND(S519 &gt;= 400,S519 &lt; 500),5))))))))))))</f>
        <v>1</v>
      </c>
      <c r="E519" s="1" t="s">
        <v>93</v>
      </c>
      <c r="F519" s="27" t="s">
        <v>176</v>
      </c>
      <c r="G519" s="1" t="s">
        <v>177</v>
      </c>
      <c r="H519" s="1" t="s">
        <v>178</v>
      </c>
      <c r="I519" s="1">
        <v>1813</v>
      </c>
      <c r="J519" s="1">
        <v>11</v>
      </c>
      <c r="K519" s="1">
        <v>4</v>
      </c>
      <c r="L519" s="1">
        <v>0</v>
      </c>
      <c r="M519" t="s">
        <v>29</v>
      </c>
      <c r="N519" s="14">
        <f>J519/I519</f>
        <v>6.0672917815774961E-3</v>
      </c>
      <c r="O519" s="14">
        <f>K519/I519</f>
        <v>2.206287920573635E-3</v>
      </c>
      <c r="P519" s="14">
        <f>L519/I519</f>
        <v>0</v>
      </c>
      <c r="Q519">
        <v>345</v>
      </c>
      <c r="R519" s="14">
        <f>Q519/I519</f>
        <v>0.190292333149476</v>
      </c>
      <c r="S519">
        <v>95</v>
      </c>
      <c r="T519" t="s">
        <v>97</v>
      </c>
      <c r="U519" s="19" t="s">
        <v>98</v>
      </c>
      <c r="V519" s="19" t="s">
        <v>179</v>
      </c>
      <c r="W519">
        <v>218.3166666666668</v>
      </c>
      <c r="X519" s="14">
        <f>(Q519-W519)/I519</f>
        <v>6.9874977017834086E-2</v>
      </c>
      <c r="Y519" s="14" t="s">
        <v>180</v>
      </c>
      <c r="Z519" s="30" t="str">
        <f>CONCATENATE(E519," (",U519,") - ",F519," (",V519,")")</f>
        <v>Plutarch (0007) - De amicorum multitudine (073)</v>
      </c>
      <c r="AA519" s="14"/>
      <c r="AB519" s="14"/>
      <c r="AC519" s="14"/>
      <c r="AD519" s="14"/>
    </row>
    <row r="520" spans="1:30" ht="15.75" customHeight="1" x14ac:dyDescent="0.2">
      <c r="A520" s="1" t="s">
        <v>84</v>
      </c>
      <c r="B520" s="1" t="s">
        <v>85</v>
      </c>
      <c r="C520" s="1" t="s">
        <v>2204</v>
      </c>
      <c r="D520" s="10">
        <f>IF(AND(S520 &gt;= -800,S520 &lt;= -600),-7,IF(AND(S520 &gt; -600,S520 &lt;= -500),-6,IF(AND(S520 &gt; -500,S520 &lt;= -400),-5,IF(AND(S520 &gt; -400,S520 &lt;= -300),-4,IF(AND(S520 &gt; -300,S520 &lt;= -200),-3,IF(AND(S520 &gt; -200,S520 &lt;= -100),-2,IF(AND(S520 &gt; -100,S520 &lt;= -1),-1,IF(AND(S520 &gt;= 0,S520 &lt; 100),1,IF(AND(S520 &gt;= 100,S520 &lt; 200),2,IF(AND(S520 &gt;= 200,S520 &lt; 300),3,IF(AND(S520 &gt;= 300,S520 &lt; 400),4,IF(AND(S520 &gt;= 400,S520 &lt; 500),5))))))))))))</f>
        <v>1</v>
      </c>
      <c r="E520" s="1" t="s">
        <v>93</v>
      </c>
      <c r="F520" s="27" t="s">
        <v>181</v>
      </c>
      <c r="G520" s="1" t="s">
        <v>182</v>
      </c>
      <c r="H520" s="1" t="s">
        <v>183</v>
      </c>
      <c r="I520" s="1">
        <v>2160</v>
      </c>
      <c r="J520" s="1">
        <v>4</v>
      </c>
      <c r="K520" s="1">
        <v>2</v>
      </c>
      <c r="L520" s="1">
        <v>0</v>
      </c>
      <c r="M520" t="s">
        <v>29</v>
      </c>
      <c r="N520" s="14">
        <f>J520/I520</f>
        <v>1.8518518518518519E-3</v>
      </c>
      <c r="O520" s="14">
        <f>K520/I520</f>
        <v>9.2592592592592596E-4</v>
      </c>
      <c r="P520" s="14">
        <f>L520/I520</f>
        <v>0</v>
      </c>
      <c r="Q520">
        <v>419</v>
      </c>
      <c r="R520" s="14">
        <f>Q520/I520</f>
        <v>0.19398148148148148</v>
      </c>
      <c r="S520">
        <v>95</v>
      </c>
      <c r="T520" t="s">
        <v>97</v>
      </c>
      <c r="U520" s="19" t="s">
        <v>98</v>
      </c>
      <c r="V520" s="19" t="s">
        <v>184</v>
      </c>
      <c r="W520">
        <v>217.4833333333336</v>
      </c>
      <c r="X520" s="14">
        <f>(Q520-W520)/I520</f>
        <v>9.3294753086419629E-2</v>
      </c>
      <c r="Y520" s="14" t="s">
        <v>185</v>
      </c>
      <c r="Z520" s="30" t="str">
        <f>CONCATENATE(E520," (",U520,") - ",F520," (",V520,")")</f>
        <v>Plutarch (0007) - De amore prolis (098)</v>
      </c>
      <c r="AA520" s="14"/>
      <c r="AB520" s="14"/>
      <c r="AC520" s="14"/>
      <c r="AD520" s="14"/>
    </row>
    <row r="521" spans="1:30" ht="15.75" customHeight="1" x14ac:dyDescent="0.2">
      <c r="A521" s="1" t="s">
        <v>84</v>
      </c>
      <c r="B521" s="1" t="s">
        <v>85</v>
      </c>
      <c r="C521" s="1" t="s">
        <v>2204</v>
      </c>
      <c r="D521" s="10">
        <f>IF(AND(S521 &gt;= -800,S521 &lt;= -600),-7,IF(AND(S521 &gt; -600,S521 &lt;= -500),-6,IF(AND(S521 &gt; -500,S521 &lt;= -400),-5,IF(AND(S521 &gt; -400,S521 &lt;= -300),-4,IF(AND(S521 &gt; -300,S521 &lt;= -200),-3,IF(AND(S521 &gt; -200,S521 &lt;= -100),-2,IF(AND(S521 &gt; -100,S521 &lt;= -1),-1,IF(AND(S521 &gt;= 0,S521 &lt; 100),1,IF(AND(S521 &gt;= 100,S521 &lt; 200),2,IF(AND(S521 &gt;= 200,S521 &lt; 300),3,IF(AND(S521 &gt;= 300,S521 &lt; 400),4,IF(AND(S521 &gt;= 400,S521 &lt; 500),5))))))))))))</f>
        <v>1</v>
      </c>
      <c r="E521" s="1" t="s">
        <v>93</v>
      </c>
      <c r="F521" s="27" t="s">
        <v>186</v>
      </c>
      <c r="G521" s="1" t="s">
        <v>187</v>
      </c>
      <c r="H521" s="1" t="s">
        <v>188</v>
      </c>
      <c r="I521" s="1">
        <v>9439</v>
      </c>
      <c r="J521" s="1">
        <v>119</v>
      </c>
      <c r="K521" s="1">
        <v>13</v>
      </c>
      <c r="L521" s="1">
        <v>33</v>
      </c>
      <c r="M521" t="s">
        <v>29</v>
      </c>
      <c r="N521" s="14">
        <f>J521/I521</f>
        <v>1.2607267719038034E-2</v>
      </c>
      <c r="O521" s="14">
        <f>K521/I521</f>
        <v>1.3772645407352474E-3</v>
      </c>
      <c r="P521" s="14">
        <f>L521/I521</f>
        <v>3.4961330649433205E-3</v>
      </c>
      <c r="Q521">
        <v>1815</v>
      </c>
      <c r="R521" s="14">
        <f>Q521/I521</f>
        <v>0.19228731857188261</v>
      </c>
      <c r="S521">
        <v>95</v>
      </c>
      <c r="T521" t="s">
        <v>97</v>
      </c>
      <c r="U521" s="19" t="s">
        <v>98</v>
      </c>
      <c r="V521" s="19" t="s">
        <v>189</v>
      </c>
      <c r="W521">
        <v>1038.9666666666701</v>
      </c>
      <c r="X521" s="14">
        <f>(Q521-W521)/I521</f>
        <v>8.2215630186813216E-2</v>
      </c>
      <c r="Y521" s="14" t="s">
        <v>190</v>
      </c>
      <c r="Z521" s="30" t="str">
        <f>CONCATENATE(E521," (",U521,") - ",F521," (",V521,")")</f>
        <v>Plutarch (0007) - De animae procreatione in Timaeo (134)</v>
      </c>
      <c r="AA521" s="14"/>
      <c r="AB521" s="14"/>
      <c r="AC521" s="14"/>
      <c r="AD521" s="14"/>
    </row>
    <row r="522" spans="1:30" ht="15.75" customHeight="1" x14ac:dyDescent="0.2">
      <c r="A522" s="1" t="s">
        <v>84</v>
      </c>
      <c r="B522" s="1" t="s">
        <v>85</v>
      </c>
      <c r="C522" s="1" t="s">
        <v>2204</v>
      </c>
      <c r="D522" s="10">
        <f>IF(AND(S522 &gt;= -800,S522 &lt;= -600),-7,IF(AND(S522 &gt; -600,S522 &lt;= -500),-6,IF(AND(S522 &gt; -500,S522 &lt;= -400),-5,IF(AND(S522 &gt; -400,S522 &lt;= -300),-4,IF(AND(S522 &gt; -300,S522 &lt;= -200),-3,IF(AND(S522 &gt; -200,S522 &lt;= -100),-2,IF(AND(S522 &gt; -100,S522 &lt;= -1),-1,IF(AND(S522 &gt;= 0,S522 &lt; 100),1,IF(AND(S522 &gt;= 100,S522 &lt; 200),2,IF(AND(S522 &gt;= 200,S522 &lt; 300),3,IF(AND(S522 &gt;= 300,S522 &lt; 400),4,IF(AND(S522 &gt;= 400,S522 &lt; 500),5))))))))))))</f>
        <v>1</v>
      </c>
      <c r="E522" s="1" t="s">
        <v>93</v>
      </c>
      <c r="F522" s="27" t="s">
        <v>191</v>
      </c>
      <c r="G522" s="1" t="s">
        <v>192</v>
      </c>
      <c r="H522" s="1" t="s">
        <v>193</v>
      </c>
      <c r="I522" s="1">
        <v>2995</v>
      </c>
      <c r="J522" s="1">
        <v>6</v>
      </c>
      <c r="K522" s="1">
        <v>11</v>
      </c>
      <c r="L522" s="1">
        <v>1</v>
      </c>
      <c r="M522" t="s">
        <v>29</v>
      </c>
      <c r="N522" s="14">
        <f>J522/I522</f>
        <v>2.0033388981636059E-3</v>
      </c>
      <c r="O522" s="14">
        <f>K522/I522</f>
        <v>3.6727879799666112E-3</v>
      </c>
      <c r="P522" s="14">
        <f>L522/I522</f>
        <v>3.33889816360601E-4</v>
      </c>
      <c r="Q522">
        <v>575</v>
      </c>
      <c r="R522" s="14">
        <f>Q522/I522</f>
        <v>0.19198664440734559</v>
      </c>
      <c r="S522">
        <v>95</v>
      </c>
      <c r="T522" t="s">
        <v>97</v>
      </c>
      <c r="U522" s="19" t="s">
        <v>98</v>
      </c>
      <c r="V522" s="19" t="s">
        <v>194</v>
      </c>
      <c r="W522">
        <v>326.97619047619031</v>
      </c>
      <c r="X522" s="14">
        <f>(Q522-W522)/I522</f>
        <v>8.2812624214961494E-2</v>
      </c>
      <c r="Y522" s="14" t="s">
        <v>195</v>
      </c>
      <c r="Z522" s="30" t="str">
        <f>CONCATENATE(E522," (",U522,") - ",F522," (",V522,")")</f>
        <v>Plutarch (0007) - De capienda ex inimicis utilitate (072)</v>
      </c>
      <c r="AA522" s="14"/>
      <c r="AB522" s="14"/>
      <c r="AC522" s="14"/>
      <c r="AD522" s="14"/>
    </row>
    <row r="523" spans="1:30" ht="15.75" customHeight="1" x14ac:dyDescent="0.2">
      <c r="A523" s="1" t="s">
        <v>84</v>
      </c>
      <c r="B523" s="1" t="s">
        <v>85</v>
      </c>
      <c r="C523" s="1" t="s">
        <v>2204</v>
      </c>
      <c r="D523" s="10">
        <f>IF(AND(S523 &gt;= -800,S523 &lt;= -600),-7,IF(AND(S523 &gt; -600,S523 &lt;= -500),-6,IF(AND(S523 &gt; -500,S523 &lt;= -400),-5,IF(AND(S523 &gt; -400,S523 &lt;= -300),-4,IF(AND(S523 &gt; -300,S523 &lt;= -200),-3,IF(AND(S523 &gt; -200,S523 &lt;= -100),-2,IF(AND(S523 &gt; -100,S523 &lt;= -1),-1,IF(AND(S523 &gt;= 0,S523 &lt; 100),1,IF(AND(S523 &gt;= 100,S523 &lt; 200),2,IF(AND(S523 &gt;= 200,S523 &lt; 300),3,IF(AND(S523 &gt;= 300,S523 &lt; 400),4,IF(AND(S523 &gt;= 400,S523 &lt; 500),5))))))))))))</f>
        <v>1</v>
      </c>
      <c r="E523" s="1" t="s">
        <v>93</v>
      </c>
      <c r="F523" s="27" t="s">
        <v>196</v>
      </c>
      <c r="G523" s="1" t="s">
        <v>197</v>
      </c>
      <c r="H523" s="1" t="s">
        <v>198</v>
      </c>
      <c r="I523" s="1">
        <v>5436</v>
      </c>
      <c r="J523" s="1">
        <v>11</v>
      </c>
      <c r="K523" s="1">
        <v>17</v>
      </c>
      <c r="L523" s="1">
        <v>0</v>
      </c>
      <c r="M523" t="s">
        <v>29</v>
      </c>
      <c r="N523" s="14">
        <f>J523/I523</f>
        <v>2.0235467255334807E-3</v>
      </c>
      <c r="O523" s="14">
        <f>K523/I523</f>
        <v>3.1272994849153792E-3</v>
      </c>
      <c r="P523" s="14">
        <f>L523/I523</f>
        <v>0</v>
      </c>
      <c r="Q523">
        <v>1023</v>
      </c>
      <c r="R523" s="14">
        <f>Q523/I523</f>
        <v>0.18818984547461368</v>
      </c>
      <c r="S523">
        <v>95</v>
      </c>
      <c r="T523" t="s">
        <v>97</v>
      </c>
      <c r="U523" s="19" t="s">
        <v>98</v>
      </c>
      <c r="V523" s="19" t="s">
        <v>199</v>
      </c>
      <c r="W523">
        <v>560.81666666666558</v>
      </c>
      <c r="X523" s="14">
        <f>(Q523-W523)/I523</f>
        <v>8.5022688251165268E-2</v>
      </c>
      <c r="Y523" s="14" t="s">
        <v>200</v>
      </c>
      <c r="Z523" s="30" t="str">
        <f>CONCATENATE(E523," (",U523,") - ",F523," (",V523,")")</f>
        <v>Plutarch (0007) - De cohibenda ira (095)</v>
      </c>
      <c r="AA523" s="14" t="s">
        <v>3692</v>
      </c>
      <c r="AB523" s="31">
        <v>4</v>
      </c>
      <c r="AC523" s="31">
        <v>22</v>
      </c>
      <c r="AD523" s="14"/>
    </row>
    <row r="524" spans="1:30" ht="15.75" customHeight="1" x14ac:dyDescent="0.2">
      <c r="A524" s="1" t="s">
        <v>84</v>
      </c>
      <c r="B524" s="1" t="s">
        <v>85</v>
      </c>
      <c r="C524" s="1" t="s">
        <v>2204</v>
      </c>
      <c r="D524" s="10">
        <f>IF(AND(S524 &gt;= -800,S524 &lt;= -600),-7,IF(AND(S524 &gt; -600,S524 &lt;= -500),-6,IF(AND(S524 &gt; -500,S524 &lt;= -400),-5,IF(AND(S524 &gt; -400,S524 &lt;= -300),-4,IF(AND(S524 &gt; -300,S524 &lt;= -200),-3,IF(AND(S524 &gt; -200,S524 &lt;= -100),-2,IF(AND(S524 &gt; -100,S524 &lt;= -1),-1,IF(AND(S524 &gt;= 0,S524 &lt; 100),1,IF(AND(S524 &gt;= 100,S524 &lt; 200),2,IF(AND(S524 &gt;= 200,S524 &lt; 300),3,IF(AND(S524 &gt;= 300,S524 &lt; 400),4,IF(AND(S524 &gt;= 400,S524 &lt; 500),5))))))))))))</f>
        <v>1</v>
      </c>
      <c r="E524" s="1" t="s">
        <v>93</v>
      </c>
      <c r="F524" s="27" t="s">
        <v>201</v>
      </c>
      <c r="G524" s="1" t="s">
        <v>202</v>
      </c>
      <c r="H524" s="1" t="s">
        <v>203</v>
      </c>
      <c r="I524" s="1">
        <v>13708</v>
      </c>
      <c r="J524" s="1">
        <v>48</v>
      </c>
      <c r="K524" s="1">
        <v>7</v>
      </c>
      <c r="L524" s="1">
        <v>1</v>
      </c>
      <c r="M524" t="s">
        <v>29</v>
      </c>
      <c r="N524" s="14">
        <f>J524/I524</f>
        <v>3.5016049022468633E-3</v>
      </c>
      <c r="O524" s="14">
        <f>K524/I524</f>
        <v>5.1065071491100092E-4</v>
      </c>
      <c r="P524" s="14">
        <f>L524/I524</f>
        <v>7.2950102130142977E-5</v>
      </c>
      <c r="Q524">
        <v>2740</v>
      </c>
      <c r="R524" s="14">
        <f>Q524/I524</f>
        <v>0.19988327983659177</v>
      </c>
      <c r="S524">
        <v>95</v>
      </c>
      <c r="T524" t="s">
        <v>97</v>
      </c>
      <c r="U524" s="19" t="s">
        <v>98</v>
      </c>
      <c r="V524" s="19" t="s">
        <v>204</v>
      </c>
      <c r="W524">
        <v>1499.4833333333299</v>
      </c>
      <c r="X524" s="14">
        <f>(Q524-W524)/I524</f>
        <v>9.0495817527478123E-2</v>
      </c>
      <c r="Y524" s="14" t="s">
        <v>205</v>
      </c>
      <c r="Z524" s="30" t="str">
        <f>CONCATENATE(E524," (",U524,") - ",F524," (",V524,")")</f>
        <v>Plutarch (0007) - De communibus notitiis adversus Stoicos (138)</v>
      </c>
      <c r="AA524" s="14"/>
      <c r="AB524" s="14"/>
      <c r="AC524" s="14"/>
      <c r="AD524" s="14"/>
    </row>
    <row r="525" spans="1:30" ht="15.75" customHeight="1" x14ac:dyDescent="0.2">
      <c r="A525" s="1" t="s">
        <v>84</v>
      </c>
      <c r="B525" s="1" t="s">
        <v>85</v>
      </c>
      <c r="C525" s="1" t="s">
        <v>2204</v>
      </c>
      <c r="D525" s="10">
        <f>IF(AND(S525 &gt;= -800,S525 &lt;= -600),-7,IF(AND(S525 &gt; -600,S525 &lt;= -500),-6,IF(AND(S525 &gt; -500,S525 &lt;= -400),-5,IF(AND(S525 &gt; -400,S525 &lt;= -300),-4,IF(AND(S525 &gt; -300,S525 &lt;= -200),-3,IF(AND(S525 &gt; -200,S525 &lt;= -100),-2,IF(AND(S525 &gt; -100,S525 &lt;= -1),-1,IF(AND(S525 &gt;= 0,S525 &lt; 100),1,IF(AND(S525 &gt;= 100,S525 &lt; 200),2,IF(AND(S525 &gt;= 200,S525 &lt; 300),3,IF(AND(S525 &gt;= 300,S525 &lt; 400),4,IF(AND(S525 &gt;= 400,S525 &lt; 500),5))))))))))))</f>
        <v>1</v>
      </c>
      <c r="E525" s="1" t="s">
        <v>93</v>
      </c>
      <c r="F525" s="27" t="s">
        <v>206</v>
      </c>
      <c r="G525" s="1" t="s">
        <v>207</v>
      </c>
      <c r="H525" s="1" t="s">
        <v>208</v>
      </c>
      <c r="I525" s="1">
        <v>2249</v>
      </c>
      <c r="J525" s="1">
        <v>6</v>
      </c>
      <c r="K525" s="1">
        <v>2</v>
      </c>
      <c r="L525" s="1">
        <v>0</v>
      </c>
      <c r="M525" t="s">
        <v>29</v>
      </c>
      <c r="N525" s="14">
        <f>J525/I525</f>
        <v>2.6678523788350376E-3</v>
      </c>
      <c r="O525" s="14">
        <f>K525/I525</f>
        <v>8.8928412627834591E-4</v>
      </c>
      <c r="P525" s="14">
        <f>L525/I525</f>
        <v>0</v>
      </c>
      <c r="Q525">
        <v>420</v>
      </c>
      <c r="R525" s="14">
        <f>Q525/I525</f>
        <v>0.18674966651845265</v>
      </c>
      <c r="S525">
        <v>95</v>
      </c>
      <c r="T525" t="s">
        <v>97</v>
      </c>
      <c r="U525" s="19" t="s">
        <v>98</v>
      </c>
      <c r="V525" s="19" t="s">
        <v>209</v>
      </c>
      <c r="W525">
        <v>207.01666666666679</v>
      </c>
      <c r="X525" s="14">
        <f>(Q525-W525)/I525</f>
        <v>9.4701348747591466E-2</v>
      </c>
      <c r="Y525" s="14" t="s">
        <v>210</v>
      </c>
      <c r="Z525" s="30" t="str">
        <f>CONCATENATE(E525," (",U525,") - ",F525," (",V525,")")</f>
        <v>Plutarch (0007) - De cupiditate divitiarum (103)</v>
      </c>
      <c r="AA525" s="14"/>
      <c r="AB525" s="14"/>
      <c r="AC525" s="14"/>
      <c r="AD525" s="14"/>
    </row>
    <row r="526" spans="1:30" ht="15.75" customHeight="1" x14ac:dyDescent="0.2">
      <c r="A526" s="1" t="s">
        <v>84</v>
      </c>
      <c r="B526" s="1" t="s">
        <v>85</v>
      </c>
      <c r="C526" s="1" t="s">
        <v>2204</v>
      </c>
      <c r="D526" s="10">
        <f>IF(AND(S526 &gt;= -800,S526 &lt;= -600),-7,IF(AND(S526 &gt; -600,S526 &lt;= -500),-6,IF(AND(S526 &gt; -500,S526 &lt;= -400),-5,IF(AND(S526 &gt; -400,S526 &lt;= -300),-4,IF(AND(S526 &gt; -300,S526 &lt;= -200),-3,IF(AND(S526 &gt; -200,S526 &lt;= -100),-2,IF(AND(S526 &gt; -100,S526 &lt;= -1),-1,IF(AND(S526 &gt;= 0,S526 &lt; 100),1,IF(AND(S526 &gt;= 100,S526 &lt; 200),2,IF(AND(S526 &gt;= 200,S526 &lt; 300),3,IF(AND(S526 &gt;= 300,S526 &lt; 400),4,IF(AND(S526 &gt;= 400,S526 &lt; 500),5))))))))))))</f>
        <v>1</v>
      </c>
      <c r="E526" s="1" t="s">
        <v>93</v>
      </c>
      <c r="F526" s="27" t="s">
        <v>211</v>
      </c>
      <c r="G526" s="1" t="s">
        <v>212</v>
      </c>
      <c r="H526" s="1" t="s">
        <v>213</v>
      </c>
      <c r="I526" s="1">
        <v>3705</v>
      </c>
      <c r="J526" s="1">
        <v>14</v>
      </c>
      <c r="K526" s="1">
        <v>6</v>
      </c>
      <c r="L526" s="1">
        <v>0</v>
      </c>
      <c r="M526" t="s">
        <v>29</v>
      </c>
      <c r="N526" s="14">
        <f>J526/I526</f>
        <v>3.778677462887989E-3</v>
      </c>
      <c r="O526" s="14">
        <f>K526/I526</f>
        <v>1.6194331983805667E-3</v>
      </c>
      <c r="P526" s="14">
        <f>L526/I526</f>
        <v>0</v>
      </c>
      <c r="Q526">
        <v>730</v>
      </c>
      <c r="R526" s="14">
        <f>Q526/I526</f>
        <v>0.19703103913630229</v>
      </c>
      <c r="S526">
        <v>95</v>
      </c>
      <c r="T526" t="s">
        <v>97</v>
      </c>
      <c r="U526" s="19" t="s">
        <v>98</v>
      </c>
      <c r="V526" s="19" t="s">
        <v>214</v>
      </c>
      <c r="W526">
        <v>420.81190476190409</v>
      </c>
      <c r="X526" s="14">
        <f>(Q526-W526)/I526</f>
        <v>8.3451577662104162E-2</v>
      </c>
      <c r="Y526" s="14" t="s">
        <v>215</v>
      </c>
      <c r="Z526" s="30" t="str">
        <f>CONCATENATE(E526," (",U526,") - ",F526," (",V526,")")</f>
        <v>Plutarch (0007) - De curiositate (102)</v>
      </c>
      <c r="AA526" s="14"/>
      <c r="AB526" s="14"/>
      <c r="AC526" s="14"/>
      <c r="AD526" s="14"/>
    </row>
    <row r="527" spans="1:30" ht="15.75" customHeight="1" x14ac:dyDescent="0.2">
      <c r="A527" s="1" t="s">
        <v>84</v>
      </c>
      <c r="B527" s="1" t="s">
        <v>85</v>
      </c>
      <c r="C527" s="1" t="s">
        <v>2204</v>
      </c>
      <c r="D527" s="10">
        <f>IF(AND(S527 &gt;= -800,S527 &lt;= -600),-7,IF(AND(S527 &gt; -600,S527 &lt;= -500),-6,IF(AND(S527 &gt; -500,S527 &lt;= -400),-5,IF(AND(S527 &gt; -400,S527 &lt;= -300),-4,IF(AND(S527 &gt; -300,S527 &lt;= -200),-3,IF(AND(S527 &gt; -200,S527 &lt;= -100),-2,IF(AND(S527 &gt; -100,S527 &lt;= -1),-1,IF(AND(S527 &gt;= 0,S527 &lt; 100),1,IF(AND(S527 &gt;= 100,S527 &lt; 200),2,IF(AND(S527 &gt;= 200,S527 &lt; 300),3,IF(AND(S527 &gt;= 300,S527 &lt; 400),4,IF(AND(S527 &gt;= 400,S527 &lt; 500),5))))))))))))</f>
        <v>1</v>
      </c>
      <c r="E527" s="1" t="s">
        <v>93</v>
      </c>
      <c r="F527" s="27" t="s">
        <v>216</v>
      </c>
      <c r="G527" s="1" t="s">
        <v>217</v>
      </c>
      <c r="H527" s="1" t="s">
        <v>218</v>
      </c>
      <c r="I527" s="1">
        <v>13528</v>
      </c>
      <c r="J527" s="1">
        <v>38</v>
      </c>
      <c r="K527" s="1">
        <v>51</v>
      </c>
      <c r="L527" s="1">
        <v>1</v>
      </c>
      <c r="M527" t="s">
        <v>29</v>
      </c>
      <c r="N527" s="14">
        <f>J527/I527</f>
        <v>2.8089887640449437E-3</v>
      </c>
      <c r="O527" s="14">
        <f>K527/I527</f>
        <v>3.769958604376109E-3</v>
      </c>
      <c r="P527" s="14">
        <f>L527/I527</f>
        <v>7.3920756948551159E-5</v>
      </c>
      <c r="Q527">
        <v>2656</v>
      </c>
      <c r="R527" s="14">
        <f>Q527/I527</f>
        <v>0.19633353045535187</v>
      </c>
      <c r="S527">
        <v>95</v>
      </c>
      <c r="T527" t="s">
        <v>97</v>
      </c>
      <c r="U527" s="19" t="s">
        <v>98</v>
      </c>
      <c r="V527" s="19" t="s">
        <v>219</v>
      </c>
      <c r="W527">
        <v>1428.8642857142841</v>
      </c>
      <c r="X527" s="14">
        <f>(Q527-W527)/I527</f>
        <v>9.0710800878601117E-2</v>
      </c>
      <c r="Y527" s="14" t="s">
        <v>220</v>
      </c>
      <c r="Z527" s="30" t="str">
        <f>CONCATENATE(E527," (",U527,") - ",F527," (",V527,")")</f>
        <v>Plutarch (0007) - De defectu oraculorum (092)</v>
      </c>
      <c r="AA527" s="14" t="s">
        <v>3692</v>
      </c>
      <c r="AB527" s="31">
        <v>4</v>
      </c>
      <c r="AC527" s="31">
        <v>22</v>
      </c>
      <c r="AD527" s="14"/>
    </row>
    <row r="528" spans="1:30" ht="15.75" customHeight="1" x14ac:dyDescent="0.2">
      <c r="A528" s="1" t="s">
        <v>84</v>
      </c>
      <c r="B528" s="1" t="s">
        <v>85</v>
      </c>
      <c r="C528" s="1" t="s">
        <v>2204</v>
      </c>
      <c r="D528" s="10">
        <f>IF(AND(S528 &gt;= -800,S528 &lt;= -600),-7,IF(AND(S528 &gt; -600,S528 &lt;= -500),-6,IF(AND(S528 &gt; -500,S528 &lt;= -400),-5,IF(AND(S528 &gt; -400,S528 &lt;= -300),-4,IF(AND(S528 &gt; -300,S528 &lt;= -200),-3,IF(AND(S528 &gt; -200,S528 &lt;= -100),-2,IF(AND(S528 &gt; -100,S528 &lt;= -1),-1,IF(AND(S528 &gt;= 0,S528 &lt; 100),1,IF(AND(S528 &gt;= 100,S528 &lt; 200),2,IF(AND(S528 &gt;= 200,S528 &lt; 300),3,IF(AND(S528 &gt;= 300,S528 &lt; 400),4,IF(AND(S528 &gt;= 400,S528 &lt; 500),5))))))))))))</f>
        <v>1</v>
      </c>
      <c r="E528" s="1" t="s">
        <v>93</v>
      </c>
      <c r="F528" s="27" t="s">
        <v>221</v>
      </c>
      <c r="G528" s="1" t="s">
        <v>222</v>
      </c>
      <c r="H528" s="1" t="s">
        <v>223</v>
      </c>
      <c r="I528" s="1">
        <v>4870</v>
      </c>
      <c r="J528" s="1">
        <v>13</v>
      </c>
      <c r="K528" s="1">
        <v>15</v>
      </c>
      <c r="L528" s="1">
        <v>0</v>
      </c>
      <c r="M528" t="s">
        <v>29</v>
      </c>
      <c r="N528" s="14">
        <f>J528/I528</f>
        <v>2.6694045174537988E-3</v>
      </c>
      <c r="O528" s="14">
        <f>K528/I528</f>
        <v>3.0800821355236141E-3</v>
      </c>
      <c r="P528" s="14">
        <f>L528/I528</f>
        <v>0</v>
      </c>
      <c r="Q528">
        <v>918</v>
      </c>
      <c r="R528" s="14">
        <f>Q528/I528</f>
        <v>0.18850102669404517</v>
      </c>
      <c r="S528">
        <v>95</v>
      </c>
      <c r="T528" t="s">
        <v>97</v>
      </c>
      <c r="U528" s="19" t="s">
        <v>98</v>
      </c>
      <c r="V528" s="19" t="s">
        <v>224</v>
      </c>
      <c r="W528">
        <v>488.84999999999849</v>
      </c>
      <c r="X528" s="14">
        <f>(Q528-W528)/I528</f>
        <v>8.81211498973309E-2</v>
      </c>
      <c r="Y528" s="14" t="s">
        <v>225</v>
      </c>
      <c r="Z528" s="30" t="str">
        <f>CONCATENATE(E528," (",U528,") - ",F528," (",V528,")")</f>
        <v>Plutarch (0007) - De E apud Delphos (090)</v>
      </c>
      <c r="AA528" s="14" t="s">
        <v>3692</v>
      </c>
      <c r="AB528" s="31">
        <v>4</v>
      </c>
      <c r="AC528" s="31">
        <v>22</v>
      </c>
      <c r="AD528" s="14"/>
    </row>
    <row r="529" spans="1:30" ht="15.75" customHeight="1" x14ac:dyDescent="0.2">
      <c r="A529" s="1" t="s">
        <v>84</v>
      </c>
      <c r="B529" s="1" t="s">
        <v>85</v>
      </c>
      <c r="C529" s="1" t="s">
        <v>2204</v>
      </c>
      <c r="D529" s="10">
        <f>IF(AND(S529 &gt;= -800,S529 &lt;= -600),-7,IF(AND(S529 &gt; -600,S529 &lt;= -500),-6,IF(AND(S529 &gt; -500,S529 &lt;= -400),-5,IF(AND(S529 &gt; -400,S529 &lt;= -300),-4,IF(AND(S529 &gt; -300,S529 &lt;= -200),-3,IF(AND(S529 &gt; -200,S529 &lt;= -100),-2,IF(AND(S529 &gt; -100,S529 &lt;= -1),-1,IF(AND(S529 &gt;= 0,S529 &lt; 100),1,IF(AND(S529 &gt;= 100,S529 &lt; 200),2,IF(AND(S529 &gt;= 200,S529 &lt; 300),3,IF(AND(S529 &gt;= 300,S529 &lt; 400),4,IF(AND(S529 &gt;= 400,S529 &lt; 500),5))))))))))))</f>
        <v>1</v>
      </c>
      <c r="E529" s="1" t="s">
        <v>93</v>
      </c>
      <c r="F529" s="27" t="s">
        <v>226</v>
      </c>
      <c r="G529" s="1" t="s">
        <v>227</v>
      </c>
      <c r="H529" s="1" t="s">
        <v>228</v>
      </c>
      <c r="I529" s="1">
        <v>1587</v>
      </c>
      <c r="J529" s="1">
        <v>12</v>
      </c>
      <c r="K529" s="1">
        <v>0</v>
      </c>
      <c r="L529" s="1">
        <v>0</v>
      </c>
      <c r="M529" t="s">
        <v>29</v>
      </c>
      <c r="N529" s="14">
        <f>J529/I529</f>
        <v>7.5614366729678641E-3</v>
      </c>
      <c r="O529" s="14">
        <f>K529/I529</f>
        <v>0</v>
      </c>
      <c r="P529" s="14">
        <f>L529/I529</f>
        <v>0</v>
      </c>
      <c r="Q529">
        <v>323</v>
      </c>
      <c r="R529" s="14">
        <f>Q529/I529</f>
        <v>0.20352867044738501</v>
      </c>
      <c r="S529">
        <v>95</v>
      </c>
      <c r="T529" t="s">
        <v>97</v>
      </c>
      <c r="U529" s="19" t="s">
        <v>98</v>
      </c>
      <c r="V529" s="19" t="s">
        <v>229</v>
      </c>
      <c r="W529">
        <v>178.3666666666667</v>
      </c>
      <c r="X529" s="14">
        <f>(Q529-W529)/I529</f>
        <v>9.1136315900020984E-2</v>
      </c>
      <c r="Y529" s="14" t="s">
        <v>230</v>
      </c>
      <c r="Z529" s="30" t="str">
        <f>CONCATENATE(E529," (",U529,") - ",F529," (",V529,")")</f>
        <v>Plutarch (0007) - De esu carnium I (131)</v>
      </c>
      <c r="AA529" s="14"/>
      <c r="AB529" s="14"/>
      <c r="AC529" s="14"/>
      <c r="AD529" s="14"/>
    </row>
    <row r="530" spans="1:30" ht="15.75" customHeight="1" x14ac:dyDescent="0.2">
      <c r="A530" s="1" t="s">
        <v>84</v>
      </c>
      <c r="B530" s="1" t="s">
        <v>85</v>
      </c>
      <c r="C530" s="1" t="s">
        <v>2204</v>
      </c>
      <c r="D530" s="10">
        <f>IF(AND(S530 &gt;= -800,S530 &lt;= -600),-7,IF(AND(S530 &gt; -600,S530 &lt;= -500),-6,IF(AND(S530 &gt; -500,S530 &lt;= -400),-5,IF(AND(S530 &gt; -400,S530 &lt;= -300),-4,IF(AND(S530 &gt; -300,S530 &lt;= -200),-3,IF(AND(S530 &gt; -200,S530 &lt;= -100),-2,IF(AND(S530 &gt; -100,S530 &lt;= -1),-1,IF(AND(S530 &gt;= 0,S530 &lt; 100),1,IF(AND(S530 &gt;= 100,S530 &lt; 200),2,IF(AND(S530 &gt;= 200,S530 &lt; 300),3,IF(AND(S530 &gt;= 300,S530 &lt; 400),4,IF(AND(S530 &gt;= 400,S530 &lt; 500),5))))))))))))</f>
        <v>1</v>
      </c>
      <c r="E530" s="1" t="s">
        <v>93</v>
      </c>
      <c r="F530" s="27" t="s">
        <v>231</v>
      </c>
      <c r="G530" s="1" t="s">
        <v>232</v>
      </c>
      <c r="H530" s="1" t="s">
        <v>233</v>
      </c>
      <c r="I530" s="1">
        <v>1245</v>
      </c>
      <c r="J530" s="1">
        <v>11</v>
      </c>
      <c r="K530" s="1">
        <v>0</v>
      </c>
      <c r="L530" s="1">
        <v>0</v>
      </c>
      <c r="M530" t="s">
        <v>29</v>
      </c>
      <c r="N530" s="14">
        <f>J530/I530</f>
        <v>8.8353413654618466E-3</v>
      </c>
      <c r="O530" s="14">
        <f>K530/I530</f>
        <v>0</v>
      </c>
      <c r="P530" s="14">
        <f>L530/I530</f>
        <v>0</v>
      </c>
      <c r="Q530">
        <v>251</v>
      </c>
      <c r="R530" s="14">
        <f>Q530/I530</f>
        <v>0.20160642570281123</v>
      </c>
      <c r="S530">
        <v>95</v>
      </c>
      <c r="T530" t="s">
        <v>97</v>
      </c>
      <c r="U530" s="19" t="s">
        <v>98</v>
      </c>
      <c r="V530" s="19" t="s">
        <v>234</v>
      </c>
      <c r="W530">
        <v>137.24999999999989</v>
      </c>
      <c r="X530" s="14">
        <f>(Q530-W530)/I530</f>
        <v>9.1365461847389653E-2</v>
      </c>
      <c r="Y530" s="14" t="s">
        <v>235</v>
      </c>
      <c r="Z530" s="30" t="str">
        <f>CONCATENATE(E530," (",U530,") - ",F530," (",V530,")")</f>
        <v>Plutarch (0007) - De esu carnium II (132)</v>
      </c>
      <c r="AA530" s="14"/>
      <c r="AB530" s="14"/>
      <c r="AC530" s="14"/>
      <c r="AD530" s="14"/>
    </row>
    <row r="531" spans="1:30" ht="15.75" customHeight="1" x14ac:dyDescent="0.2">
      <c r="A531" s="1" t="s">
        <v>84</v>
      </c>
      <c r="B531" s="1" t="s">
        <v>85</v>
      </c>
      <c r="C531" s="1" t="s">
        <v>2204</v>
      </c>
      <c r="D531" s="10">
        <f>IF(AND(S531 &gt;= -800,S531 &lt;= -600),-7,IF(AND(S531 &gt; -600,S531 &lt;= -500),-6,IF(AND(S531 &gt; -500,S531 &lt;= -400),-5,IF(AND(S531 &gt; -400,S531 &lt;= -300),-4,IF(AND(S531 &gt; -300,S531 &lt;= -200),-3,IF(AND(S531 &gt; -200,S531 &lt;= -100),-2,IF(AND(S531 &gt; -100,S531 &lt;= -1),-1,IF(AND(S531 &gt;= 0,S531 &lt; 100),1,IF(AND(S531 &gt;= 100,S531 &lt; 200),2,IF(AND(S531 &gt;= 200,S531 &lt; 300),3,IF(AND(S531 &gt;= 300,S531 &lt; 400),4,IF(AND(S531 &gt;= 400,S531 &lt; 500),5))))))))))))</f>
        <v>1</v>
      </c>
      <c r="E531" s="1" t="s">
        <v>93</v>
      </c>
      <c r="F531" s="27" t="s">
        <v>236</v>
      </c>
      <c r="G531" s="1" t="s">
        <v>237</v>
      </c>
      <c r="H531" s="1" t="s">
        <v>238</v>
      </c>
      <c r="I531" s="1">
        <v>3913</v>
      </c>
      <c r="J531" s="1">
        <v>6</v>
      </c>
      <c r="K531" s="1">
        <v>26</v>
      </c>
      <c r="L531" s="1">
        <v>0</v>
      </c>
      <c r="M531" t="s">
        <v>29</v>
      </c>
      <c r="N531" s="14">
        <f>J531/I531</f>
        <v>1.533350370559673E-3</v>
      </c>
      <c r="O531" s="14">
        <f>K531/I531</f>
        <v>6.6445182724252493E-3</v>
      </c>
      <c r="P531" s="14">
        <f>L531/I531</f>
        <v>0</v>
      </c>
      <c r="Q531">
        <v>813</v>
      </c>
      <c r="R531" s="14">
        <f>Q531/I531</f>
        <v>0.20776897521083568</v>
      </c>
      <c r="S531">
        <v>95</v>
      </c>
      <c r="T531" t="s">
        <v>97</v>
      </c>
      <c r="U531" s="19" t="s">
        <v>98</v>
      </c>
      <c r="V531" s="19" t="s">
        <v>239</v>
      </c>
      <c r="W531">
        <v>398.04999999999939</v>
      </c>
      <c r="X531" s="14">
        <f>(Q531-W531)/I531</f>
        <v>0.10604395604395619</v>
      </c>
      <c r="Y531" s="14" t="s">
        <v>240</v>
      </c>
      <c r="Z531" s="30" t="str">
        <f>CONCATENATE(E531," (",U531,") - ",F531," (",V531,")")</f>
        <v>Plutarch (0007) - De exilio (110)</v>
      </c>
      <c r="AA531" s="14"/>
      <c r="AB531" s="14"/>
      <c r="AC531" s="14"/>
      <c r="AD531" s="14"/>
    </row>
    <row r="532" spans="1:30" ht="15.75" customHeight="1" x14ac:dyDescent="0.2">
      <c r="A532" s="1" t="s">
        <v>84</v>
      </c>
      <c r="B532" s="1" t="s">
        <v>85</v>
      </c>
      <c r="C532" s="1" t="s">
        <v>3673</v>
      </c>
      <c r="D532" s="10">
        <f>IF(AND(S532 &gt;= -800,S532 &lt;= -600),-7,IF(AND(S532 &gt; -600,S532 &lt;= -500),-6,IF(AND(S532 &gt; -500,S532 &lt;= -400),-5,IF(AND(S532 &gt; -400,S532 &lt;= -300),-4,IF(AND(S532 &gt; -300,S532 &lt;= -200),-3,IF(AND(S532 &gt; -200,S532 &lt;= -100),-2,IF(AND(S532 &gt; -100,S532 &lt;= -1),-1,IF(AND(S532 &gt;= 0,S532 &lt; 100),1,IF(AND(S532 &gt;= 100,S532 &lt; 200),2,IF(AND(S532 &gt;= 200,S532 &lt; 300),3,IF(AND(S532 &gt;= 300,S532 &lt; 400),4,IF(AND(S532 &gt;= 400,S532 &lt; 500),5))))))))))))</f>
        <v>1</v>
      </c>
      <c r="E532" s="1" t="s">
        <v>93</v>
      </c>
      <c r="F532" s="27" t="s">
        <v>241</v>
      </c>
      <c r="G532" s="1" t="s">
        <v>242</v>
      </c>
      <c r="H532" s="1" t="s">
        <v>243</v>
      </c>
      <c r="I532" s="1">
        <v>12674</v>
      </c>
      <c r="J532" s="1">
        <v>34</v>
      </c>
      <c r="K532" s="1">
        <v>18</v>
      </c>
      <c r="L532" s="1">
        <v>0</v>
      </c>
      <c r="M532" t="s">
        <v>29</v>
      </c>
      <c r="N532" s="14">
        <f>J532/I532</f>
        <v>2.6826574088685499E-3</v>
      </c>
      <c r="O532" s="14">
        <f>K532/I532</f>
        <v>1.4202303929304087E-3</v>
      </c>
      <c r="P532" s="14">
        <f>L532/I532</f>
        <v>0</v>
      </c>
      <c r="Q532">
        <v>2573</v>
      </c>
      <c r="R532" s="14">
        <f>Q532/I532</f>
        <v>0.2030140445005523</v>
      </c>
      <c r="S532">
        <v>95</v>
      </c>
      <c r="T532" t="s">
        <v>97</v>
      </c>
      <c r="U532" s="19" t="s">
        <v>98</v>
      </c>
      <c r="V532" s="19" t="s">
        <v>244</v>
      </c>
      <c r="W532">
        <v>1473.5023809523759</v>
      </c>
      <c r="X532" s="14">
        <f>(Q532-W532)/I532</f>
        <v>8.6752218640336443E-2</v>
      </c>
      <c r="Y532" s="14" t="s">
        <v>245</v>
      </c>
      <c r="Z532" s="30" t="str">
        <f>CONCATENATE(E532," (",U532,") - ",F532," (",V532,")")</f>
        <v>Plutarch (0007) - De faciae quae in orbe lunae apparet (126)</v>
      </c>
      <c r="AA532" s="14"/>
      <c r="AB532" s="14"/>
      <c r="AC532" s="14"/>
      <c r="AD532" s="14"/>
    </row>
    <row r="533" spans="1:30" ht="15.75" customHeight="1" x14ac:dyDescent="0.2">
      <c r="A533" s="1" t="s">
        <v>84</v>
      </c>
      <c r="B533" s="1" t="s">
        <v>85</v>
      </c>
      <c r="C533" s="1" t="s">
        <v>2204</v>
      </c>
      <c r="D533" s="10">
        <f>IF(AND(S533 &gt;= -800,S533 &lt;= -600),-7,IF(AND(S533 &gt; -600,S533 &lt;= -500),-6,IF(AND(S533 &gt; -500,S533 &lt;= -400),-5,IF(AND(S533 &gt; -400,S533 &lt;= -300),-4,IF(AND(S533 &gt; -300,S533 &lt;= -200),-3,IF(AND(S533 &gt; -200,S533 &lt;= -100),-2,IF(AND(S533 &gt; -100,S533 &lt;= -1),-1,IF(AND(S533 &gt;= 0,S533 &lt; 100),1,IF(AND(S533 &gt;= 100,S533 &lt; 200),2,IF(AND(S533 &gt;= 200,S533 &lt; 300),3,IF(AND(S533 &gt;= 300,S533 &lt; 400),4,IF(AND(S533 &gt;= 400,S533 &lt; 500),5))))))))))))</f>
        <v>1</v>
      </c>
      <c r="E533" s="1" t="s">
        <v>93</v>
      </c>
      <c r="F533" s="27" t="s">
        <v>246</v>
      </c>
      <c r="G533" s="1" t="s">
        <v>247</v>
      </c>
      <c r="H533" s="1" t="s">
        <v>248</v>
      </c>
      <c r="I533" s="1">
        <v>3423</v>
      </c>
      <c r="J533" s="1">
        <v>1</v>
      </c>
      <c r="K533" s="1">
        <v>0</v>
      </c>
      <c r="L533" s="1">
        <v>0</v>
      </c>
      <c r="M533" t="s">
        <v>29</v>
      </c>
      <c r="N533" s="14">
        <f>J533/I533</f>
        <v>2.9214139643587495E-4</v>
      </c>
      <c r="O533" s="14">
        <f>K533/I533</f>
        <v>0</v>
      </c>
      <c r="P533" s="14">
        <f>L533/I533</f>
        <v>0</v>
      </c>
      <c r="Q533">
        <v>662</v>
      </c>
      <c r="R533" s="14">
        <f>Q533/I533</f>
        <v>0.19339760444054924</v>
      </c>
      <c r="S533">
        <v>95</v>
      </c>
      <c r="T533" t="s">
        <v>97</v>
      </c>
      <c r="U533" s="19" t="s">
        <v>98</v>
      </c>
      <c r="V533" s="19" t="s">
        <v>249</v>
      </c>
      <c r="W533">
        <v>376.88333333333293</v>
      </c>
      <c r="X533" s="14">
        <f>(Q533-W533)/I533</f>
        <v>8.3294381147142008E-2</v>
      </c>
      <c r="Y533" s="14" t="s">
        <v>250</v>
      </c>
      <c r="Z533" s="30" t="str">
        <f>CONCATENATE(E533," (",U533,") - ",F533," (",V533,")")</f>
        <v>Plutarch (0007) - De fato (108)</v>
      </c>
      <c r="AA533" s="14"/>
      <c r="AB533" s="14"/>
      <c r="AC533" s="14"/>
      <c r="AD533" s="14"/>
    </row>
    <row r="534" spans="1:30" ht="15.75" customHeight="1" x14ac:dyDescent="0.2">
      <c r="A534" s="1" t="s">
        <v>84</v>
      </c>
      <c r="B534" s="1" t="s">
        <v>85</v>
      </c>
      <c r="C534" s="1" t="s">
        <v>2204</v>
      </c>
      <c r="D534" s="10">
        <f>IF(AND(S534 &gt;= -800,S534 &lt;= -600),-7,IF(AND(S534 &gt; -600,S534 &lt;= -500),-6,IF(AND(S534 &gt; -500,S534 &lt;= -400),-5,IF(AND(S534 &gt; -400,S534 &lt;= -300),-4,IF(AND(S534 &gt; -300,S534 &lt;= -200),-3,IF(AND(S534 &gt; -200,S534 &lt;= -100),-2,IF(AND(S534 &gt; -100,S534 &lt;= -1),-1,IF(AND(S534 &gt;= 0,S534 &lt; 100),1,IF(AND(S534 &gt;= 100,S534 &lt; 200),2,IF(AND(S534 &gt;= 200,S534 &lt; 300),3,IF(AND(S534 &gt;= 300,S534 &lt; 400),4,IF(AND(S534 &gt;= 400,S534 &lt; 500),5))))))))))))</f>
        <v>1</v>
      </c>
      <c r="E534" s="1" t="s">
        <v>93</v>
      </c>
      <c r="F534" s="27" t="s">
        <v>251</v>
      </c>
      <c r="G534" s="1" t="s">
        <v>252</v>
      </c>
      <c r="H534" s="1" t="s">
        <v>253</v>
      </c>
      <c r="I534" s="1">
        <v>1255</v>
      </c>
      <c r="J534" s="1">
        <v>2</v>
      </c>
      <c r="K534" s="1">
        <v>1</v>
      </c>
      <c r="L534" s="1">
        <v>0</v>
      </c>
      <c r="M534" t="s">
        <v>29</v>
      </c>
      <c r="N534" s="14">
        <f>J534/I534</f>
        <v>1.5936254980079682E-3</v>
      </c>
      <c r="O534" s="14">
        <f>K534/I534</f>
        <v>7.9681274900398409E-4</v>
      </c>
      <c r="P534" s="14">
        <f>L534/I534</f>
        <v>0</v>
      </c>
      <c r="Q534">
        <v>242</v>
      </c>
      <c r="R534" s="14">
        <f>Q534/I534</f>
        <v>0.19282868525896416</v>
      </c>
      <c r="S534">
        <v>95</v>
      </c>
      <c r="T534" t="s">
        <v>97</v>
      </c>
      <c r="U534" s="19" t="s">
        <v>98</v>
      </c>
      <c r="V534" s="19" t="s">
        <v>254</v>
      </c>
      <c r="W534">
        <v>134.6999999999999</v>
      </c>
      <c r="X534" s="14">
        <f>(Q534-W534)/I534</f>
        <v>8.5498007968127565E-2</v>
      </c>
      <c r="Y534" s="14" t="s">
        <v>255</v>
      </c>
      <c r="Z534" s="30" t="str">
        <f>CONCATENATE(E534," (",U534,") - ",F534," (",V534,")")</f>
        <v>Plutarch (0007) - De fortuna (074)</v>
      </c>
      <c r="AA534" s="14"/>
      <c r="AB534" s="14"/>
      <c r="AC534" s="14"/>
      <c r="AD534" s="14"/>
    </row>
    <row r="535" spans="1:30" ht="15.75" customHeight="1" x14ac:dyDescent="0.2">
      <c r="A535" s="1" t="s">
        <v>84</v>
      </c>
      <c r="B535" s="1" t="s">
        <v>85</v>
      </c>
      <c r="C535" s="1" t="s">
        <v>2204</v>
      </c>
      <c r="D535" s="10">
        <f>IF(AND(S535 &gt;= -800,S535 &lt;= -600),-7,IF(AND(S535 &gt; -600,S535 &lt;= -500),-6,IF(AND(S535 &gt; -500,S535 &lt;= -400),-5,IF(AND(S535 &gt; -400,S535 &lt;= -300),-4,IF(AND(S535 &gt; -300,S535 &lt;= -200),-3,IF(AND(S535 &gt; -200,S535 &lt;= -100),-2,IF(AND(S535 &gt; -100,S535 &lt;= -1),-1,IF(AND(S535 &gt;= 0,S535 &lt; 100),1,IF(AND(S535 &gt;= 100,S535 &lt; 200),2,IF(AND(S535 &gt;= 200,S535 &lt; 300),3,IF(AND(S535 &gt;= 300,S535 &lt; 400),4,IF(AND(S535 &gt;= 400,S535 &lt; 500),5))))))))))))</f>
        <v>1</v>
      </c>
      <c r="E535" s="1" t="s">
        <v>93</v>
      </c>
      <c r="F535" s="27" t="s">
        <v>256</v>
      </c>
      <c r="G535" s="1" t="s">
        <v>257</v>
      </c>
      <c r="H535" s="1" t="s">
        <v>258</v>
      </c>
      <c r="I535" s="1">
        <v>4600</v>
      </c>
      <c r="J535" s="1">
        <v>42</v>
      </c>
      <c r="K535" s="1">
        <v>121</v>
      </c>
      <c r="L535" s="1">
        <v>4</v>
      </c>
      <c r="M535" t="s">
        <v>29</v>
      </c>
      <c r="N535" s="14">
        <f>J535/I535</f>
        <v>9.1304347826086964E-3</v>
      </c>
      <c r="O535" s="14">
        <f>K535/I535</f>
        <v>2.6304347826086958E-2</v>
      </c>
      <c r="P535" s="14">
        <f>L535/I535</f>
        <v>8.6956521739130438E-4</v>
      </c>
      <c r="Q535">
        <v>788</v>
      </c>
      <c r="R535" s="14">
        <f>Q535/I535</f>
        <v>0.17130434782608694</v>
      </c>
      <c r="S535">
        <v>95</v>
      </c>
      <c r="T535" t="s">
        <v>97</v>
      </c>
      <c r="U535" s="19" t="s">
        <v>98</v>
      </c>
      <c r="V535" s="19" t="s">
        <v>259</v>
      </c>
      <c r="W535">
        <v>422.40238095238061</v>
      </c>
      <c r="X535" s="14">
        <f>(Q535-W535)/I535</f>
        <v>7.9477743271221604E-2</v>
      </c>
      <c r="Y535" s="14" t="s">
        <v>260</v>
      </c>
      <c r="Z535" s="30" t="str">
        <f>CONCATENATE(E535," (",U535,") - ",F535," (",V535,")")</f>
        <v>Plutarch (0007) - De fortuna Romanorum (086)</v>
      </c>
      <c r="AA535" s="14"/>
      <c r="AB535" s="14"/>
      <c r="AC535" s="14"/>
      <c r="AD535" s="14"/>
    </row>
    <row r="536" spans="1:30" ht="15.75" customHeight="1" x14ac:dyDescent="0.2">
      <c r="A536" s="1" t="s">
        <v>84</v>
      </c>
      <c r="B536" s="1" t="s">
        <v>85</v>
      </c>
      <c r="C536" s="1" t="s">
        <v>2204</v>
      </c>
      <c r="D536" s="10">
        <f>IF(AND(S536 &gt;= -800,S536 &lt;= -600),-7,IF(AND(S536 &gt; -600,S536 &lt;= -500),-6,IF(AND(S536 &gt; -500,S536 &lt;= -400),-5,IF(AND(S536 &gt; -400,S536 &lt;= -300),-4,IF(AND(S536 &gt; -300,S536 &lt;= -200),-3,IF(AND(S536 &gt; -200,S536 &lt;= -100),-2,IF(AND(S536 &gt; -100,S536 &lt;= -1),-1,IF(AND(S536 &gt;= 0,S536 &lt; 100),1,IF(AND(S536 &gt;= 100,S536 &lt; 200),2,IF(AND(S536 &gt;= 200,S536 &lt; 300),3,IF(AND(S536 &gt;= 300,S536 &lt; 400),4,IF(AND(S536 &gt;= 400,S536 &lt; 500),5))))))))))))</f>
        <v>1</v>
      </c>
      <c r="E536" s="1" t="s">
        <v>93</v>
      </c>
      <c r="F536" s="27" t="s">
        <v>261</v>
      </c>
      <c r="G536" s="1" t="s">
        <v>262</v>
      </c>
      <c r="H536" s="1" t="s">
        <v>263</v>
      </c>
      <c r="I536" s="1">
        <v>6615</v>
      </c>
      <c r="J536" s="1">
        <v>5</v>
      </c>
      <c r="K536" s="1">
        <v>19</v>
      </c>
      <c r="L536" s="1">
        <v>0</v>
      </c>
      <c r="M536" t="s">
        <v>29</v>
      </c>
      <c r="N536" s="14">
        <f>J536/I536</f>
        <v>7.5585789871504159E-4</v>
      </c>
      <c r="O536" s="14">
        <f>K536/I536</f>
        <v>2.8722600151171581E-3</v>
      </c>
      <c r="P536" s="14">
        <f>L536/I536</f>
        <v>0</v>
      </c>
      <c r="Q536">
        <v>1211</v>
      </c>
      <c r="R536" s="14">
        <f>Q536/I536</f>
        <v>0.18306878306878308</v>
      </c>
      <c r="S536">
        <v>95</v>
      </c>
      <c r="T536" t="s">
        <v>97</v>
      </c>
      <c r="U536" s="19" t="s">
        <v>98</v>
      </c>
      <c r="V536" s="19" t="s">
        <v>264</v>
      </c>
      <c r="W536">
        <v>693.11904761904827</v>
      </c>
      <c r="X536" s="14">
        <f>(Q536-W536)/I536</f>
        <v>7.8288881690242132E-2</v>
      </c>
      <c r="Y536" s="14" t="s">
        <v>265</v>
      </c>
      <c r="Z536" s="30" t="str">
        <f>CONCATENATE(E536," (",U536,") - ",F536," (",V536,")")</f>
        <v>Plutarch (0007) - De fraterno amore (097)</v>
      </c>
      <c r="AA536" s="14"/>
      <c r="AB536" s="14"/>
      <c r="AC536" s="14"/>
      <c r="AD536" s="14"/>
    </row>
    <row r="537" spans="1:30" ht="15.75" customHeight="1" x14ac:dyDescent="0.2">
      <c r="A537" s="1" t="s">
        <v>84</v>
      </c>
      <c r="B537" s="1" t="s">
        <v>85</v>
      </c>
      <c r="C537" s="1" t="s">
        <v>2204</v>
      </c>
      <c r="D537" s="10">
        <f>IF(AND(S537 &gt;= -800,S537 &lt;= -600),-7,IF(AND(S537 &gt; -600,S537 &lt;= -500),-6,IF(AND(S537 &gt; -500,S537 &lt;= -400),-5,IF(AND(S537 &gt; -400,S537 &lt;= -300),-4,IF(AND(S537 &gt; -300,S537 &lt;= -200),-3,IF(AND(S537 &gt; -200,S537 &lt;= -100),-2,IF(AND(S537 &gt; -100,S537 &lt;= -1),-1,IF(AND(S537 &gt;= 0,S537 &lt; 100),1,IF(AND(S537 &gt;= 100,S537 &lt; 200),2,IF(AND(S537 &gt;= 200,S537 &lt; 300),3,IF(AND(S537 &gt;= 300,S537 &lt; 400),4,IF(AND(S537 &gt;= 400,S537 &lt; 500),5))))))))))))</f>
        <v>1</v>
      </c>
      <c r="E537" s="1" t="s">
        <v>93</v>
      </c>
      <c r="F537" s="27" t="s">
        <v>266</v>
      </c>
      <c r="G537" s="1" t="s">
        <v>267</v>
      </c>
      <c r="H537" s="1" t="s">
        <v>268</v>
      </c>
      <c r="I537" s="1">
        <v>5860</v>
      </c>
      <c r="J537" s="1">
        <v>11</v>
      </c>
      <c r="K537" s="1">
        <v>19</v>
      </c>
      <c r="L537" s="1">
        <v>0</v>
      </c>
      <c r="M537" t="s">
        <v>29</v>
      </c>
      <c r="N537" s="14">
        <f>J537/I537</f>
        <v>1.8771331058020477E-3</v>
      </c>
      <c r="O537" s="14">
        <f>K537/I537</f>
        <v>3.2423208191126279E-3</v>
      </c>
      <c r="P537" s="14">
        <f>L537/I537</f>
        <v>0</v>
      </c>
      <c r="Q537">
        <v>1096</v>
      </c>
      <c r="R537" s="14">
        <f>Q537/I537</f>
        <v>0.18703071672354948</v>
      </c>
      <c r="S537">
        <v>95</v>
      </c>
      <c r="T537" t="s">
        <v>97</v>
      </c>
      <c r="U537" s="19" t="s">
        <v>98</v>
      </c>
      <c r="V537" s="19" t="s">
        <v>269</v>
      </c>
      <c r="W537">
        <v>586.91904761904721</v>
      </c>
      <c r="X537" s="14">
        <f>(Q537-W537)/I537</f>
        <v>8.687388265886567E-2</v>
      </c>
      <c r="Y537" s="14" t="s">
        <v>270</v>
      </c>
      <c r="Z537" s="30" t="str">
        <f>CONCATENATE(E537," (",U537,") - ",F537," (",V537,")")</f>
        <v>Plutarch (0007) - De garrulitate (101)</v>
      </c>
      <c r="AA537" s="14"/>
      <c r="AB537" s="14"/>
      <c r="AC537" s="14"/>
      <c r="AD537" s="14"/>
    </row>
    <row r="538" spans="1:30" ht="15.75" customHeight="1" x14ac:dyDescent="0.2">
      <c r="A538" s="1" t="s">
        <v>84</v>
      </c>
      <c r="B538" s="1" t="s">
        <v>85</v>
      </c>
      <c r="C538" s="1" t="s">
        <v>2204</v>
      </c>
      <c r="D538" s="10">
        <f>IF(AND(S538 &gt;= -800,S538 &lt;= -600),-7,IF(AND(S538 &gt; -600,S538 &lt;= -500),-6,IF(AND(S538 &gt; -500,S538 &lt;= -400),-5,IF(AND(S538 &gt; -400,S538 &lt;= -300),-4,IF(AND(S538 &gt; -300,S538 &lt;= -200),-3,IF(AND(S538 &gt; -200,S538 &lt;= -100),-2,IF(AND(S538 &gt; -100,S538 &lt;= -1),-1,IF(AND(S538 &gt;= 0,S538 &lt; 100),1,IF(AND(S538 &gt;= 100,S538 &lt; 200),2,IF(AND(S538 &gt;= 200,S538 &lt; 300),3,IF(AND(S538 &gt;= 300,S538 &lt; 400),4,IF(AND(S538 &gt;= 400,S538 &lt; 500),5))))))))))))</f>
        <v>1</v>
      </c>
      <c r="E538" s="1" t="s">
        <v>93</v>
      </c>
      <c r="F538" s="27" t="s">
        <v>271</v>
      </c>
      <c r="G538" s="1" t="s">
        <v>272</v>
      </c>
      <c r="H538" s="1" t="s">
        <v>273</v>
      </c>
      <c r="I538" s="1">
        <v>11491</v>
      </c>
      <c r="J538" s="1">
        <v>28</v>
      </c>
      <c r="K538" s="1">
        <v>122</v>
      </c>
      <c r="L538" s="1">
        <v>1</v>
      </c>
      <c r="M538" t="s">
        <v>29</v>
      </c>
      <c r="N538" s="14">
        <f>J538/I538</f>
        <v>2.436689583152032E-3</v>
      </c>
      <c r="O538" s="14">
        <f>K538/I538</f>
        <v>1.0617004612305282E-2</v>
      </c>
      <c r="P538" s="14">
        <f>L538/I538</f>
        <v>8.7024627969715425E-5</v>
      </c>
      <c r="Q538">
        <v>2177</v>
      </c>
      <c r="R538" s="14">
        <f>Q538/I538</f>
        <v>0.1894526150900705</v>
      </c>
      <c r="S538">
        <v>95</v>
      </c>
      <c r="T538" t="s">
        <v>97</v>
      </c>
      <c r="U538" s="19" t="s">
        <v>98</v>
      </c>
      <c r="V538" s="19" t="s">
        <v>274</v>
      </c>
      <c r="W538">
        <v>1317.0452380952379</v>
      </c>
      <c r="X538" s="14">
        <f>(Q538-W538)/I538</f>
        <v>7.4837243225547134E-2</v>
      </c>
      <c r="Y538" s="14" t="s">
        <v>275</v>
      </c>
      <c r="Z538" s="30" t="str">
        <f>CONCATENATE(E538," (",U538,") - ",F538," (",V538,")")</f>
        <v>Plutarch (0007) - De genio Socratis (109)</v>
      </c>
      <c r="AA538" s="14" t="s">
        <v>3692</v>
      </c>
      <c r="AB538" s="31">
        <v>4</v>
      </c>
      <c r="AC538" s="31">
        <v>22</v>
      </c>
      <c r="AD538" s="14"/>
    </row>
    <row r="539" spans="1:30" ht="15.75" customHeight="1" x14ac:dyDescent="0.2">
      <c r="A539" s="1" t="s">
        <v>84</v>
      </c>
      <c r="B539" s="1" t="s">
        <v>85</v>
      </c>
      <c r="C539" s="1" t="s">
        <v>2204</v>
      </c>
      <c r="D539" s="10">
        <f>IF(AND(S539 &gt;= -800,S539 &lt;= -600),-7,IF(AND(S539 &gt; -600,S539 &lt;= -500),-6,IF(AND(S539 &gt; -500,S539 &lt;= -400),-5,IF(AND(S539 &gt; -400,S539 &lt;= -300),-4,IF(AND(S539 &gt; -300,S539 &lt;= -200),-3,IF(AND(S539 &gt; -200,S539 &lt;= -100),-2,IF(AND(S539 &gt; -100,S539 &lt;= -1),-1,IF(AND(S539 &gt;= 0,S539 &lt; 100),1,IF(AND(S539 &gt;= 100,S539 &lt; 200),2,IF(AND(S539 &gt;= 200,S539 &lt; 300),3,IF(AND(S539 &gt;= 300,S539 &lt; 400),4,IF(AND(S539 &gt;= 400,S539 &lt; 500),5))))))))))))</f>
        <v>1</v>
      </c>
      <c r="E539" s="1" t="s">
        <v>93</v>
      </c>
      <c r="F539" s="27" t="s">
        <v>276</v>
      </c>
      <c r="G539" s="1" t="s">
        <v>277</v>
      </c>
      <c r="H539" s="1" t="s">
        <v>278</v>
      </c>
      <c r="I539" s="1">
        <v>2689</v>
      </c>
      <c r="J539" s="1">
        <v>11</v>
      </c>
      <c r="K539" s="1">
        <v>9</v>
      </c>
      <c r="L539" s="1">
        <v>0</v>
      </c>
      <c r="M539" t="s">
        <v>29</v>
      </c>
      <c r="N539" s="14">
        <f>J539/I539</f>
        <v>4.0907400520639641E-3</v>
      </c>
      <c r="O539" s="14">
        <f>K539/I539</f>
        <v>3.34696913350688E-3</v>
      </c>
      <c r="P539" s="14">
        <f>L539/I539</f>
        <v>0</v>
      </c>
      <c r="Q539">
        <v>467</v>
      </c>
      <c r="R539" s="14">
        <f>Q539/I539</f>
        <v>0.17367050948307922</v>
      </c>
      <c r="S539">
        <v>95</v>
      </c>
      <c r="T539" t="s">
        <v>97</v>
      </c>
      <c r="U539" s="19" t="s">
        <v>98</v>
      </c>
      <c r="V539" s="19" t="s">
        <v>279</v>
      </c>
      <c r="W539">
        <v>248.27619047619089</v>
      </c>
      <c r="X539" s="14">
        <f>(Q539-W539)/I539</f>
        <v>8.1340204359914139E-2</v>
      </c>
      <c r="Y539" s="14" t="s">
        <v>280</v>
      </c>
      <c r="Z539" s="30" t="str">
        <f>CONCATENATE(E539," (",U539,") - ",F539," (",V539,")")</f>
        <v>Plutarch (0007) - De gloria Atheniensium (088)</v>
      </c>
      <c r="AA539" s="14" t="s">
        <v>3692</v>
      </c>
      <c r="AB539" s="31">
        <v>4</v>
      </c>
      <c r="AC539" s="31">
        <v>22</v>
      </c>
      <c r="AD539" s="14"/>
    </row>
    <row r="540" spans="1:30" ht="15.75" customHeight="1" x14ac:dyDescent="0.2">
      <c r="A540" s="1" t="s">
        <v>84</v>
      </c>
      <c r="B540" s="1" t="s">
        <v>85</v>
      </c>
      <c r="C540" s="1" t="s">
        <v>85</v>
      </c>
      <c r="D540" s="10">
        <f>IF(AND(S540 &gt;= -800,S540 &lt;= -600),-7,IF(AND(S540 &gt; -600,S540 &lt;= -500),-6,IF(AND(S540 &gt; -500,S540 &lt;= -400),-5,IF(AND(S540 &gt; -400,S540 &lt;= -300),-4,IF(AND(S540 &gt; -300,S540 &lt;= -200),-3,IF(AND(S540 &gt; -200,S540 &lt;= -100),-2,IF(AND(S540 &gt; -100,S540 &lt;= -1),-1,IF(AND(S540 &gt;= 0,S540 &lt; 100),1,IF(AND(S540 &gt;= 100,S540 &lt; 200),2,IF(AND(S540 &gt;= 200,S540 &lt; 300),3,IF(AND(S540 &gt;= 300,S540 &lt; 400),4,IF(AND(S540 &gt;= 400,S540 &lt; 500),5))))))))))))</f>
        <v>1</v>
      </c>
      <c r="E540" s="1" t="s">
        <v>93</v>
      </c>
      <c r="F540" s="27" t="s">
        <v>281</v>
      </c>
      <c r="G540" s="1" t="s">
        <v>282</v>
      </c>
      <c r="H540" s="1" t="s">
        <v>283</v>
      </c>
      <c r="I540" s="1">
        <v>8940</v>
      </c>
      <c r="J540" s="1">
        <v>19</v>
      </c>
      <c r="K540" s="1">
        <v>20</v>
      </c>
      <c r="L540" s="1">
        <v>1</v>
      </c>
      <c r="M540" t="s">
        <v>29</v>
      </c>
      <c r="N540" s="14">
        <f>J540/I540</f>
        <v>2.1252796420581656E-3</v>
      </c>
      <c r="O540" s="14">
        <f>K540/I540</f>
        <v>2.2371364653243847E-3</v>
      </c>
      <c r="P540" s="14">
        <f>L540/I540</f>
        <v>1.1185682326621924E-4</v>
      </c>
      <c r="Q540">
        <v>1603</v>
      </c>
      <c r="R540" s="14">
        <f>Q540/I540</f>
        <v>0.17930648769574944</v>
      </c>
      <c r="S540">
        <v>95</v>
      </c>
      <c r="T540" t="s">
        <v>97</v>
      </c>
      <c r="U540" s="19" t="s">
        <v>98</v>
      </c>
      <c r="V540" s="19" t="s">
        <v>284</v>
      </c>
      <c r="W540">
        <v>795.54285714285913</v>
      </c>
      <c r="X540" s="14">
        <f>(Q540-W540)/I540</f>
        <v>9.0319590923617549E-2</v>
      </c>
      <c r="Y540" s="14" t="s">
        <v>285</v>
      </c>
      <c r="Z540" s="30" t="str">
        <f>CONCATENATE(E540," (",U540,") - ",F540," (",V540,")")</f>
        <v>Plutarch (0007) - De Herodoti malignitate (123)</v>
      </c>
      <c r="AA540" s="14"/>
      <c r="AB540" s="14"/>
      <c r="AC540" s="14"/>
      <c r="AD540" s="14"/>
    </row>
    <row r="541" spans="1:30" ht="15.75" customHeight="1" x14ac:dyDescent="0.2">
      <c r="A541" s="1" t="s">
        <v>84</v>
      </c>
      <c r="B541" s="1" t="s">
        <v>85</v>
      </c>
      <c r="C541" s="1" t="s">
        <v>2204</v>
      </c>
      <c r="D541" s="10">
        <f>IF(AND(S541 &gt;= -800,S541 &lt;= -600),-7,IF(AND(S541 &gt; -600,S541 &lt;= -500),-6,IF(AND(S541 &gt; -500,S541 &lt;= -400),-5,IF(AND(S541 &gt; -400,S541 &lt;= -300),-4,IF(AND(S541 &gt; -300,S541 &lt;= -200),-3,IF(AND(S541 &gt; -200,S541 &lt;= -100),-2,IF(AND(S541 &gt; -100,S541 &lt;= -1),-1,IF(AND(S541 &gt;= 0,S541 &lt; 100),1,IF(AND(S541 &gt;= 100,S541 &lt; 200),2,IF(AND(S541 &gt;= 200,S541 &lt; 300),3,IF(AND(S541 &gt;= 300,S541 &lt; 400),4,IF(AND(S541 &gt;= 400,S541 &lt; 500),5))))))))))))</f>
        <v>1</v>
      </c>
      <c r="E541" s="1" t="s">
        <v>93</v>
      </c>
      <c r="F541" s="27" t="s">
        <v>286</v>
      </c>
      <c r="G541" s="1" t="s">
        <v>287</v>
      </c>
      <c r="H541" s="1" t="s">
        <v>288</v>
      </c>
      <c r="I541" s="1">
        <v>996</v>
      </c>
      <c r="J541" s="1">
        <v>1</v>
      </c>
      <c r="K541" s="1">
        <v>2</v>
      </c>
      <c r="L541" s="1">
        <v>0</v>
      </c>
      <c r="M541" t="s">
        <v>29</v>
      </c>
      <c r="N541" s="14">
        <f>J541/I541</f>
        <v>1.004016064257028E-3</v>
      </c>
      <c r="O541" s="14">
        <f>K541/I541</f>
        <v>2.008032128514056E-3</v>
      </c>
      <c r="P541" s="14">
        <f>L541/I541</f>
        <v>0</v>
      </c>
      <c r="Q541">
        <v>153</v>
      </c>
      <c r="R541" s="14">
        <f>Q541/I541</f>
        <v>0.1536144578313253</v>
      </c>
      <c r="S541">
        <v>95</v>
      </c>
      <c r="T541" t="s">
        <v>97</v>
      </c>
      <c r="U541" s="19" t="s">
        <v>98</v>
      </c>
      <c r="V541" s="19" t="s">
        <v>289</v>
      </c>
      <c r="W541">
        <v>86.416666666666657</v>
      </c>
      <c r="X541" s="14">
        <f>(Q541-W541)/I541</f>
        <v>6.6850736278447134E-2</v>
      </c>
      <c r="Y541" s="14" t="s">
        <v>290</v>
      </c>
      <c r="Z541" s="30" t="str">
        <f>CONCATENATE(E541," (",U541,") - ",F541," (",V541,")")</f>
        <v>Plutarch (0007) - De invidia et odio (105)</v>
      </c>
      <c r="AA541" s="14"/>
      <c r="AB541" s="14"/>
      <c r="AC541" s="14"/>
      <c r="AD541" s="14"/>
    </row>
    <row r="542" spans="1:30" ht="15.75" customHeight="1" x14ac:dyDescent="0.2">
      <c r="A542" s="1" t="s">
        <v>84</v>
      </c>
      <c r="B542" s="1" t="s">
        <v>85</v>
      </c>
      <c r="C542" s="1" t="s">
        <v>2204</v>
      </c>
      <c r="D542" s="10">
        <f>IF(AND(S542 &gt;= -800,S542 &lt;= -600),-7,IF(AND(S542 &gt; -600,S542 &lt;= -500),-6,IF(AND(S542 &gt; -500,S542 &lt;= -400),-5,IF(AND(S542 &gt; -400,S542 &lt;= -300),-4,IF(AND(S542 &gt; -300,S542 &lt;= -200),-3,IF(AND(S542 &gt; -200,S542 &lt;= -100),-2,IF(AND(S542 &gt; -100,S542 &lt;= -1),-1,IF(AND(S542 &gt;= 0,S542 &lt; 100),1,IF(AND(S542 &gt;= 100,S542 &lt; 200),2,IF(AND(S542 &gt;= 200,S542 &lt; 300),3,IF(AND(S542 &gt;= 300,S542 &lt; 400),4,IF(AND(S542 &gt;= 400,S542 &lt; 500),5))))))))))))</f>
        <v>1</v>
      </c>
      <c r="E542" s="1" t="s">
        <v>93</v>
      </c>
      <c r="F542" s="27" t="s">
        <v>291</v>
      </c>
      <c r="G542" s="1" t="s">
        <v>292</v>
      </c>
      <c r="H542" s="1" t="s">
        <v>293</v>
      </c>
      <c r="I542" s="1">
        <v>15865</v>
      </c>
      <c r="J542" s="1">
        <v>60</v>
      </c>
      <c r="K542" s="1">
        <v>119</v>
      </c>
      <c r="L542" s="1">
        <v>1</v>
      </c>
      <c r="M542" t="s">
        <v>29</v>
      </c>
      <c r="N542" s="14">
        <f>J542/I542</f>
        <v>3.7819098644815631E-3</v>
      </c>
      <c r="O542" s="14">
        <f>K542/I542</f>
        <v>7.5007878978884338E-3</v>
      </c>
      <c r="P542" s="14">
        <f>L542/I542</f>
        <v>6.3031831074692721E-5</v>
      </c>
      <c r="Q542">
        <v>2922</v>
      </c>
      <c r="R542" s="14">
        <f>Q542/I542</f>
        <v>0.18417901040025214</v>
      </c>
      <c r="S542">
        <v>95</v>
      </c>
      <c r="T542" t="s">
        <v>97</v>
      </c>
      <c r="U542" s="19" t="s">
        <v>98</v>
      </c>
      <c r="V542" s="19" t="s">
        <v>294</v>
      </c>
      <c r="W542">
        <v>1573.471428571421</v>
      </c>
      <c r="X542" s="14">
        <f>(Q542-W542)/I542</f>
        <v>8.5000225113682881E-2</v>
      </c>
      <c r="Y542" s="14" t="s">
        <v>295</v>
      </c>
      <c r="Z542" s="30" t="str">
        <f>CONCATENATE(E542," (",U542,") - ",F542," (",V542,")")</f>
        <v>Plutarch (0007) - De Iside et Osiride (089)</v>
      </c>
      <c r="AA542" s="14"/>
      <c r="AB542" s="14"/>
      <c r="AC542" s="14"/>
      <c r="AD542" s="14"/>
    </row>
    <row r="543" spans="1:30" ht="15.75" customHeight="1" x14ac:dyDescent="0.2">
      <c r="A543" s="1" t="s">
        <v>84</v>
      </c>
      <c r="B543" s="1" t="s">
        <v>85</v>
      </c>
      <c r="C543" s="1" t="s">
        <v>2204</v>
      </c>
      <c r="D543" s="10">
        <f>IF(AND(S543 &gt;= -800,S543 &lt;= -600),-7,IF(AND(S543 &gt; -600,S543 &lt;= -500),-6,IF(AND(S543 &gt; -500,S543 &lt;= -400),-5,IF(AND(S543 &gt; -400,S543 &lt;= -300),-4,IF(AND(S543 &gt; -300,S543 &lt;= -200),-3,IF(AND(S543 &gt; -200,S543 &lt;= -100),-2,IF(AND(S543 &gt; -100,S543 &lt;= -1),-1,IF(AND(S543 &gt;= 0,S543 &lt; 100),1,IF(AND(S543 &gt;= 100,S543 &lt; 200),2,IF(AND(S543 &gt;= 200,S543 &lt; 300),3,IF(AND(S543 &gt;= 300,S543 &lt; 400),4,IF(AND(S543 &gt;= 400,S543 &lt; 500),5))))))))))))</f>
        <v>1</v>
      </c>
      <c r="E543" s="1" t="s">
        <v>93</v>
      </c>
      <c r="F543" s="27" t="s">
        <v>296</v>
      </c>
      <c r="G543" s="1" t="s">
        <v>297</v>
      </c>
      <c r="H543" s="1" t="s">
        <v>298</v>
      </c>
      <c r="I543" s="1">
        <v>6140</v>
      </c>
      <c r="J543" s="1">
        <v>12</v>
      </c>
      <c r="K543" s="1">
        <v>4</v>
      </c>
      <c r="L543" s="1">
        <v>1</v>
      </c>
      <c r="M543" t="s">
        <v>29</v>
      </c>
      <c r="N543" s="14">
        <f>J543/I543</f>
        <v>1.9543973941368079E-3</v>
      </c>
      <c r="O543" s="14">
        <f>K543/I543</f>
        <v>6.5146579804560263E-4</v>
      </c>
      <c r="P543" s="14">
        <f>L543/I543</f>
        <v>1.6286644951140066E-4</v>
      </c>
      <c r="Q543">
        <v>1142</v>
      </c>
      <c r="R543" s="14">
        <f>Q543/I543</f>
        <v>0.18599348534201954</v>
      </c>
      <c r="S543">
        <v>95</v>
      </c>
      <c r="T543" t="s">
        <v>97</v>
      </c>
      <c r="U543" s="19" t="s">
        <v>98</v>
      </c>
      <c r="V543" s="19" t="s">
        <v>299</v>
      </c>
      <c r="W543">
        <v>603.38333333333298</v>
      </c>
      <c r="X543" s="14">
        <f>(Q543-W543)/I543</f>
        <v>8.7722584147665636E-2</v>
      </c>
      <c r="Y543" s="14" t="s">
        <v>300</v>
      </c>
      <c r="Z543" s="30" t="str">
        <f>CONCATENATE(E543," (",U543,") - ",F543," (",V543,")")</f>
        <v>Plutarch (0007) - De liberis educandis (067)</v>
      </c>
      <c r="AA543" s="14" t="s">
        <v>3692</v>
      </c>
      <c r="AB543" s="31">
        <v>4</v>
      </c>
      <c r="AC543" s="31">
        <v>22</v>
      </c>
      <c r="AD543" s="14"/>
    </row>
    <row r="544" spans="1:30" ht="15.75" customHeight="1" x14ac:dyDescent="0.2">
      <c r="A544" s="1" t="s">
        <v>84</v>
      </c>
      <c r="B544" s="1" t="s">
        <v>85</v>
      </c>
      <c r="C544" s="1" t="s">
        <v>3673</v>
      </c>
      <c r="D544" s="10">
        <f>IF(AND(S544 &gt;= -800,S544 &lt;= -600),-7,IF(AND(S544 &gt; -600,S544 &lt;= -500),-6,IF(AND(S544 &gt; -500,S544 &lt;= -400),-5,IF(AND(S544 &gt; -400,S544 &lt;= -300),-4,IF(AND(S544 &gt; -300,S544 &lt;= -200),-3,IF(AND(S544 &gt; -200,S544 &lt;= -100),-2,IF(AND(S544 &gt; -100,S544 &lt;= -1),-1,IF(AND(S544 &gt;= 0,S544 &lt; 100),1,IF(AND(S544 &gt;= 100,S544 &lt; 200),2,IF(AND(S544 &gt;= 200,S544 &lt; 300),3,IF(AND(S544 &gt;= 300,S544 &lt; 400),4,IF(AND(S544 &gt;= 400,S544 &lt; 500),5))))))))))))</f>
        <v>1</v>
      </c>
      <c r="E544" s="1" t="s">
        <v>93</v>
      </c>
      <c r="F544" s="27" t="s">
        <v>301</v>
      </c>
      <c r="G544" s="1" t="s">
        <v>302</v>
      </c>
      <c r="H544" s="1" t="s">
        <v>303</v>
      </c>
      <c r="I544" s="1">
        <v>5003</v>
      </c>
      <c r="J544" s="1">
        <v>21</v>
      </c>
      <c r="K544" s="1">
        <v>0</v>
      </c>
      <c r="L544" s="1">
        <v>0</v>
      </c>
      <c r="M544" t="s">
        <v>29</v>
      </c>
      <c r="N544" s="14">
        <f>J544/I544</f>
        <v>4.1974815110933442E-3</v>
      </c>
      <c r="O544" s="14">
        <f>K544/I544</f>
        <v>0</v>
      </c>
      <c r="P544" s="14">
        <f>L544/I544</f>
        <v>0</v>
      </c>
      <c r="Q544">
        <v>974</v>
      </c>
      <c r="R544" s="14">
        <f>Q544/I544</f>
        <v>0.19468319008594842</v>
      </c>
      <c r="S544">
        <v>95</v>
      </c>
      <c r="T544" t="s">
        <v>97</v>
      </c>
      <c r="U544" s="19" t="s">
        <v>98</v>
      </c>
      <c r="V544" s="19" t="s">
        <v>304</v>
      </c>
      <c r="W544">
        <v>562.96666666666613</v>
      </c>
      <c r="X544" s="14">
        <f>(Q544-W544)/I544</f>
        <v>8.2157372243320786E-2</v>
      </c>
      <c r="Y544" s="14" t="s">
        <v>305</v>
      </c>
      <c r="Z544" s="30" t="str">
        <f>CONCATENATE(E544," (",U544,") - ",F544," (",V544,")")</f>
        <v>Plutarch (0007) - De primo frigido (127)</v>
      </c>
      <c r="AA544" s="14"/>
      <c r="AB544" s="14"/>
      <c r="AC544" s="14"/>
      <c r="AD544" s="14"/>
    </row>
    <row r="545" spans="1:30" ht="15.75" customHeight="1" x14ac:dyDescent="0.2">
      <c r="A545" s="1" t="s">
        <v>84</v>
      </c>
      <c r="B545" s="1" t="s">
        <v>85</v>
      </c>
      <c r="C545" s="1" t="s">
        <v>2204</v>
      </c>
      <c r="D545" s="10">
        <f>IF(AND(S545 &gt;= -800,S545 &lt;= -600),-7,IF(AND(S545 &gt; -600,S545 &lt;= -500),-6,IF(AND(S545 &gt; -500,S545 &lt;= -400),-5,IF(AND(S545 &gt; -400,S545 &lt;= -300),-4,IF(AND(S545 &gt; -300,S545 &lt;= -200),-3,IF(AND(S545 &gt; -200,S545 &lt;= -100),-2,IF(AND(S545 &gt; -100,S545 &lt;= -1),-1,IF(AND(S545 &gt;= 0,S545 &lt; 100),1,IF(AND(S545 &gt;= 100,S545 &lt; 200),2,IF(AND(S545 &gt;= 200,S545 &lt; 300),3,IF(AND(S545 &gt;= 300,S545 &lt; 400),4,IF(AND(S545 &gt;= 400,S545 &lt; 500),5))))))))))))</f>
        <v>1</v>
      </c>
      <c r="E545" s="1" t="s">
        <v>93</v>
      </c>
      <c r="F545" s="27" t="s">
        <v>306</v>
      </c>
      <c r="G545" s="1" t="s">
        <v>307</v>
      </c>
      <c r="H545" s="1" t="s">
        <v>308</v>
      </c>
      <c r="I545" s="1">
        <v>7093</v>
      </c>
      <c r="J545" s="1">
        <v>40</v>
      </c>
      <c r="K545" s="1">
        <v>40</v>
      </c>
      <c r="L545" s="1">
        <v>0</v>
      </c>
      <c r="M545" t="s">
        <v>29</v>
      </c>
      <c r="N545" s="14">
        <f>J545/I545</f>
        <v>5.639362752009023E-3</v>
      </c>
      <c r="O545" s="14">
        <f>K545/I545</f>
        <v>5.639362752009023E-3</v>
      </c>
      <c r="P545" s="14">
        <f>L545/I545</f>
        <v>0</v>
      </c>
      <c r="Q545">
        <v>1412</v>
      </c>
      <c r="R545" s="14">
        <f>Q545/I545</f>
        <v>0.19906950514591851</v>
      </c>
      <c r="S545">
        <v>95</v>
      </c>
      <c r="T545" t="s">
        <v>97</v>
      </c>
      <c r="U545" s="19" t="s">
        <v>98</v>
      </c>
      <c r="V545" s="19" t="s">
        <v>309</v>
      </c>
      <c r="W545">
        <v>748.05952380952624</v>
      </c>
      <c r="X545" s="14">
        <f>(Q545-W545)/I545</f>
        <v>9.3605029774492282E-2</v>
      </c>
      <c r="Y545" s="14" t="s">
        <v>310</v>
      </c>
      <c r="Z545" s="30" t="str">
        <f>CONCATENATE(E545," (",U545,") - ",F545," (",V545,")")</f>
        <v>Plutarch (0007) - De Pythiae oraculis (091)</v>
      </c>
      <c r="AA545" s="14" t="s">
        <v>3692</v>
      </c>
      <c r="AB545" s="31">
        <v>4</v>
      </c>
      <c r="AC545" s="31">
        <v>22</v>
      </c>
      <c r="AD545" s="14"/>
    </row>
    <row r="546" spans="1:30" ht="15.75" customHeight="1" x14ac:dyDescent="0.2">
      <c r="A546" s="1" t="s">
        <v>84</v>
      </c>
      <c r="B546" s="1" t="s">
        <v>85</v>
      </c>
      <c r="C546" s="1" t="s">
        <v>2204</v>
      </c>
      <c r="D546" s="10">
        <f>IF(AND(S546 &gt;= -800,S546 &lt;= -600),-7,IF(AND(S546 &gt; -600,S546 &lt;= -500),-6,IF(AND(S546 &gt; -500,S546 &lt;= -400),-5,IF(AND(S546 &gt; -400,S546 &lt;= -300),-4,IF(AND(S546 &gt; -300,S546 &lt;= -200),-3,IF(AND(S546 &gt; -200,S546 &lt;= -100),-2,IF(AND(S546 &gt; -100,S546 &lt;= -1),-1,IF(AND(S546 &gt;= 0,S546 &lt; 100),1,IF(AND(S546 &gt;= 100,S546 &lt; 200),2,IF(AND(S546 &gt;= 200,S546 &lt; 300),3,IF(AND(S546 &gt;= 300,S546 &lt; 400),4,IF(AND(S546 &gt;= 400,S546 &lt; 500),5))))))))))))</f>
        <v>1</v>
      </c>
      <c r="E546" s="1" t="s">
        <v>93</v>
      </c>
      <c r="F546" s="27" t="s">
        <v>311</v>
      </c>
      <c r="G546" s="1" t="s">
        <v>312</v>
      </c>
      <c r="H546" s="1" t="s">
        <v>313</v>
      </c>
      <c r="I546" s="1">
        <v>5112</v>
      </c>
      <c r="J546" s="1">
        <v>28</v>
      </c>
      <c r="K546" s="1">
        <v>4</v>
      </c>
      <c r="L546" s="1">
        <v>0</v>
      </c>
      <c r="M546" t="s">
        <v>29</v>
      </c>
      <c r="N546" s="14">
        <f>J546/I546</f>
        <v>5.4773082942097028E-3</v>
      </c>
      <c r="O546" s="14">
        <f>K546/I546</f>
        <v>7.8247261345852897E-4</v>
      </c>
      <c r="P546" s="14">
        <f>L546/I546</f>
        <v>0</v>
      </c>
      <c r="Q546">
        <v>917</v>
      </c>
      <c r="R546" s="14">
        <f>Q546/I546</f>
        <v>0.17938184663536777</v>
      </c>
      <c r="S546">
        <v>95</v>
      </c>
      <c r="T546" t="s">
        <v>97</v>
      </c>
      <c r="U546" s="19" t="s">
        <v>98</v>
      </c>
      <c r="V546" s="19" t="s">
        <v>314</v>
      </c>
      <c r="W546">
        <v>494.58333333333252</v>
      </c>
      <c r="X546" s="14">
        <f>(Q546-W546)/I546</f>
        <v>8.2632368283776889E-2</v>
      </c>
      <c r="Y546" s="14" t="s">
        <v>315</v>
      </c>
      <c r="Z546" s="30" t="str">
        <f>CONCATENATE(E546," (",U546,") - ",F546," (",V546,")")</f>
        <v>Plutarch (0007) - De Recta Ratione Audiendi (069)</v>
      </c>
      <c r="AA546" s="14"/>
      <c r="AB546" s="14"/>
      <c r="AC546" s="14"/>
      <c r="AD546" s="14"/>
    </row>
    <row r="547" spans="1:30" ht="15.75" customHeight="1" x14ac:dyDescent="0.2">
      <c r="A547" s="1" t="s">
        <v>84</v>
      </c>
      <c r="B547" s="1" t="s">
        <v>85</v>
      </c>
      <c r="C547" s="1" t="s">
        <v>2204</v>
      </c>
      <c r="D547" s="10">
        <f>IF(AND(S547 &gt;= -800,S547 &lt;= -600),-7,IF(AND(S547 &gt; -600,S547 &lt;= -500),-6,IF(AND(S547 &gt; -500,S547 &lt;= -400),-5,IF(AND(S547 &gt; -400,S547 &lt;= -300),-4,IF(AND(S547 &gt; -300,S547 &lt;= -200),-3,IF(AND(S547 &gt; -200,S547 &lt;= -100),-2,IF(AND(S547 &gt; -100,S547 &lt;= -1),-1,IF(AND(S547 &gt;= 0,S547 &lt; 100),1,IF(AND(S547 &gt;= 100,S547 &lt; 200),2,IF(AND(S547 &gt;= 200,S547 &lt; 300),3,IF(AND(S547 &gt;= 300,S547 &lt; 400),4,IF(AND(S547 &gt;= 400,S547 &lt; 500),5))))))))))))</f>
        <v>1</v>
      </c>
      <c r="E547" s="1" t="s">
        <v>93</v>
      </c>
      <c r="F547" s="27" t="s">
        <v>316</v>
      </c>
      <c r="G547" s="1" t="s">
        <v>317</v>
      </c>
      <c r="H547" s="1" t="s">
        <v>318</v>
      </c>
      <c r="I547" s="1">
        <v>3951</v>
      </c>
      <c r="J547" s="1">
        <v>7</v>
      </c>
      <c r="K547" s="1">
        <v>10</v>
      </c>
      <c r="L547" s="1">
        <v>0</v>
      </c>
      <c r="M547" t="s">
        <v>29</v>
      </c>
      <c r="N547" s="14">
        <f>J547/I547</f>
        <v>1.7717033662363959E-3</v>
      </c>
      <c r="O547" s="14">
        <f>K547/I547</f>
        <v>2.531004808909137E-3</v>
      </c>
      <c r="P547" s="14">
        <f>L547/I547</f>
        <v>0</v>
      </c>
      <c r="Q547">
        <v>700</v>
      </c>
      <c r="R547" s="14">
        <f>Q547/I547</f>
        <v>0.1771703366236396</v>
      </c>
      <c r="S547">
        <v>95</v>
      </c>
      <c r="T547" t="s">
        <v>97</v>
      </c>
      <c r="U547" s="19" t="s">
        <v>98</v>
      </c>
      <c r="V547" s="19" t="s">
        <v>319</v>
      </c>
      <c r="W547">
        <v>388.16666666666629</v>
      </c>
      <c r="X547" s="14">
        <f>(Q547-W547)/I547</f>
        <v>7.8925166624483345E-2</v>
      </c>
      <c r="Y547" s="14" t="s">
        <v>320</v>
      </c>
      <c r="Z547" s="30" t="str">
        <f>CONCATENATE(E547," (",U547,") - ",F547," (",V547,")")</f>
        <v>Plutarch (0007) - De Se Ipsum Citra Invidiam Laudando (106)</v>
      </c>
      <c r="AA547" s="14"/>
      <c r="AB547" s="14"/>
      <c r="AC547" s="14"/>
      <c r="AD547" s="14"/>
    </row>
    <row r="548" spans="1:30" ht="15.75" customHeight="1" x14ac:dyDescent="0.2">
      <c r="A548" s="1" t="s">
        <v>84</v>
      </c>
      <c r="B548" s="1" t="s">
        <v>85</v>
      </c>
      <c r="C548" s="1" t="s">
        <v>2204</v>
      </c>
      <c r="D548" s="10">
        <f>IF(AND(S548 &gt;= -800,S548 &lt;= -600),-7,IF(AND(S548 &gt; -600,S548 &lt;= -500),-6,IF(AND(S548 &gt; -500,S548 &lt;= -400),-5,IF(AND(S548 &gt; -400,S548 &lt;= -300),-4,IF(AND(S548 &gt; -300,S548 &lt;= -200),-3,IF(AND(S548 &gt; -200,S548 &lt;= -100),-2,IF(AND(S548 &gt; -100,S548 &lt;= -1),-1,IF(AND(S548 &gt;= 0,S548 &lt; 100),1,IF(AND(S548 &gt;= 100,S548 &lt; 200),2,IF(AND(S548 &gt;= 200,S548 &lt; 300),3,IF(AND(S548 &gt;= 300,S548 &lt; 400),4,IF(AND(S548 &gt;= 400,S548 &lt; 500),5))))))))))))</f>
        <v>1</v>
      </c>
      <c r="E548" s="1" t="s">
        <v>93</v>
      </c>
      <c r="F548" s="27" t="s">
        <v>321</v>
      </c>
      <c r="G548" s="1" t="s">
        <v>322</v>
      </c>
      <c r="H548" s="1" t="s">
        <v>323</v>
      </c>
      <c r="I548" s="1">
        <v>9360</v>
      </c>
      <c r="J548" s="1">
        <v>15</v>
      </c>
      <c r="K548" s="1">
        <v>32</v>
      </c>
      <c r="L548" s="1">
        <v>2</v>
      </c>
      <c r="M548" t="s">
        <v>29</v>
      </c>
      <c r="N548" s="14">
        <f>J548/I548</f>
        <v>1.6025641025641025E-3</v>
      </c>
      <c r="O548" s="14">
        <f>K548/I548</f>
        <v>3.4188034188034188E-3</v>
      </c>
      <c r="P548" s="14">
        <f>L548/I548</f>
        <v>2.1367521367521368E-4</v>
      </c>
      <c r="Q548">
        <v>1689</v>
      </c>
      <c r="R548" s="14">
        <f>Q548/I548</f>
        <v>0.18044871794871795</v>
      </c>
      <c r="S548">
        <v>95</v>
      </c>
      <c r="T548" t="s">
        <v>97</v>
      </c>
      <c r="U548" s="19" t="s">
        <v>98</v>
      </c>
      <c r="V548" s="19" t="s">
        <v>324</v>
      </c>
      <c r="W548">
        <v>921.54047619048072</v>
      </c>
      <c r="X548" s="14">
        <f>(Q548-W548)/I548</f>
        <v>8.1993538868538385E-2</v>
      </c>
      <c r="Y548" s="14" t="s">
        <v>325</v>
      </c>
      <c r="Z548" s="30" t="str">
        <f>CONCATENATE(E548," (",U548,") - ",F548," (",V548,")")</f>
        <v>Plutarch (0007) - De sera numinis vindicta (107)</v>
      </c>
      <c r="AA548" s="14"/>
      <c r="AB548" s="14"/>
      <c r="AC548" s="14"/>
      <c r="AD548" s="14"/>
    </row>
    <row r="549" spans="1:30" ht="15.75" customHeight="1" x14ac:dyDescent="0.2">
      <c r="A549" s="1" t="s">
        <v>84</v>
      </c>
      <c r="B549" s="1" t="s">
        <v>85</v>
      </c>
      <c r="C549" s="1" t="s">
        <v>3673</v>
      </c>
      <c r="D549" s="10">
        <f>IF(AND(S549 &gt;= -800,S549 &lt;= -600),-7,IF(AND(S549 &gt; -600,S549 &lt;= -500),-6,IF(AND(S549 &gt; -500,S549 &lt;= -400),-5,IF(AND(S549 &gt; -400,S549 &lt;= -300),-4,IF(AND(S549 &gt; -300,S549 &lt;= -200),-3,IF(AND(S549 &gt; -200,S549 &lt;= -100),-2,IF(AND(S549 &gt; -100,S549 &lt;= -1),-1,IF(AND(S549 &gt;= 0,S549 &lt; 100),1,IF(AND(S549 &gt;= 100,S549 &lt; 200),2,IF(AND(S549 &gt;= 200,S549 &lt; 300),3,IF(AND(S549 &gt;= 300,S549 &lt; 400),4,IF(AND(S549 &gt;= 400,S549 &lt; 500),5))))))))))))</f>
        <v>1</v>
      </c>
      <c r="E549" s="1" t="s">
        <v>93</v>
      </c>
      <c r="F549" s="27" t="s">
        <v>326</v>
      </c>
      <c r="G549" s="1" t="s">
        <v>327</v>
      </c>
      <c r="H549" s="1" t="s">
        <v>328</v>
      </c>
      <c r="I549" s="1">
        <v>11859</v>
      </c>
      <c r="J549" s="1">
        <v>56</v>
      </c>
      <c r="K549" s="1">
        <v>35</v>
      </c>
      <c r="L549" s="1">
        <v>4</v>
      </c>
      <c r="M549" t="s">
        <v>29</v>
      </c>
      <c r="N549" s="14">
        <f>J549/I549</f>
        <v>4.722151952103887E-3</v>
      </c>
      <c r="O549" s="14">
        <f>K549/I549</f>
        <v>2.9513449700649297E-3</v>
      </c>
      <c r="P549" s="14">
        <f>L549/I549</f>
        <v>3.3729656800742051E-4</v>
      </c>
      <c r="Q549">
        <v>2194</v>
      </c>
      <c r="R549" s="14">
        <f>Q549/I549</f>
        <v>0.18500716755207017</v>
      </c>
      <c r="S549">
        <v>95</v>
      </c>
      <c r="T549" t="s">
        <v>97</v>
      </c>
      <c r="U549" s="19" t="s">
        <v>98</v>
      </c>
      <c r="V549" s="19" t="s">
        <v>329</v>
      </c>
      <c r="W549">
        <v>1190.802380952382</v>
      </c>
      <c r="X549" s="14">
        <f>(Q549-W549)/I549</f>
        <v>8.4593778484494314E-2</v>
      </c>
      <c r="Y549" s="14" t="s">
        <v>330</v>
      </c>
      <c r="Z549" s="30" t="str">
        <f>CONCATENATE(E549," (",U549,") - ",F549," (",V549,")")</f>
        <v>Plutarch (0007) - De sollertia animalium (129)</v>
      </c>
      <c r="AA549" s="14"/>
      <c r="AB549" s="14"/>
      <c r="AC549" s="14"/>
      <c r="AD549" s="14"/>
    </row>
    <row r="550" spans="1:30" ht="15.75" customHeight="1" x14ac:dyDescent="0.2">
      <c r="A550" s="1" t="s">
        <v>84</v>
      </c>
      <c r="B550" s="1" t="s">
        <v>85</v>
      </c>
      <c r="C550" s="1" t="s">
        <v>2204</v>
      </c>
      <c r="D550" s="10">
        <f>IF(AND(S550 &gt;= -800,S550 &lt;= -600),-7,IF(AND(S550 &gt; -600,S550 &lt;= -500),-6,IF(AND(S550 &gt; -500,S550 &lt;= -400),-5,IF(AND(S550 &gt; -400,S550 &lt;= -300),-4,IF(AND(S550 &gt; -300,S550 &lt;= -200),-3,IF(AND(S550 &gt; -200,S550 &lt;= -100),-2,IF(AND(S550 &gt; -100,S550 &lt;= -1),-1,IF(AND(S550 &gt;= 0,S550 &lt; 100),1,IF(AND(S550 &gt;= 100,S550 &lt; 200),2,IF(AND(S550 &gt;= 200,S550 &lt; 300),3,IF(AND(S550 &gt;= 300,S550 &lt; 400),4,IF(AND(S550 &gt;= 400,S550 &lt; 500),5))))))))))))</f>
        <v>1</v>
      </c>
      <c r="E550" s="1" t="s">
        <v>93</v>
      </c>
      <c r="F550" s="27" t="s">
        <v>331</v>
      </c>
      <c r="G550" s="1" t="s">
        <v>332</v>
      </c>
      <c r="H550" s="1" t="s">
        <v>333</v>
      </c>
      <c r="I550" s="1">
        <v>12066</v>
      </c>
      <c r="J550" s="1">
        <v>18</v>
      </c>
      <c r="K550" s="1">
        <v>16</v>
      </c>
      <c r="L550" s="1">
        <v>2</v>
      </c>
      <c r="M550" t="s">
        <v>29</v>
      </c>
      <c r="N550" s="14">
        <f>J550/I550</f>
        <v>1.4917951268025858E-3</v>
      </c>
      <c r="O550" s="14">
        <f>K550/I550</f>
        <v>1.3260401127134097E-3</v>
      </c>
      <c r="P550" s="14">
        <f>L550/I550</f>
        <v>1.6575501408917621E-4</v>
      </c>
      <c r="Q550">
        <v>2405</v>
      </c>
      <c r="R550" s="14">
        <f>Q550/I550</f>
        <v>0.19932040444223437</v>
      </c>
      <c r="S550">
        <v>95</v>
      </c>
      <c r="T550" t="s">
        <v>97</v>
      </c>
      <c r="U550" s="19" t="s">
        <v>98</v>
      </c>
      <c r="V550" s="19" t="s">
        <v>334</v>
      </c>
      <c r="W550">
        <v>1187.8595238095229</v>
      </c>
      <c r="X550" s="14">
        <f>(Q550-W550)/I550</f>
        <v>0.10087356838972958</v>
      </c>
      <c r="Y550" s="14" t="s">
        <v>335</v>
      </c>
      <c r="Z550" s="30" t="str">
        <f>CONCATENATE(E550," (",U550,") - ",F550," (",V550,")")</f>
        <v>Plutarch (0007) - De Stoicorum repugnantiis (136)</v>
      </c>
      <c r="AA550" s="14"/>
      <c r="AB550" s="14"/>
      <c r="AC550" s="14"/>
      <c r="AD550" s="14"/>
    </row>
    <row r="551" spans="1:30" ht="15.75" customHeight="1" x14ac:dyDescent="0.2">
      <c r="A551" s="1" t="s">
        <v>84</v>
      </c>
      <c r="B551" s="1" t="s">
        <v>85</v>
      </c>
      <c r="C551" s="1" t="s">
        <v>2204</v>
      </c>
      <c r="D551" s="10">
        <f>IF(AND(S551 &gt;= -800,S551 &lt;= -600),-7,IF(AND(S551 &gt; -600,S551 &lt;= -500),-6,IF(AND(S551 &gt; -500,S551 &lt;= -400),-5,IF(AND(S551 &gt; -400,S551 &lt;= -300),-4,IF(AND(S551 &gt; -300,S551 &lt;= -200),-3,IF(AND(S551 &gt; -200,S551 &lt;= -100),-2,IF(AND(S551 &gt; -100,S551 &lt;= -1),-1,IF(AND(S551 &gt;= 0,S551 &lt; 100),1,IF(AND(S551 &gt;= 100,S551 &lt; 200),2,IF(AND(S551 &gt;= 200,S551 &lt; 300),3,IF(AND(S551 &gt;= 300,S551 &lt; 400),4,IF(AND(S551 &gt;= 400,S551 &lt; 500),5))))))))))))</f>
        <v>1</v>
      </c>
      <c r="E551" s="1" t="s">
        <v>93</v>
      </c>
      <c r="F551" s="27" t="s">
        <v>336</v>
      </c>
      <c r="G551" s="1" t="s">
        <v>337</v>
      </c>
      <c r="H551" s="1" t="s">
        <v>338</v>
      </c>
      <c r="I551" s="1">
        <v>3324</v>
      </c>
      <c r="J551" s="1">
        <v>10</v>
      </c>
      <c r="K551" s="1">
        <v>2</v>
      </c>
      <c r="L551" s="1">
        <v>0</v>
      </c>
      <c r="M551" t="s">
        <v>29</v>
      </c>
      <c r="N551" s="14">
        <f>J551/I551</f>
        <v>3.0084235860409147E-3</v>
      </c>
      <c r="O551" s="14">
        <f>K551/I551</f>
        <v>6.0168471720818293E-4</v>
      </c>
      <c r="P551" s="14">
        <f>L551/I551</f>
        <v>0</v>
      </c>
      <c r="Q551">
        <v>619</v>
      </c>
      <c r="R551" s="14">
        <f>Q551/I551</f>
        <v>0.18622141997593261</v>
      </c>
      <c r="S551">
        <v>95</v>
      </c>
      <c r="T551" t="s">
        <v>97</v>
      </c>
      <c r="U551" s="19" t="s">
        <v>98</v>
      </c>
      <c r="V551" s="19" t="s">
        <v>339</v>
      </c>
      <c r="W551">
        <v>350.03571428571411</v>
      </c>
      <c r="X551" s="14">
        <f>(Q551-W551)/I551</f>
        <v>8.0915850094550504E-2</v>
      </c>
      <c r="Y551" s="14" t="s">
        <v>340</v>
      </c>
      <c r="Z551" s="30" t="str">
        <f>CONCATENATE(E551," (",U551,") - ",F551," (",V551,")")</f>
        <v>Plutarch (0007) - De superstitione (080)</v>
      </c>
      <c r="AA551" s="14"/>
      <c r="AB551" s="14"/>
      <c r="AC551" s="14"/>
      <c r="AD551" s="14"/>
    </row>
    <row r="552" spans="1:30" ht="15.75" customHeight="1" x14ac:dyDescent="0.2">
      <c r="A552" s="1" t="s">
        <v>84</v>
      </c>
      <c r="B552" s="1" t="s">
        <v>85</v>
      </c>
      <c r="C552" s="1" t="s">
        <v>2204</v>
      </c>
      <c r="D552" s="10">
        <f>IF(AND(S552 &gt;= -800,S552 &lt;= -600),-7,IF(AND(S552 &gt; -600,S552 &lt;= -500),-6,IF(AND(S552 &gt; -500,S552 &lt;= -400),-5,IF(AND(S552 &gt; -400,S552 &lt;= -300),-4,IF(AND(S552 &gt; -300,S552 &lt;= -200),-3,IF(AND(S552 &gt; -200,S552 &lt;= -100),-2,IF(AND(S552 &gt; -100,S552 &lt;= -1),-1,IF(AND(S552 &gt;= 0,S552 &lt; 100),1,IF(AND(S552 &gt;= 100,S552 &lt; 200),2,IF(AND(S552 &gt;= 200,S552 &lt; 300),3,IF(AND(S552 &gt;= 300,S552 &lt; 400),4,IF(AND(S552 &gt;= 400,S552 &lt; 500),5))))))))))))</f>
        <v>1</v>
      </c>
      <c r="E552" s="1" t="s">
        <v>93</v>
      </c>
      <c r="F552" s="27" t="s">
        <v>341</v>
      </c>
      <c r="G552" s="1" t="s">
        <v>342</v>
      </c>
      <c r="H552" s="1" t="s">
        <v>343</v>
      </c>
      <c r="I552" s="1">
        <v>6042</v>
      </c>
      <c r="J552" s="1">
        <v>5</v>
      </c>
      <c r="K552" s="1">
        <v>16</v>
      </c>
      <c r="L552" s="1">
        <v>0</v>
      </c>
      <c r="M552" t="s">
        <v>29</v>
      </c>
      <c r="N552" s="14">
        <f>J552/I552</f>
        <v>8.2754054948692491E-4</v>
      </c>
      <c r="O552" s="14">
        <f>K552/I552</f>
        <v>2.6481297583581596E-3</v>
      </c>
      <c r="P552" s="14">
        <f>L552/I552</f>
        <v>0</v>
      </c>
      <c r="Q552">
        <v>1151</v>
      </c>
      <c r="R552" s="14">
        <f>Q552/I552</f>
        <v>0.19049983449189009</v>
      </c>
      <c r="S552">
        <v>95</v>
      </c>
      <c r="T552" t="s">
        <v>97</v>
      </c>
      <c r="U552" s="19" t="s">
        <v>98</v>
      </c>
      <c r="V552" s="19" t="s">
        <v>344</v>
      </c>
      <c r="W552">
        <v>641.06666666666706</v>
      </c>
      <c r="X552" s="14">
        <f>(Q552-W552)/I552</f>
        <v>8.4398102173673106E-2</v>
      </c>
      <c r="Y552" s="14" t="s">
        <v>345</v>
      </c>
      <c r="Z552" s="30" t="str">
        <f>CONCATENATE(E552," (",U552,") - ",F552," (",V552,")")</f>
        <v>Plutarch (0007) - De tranquilitate animi (096)</v>
      </c>
      <c r="AA552" s="14"/>
      <c r="AB552" s="14"/>
      <c r="AC552" s="14"/>
      <c r="AD552" s="14"/>
    </row>
    <row r="553" spans="1:30" ht="15.75" customHeight="1" x14ac:dyDescent="0.2">
      <c r="A553" s="1" t="s">
        <v>84</v>
      </c>
      <c r="B553" s="1" t="s">
        <v>85</v>
      </c>
      <c r="C553" s="1" t="s">
        <v>3672</v>
      </c>
      <c r="D553" s="10">
        <f>IF(AND(S553 &gt;= -800,S553 &lt;= -600),-7,IF(AND(S553 &gt; -600,S553 &lt;= -500),-6,IF(AND(S553 &gt; -500,S553 &lt;= -400),-5,IF(AND(S553 &gt; -400,S553 &lt;= -300),-4,IF(AND(S553 &gt; -300,S553 &lt;= -200),-3,IF(AND(S553 &gt; -200,S553 &lt;= -100),-2,IF(AND(S553 &gt; -100,S553 &lt;= -1),-1,IF(AND(S553 &gt;= 0,S553 &lt; 100),1,IF(AND(S553 &gt;= 100,S553 &lt; 200),2,IF(AND(S553 &gt;= 200,S553 &lt; 300),3,IF(AND(S553 &gt;= 300,S553 &lt; 400),4,IF(AND(S553 &gt;= 400,S553 &lt; 500),5))))))))))))</f>
        <v>1</v>
      </c>
      <c r="E553" s="1" t="s">
        <v>93</v>
      </c>
      <c r="F553" s="27" t="s">
        <v>346</v>
      </c>
      <c r="G553" s="1" t="s">
        <v>347</v>
      </c>
      <c r="H553" s="1" t="s">
        <v>348</v>
      </c>
      <c r="I553" s="1">
        <v>6895</v>
      </c>
      <c r="J553" s="1">
        <v>15</v>
      </c>
      <c r="K553" s="1">
        <v>7</v>
      </c>
      <c r="L553" s="1">
        <v>1</v>
      </c>
      <c r="M553" t="s">
        <v>29</v>
      </c>
      <c r="N553" s="14">
        <f>J553/I553</f>
        <v>2.1754894851341551E-3</v>
      </c>
      <c r="O553" s="14">
        <f>K553/I553</f>
        <v>1.0152284263959391E-3</v>
      </c>
      <c r="P553" s="14">
        <f>L553/I553</f>
        <v>1.45032632342277E-4</v>
      </c>
      <c r="Q553">
        <v>1342</v>
      </c>
      <c r="R553" s="14">
        <f>Q553/I553</f>
        <v>0.19463379260333574</v>
      </c>
      <c r="S553">
        <v>95</v>
      </c>
      <c r="T553" t="s">
        <v>97</v>
      </c>
      <c r="U553" s="19" t="s">
        <v>98</v>
      </c>
      <c r="V553" s="19" t="s">
        <v>349</v>
      </c>
      <c r="W553">
        <v>739.35000000000116</v>
      </c>
      <c r="X553" s="14">
        <f>(Q553-W553)/I553</f>
        <v>8.7403915881073074E-2</v>
      </c>
      <c r="Y553" s="14" t="s">
        <v>350</v>
      </c>
      <c r="Z553" s="30" t="str">
        <f>CONCATENATE(E553," (",U553,") - ",F553," (",V553,")")</f>
        <v>Plutarch (0007) - De tuenda sanitate praecepta (077)</v>
      </c>
      <c r="AA553" s="14"/>
      <c r="AB553" s="14"/>
      <c r="AC553" s="14"/>
      <c r="AD553" s="14"/>
    </row>
    <row r="554" spans="1:30" ht="15.75" customHeight="1" x14ac:dyDescent="0.2">
      <c r="A554" s="1" t="s">
        <v>84</v>
      </c>
      <c r="B554" s="1" t="s">
        <v>85</v>
      </c>
      <c r="C554" s="1" t="s">
        <v>3674</v>
      </c>
      <c r="D554" s="10">
        <f>IF(AND(S554 &gt;= -800,S554 &lt;= -600),-7,IF(AND(S554 &gt; -600,S554 &lt;= -500),-6,IF(AND(S554 &gt; -500,S554 &lt;= -400),-5,IF(AND(S554 &gt; -400,S554 &lt;= -300),-4,IF(AND(S554 &gt; -300,S554 &lt;= -200),-3,IF(AND(S554 &gt; -200,S554 &lt;= -100),-2,IF(AND(S554 &gt; -100,S554 &lt;= -1),-1,IF(AND(S554 &gt;= 0,S554 &lt; 100),1,IF(AND(S554 &gt;= 100,S554 &lt; 200),2,IF(AND(S554 &gt;= 200,S554 &lt; 300),3,IF(AND(S554 &gt;= 300,S554 &lt; 400),4,IF(AND(S554 &gt;= 400,S554 &lt; 500),5))))))))))))</f>
        <v>1</v>
      </c>
      <c r="E554" s="1" t="s">
        <v>93</v>
      </c>
      <c r="F554" s="27" t="s">
        <v>351</v>
      </c>
      <c r="G554" s="1" t="s">
        <v>352</v>
      </c>
      <c r="H554" s="1" t="s">
        <v>353</v>
      </c>
      <c r="I554" s="1">
        <v>554</v>
      </c>
      <c r="J554" s="1">
        <v>5</v>
      </c>
      <c r="K554" s="1">
        <v>3</v>
      </c>
      <c r="L554" s="1">
        <v>0</v>
      </c>
      <c r="M554" t="s">
        <v>29</v>
      </c>
      <c r="N554" s="14">
        <f>J554/I554</f>
        <v>9.0252707581227436E-3</v>
      </c>
      <c r="O554" s="14">
        <f>K554/I554</f>
        <v>5.415162454873646E-3</v>
      </c>
      <c r="P554" s="14">
        <f>L554/I554</f>
        <v>0</v>
      </c>
      <c r="Q554">
        <v>92</v>
      </c>
      <c r="R554" s="14">
        <f>Q554/I554</f>
        <v>0.16606498194945848</v>
      </c>
      <c r="S554">
        <v>95</v>
      </c>
      <c r="T554" t="s">
        <v>97</v>
      </c>
      <c r="U554" s="19" t="s">
        <v>98</v>
      </c>
      <c r="V554" s="19" t="s">
        <v>354</v>
      </c>
      <c r="W554">
        <v>54.083333333333343</v>
      </c>
      <c r="X554" s="14">
        <f>(Q554-W554)/I554</f>
        <v>6.8441636582430784E-2</v>
      </c>
      <c r="Y554" s="14" t="s">
        <v>355</v>
      </c>
      <c r="Z554" s="30" t="str">
        <f>CONCATENATE(E554," (",U554,") - ",F554," (",V554,")")</f>
        <v>Plutarch (0007) - De unius in republica dominatione (119)</v>
      </c>
      <c r="AA554" s="14"/>
      <c r="AB554" s="14"/>
      <c r="AC554" s="14"/>
      <c r="AD554" s="14"/>
    </row>
    <row r="555" spans="1:30" ht="15.75" customHeight="1" x14ac:dyDescent="0.2">
      <c r="A555" s="1" t="s">
        <v>84</v>
      </c>
      <c r="B555" s="1" t="s">
        <v>85</v>
      </c>
      <c r="C555" s="1" t="s">
        <v>2204</v>
      </c>
      <c r="D555" s="10">
        <f>IF(AND(S555 &gt;= -800,S555 &lt;= -600),-7,IF(AND(S555 &gt; -600,S555 &lt;= -500),-6,IF(AND(S555 &gt; -500,S555 &lt;= -400),-5,IF(AND(S555 &gt; -400,S555 &lt;= -300),-4,IF(AND(S555 &gt; -300,S555 &lt;= -200),-3,IF(AND(S555 &gt; -200,S555 &lt;= -100),-2,IF(AND(S555 &gt; -100,S555 &lt;= -1),-1,IF(AND(S555 &gt;= 0,S555 &lt; 100),1,IF(AND(S555 &gt;= 100,S555 &lt; 200),2,IF(AND(S555 &gt;= 200,S555 &lt; 300),3,IF(AND(S555 &gt;= 300,S555 &lt; 400),4,IF(AND(S555 &gt;= 400,S555 &lt; 500),5))))))))))))</f>
        <v>1</v>
      </c>
      <c r="E555" s="1" t="s">
        <v>93</v>
      </c>
      <c r="F555" s="27" t="s">
        <v>356</v>
      </c>
      <c r="G555" s="1" t="s">
        <v>357</v>
      </c>
      <c r="H555" s="1" t="s">
        <v>358</v>
      </c>
      <c r="I555" s="1">
        <v>663</v>
      </c>
      <c r="J555" s="1">
        <v>2</v>
      </c>
      <c r="K555" s="1">
        <v>0</v>
      </c>
      <c r="L555" s="1">
        <v>0</v>
      </c>
      <c r="M555" t="s">
        <v>29</v>
      </c>
      <c r="N555" s="14">
        <f>J555/I555</f>
        <v>3.0165912518853697E-3</v>
      </c>
      <c r="O555" s="14">
        <f>K555/I555</f>
        <v>0</v>
      </c>
      <c r="P555" s="14">
        <f>L555/I555</f>
        <v>0</v>
      </c>
      <c r="Q555">
        <v>120</v>
      </c>
      <c r="R555" s="14">
        <f>Q555/I555</f>
        <v>0.18099547511312217</v>
      </c>
      <c r="S555">
        <v>95</v>
      </c>
      <c r="T555" t="s">
        <v>97</v>
      </c>
      <c r="U555" s="19" t="s">
        <v>98</v>
      </c>
      <c r="V555" s="19" t="s">
        <v>359</v>
      </c>
      <c r="W555">
        <v>66.03333333333336</v>
      </c>
      <c r="X555" s="14">
        <f>(Q555-W555)/I555</f>
        <v>8.1397687280040182E-2</v>
      </c>
      <c r="Y555" s="14" t="s">
        <v>360</v>
      </c>
      <c r="Z555" s="30" t="str">
        <f>CONCATENATE(E555," (",U555,") - ",F555," (",V555,")")</f>
        <v>Plutarch (0007) - De virtute et vitio (075)</v>
      </c>
      <c r="AA555" s="14"/>
      <c r="AB555" s="14"/>
      <c r="AC555" s="14"/>
      <c r="AD555" s="14"/>
    </row>
    <row r="556" spans="1:30" ht="15.75" customHeight="1" x14ac:dyDescent="0.2">
      <c r="A556" s="1" t="s">
        <v>84</v>
      </c>
      <c r="B556" s="1" t="s">
        <v>85</v>
      </c>
      <c r="C556" s="1" t="s">
        <v>2204</v>
      </c>
      <c r="D556" s="10">
        <f>IF(AND(S556 &gt;= -800,S556 &lt;= -600),-7,IF(AND(S556 &gt; -600,S556 &lt;= -500),-6,IF(AND(S556 &gt; -500,S556 &lt;= -400),-5,IF(AND(S556 &gt; -400,S556 &lt;= -300),-4,IF(AND(S556 &gt; -300,S556 &lt;= -200),-3,IF(AND(S556 &gt; -200,S556 &lt;= -100),-2,IF(AND(S556 &gt; -100,S556 &lt;= -1),-1,IF(AND(S556 &gt;= 0,S556 &lt; 100),1,IF(AND(S556 &gt;= 100,S556 &lt; 200),2,IF(AND(S556 &gt;= 200,S556 &lt; 300),3,IF(AND(S556 &gt;= 300,S556 &lt; 400),4,IF(AND(S556 &gt;= 400,S556 &lt; 500),5))))))))))))</f>
        <v>1</v>
      </c>
      <c r="E556" s="1" t="s">
        <v>93</v>
      </c>
      <c r="F556" s="27" t="s">
        <v>361</v>
      </c>
      <c r="G556" s="1" t="s">
        <v>362</v>
      </c>
      <c r="H556" s="1" t="s">
        <v>363</v>
      </c>
      <c r="I556" s="1">
        <v>5752</v>
      </c>
      <c r="J556" s="1">
        <v>11</v>
      </c>
      <c r="K556" s="1">
        <v>3</v>
      </c>
      <c r="L556" s="1">
        <v>0</v>
      </c>
      <c r="M556" t="s">
        <v>29</v>
      </c>
      <c r="N556" s="14">
        <f>J556/I556</f>
        <v>1.9123783031988874E-3</v>
      </c>
      <c r="O556" s="14">
        <f>K556/I556</f>
        <v>5.2155771905424201E-4</v>
      </c>
      <c r="P556" s="14">
        <f>L556/I556</f>
        <v>0</v>
      </c>
      <c r="Q556">
        <v>1084</v>
      </c>
      <c r="R556" s="14">
        <f>Q556/I556</f>
        <v>0.18845618915159945</v>
      </c>
      <c r="S556">
        <v>95</v>
      </c>
      <c r="T556" t="s">
        <v>97</v>
      </c>
      <c r="U556" s="19" t="s">
        <v>98</v>
      </c>
      <c r="V556" s="19" t="s">
        <v>364</v>
      </c>
      <c r="W556">
        <v>611.75000000000011</v>
      </c>
      <c r="X556" s="14">
        <f>(Q556-W556)/I556</f>
        <v>8.2101877607788573E-2</v>
      </c>
      <c r="Y556" s="14" t="s">
        <v>365</v>
      </c>
      <c r="Z556" s="30" t="str">
        <f>CONCATENATE(E556," (",U556,") - ",F556," (",V556,")")</f>
        <v>Plutarch (0007) - De virtute morali (094)</v>
      </c>
      <c r="AA556" s="14"/>
      <c r="AB556" s="14"/>
      <c r="AC556" s="14"/>
      <c r="AD556" s="14"/>
    </row>
    <row r="557" spans="1:30" ht="15.75" customHeight="1" x14ac:dyDescent="0.2">
      <c r="A557" s="1" t="s">
        <v>84</v>
      </c>
      <c r="B557" s="1" t="s">
        <v>85</v>
      </c>
      <c r="C557" s="1" t="s">
        <v>2204</v>
      </c>
      <c r="D557" s="10">
        <f>IF(AND(S557 &gt;= -800,S557 &lt;= -600),-7,IF(AND(S557 &gt; -600,S557 &lt;= -500),-6,IF(AND(S557 &gt; -500,S557 &lt;= -400),-5,IF(AND(S557 &gt; -400,S557 &lt;= -300),-4,IF(AND(S557 &gt; -300,S557 &lt;= -200),-3,IF(AND(S557 &gt; -200,S557 &lt;= -100),-2,IF(AND(S557 &gt; -100,S557 &lt;= -1),-1,IF(AND(S557 &gt;= 0,S557 &lt; 100),1,IF(AND(S557 &gt;= 100,S557 &lt; 200),2,IF(AND(S557 &gt;= 200,S557 &lt; 300),3,IF(AND(S557 &gt;= 300,S557 &lt; 400),4,IF(AND(S557 &gt;= 400,S557 &lt; 500),5))))))))))))</f>
        <v>1</v>
      </c>
      <c r="E557" s="1" t="s">
        <v>93</v>
      </c>
      <c r="F557" s="27" t="s">
        <v>366</v>
      </c>
      <c r="G557" s="1" t="s">
        <v>367</v>
      </c>
      <c r="H557" s="1" t="s">
        <v>368</v>
      </c>
      <c r="I557" s="1">
        <v>2003</v>
      </c>
      <c r="J557" s="1">
        <v>7</v>
      </c>
      <c r="K557" s="1">
        <v>9</v>
      </c>
      <c r="L557" s="1">
        <v>0</v>
      </c>
      <c r="M557" t="s">
        <v>29</v>
      </c>
      <c r="N557" s="14">
        <f>J557/I557</f>
        <v>3.494757863205192E-3</v>
      </c>
      <c r="O557" s="14">
        <f>K557/I557</f>
        <v>4.4932601098352475E-3</v>
      </c>
      <c r="P557" s="14">
        <f>L557/I557</f>
        <v>0</v>
      </c>
      <c r="Q557">
        <v>350</v>
      </c>
      <c r="R557" s="14">
        <f>Q557/I557</f>
        <v>0.17473789316025962</v>
      </c>
      <c r="S557">
        <v>95</v>
      </c>
      <c r="T557" t="s">
        <v>97</v>
      </c>
      <c r="U557" s="19" t="s">
        <v>98</v>
      </c>
      <c r="V557" s="19" t="s">
        <v>369</v>
      </c>
      <c r="W557">
        <v>179.4166666666666</v>
      </c>
      <c r="X557" s="14">
        <f>(Q557-W557)/I557</f>
        <v>8.516392078548847E-2</v>
      </c>
      <c r="Y557" s="14" t="s">
        <v>370</v>
      </c>
      <c r="Z557" s="30" t="str">
        <f>CONCATENATE(E557," (",U557,") - ",F557," (",V557,")")</f>
        <v>Plutarch (0007) - De vitando aere alieno (120)</v>
      </c>
      <c r="AA557" s="14"/>
      <c r="AB557" s="14"/>
      <c r="AC557" s="14"/>
      <c r="AD557" s="14"/>
    </row>
    <row r="558" spans="1:30" ht="15.75" customHeight="1" x14ac:dyDescent="0.2">
      <c r="A558" s="1" t="s">
        <v>84</v>
      </c>
      <c r="B558" s="1" t="s">
        <v>85</v>
      </c>
      <c r="C558" s="1" t="s">
        <v>2204</v>
      </c>
      <c r="D558" s="10">
        <f>IF(AND(S558 &gt;= -800,S558 &lt;= -600),-7,IF(AND(S558 &gt; -600,S558 &lt;= -500),-6,IF(AND(S558 &gt; -500,S558 &lt;= -400),-5,IF(AND(S558 &gt; -400,S558 &lt;= -300),-4,IF(AND(S558 &gt; -300,S558 &lt;= -200),-3,IF(AND(S558 &gt; -200,S558 &lt;= -100),-2,IF(AND(S558 &gt; -100,S558 &lt;= -1),-1,IF(AND(S558 &gt;= 0,S558 &lt; 100),1,IF(AND(S558 &gt;= 100,S558 &lt; 200),2,IF(AND(S558 &gt;= 200,S558 &lt; 300),3,IF(AND(S558 &gt;= 300,S558 &lt; 400),4,IF(AND(S558 &gt;= 400,S558 &lt; 500),5))))))))))))</f>
        <v>1</v>
      </c>
      <c r="E558" s="1" t="s">
        <v>93</v>
      </c>
      <c r="F558" s="27" t="s">
        <v>371</v>
      </c>
      <c r="G558" s="1" t="s">
        <v>372</v>
      </c>
      <c r="H558" s="1" t="s">
        <v>373</v>
      </c>
      <c r="I558" s="1">
        <v>3653</v>
      </c>
      <c r="J558" s="1">
        <v>4</v>
      </c>
      <c r="K558" s="1">
        <v>11</v>
      </c>
      <c r="L558" s="1">
        <v>0</v>
      </c>
      <c r="M558" t="s">
        <v>29</v>
      </c>
      <c r="N558" s="14">
        <f>J558/I558</f>
        <v>1.0949904188338351E-3</v>
      </c>
      <c r="O558" s="14">
        <f>K558/I558</f>
        <v>3.011223651793047E-3</v>
      </c>
      <c r="P558" s="14">
        <f>L558/I558</f>
        <v>0</v>
      </c>
      <c r="Q558">
        <v>662</v>
      </c>
      <c r="R558" s="14">
        <f>Q558/I558</f>
        <v>0.18122091431699971</v>
      </c>
      <c r="S558">
        <v>95</v>
      </c>
      <c r="T558" t="s">
        <v>97</v>
      </c>
      <c r="U558" s="19" t="s">
        <v>98</v>
      </c>
      <c r="V558" s="19" t="s">
        <v>374</v>
      </c>
      <c r="W558">
        <v>386.58333333333297</v>
      </c>
      <c r="X558" s="14">
        <f>(Q558-W558)/I558</f>
        <v>7.5394652796788128E-2</v>
      </c>
      <c r="Y558" s="14" t="s">
        <v>375</v>
      </c>
      <c r="Z558" s="30" t="str">
        <f>CONCATENATE(E558," (",U558,") - ",F558," (",V558,")")</f>
        <v>Plutarch (0007) - De vitioso pudore (104)</v>
      </c>
      <c r="AA558" s="14"/>
      <c r="AB558" s="14"/>
      <c r="AC558" s="14"/>
      <c r="AD558" s="14"/>
    </row>
    <row r="559" spans="1:30" ht="15.75" customHeight="1" x14ac:dyDescent="0.2">
      <c r="A559" s="1" t="s">
        <v>916</v>
      </c>
      <c r="B559" s="1" t="s">
        <v>917</v>
      </c>
      <c r="C559" s="1" t="s">
        <v>916</v>
      </c>
      <c r="D559" s="10">
        <f>IF(AND(S559 &gt;= -800,S559 &lt;= -600),-7,IF(AND(S559 &gt; -600,S559 &lt;= -500),-6,IF(AND(S559 &gt; -500,S559 &lt;= -400),-5,IF(AND(S559 &gt; -400,S559 &lt;= -300),-4,IF(AND(S559 &gt; -300,S559 &lt;= -200),-3,IF(AND(S559 &gt; -200,S559 &lt;= -100),-2,IF(AND(S559 &gt; -100,S559 &lt;= -1),-1,IF(AND(S559 &gt;= 0,S559 &lt; 100),1,IF(AND(S559 &gt;= 100,S559 &lt; 200),2,IF(AND(S559 &gt;= 200,S559 &lt; 300),3,IF(AND(S559 &gt;= 300,S559 &lt; 400),4,IF(AND(S559 &gt;= 400,S559 &lt; 500),5))))))))))))</f>
        <v>1</v>
      </c>
      <c r="E559" s="1" t="s">
        <v>93</v>
      </c>
      <c r="F559" s="27" t="s">
        <v>1084</v>
      </c>
      <c r="G559" s="1" t="s">
        <v>1085</v>
      </c>
      <c r="H559" s="1" t="s">
        <v>1086</v>
      </c>
      <c r="I559" s="1">
        <v>12290</v>
      </c>
      <c r="J559" s="1">
        <v>45</v>
      </c>
      <c r="K559" s="1">
        <v>57</v>
      </c>
      <c r="L559" s="1">
        <v>0</v>
      </c>
      <c r="M559" t="s">
        <v>29</v>
      </c>
      <c r="N559" s="14">
        <f>J559/I559</f>
        <v>3.6615134255492269E-3</v>
      </c>
      <c r="O559" s="14">
        <f>K559/I559</f>
        <v>4.6379170056956879E-3</v>
      </c>
      <c r="P559" s="14">
        <f>L559/I559</f>
        <v>0</v>
      </c>
      <c r="Q559">
        <v>2139</v>
      </c>
      <c r="R559" s="14">
        <f>Q559/I559</f>
        <v>0.17404393816110658</v>
      </c>
      <c r="S559">
        <v>95</v>
      </c>
      <c r="T559" t="s">
        <v>97</v>
      </c>
      <c r="U559" s="19" t="s">
        <v>98</v>
      </c>
      <c r="V559" s="19" t="s">
        <v>680</v>
      </c>
      <c r="W559">
        <v>1039.0000000000041</v>
      </c>
      <c r="X559" s="14">
        <f>(Q559-W559)/I559</f>
        <v>8.9503661513425217E-2</v>
      </c>
      <c r="Y559" s="14" t="s">
        <v>1087</v>
      </c>
      <c r="Z559" s="30" t="str">
        <f>CONCATENATE(E559," (",U559,") - ",F559," (",V559,")")</f>
        <v>Plutarch (0007) - Demetrius (057)</v>
      </c>
      <c r="AA559" s="14"/>
      <c r="AB559" s="14"/>
      <c r="AC559" s="14"/>
      <c r="AD559" s="14"/>
    </row>
    <row r="560" spans="1:30" ht="15.75" customHeight="1" x14ac:dyDescent="0.2">
      <c r="A560" s="1" t="s">
        <v>916</v>
      </c>
      <c r="B560" s="1" t="s">
        <v>917</v>
      </c>
      <c r="C560" s="1" t="s">
        <v>916</v>
      </c>
      <c r="D560" s="10">
        <f>IF(AND(S560 &gt;= -800,S560 &lt;= -600),-7,IF(AND(S560 &gt; -600,S560 &lt;= -500),-6,IF(AND(S560 &gt; -500,S560 &lt;= -400),-5,IF(AND(S560 &gt; -400,S560 &lt;= -300),-4,IF(AND(S560 &gt; -300,S560 &lt;= -200),-3,IF(AND(S560 &gt; -200,S560 &lt;= -100),-2,IF(AND(S560 &gt; -100,S560 &lt;= -1),-1,IF(AND(S560 &gt;= 0,S560 &lt; 100),1,IF(AND(S560 &gt;= 100,S560 &lt; 200),2,IF(AND(S560 &gt;= 200,S560 &lt; 300),3,IF(AND(S560 &gt;= 300,S560 &lt; 400),4,IF(AND(S560 &gt;= 400,S560 &lt; 500),5))))))))))))</f>
        <v>1</v>
      </c>
      <c r="E560" s="1" t="s">
        <v>93</v>
      </c>
      <c r="F560" s="27" t="s">
        <v>875</v>
      </c>
      <c r="G560" s="1" t="s">
        <v>1088</v>
      </c>
      <c r="H560" s="1" t="s">
        <v>1089</v>
      </c>
      <c r="I560" s="1">
        <v>6820</v>
      </c>
      <c r="J560" s="1">
        <v>12</v>
      </c>
      <c r="K560" s="1">
        <v>24</v>
      </c>
      <c r="L560" s="1">
        <v>2</v>
      </c>
      <c r="M560" t="s">
        <v>29</v>
      </c>
      <c r="N560" s="14">
        <f>J560/I560</f>
        <v>1.7595307917888563E-3</v>
      </c>
      <c r="O560" s="14">
        <f>K560/I560</f>
        <v>3.5190615835777126E-3</v>
      </c>
      <c r="P560" s="14">
        <f>L560/I560</f>
        <v>2.9325513196480938E-4</v>
      </c>
      <c r="Q560">
        <v>1234</v>
      </c>
      <c r="R560" s="14">
        <f>Q560/I560</f>
        <v>0.18093841642228739</v>
      </c>
      <c r="S560">
        <v>95</v>
      </c>
      <c r="T560" t="s">
        <v>97</v>
      </c>
      <c r="U560" s="19" t="s">
        <v>98</v>
      </c>
      <c r="V560" s="19" t="s">
        <v>470</v>
      </c>
      <c r="W560">
        <v>621.9095238095241</v>
      </c>
      <c r="X560" s="14">
        <f>(Q560-W560)/I560</f>
        <v>8.9749336684820519E-2</v>
      </c>
      <c r="Y560" s="14" t="s">
        <v>1090</v>
      </c>
      <c r="Z560" s="30" t="str">
        <f>CONCATENATE(E560," (",U560,") - ",F560," (",V560,")")</f>
        <v>Plutarch (0007) - Demosthenes (054)</v>
      </c>
      <c r="AA560" s="14"/>
      <c r="AB560" s="31">
        <v>4</v>
      </c>
      <c r="AC560" s="31">
        <v>23</v>
      </c>
      <c r="AD560" s="14"/>
    </row>
    <row r="561" spans="1:30" ht="15.75" customHeight="1" x14ac:dyDescent="0.2">
      <c r="A561" s="1" t="s">
        <v>916</v>
      </c>
      <c r="B561" s="1" t="s">
        <v>917</v>
      </c>
      <c r="C561" s="1" t="s">
        <v>916</v>
      </c>
      <c r="D561" s="10">
        <f>IF(AND(S561 &gt;= -800,S561 &lt;= -600),-7,IF(AND(S561 &gt; -600,S561 &lt;= -500),-6,IF(AND(S561 &gt; -500,S561 &lt;= -400),-5,IF(AND(S561 &gt; -400,S561 &lt;= -300),-4,IF(AND(S561 &gt; -300,S561 &lt;= -200),-3,IF(AND(S561 &gt; -200,S561 &lt;= -100),-2,IF(AND(S561 &gt; -100,S561 &lt;= -1),-1,IF(AND(S561 &gt;= 0,S561 &lt; 100),1,IF(AND(S561 &gt;= 100,S561 &lt; 200),2,IF(AND(S561 &gt;= 200,S561 &lt; 300),3,IF(AND(S561 &gt;= 300,S561 &lt; 400),4,IF(AND(S561 &gt;= 400,S561 &lt; 500),5))))))))))))</f>
        <v>1</v>
      </c>
      <c r="E561" s="1" t="s">
        <v>93</v>
      </c>
      <c r="F561" s="27" t="s">
        <v>1091</v>
      </c>
      <c r="G561" s="1" t="s">
        <v>1092</v>
      </c>
      <c r="H561" s="1" t="s">
        <v>1093</v>
      </c>
      <c r="I561" s="1">
        <v>11763</v>
      </c>
      <c r="J561" s="1">
        <v>13</v>
      </c>
      <c r="K561" s="1">
        <v>26</v>
      </c>
      <c r="L561" s="1">
        <v>2</v>
      </c>
      <c r="M561" t="s">
        <v>29</v>
      </c>
      <c r="N561" s="14">
        <f>J561/I561</f>
        <v>1.1051602482359943E-3</v>
      </c>
      <c r="O561" s="14">
        <f>K561/I561</f>
        <v>2.2103204964719885E-3</v>
      </c>
      <c r="P561" s="14">
        <f>L561/I561</f>
        <v>1.7002465357476835E-4</v>
      </c>
      <c r="Q561">
        <v>1980</v>
      </c>
      <c r="R561" s="14">
        <f>Q561/I561</f>
        <v>0.16832440703902066</v>
      </c>
      <c r="S561">
        <v>95</v>
      </c>
      <c r="T561" t="s">
        <v>97</v>
      </c>
      <c r="U561" s="19" t="s">
        <v>98</v>
      </c>
      <c r="V561" s="19" t="s">
        <v>609</v>
      </c>
      <c r="W561">
        <v>1002.821428571433</v>
      </c>
      <c r="X561" s="14">
        <f>(Q561-W561)/I561</f>
        <v>8.3072224043914566E-2</v>
      </c>
      <c r="Y561" s="14" t="s">
        <v>1094</v>
      </c>
      <c r="Z561" s="30" t="str">
        <f>CONCATENATE(E561," (",U561,") - ",F561," (",V561,")")</f>
        <v>Plutarch (0007) - Dion (060)</v>
      </c>
      <c r="AA561" s="14"/>
      <c r="AB561" s="14"/>
      <c r="AC561" s="14"/>
      <c r="AD561" s="14"/>
    </row>
    <row r="562" spans="1:30" ht="15.75" customHeight="1" x14ac:dyDescent="0.2">
      <c r="A562" s="1" t="s">
        <v>916</v>
      </c>
      <c r="B562" s="1" t="s">
        <v>917</v>
      </c>
      <c r="C562" s="1" t="s">
        <v>916</v>
      </c>
      <c r="D562" s="10">
        <f>IF(AND(S562 &gt;= -800,S562 &lt;= -600),-7,IF(AND(S562 &gt; -600,S562 &lt;= -500),-6,IF(AND(S562 &gt; -500,S562 &lt;= -400),-5,IF(AND(S562 &gt; -400,S562 &lt;= -300),-4,IF(AND(S562 &gt; -300,S562 &lt;= -200),-3,IF(AND(S562 &gt; -200,S562 &lt;= -100),-2,IF(AND(S562 &gt; -100,S562 &lt;= -1),-1,IF(AND(S562 &gt;= 0,S562 &lt; 100),1,IF(AND(S562 &gt;= 100,S562 &lt; 200),2,IF(AND(S562 &gt;= 200,S562 &lt; 300),3,IF(AND(S562 &gt;= 300,S562 &lt; 400),4,IF(AND(S562 &gt;= 400,S562 &lt; 500),5))))))))))))</f>
        <v>1</v>
      </c>
      <c r="E562" s="1" t="s">
        <v>93</v>
      </c>
      <c r="F562" s="27" t="s">
        <v>1095</v>
      </c>
      <c r="G562" s="1" t="s">
        <v>1096</v>
      </c>
      <c r="H562" s="1" t="s">
        <v>1097</v>
      </c>
      <c r="I562" s="1">
        <v>5509</v>
      </c>
      <c r="J562" s="1">
        <v>24</v>
      </c>
      <c r="K562" s="1">
        <v>16</v>
      </c>
      <c r="L562" s="1">
        <v>0</v>
      </c>
      <c r="M562" t="s">
        <v>29</v>
      </c>
      <c r="N562" s="14">
        <f>J562/I562</f>
        <v>4.3565075331276097E-3</v>
      </c>
      <c r="O562" s="14">
        <f>K562/I562</f>
        <v>2.9043383554184063E-3</v>
      </c>
      <c r="P562" s="14">
        <f>L562/I562</f>
        <v>0</v>
      </c>
      <c r="Q562">
        <v>922</v>
      </c>
      <c r="R562" s="14">
        <f>Q562/I562</f>
        <v>0.16736249773098566</v>
      </c>
      <c r="S562">
        <v>95</v>
      </c>
      <c r="T562" t="s">
        <v>97</v>
      </c>
      <c r="U562" s="19" t="s">
        <v>98</v>
      </c>
      <c r="V562" s="19" t="s">
        <v>580</v>
      </c>
      <c r="W562">
        <v>488.42619047618962</v>
      </c>
      <c r="X562" s="14">
        <f>(Q562-W562)/I562</f>
        <v>7.8702815306554805E-2</v>
      </c>
      <c r="Y562" s="14" t="s">
        <v>1098</v>
      </c>
      <c r="Z562" s="30" t="str">
        <f>CONCATENATE(E562," (",U562,") - ",F562," (",V562,")")</f>
        <v>Plutarch (0007) - Eumenes (041)</v>
      </c>
      <c r="AA562" s="14"/>
      <c r="AB562" s="14"/>
      <c r="AC562" s="14"/>
      <c r="AD562" s="14"/>
    </row>
    <row r="563" spans="1:30" ht="15.75" customHeight="1" x14ac:dyDescent="0.2">
      <c r="A563" s="1" t="s">
        <v>916</v>
      </c>
      <c r="B563" s="1" t="s">
        <v>917</v>
      </c>
      <c r="C563" s="1" t="s">
        <v>916</v>
      </c>
      <c r="D563" s="10">
        <f>IF(AND(S563 &gt;= -800,S563 &lt;= -600),-7,IF(AND(S563 &gt; -600,S563 &lt;= -500),-6,IF(AND(S563 &gt; -500,S563 &lt;= -400),-5,IF(AND(S563 &gt; -400,S563 &lt;= -300),-4,IF(AND(S563 &gt; -300,S563 &lt;= -200),-3,IF(AND(S563 &gt; -200,S563 &lt;= -100),-2,IF(AND(S563 &gt; -100,S563 &lt;= -1),-1,IF(AND(S563 &gt;= 0,S563 &lt; 100),1,IF(AND(S563 &gt;= 100,S563 &lt; 200),2,IF(AND(S563 &gt;= 200,S563 &lt; 300),3,IF(AND(S563 &gt;= 300,S563 &lt; 400),4,IF(AND(S563 &gt;= 400,S563 &lt; 500),5))))))))))))</f>
        <v>1</v>
      </c>
      <c r="E563" s="1" t="s">
        <v>93</v>
      </c>
      <c r="F563" s="27" t="s">
        <v>1099</v>
      </c>
      <c r="G563" s="1" t="s">
        <v>1100</v>
      </c>
      <c r="H563" s="1" t="s">
        <v>1101</v>
      </c>
      <c r="I563" s="1">
        <v>7713</v>
      </c>
      <c r="J563" s="1">
        <v>24</v>
      </c>
      <c r="K563" s="1">
        <v>117</v>
      </c>
      <c r="L563" s="1">
        <v>2</v>
      </c>
      <c r="M563" t="s">
        <v>29</v>
      </c>
      <c r="N563" s="14">
        <f>J563/I563</f>
        <v>3.1116297160637884E-3</v>
      </c>
      <c r="O563" s="14">
        <f>K563/I563</f>
        <v>1.5169194865810968E-2</v>
      </c>
      <c r="P563" s="14">
        <f>L563/I563</f>
        <v>2.5930247633864902E-4</v>
      </c>
      <c r="Q563">
        <v>1295</v>
      </c>
      <c r="R563" s="14">
        <f>Q563/I563</f>
        <v>0.16789835342927525</v>
      </c>
      <c r="S563">
        <v>95</v>
      </c>
      <c r="T563" t="s">
        <v>97</v>
      </c>
      <c r="U563" s="19" t="s">
        <v>98</v>
      </c>
      <c r="V563" s="19" t="s">
        <v>545</v>
      </c>
      <c r="W563">
        <v>702.96666666666772</v>
      </c>
      <c r="X563" s="14">
        <f>(Q563-W563)/I563</f>
        <v>7.6757854704178952E-2</v>
      </c>
      <c r="Y563" s="14" t="s">
        <v>1102</v>
      </c>
      <c r="Z563" s="30" t="str">
        <f>CONCATENATE(E563," (",U563,") - ",F563," (",V563,")")</f>
        <v>Plutarch (0007) - Fabius Maximus (013)</v>
      </c>
      <c r="AA563" s="14"/>
      <c r="AB563" s="14"/>
      <c r="AC563" s="14"/>
      <c r="AD563" s="14"/>
    </row>
    <row r="564" spans="1:30" ht="15.75" customHeight="1" x14ac:dyDescent="0.2">
      <c r="A564" s="1" t="s">
        <v>916</v>
      </c>
      <c r="B564" s="1" t="s">
        <v>917</v>
      </c>
      <c r="C564" s="1" t="s">
        <v>916</v>
      </c>
      <c r="D564" s="10">
        <f>IF(AND(S564 &gt;= -800,S564 &lt;= -600),-7,IF(AND(S564 &gt; -600,S564 &lt;= -500),-6,IF(AND(S564 &gt; -500,S564 &lt;= -400),-5,IF(AND(S564 &gt; -400,S564 &lt;= -300),-4,IF(AND(S564 &gt; -300,S564 &lt;= -200),-3,IF(AND(S564 &gt; -200,S564 &lt;= -100),-2,IF(AND(S564 &gt; -100,S564 &lt;= -1),-1,IF(AND(S564 &gt;= 0,S564 &lt; 100),1,IF(AND(S564 &gt;= 100,S564 &lt; 200),2,IF(AND(S564 &gt;= 200,S564 &lt; 300),3,IF(AND(S564 &gt;= 300,S564 &lt; 400),4,IF(AND(S564 &gt;= 400,S564 &lt; 500),5))))))))))))</f>
        <v>1</v>
      </c>
      <c r="E564" s="1" t="s">
        <v>93</v>
      </c>
      <c r="F564" s="27" t="s">
        <v>1103</v>
      </c>
      <c r="G564" s="1" t="s">
        <v>1104</v>
      </c>
      <c r="H564" s="1" t="s">
        <v>1105</v>
      </c>
      <c r="I564" s="1">
        <v>6146</v>
      </c>
      <c r="J564" s="1">
        <v>8</v>
      </c>
      <c r="K564" s="1">
        <v>321</v>
      </c>
      <c r="L564" s="1">
        <v>1</v>
      </c>
      <c r="M564" t="s">
        <v>29</v>
      </c>
      <c r="N564" s="14">
        <f>J564/I564</f>
        <v>1.3016596160104132E-3</v>
      </c>
      <c r="O564" s="14">
        <f>K564/I564</f>
        <v>5.2229092092417835E-2</v>
      </c>
      <c r="P564" s="14">
        <f>L564/I564</f>
        <v>1.6270745200130165E-4</v>
      </c>
      <c r="Q564">
        <v>1085</v>
      </c>
      <c r="R564" s="14">
        <f>Q564/I564</f>
        <v>0.17653758542141229</v>
      </c>
      <c r="S564">
        <v>95</v>
      </c>
      <c r="T564" t="s">
        <v>97</v>
      </c>
      <c r="U564" s="19" t="s">
        <v>98</v>
      </c>
      <c r="V564" s="19" t="s">
        <v>737</v>
      </c>
      <c r="W564">
        <v>553.20952380952281</v>
      </c>
      <c r="X564" s="14">
        <f>(Q564-W564)/I564</f>
        <v>8.6526273379511423E-2</v>
      </c>
      <c r="Y564" s="14" t="s">
        <v>1106</v>
      </c>
      <c r="Z564" s="30" t="str">
        <f>CONCATENATE(E564," (",U564,") - ",F564," (",V564,")")</f>
        <v>Plutarch (0007) - Galba (065)</v>
      </c>
      <c r="AA564" s="14"/>
      <c r="AB564" s="14"/>
      <c r="AC564" s="14"/>
      <c r="AD564" s="14"/>
    </row>
    <row r="565" spans="1:30" ht="15.75" customHeight="1" x14ac:dyDescent="0.2">
      <c r="A565" s="1" t="s">
        <v>84</v>
      </c>
      <c r="B565" s="1" t="s">
        <v>85</v>
      </c>
      <c r="C565" s="1" t="s">
        <v>3674</v>
      </c>
      <c r="D565" s="10">
        <f>IF(AND(S565 &gt;= -800,S565 &lt;= -600),-7,IF(AND(S565 &gt; -600,S565 &lt;= -500),-6,IF(AND(S565 &gt; -500,S565 &lt;= -400),-5,IF(AND(S565 &gt; -400,S565 &lt;= -300),-4,IF(AND(S565 &gt; -300,S565 &lt;= -200),-3,IF(AND(S565 &gt; -200,S565 &lt;= -100),-2,IF(AND(S565 &gt; -100,S565 &lt;= -1),-1,IF(AND(S565 &gt;= 0,S565 &lt; 100),1,IF(AND(S565 &gt;= 100,S565 &lt; 200),2,IF(AND(S565 &gt;= 200,S565 &lt; 300),3,IF(AND(S565 &gt;= 300,S565 &lt; 400),4,IF(AND(S565 &gt;= 400,S565 &lt; 500),5))))))))))))</f>
        <v>1</v>
      </c>
      <c r="E565" s="1" t="s">
        <v>93</v>
      </c>
      <c r="F565" s="27" t="s">
        <v>376</v>
      </c>
      <c r="G565" s="1" t="s">
        <v>377</v>
      </c>
      <c r="H565" s="1" t="s">
        <v>378</v>
      </c>
      <c r="I565" s="1">
        <v>1615</v>
      </c>
      <c r="J565" s="1">
        <v>8</v>
      </c>
      <c r="K565" s="1">
        <v>3</v>
      </c>
      <c r="L565" s="1">
        <v>0</v>
      </c>
      <c r="M565" t="s">
        <v>29</v>
      </c>
      <c r="N565" s="14">
        <f>J565/I565</f>
        <v>4.9535603715170282E-3</v>
      </c>
      <c r="O565" s="14">
        <f>K565/I565</f>
        <v>1.8575851393188853E-3</v>
      </c>
      <c r="P565" s="14">
        <f>L565/I565</f>
        <v>0</v>
      </c>
      <c r="Q565">
        <v>315</v>
      </c>
      <c r="R565" s="14">
        <f>Q565/I565</f>
        <v>0.19504643962848298</v>
      </c>
      <c r="S565">
        <v>95</v>
      </c>
      <c r="T565" t="s">
        <v>97</v>
      </c>
      <c r="U565" s="19" t="s">
        <v>98</v>
      </c>
      <c r="V565" s="19" t="s">
        <v>379</v>
      </c>
      <c r="W565">
        <v>168.0428571428572</v>
      </c>
      <c r="X565" s="14">
        <f>(Q565-W565)/I565</f>
        <v>9.0995134896063659E-2</v>
      </c>
      <c r="Y565" s="14" t="s">
        <v>380</v>
      </c>
      <c r="Z565" s="30" t="str">
        <f>CONCATENATE(E565," (",U565,") - ",F565," (",V565,")")</f>
        <v>Plutarch (0007) - Instituta Laconica (082a)</v>
      </c>
      <c r="AA565" s="14"/>
      <c r="AB565" s="14"/>
      <c r="AC565" s="14"/>
      <c r="AD565" s="14"/>
    </row>
    <row r="566" spans="1:30" ht="15.75" customHeight="1" x14ac:dyDescent="0.2">
      <c r="A566" s="1" t="s">
        <v>84</v>
      </c>
      <c r="B566" s="1" t="s">
        <v>85</v>
      </c>
      <c r="C566" s="1" t="s">
        <v>831</v>
      </c>
      <c r="D566" s="10">
        <f>IF(AND(S566 &gt;= -800,S566 &lt;= -600),-7,IF(AND(S566 &gt; -600,S566 &lt;= -500),-6,IF(AND(S566 &gt; -500,S566 &lt;= -400),-5,IF(AND(S566 &gt; -400,S566 &lt;= -300),-4,IF(AND(S566 &gt; -300,S566 &lt;= -200),-3,IF(AND(S566 &gt; -200,S566 &lt;= -100),-2,IF(AND(S566 &gt; -100,S566 &lt;= -1),-1,IF(AND(S566 &gt;= 0,S566 &lt; 100),1,IF(AND(S566 &gt;= 100,S566 &lt; 200),2,IF(AND(S566 &gt;= 200,S566 &lt; 300),3,IF(AND(S566 &gt;= 300,S566 &lt; 400),4,IF(AND(S566 &gt;= 400,S566 &lt; 500),5))))))))))))</f>
        <v>1</v>
      </c>
      <c r="E566" s="1" t="s">
        <v>93</v>
      </c>
      <c r="F566" s="27" t="s">
        <v>381</v>
      </c>
      <c r="G566" s="1" t="s">
        <v>382</v>
      </c>
      <c r="H566" s="1" t="s">
        <v>383</v>
      </c>
      <c r="I566" s="1">
        <v>1078</v>
      </c>
      <c r="J566" s="1">
        <v>8</v>
      </c>
      <c r="K566" s="1">
        <v>5</v>
      </c>
      <c r="L566" s="1">
        <v>2</v>
      </c>
      <c r="M566" t="s">
        <v>29</v>
      </c>
      <c r="N566" s="14">
        <f>J566/I566</f>
        <v>7.4211502782931356E-3</v>
      </c>
      <c r="O566" s="14">
        <f>K566/I566</f>
        <v>4.6382189239332098E-3</v>
      </c>
      <c r="P566" s="14">
        <f>L566/I566</f>
        <v>1.8552875695732839E-3</v>
      </c>
      <c r="Q566">
        <v>199</v>
      </c>
      <c r="R566" s="14">
        <f>Q566/I566</f>
        <v>0.18460111317254174</v>
      </c>
      <c r="S566">
        <v>95</v>
      </c>
      <c r="T566" t="s">
        <v>97</v>
      </c>
      <c r="U566" s="19" t="s">
        <v>98</v>
      </c>
      <c r="V566" s="19" t="s">
        <v>384</v>
      </c>
      <c r="W566">
        <v>104.7380952380952</v>
      </c>
      <c r="X566" s="14">
        <f>(Q566-W566)/I566</f>
        <v>8.7441470094531362E-2</v>
      </c>
      <c r="Y566" s="14" t="s">
        <v>385</v>
      </c>
      <c r="Z566" s="30" t="str">
        <f>CONCATENATE(E566," (",U566,") - ",F566," (",V566,")")</f>
        <v>Plutarch (0007) - Lacaenarum Apophthegmata (082b)</v>
      </c>
      <c r="AA566" s="14"/>
      <c r="AB566" s="14"/>
      <c r="AC566" s="14"/>
      <c r="AD566" s="14"/>
    </row>
    <row r="567" spans="1:30" ht="15.75" customHeight="1" x14ac:dyDescent="0.2">
      <c r="A567" s="1" t="s">
        <v>916</v>
      </c>
      <c r="B567" s="1" t="s">
        <v>917</v>
      </c>
      <c r="C567" s="1" t="s">
        <v>916</v>
      </c>
      <c r="D567" s="10">
        <f>IF(AND(S567 &gt;= -800,S567 &lt;= -600),-7,IF(AND(S567 &gt; -600,S567 &lt;= -500),-6,IF(AND(S567 &gt; -500,S567 &lt;= -400),-5,IF(AND(S567 &gt; -400,S567 &lt;= -300),-4,IF(AND(S567 &gt; -300,S567 &lt;= -200),-3,IF(AND(S567 &gt; -200,S567 &lt;= -100),-2,IF(AND(S567 &gt; -100,S567 &lt;= -1),-1,IF(AND(S567 &gt;= 0,S567 &lt; 100),1,IF(AND(S567 &gt;= 100,S567 &lt; 200),2,IF(AND(S567 &gt;= 200,S567 &lt; 300),3,IF(AND(S567 &gt;= 300,S567 &lt; 400),4,IF(AND(S567 &gt;= 400,S567 &lt; 500),5))))))))))))</f>
        <v>1</v>
      </c>
      <c r="E567" s="1" t="s">
        <v>93</v>
      </c>
      <c r="F567" s="27" t="s">
        <v>1107</v>
      </c>
      <c r="G567" s="1" t="s">
        <v>1108</v>
      </c>
      <c r="H567" s="1" t="s">
        <v>1109</v>
      </c>
      <c r="I567" s="1">
        <v>13327</v>
      </c>
      <c r="J567" s="1">
        <v>21</v>
      </c>
      <c r="K567" s="1">
        <v>407</v>
      </c>
      <c r="L567" s="1">
        <v>0</v>
      </c>
      <c r="M567" t="s">
        <v>29</v>
      </c>
      <c r="N567" s="14">
        <f>J567/I567</f>
        <v>1.5757484805282509E-3</v>
      </c>
      <c r="O567" s="14">
        <f>K567/I567</f>
        <v>3.05395062654761E-2</v>
      </c>
      <c r="P567" s="14">
        <f>L567/I567</f>
        <v>0</v>
      </c>
      <c r="Q567">
        <v>2257</v>
      </c>
      <c r="R567" s="14">
        <f>Q567/I567</f>
        <v>0.16935544383582202</v>
      </c>
      <c r="S567">
        <v>95</v>
      </c>
      <c r="T567" t="s">
        <v>97</v>
      </c>
      <c r="U567" s="19" t="s">
        <v>98</v>
      </c>
      <c r="V567" s="19" t="s">
        <v>555</v>
      </c>
      <c r="W567">
        <v>1145.9809523809549</v>
      </c>
      <c r="X567" s="14">
        <f>(Q567-W567)/I567</f>
        <v>8.3366027434459755E-2</v>
      </c>
      <c r="Y567" s="14" t="s">
        <v>1110</v>
      </c>
      <c r="Z567" s="30" t="str">
        <f>CONCATENATE(E567," (",U567,") - ",F567," (",V567,")")</f>
        <v>Plutarch (0007) - Lucullus (036)</v>
      </c>
      <c r="AA567" s="14"/>
      <c r="AB567" s="14"/>
      <c r="AC567" s="14"/>
      <c r="AD567" s="14"/>
    </row>
    <row r="568" spans="1:30" ht="15.75" customHeight="1" x14ac:dyDescent="0.2">
      <c r="A568" s="1" t="s">
        <v>916</v>
      </c>
      <c r="B568" s="1" t="s">
        <v>917</v>
      </c>
      <c r="C568" s="1" t="s">
        <v>916</v>
      </c>
      <c r="D568" s="10">
        <f>IF(AND(S568 &gt;= -800,S568 &lt;= -600),-7,IF(AND(S568 &gt; -600,S568 &lt;= -500),-6,IF(AND(S568 &gt; -500,S568 &lt;= -400),-5,IF(AND(S568 &gt; -400,S568 &lt;= -300),-4,IF(AND(S568 &gt; -300,S568 &lt;= -200),-3,IF(AND(S568 &gt; -200,S568 &lt;= -100),-2,IF(AND(S568 &gt; -100,S568 &lt;= -1),-1,IF(AND(S568 &gt;= 0,S568 &lt; 100),1,IF(AND(S568 &gt;= 100,S568 &lt; 200),2,IF(AND(S568 &gt;= 200,S568 &lt; 300),3,IF(AND(S568 &gt;= 300,S568 &lt; 400),4,IF(AND(S568 &gt;= 400,S568 &lt; 500),5))))))))))))</f>
        <v>1</v>
      </c>
      <c r="E568" s="1" t="s">
        <v>93</v>
      </c>
      <c r="F568" s="27" t="s">
        <v>1111</v>
      </c>
      <c r="G568" s="1" t="s">
        <v>1112</v>
      </c>
      <c r="H568" s="1" t="s">
        <v>1113</v>
      </c>
      <c r="I568" s="1">
        <v>9391</v>
      </c>
      <c r="J568" s="1">
        <v>16</v>
      </c>
      <c r="K568" s="1">
        <v>24</v>
      </c>
      <c r="L568" s="1">
        <v>4</v>
      </c>
      <c r="M568" t="s">
        <v>29</v>
      </c>
      <c r="N568" s="14">
        <f>J568/I568</f>
        <v>1.703758918113087E-3</v>
      </c>
      <c r="O568" s="14">
        <f>K568/I568</f>
        <v>2.5556383771696304E-3</v>
      </c>
      <c r="P568" s="14">
        <f>L568/I568</f>
        <v>4.2593972952827174E-4</v>
      </c>
      <c r="Q568">
        <v>1691</v>
      </c>
      <c r="R568" s="14">
        <f>Q568/I568</f>
        <v>0.18006602065807689</v>
      </c>
      <c r="S568">
        <v>95</v>
      </c>
      <c r="T568" t="s">
        <v>97</v>
      </c>
      <c r="U568" s="19" t="s">
        <v>98</v>
      </c>
      <c r="V568" s="19" t="s">
        <v>47</v>
      </c>
      <c r="W568">
        <v>910.53571428571627</v>
      </c>
      <c r="X568" s="14">
        <f>(Q568-W568)/I568</f>
        <v>8.3107686690904459E-2</v>
      </c>
      <c r="Y568" s="14" t="s">
        <v>1114</v>
      </c>
      <c r="Z568" s="30" t="str">
        <f>CONCATENATE(E568," (",U568,") - ",F568," (",V568,")")</f>
        <v>Plutarch (0007) - Lycurgus (004)</v>
      </c>
      <c r="AA568" s="14"/>
      <c r="AB568" s="14"/>
      <c r="AC568" s="14"/>
      <c r="AD568" s="14"/>
    </row>
    <row r="569" spans="1:30" ht="15.75" customHeight="1" x14ac:dyDescent="0.2">
      <c r="A569" s="1" t="s">
        <v>916</v>
      </c>
      <c r="B569" s="1" t="s">
        <v>917</v>
      </c>
      <c r="C569" s="1" t="s">
        <v>916</v>
      </c>
      <c r="D569" s="10">
        <f>IF(AND(S569 &gt;= -800,S569 &lt;= -600),-7,IF(AND(S569 &gt; -600,S569 &lt;= -500),-6,IF(AND(S569 &gt; -500,S569 &lt;= -400),-5,IF(AND(S569 &gt; -400,S569 &lt;= -300),-4,IF(AND(S569 &gt; -300,S569 &lt;= -200),-3,IF(AND(S569 &gt; -200,S569 &lt;= -100),-2,IF(AND(S569 &gt; -100,S569 &lt;= -1),-1,IF(AND(S569 &gt;= 0,S569 &lt; 100),1,IF(AND(S569 &gt;= 100,S569 &lt; 200),2,IF(AND(S569 &gt;= 200,S569 &lt; 300),3,IF(AND(S569 &gt;= 300,S569 &lt; 400),4,IF(AND(S569 &gt;= 400,S569 &lt; 500),5))))))))))))</f>
        <v>1</v>
      </c>
      <c r="E569" s="1" t="s">
        <v>93</v>
      </c>
      <c r="F569" s="27" t="s">
        <v>1115</v>
      </c>
      <c r="G569" s="1" t="s">
        <v>1116</v>
      </c>
      <c r="H569" s="1" t="s">
        <v>1117</v>
      </c>
      <c r="I569" s="1">
        <v>8127</v>
      </c>
      <c r="J569" s="1">
        <v>4</v>
      </c>
      <c r="K569" s="1">
        <v>27</v>
      </c>
      <c r="L569" s="1">
        <v>0</v>
      </c>
      <c r="M569" t="s">
        <v>29</v>
      </c>
      <c r="N569" s="14">
        <f>J569/I569</f>
        <v>4.9218653869816662E-4</v>
      </c>
      <c r="O569" s="14">
        <f>K569/I569</f>
        <v>3.3222591362126247E-3</v>
      </c>
      <c r="P569" s="14">
        <f>L569/I569</f>
        <v>0</v>
      </c>
      <c r="Q569">
        <v>1406</v>
      </c>
      <c r="R569" s="14">
        <f>Q569/I569</f>
        <v>0.17300356835240557</v>
      </c>
      <c r="S569">
        <v>95</v>
      </c>
      <c r="T569" t="s">
        <v>97</v>
      </c>
      <c r="U569" s="19" t="s">
        <v>98</v>
      </c>
      <c r="V569" s="19" t="s">
        <v>585</v>
      </c>
      <c r="W569">
        <v>741.17619047619155</v>
      </c>
      <c r="X569" s="14">
        <f>(Q569-W569)/I569</f>
        <v>8.1804332413413117E-2</v>
      </c>
      <c r="Y569" s="14" t="s">
        <v>1118</v>
      </c>
      <c r="Z569" s="30" t="str">
        <f>CONCATENATE(E569," (",U569,") - ",F569," (",V569,")")</f>
        <v>Plutarch (0007) - Lysander (032)</v>
      </c>
      <c r="AA569" s="14"/>
      <c r="AB569" s="14"/>
      <c r="AC569" s="14"/>
      <c r="AD569" s="14"/>
    </row>
    <row r="570" spans="1:30" ht="15.75" customHeight="1" x14ac:dyDescent="0.2">
      <c r="A570" s="1" t="s">
        <v>916</v>
      </c>
      <c r="B570" s="1" t="s">
        <v>917</v>
      </c>
      <c r="C570" s="1" t="s">
        <v>916</v>
      </c>
      <c r="D570" s="10">
        <f>IF(AND(S570 &gt;= -800,S570 &lt;= -600),-7,IF(AND(S570 &gt; -600,S570 &lt;= -500),-6,IF(AND(S570 &gt; -500,S570 &lt;= -400),-5,IF(AND(S570 &gt; -400,S570 &lt;= -300),-4,IF(AND(S570 &gt; -300,S570 &lt;= -200),-3,IF(AND(S570 &gt; -200,S570 &lt;= -100),-2,IF(AND(S570 &gt; -100,S570 &lt;= -1),-1,IF(AND(S570 &gt;= 0,S570 &lt; 100),1,IF(AND(S570 &gt;= 100,S570 &lt; 200),2,IF(AND(S570 &gt;= 200,S570 &lt; 300),3,IF(AND(S570 &gt;= 300,S570 &lt; 400),4,IF(AND(S570 &gt;= 400,S570 &lt; 500),5))))))))))))</f>
        <v>1</v>
      </c>
      <c r="E570" s="1" t="s">
        <v>93</v>
      </c>
      <c r="F570" s="27" t="s">
        <v>1119</v>
      </c>
      <c r="G570" s="1" t="s">
        <v>1120</v>
      </c>
      <c r="H570" s="1" t="s">
        <v>1121</v>
      </c>
      <c r="I570" s="1">
        <v>8423</v>
      </c>
      <c r="J570" s="1">
        <v>36</v>
      </c>
      <c r="K570" s="1">
        <v>243</v>
      </c>
      <c r="L570" s="1">
        <v>0</v>
      </c>
      <c r="M570" t="s">
        <v>29</v>
      </c>
      <c r="N570" s="14">
        <f>J570/I570</f>
        <v>4.2740116348094501E-3</v>
      </c>
      <c r="O570" s="14">
        <f>K570/I570</f>
        <v>2.8849578534963789E-2</v>
      </c>
      <c r="P570" s="14">
        <f>L570/I570</f>
        <v>0</v>
      </c>
      <c r="Q570">
        <v>1440</v>
      </c>
      <c r="R570" s="14">
        <f>Q570/I570</f>
        <v>0.17096046539237802</v>
      </c>
      <c r="S570">
        <v>95</v>
      </c>
      <c r="T570" t="s">
        <v>97</v>
      </c>
      <c r="U570" s="19" t="s">
        <v>98</v>
      </c>
      <c r="V570" s="19" t="s">
        <v>761</v>
      </c>
      <c r="W570">
        <v>793.43809523809705</v>
      </c>
      <c r="X570" s="14">
        <f>(Q570-W570)/I570</f>
        <v>7.6761475099359253E-2</v>
      </c>
      <c r="Y570" s="14" t="s">
        <v>1122</v>
      </c>
      <c r="Z570" s="30" t="str">
        <f>CONCATENATE(E570," (",U570,") - ",F570," (",V570,")")</f>
        <v>Plutarch (0007) - Marcellus (022)</v>
      </c>
      <c r="AA570" s="14"/>
      <c r="AB570" s="14"/>
      <c r="AC570" s="14"/>
      <c r="AD570" s="14"/>
    </row>
    <row r="571" spans="1:30" ht="15.75" customHeight="1" x14ac:dyDescent="0.2">
      <c r="A571" s="1" t="s">
        <v>916</v>
      </c>
      <c r="B571" s="1" t="s">
        <v>917</v>
      </c>
      <c r="C571" s="1" t="s">
        <v>916</v>
      </c>
      <c r="D571" s="10">
        <f>IF(AND(S571 &gt;= -800,S571 &lt;= -600),-7,IF(AND(S571 &gt; -600,S571 &lt;= -500),-6,IF(AND(S571 &gt; -500,S571 &lt;= -400),-5,IF(AND(S571 &gt; -400,S571 &lt;= -300),-4,IF(AND(S571 &gt; -300,S571 &lt;= -200),-3,IF(AND(S571 &gt; -200,S571 &lt;= -100),-2,IF(AND(S571 &gt; -100,S571 &lt;= -1),-1,IF(AND(S571 &gt;= 0,S571 &lt; 100),1,IF(AND(S571 &gt;= 100,S571 &lt; 200),2,IF(AND(S571 &gt;= 200,S571 &lt; 300),3,IF(AND(S571 &gt;= 300,S571 &lt; 400),4,IF(AND(S571 &gt;= 400,S571 &lt; 500),5))))))))))))</f>
        <v>1</v>
      </c>
      <c r="E571" s="1" t="s">
        <v>93</v>
      </c>
      <c r="F571" s="27" t="s">
        <v>1123</v>
      </c>
      <c r="G571" s="1" t="s">
        <v>1124</v>
      </c>
      <c r="H571" s="1" t="s">
        <v>1125</v>
      </c>
      <c r="I571" s="1">
        <v>8057</v>
      </c>
      <c r="J571" s="1">
        <v>16</v>
      </c>
      <c r="K571" s="1">
        <v>157</v>
      </c>
      <c r="L571" s="1">
        <v>1</v>
      </c>
      <c r="M571" t="s">
        <v>29</v>
      </c>
      <c r="N571" s="14">
        <f>J571/I571</f>
        <v>1.9858508129576764E-3</v>
      </c>
      <c r="O571" s="14">
        <f>K571/I571</f>
        <v>1.9486161102147202E-2</v>
      </c>
      <c r="P571" s="14">
        <f>L571/I571</f>
        <v>1.2411567580985477E-4</v>
      </c>
      <c r="Q571">
        <v>1446</v>
      </c>
      <c r="R571" s="14">
        <f>Q571/I571</f>
        <v>0.17947126722105003</v>
      </c>
      <c r="S571">
        <v>95</v>
      </c>
      <c r="T571" t="s">
        <v>97</v>
      </c>
      <c r="U571" s="19" t="s">
        <v>98</v>
      </c>
      <c r="V571" s="19" t="s">
        <v>752</v>
      </c>
      <c r="W571">
        <v>793.58571428571543</v>
      </c>
      <c r="X571" s="14">
        <f>(Q571-W571)/I571</f>
        <v>8.0974839979432112E-2</v>
      </c>
      <c r="Y571" s="14" t="s">
        <v>1126</v>
      </c>
      <c r="Z571" s="30" t="str">
        <f>CONCATENATE(E571," (",U571,") - ",F571," (",V571,")")</f>
        <v>Plutarch (0007) - Marcus Cato (025)</v>
      </c>
      <c r="AA571" s="14"/>
      <c r="AB571" s="14"/>
      <c r="AC571" s="14"/>
      <c r="AD571" s="14"/>
    </row>
    <row r="572" spans="1:30" ht="15.75" customHeight="1" x14ac:dyDescent="0.2">
      <c r="A572" s="1" t="s">
        <v>84</v>
      </c>
      <c r="B572" s="1" t="s">
        <v>85</v>
      </c>
      <c r="C572" s="1" t="s">
        <v>2204</v>
      </c>
      <c r="D572" s="10">
        <f>IF(AND(S572 &gt;= -800,S572 &lt;= -600),-7,IF(AND(S572 &gt; -600,S572 &lt;= -500),-6,IF(AND(S572 &gt; -500,S572 &lt;= -400),-5,IF(AND(S572 &gt; -400,S572 &lt;= -300),-4,IF(AND(S572 &gt; -300,S572 &lt;= -200),-3,IF(AND(S572 &gt; -200,S572 &lt;= -100),-2,IF(AND(S572 &gt; -100,S572 &lt;= -1),-1,IF(AND(S572 &gt;= 0,S572 &lt; 100),1,IF(AND(S572 &gt;= 100,S572 &lt; 200),2,IF(AND(S572 &gt;= 200,S572 &lt; 300),3,IF(AND(S572 &gt;= 300,S572 &lt; 400),4,IF(AND(S572 &gt;= 400,S572 &lt; 500),5))))))))))))</f>
        <v>1</v>
      </c>
      <c r="E572" s="1" t="s">
        <v>93</v>
      </c>
      <c r="F572" s="27" t="s">
        <v>386</v>
      </c>
      <c r="G572" s="1" t="s">
        <v>387</v>
      </c>
      <c r="H572" s="1" t="s">
        <v>388</v>
      </c>
      <c r="I572" s="1">
        <v>1530</v>
      </c>
      <c r="J572" s="1">
        <v>12</v>
      </c>
      <c r="K572" s="1">
        <v>7</v>
      </c>
      <c r="L572" s="1">
        <v>0</v>
      </c>
      <c r="M572" t="s">
        <v>29</v>
      </c>
      <c r="N572" s="14">
        <f>J572/I572</f>
        <v>7.8431372549019607E-3</v>
      </c>
      <c r="O572" s="14">
        <f>K572/I572</f>
        <v>4.5751633986928107E-3</v>
      </c>
      <c r="P572" s="14">
        <f>L572/I572</f>
        <v>0</v>
      </c>
      <c r="Q572">
        <v>309</v>
      </c>
      <c r="R572" s="14">
        <f>Q572/I572</f>
        <v>0.20196078431372549</v>
      </c>
      <c r="S572">
        <v>95</v>
      </c>
      <c r="T572" t="s">
        <v>97</v>
      </c>
      <c r="U572" s="19" t="s">
        <v>98</v>
      </c>
      <c r="V572" s="19" t="s">
        <v>389</v>
      </c>
      <c r="W572">
        <v>162.85</v>
      </c>
      <c r="X572" s="14">
        <f>(Q572-W572)/I572</f>
        <v>9.5522875816993466E-2</v>
      </c>
      <c r="Y572" s="14" t="s">
        <v>390</v>
      </c>
      <c r="Z572" s="30" t="str">
        <f>CONCATENATE(E572," (",U572,") - ",F572," (",V572,")")</f>
        <v>Plutarch (0007) - Maxime cum principbus philosopho esse diserendum (115)</v>
      </c>
      <c r="AA572" s="14"/>
      <c r="AB572" s="14"/>
      <c r="AC572" s="14"/>
      <c r="AD572" s="14"/>
    </row>
    <row r="573" spans="1:30" ht="15.75" customHeight="1" x14ac:dyDescent="0.2">
      <c r="A573" s="1" t="s">
        <v>84</v>
      </c>
      <c r="B573" s="1" t="s">
        <v>85</v>
      </c>
      <c r="C573" s="1" t="s">
        <v>2204</v>
      </c>
      <c r="D573" s="10">
        <f>IF(AND(S573 &gt;= -800,S573 &lt;= -600),-7,IF(AND(S573 &gt; -600,S573 &lt;= -500),-6,IF(AND(S573 &gt; -500,S573 &lt;= -400),-5,IF(AND(S573 &gt; -400,S573 &lt;= -300),-4,IF(AND(S573 &gt; -300,S573 &lt;= -200),-3,IF(AND(S573 &gt; -200,S573 &lt;= -100),-2,IF(AND(S573 &gt; -100,S573 &lt;= -1),-1,IF(AND(S573 &gt;= 0,S573 &lt; 100),1,IF(AND(S573 &gt;= 100,S573 &lt; 200),2,IF(AND(S573 &gt;= 200,S573 &lt; 300),3,IF(AND(S573 &gt;= 300,S573 &lt; 400),4,IF(AND(S573 &gt;= 400,S573 &lt; 500),5))))))))))))</f>
        <v>1</v>
      </c>
      <c r="E573" s="1" t="s">
        <v>93</v>
      </c>
      <c r="F573" s="27" t="s">
        <v>391</v>
      </c>
      <c r="G573" s="1" t="s">
        <v>392</v>
      </c>
      <c r="H573" s="1" t="s">
        <v>393</v>
      </c>
      <c r="I573" s="1">
        <v>9424</v>
      </c>
      <c r="J573" s="1">
        <v>6</v>
      </c>
      <c r="K573" s="1">
        <v>142</v>
      </c>
      <c r="L573" s="1">
        <v>1</v>
      </c>
      <c r="M573" t="s">
        <v>29</v>
      </c>
      <c r="N573" s="14">
        <f>J573/I573</f>
        <v>6.3667232597623094E-4</v>
      </c>
      <c r="O573" s="14">
        <f>K573/I573</f>
        <v>1.5067911714770798E-2</v>
      </c>
      <c r="P573" s="14">
        <f>L573/I573</f>
        <v>1.0611205432937182E-4</v>
      </c>
      <c r="Q573">
        <v>1613</v>
      </c>
      <c r="R573" s="14">
        <f>Q573/I573</f>
        <v>0.17115874363327674</v>
      </c>
      <c r="S573">
        <v>95</v>
      </c>
      <c r="T573" t="s">
        <v>97</v>
      </c>
      <c r="U573" s="19" t="s">
        <v>98</v>
      </c>
      <c r="V573" s="19" t="s">
        <v>394</v>
      </c>
      <c r="W573">
        <v>852.50000000000227</v>
      </c>
      <c r="X573" s="14">
        <f>(Q573-W573)/I573</f>
        <v>8.0698217317487025E-2</v>
      </c>
      <c r="Y573" s="14" t="s">
        <v>395</v>
      </c>
      <c r="Z573" s="30" t="str">
        <f>CONCATENATE(E573," (",U573,") - ",F573," (",V573,")")</f>
        <v>Plutarch (0007) - Mulierum virtutes (083)</v>
      </c>
      <c r="AA573" s="14"/>
      <c r="AB573" s="14"/>
      <c r="AC573" s="14"/>
      <c r="AD573" s="14"/>
    </row>
    <row r="574" spans="1:30" ht="15.75" customHeight="1" x14ac:dyDescent="0.2">
      <c r="A574" s="1" t="s">
        <v>916</v>
      </c>
      <c r="B574" s="1" t="s">
        <v>917</v>
      </c>
      <c r="C574" s="1" t="s">
        <v>916</v>
      </c>
      <c r="D574" s="10">
        <f>IF(AND(S574 &gt;= -800,S574 &lt;= -600),-7,IF(AND(S574 &gt; -600,S574 &lt;= -500),-6,IF(AND(S574 &gt; -500,S574 &lt;= -400),-5,IF(AND(S574 &gt; -400,S574 &lt;= -300),-4,IF(AND(S574 &gt; -300,S574 &lt;= -200),-3,IF(AND(S574 &gt; -200,S574 &lt;= -100),-2,IF(AND(S574 &gt; -100,S574 &lt;= -1),-1,IF(AND(S574 &gt;= 0,S574 &lt; 100),1,IF(AND(S574 &gt;= 100,S574 &lt; 200),2,IF(AND(S574 &gt;= 200,S574 &lt; 300),3,IF(AND(S574 &gt;= 300,S574 &lt; 400),4,IF(AND(S574 &gt;= 400,S574 &lt; 500),5))))))))))))</f>
        <v>1</v>
      </c>
      <c r="E574" s="1" t="s">
        <v>93</v>
      </c>
      <c r="F574" s="27" t="s">
        <v>1127</v>
      </c>
      <c r="G574" s="1" t="s">
        <v>1128</v>
      </c>
      <c r="H574" s="1" t="s">
        <v>1129</v>
      </c>
      <c r="I574" s="1">
        <v>9058</v>
      </c>
      <c r="J574" s="1">
        <v>7</v>
      </c>
      <c r="K574" s="1">
        <v>27</v>
      </c>
      <c r="L574" s="1">
        <v>0</v>
      </c>
      <c r="M574" t="s">
        <v>29</v>
      </c>
      <c r="N574" s="14">
        <f>J574/I574</f>
        <v>7.7279752704791343E-4</v>
      </c>
      <c r="O574" s="14">
        <f>K574/I574</f>
        <v>2.9807904614705233E-3</v>
      </c>
      <c r="P574" s="14">
        <f>L574/I574</f>
        <v>0</v>
      </c>
      <c r="Q574">
        <v>1683</v>
      </c>
      <c r="R574" s="14">
        <f>Q574/I574</f>
        <v>0.18580260543166263</v>
      </c>
      <c r="S574">
        <v>95</v>
      </c>
      <c r="T574" t="s">
        <v>97</v>
      </c>
      <c r="U574" s="19" t="s">
        <v>98</v>
      </c>
      <c r="V574" s="19" t="s">
        <v>526</v>
      </c>
      <c r="W574">
        <v>901.13571428571674</v>
      </c>
      <c r="X574" s="14">
        <f>(Q574-W574)/I574</f>
        <v>8.6317540926725903E-2</v>
      </c>
      <c r="Y574" s="14" t="s">
        <v>1130</v>
      </c>
      <c r="Z574" s="30" t="str">
        <f>CONCATENATE(E574," (",U574,") - ",F574," (",V574,")")</f>
        <v>Plutarch (0007) - Nicias (038)</v>
      </c>
      <c r="AA574" s="14"/>
      <c r="AB574" s="14"/>
      <c r="AC574" s="14"/>
      <c r="AD574" s="14"/>
    </row>
    <row r="575" spans="1:30" ht="15.75" customHeight="1" x14ac:dyDescent="0.2">
      <c r="A575" s="1" t="s">
        <v>84</v>
      </c>
      <c r="B575" s="1" t="s">
        <v>85</v>
      </c>
      <c r="C575" s="1" t="s">
        <v>2204</v>
      </c>
      <c r="D575" s="10">
        <f>IF(AND(S575 &gt;= -800,S575 &lt;= -600),-7,IF(AND(S575 &gt; -600,S575 &lt;= -500),-6,IF(AND(S575 &gt; -500,S575 &lt;= -400),-5,IF(AND(S575 &gt; -400,S575 &lt;= -300),-4,IF(AND(S575 &gt; -300,S575 &lt;= -200),-3,IF(AND(S575 &gt; -200,S575 &lt;= -100),-2,IF(AND(S575 &gt; -100,S575 &lt;= -1),-1,IF(AND(S575 &gt;= 0,S575 &lt; 100),1,IF(AND(S575 &gt;= 100,S575 &lt; 200),2,IF(AND(S575 &gt;= 200,S575 &lt; 300),3,IF(AND(S575 &gt;= 300,S575 &lt; 400),4,IF(AND(S575 &gt;= 400,S575 &lt; 500),5))))))))))))</f>
        <v>1</v>
      </c>
      <c r="E575" s="1" t="s">
        <v>93</v>
      </c>
      <c r="F575" s="27" t="s">
        <v>396</v>
      </c>
      <c r="G575" s="1" t="s">
        <v>397</v>
      </c>
      <c r="H575" s="1" t="s">
        <v>398</v>
      </c>
      <c r="I575" s="1">
        <v>9710</v>
      </c>
      <c r="J575" s="1">
        <v>33</v>
      </c>
      <c r="K575" s="1">
        <v>21</v>
      </c>
      <c r="L575" s="1">
        <v>0</v>
      </c>
      <c r="M575" t="s">
        <v>29</v>
      </c>
      <c r="N575" s="14">
        <f>J575/I575</f>
        <v>3.3985581874356333E-3</v>
      </c>
      <c r="O575" s="14">
        <f>K575/I575</f>
        <v>2.1627188465499483E-3</v>
      </c>
      <c r="P575" s="14">
        <f>L575/I575</f>
        <v>0</v>
      </c>
      <c r="Q575">
        <v>1930</v>
      </c>
      <c r="R575" s="14">
        <f>Q575/I575</f>
        <v>0.19876416065911431</v>
      </c>
      <c r="S575">
        <v>95</v>
      </c>
      <c r="T575" t="s">
        <v>97</v>
      </c>
      <c r="U575" s="19" t="s">
        <v>98</v>
      </c>
      <c r="V575" s="19" t="s">
        <v>399</v>
      </c>
      <c r="W575">
        <v>1011.1595238095269</v>
      </c>
      <c r="X575" s="14">
        <f>(Q575-W575)/I575</f>
        <v>9.4628267372860259E-2</v>
      </c>
      <c r="Y575" s="14" t="s">
        <v>400</v>
      </c>
      <c r="Z575" s="30" t="str">
        <f>CONCATENATE(E575," (",U575,") - ",F575," (",V575,")")</f>
        <v>Plutarch (0007) - Non posse suaviter vivi secundum Epicurum (139)</v>
      </c>
      <c r="AA575" s="14" t="s">
        <v>3692</v>
      </c>
      <c r="AB575" s="31">
        <v>4</v>
      </c>
      <c r="AC575" s="31">
        <v>22</v>
      </c>
      <c r="AD575" s="14"/>
    </row>
    <row r="576" spans="1:30" ht="15.75" customHeight="1" x14ac:dyDescent="0.2">
      <c r="A576" s="1" t="s">
        <v>916</v>
      </c>
      <c r="B576" s="1" t="s">
        <v>917</v>
      </c>
      <c r="C576" s="1" t="s">
        <v>916</v>
      </c>
      <c r="D576" s="10">
        <f>IF(AND(S576 &gt;= -800,S576 &lt;= -600),-7,IF(AND(S576 &gt; -600,S576 &lt;= -500),-6,IF(AND(S576 &gt; -500,S576 &lt;= -400),-5,IF(AND(S576 &gt; -400,S576 &lt;= -300),-4,IF(AND(S576 &gt; -300,S576 &lt;= -200),-3,IF(AND(S576 &gt; -200,S576 &lt;= -100),-2,IF(AND(S576 &gt; -100,S576 &lt;= -1),-1,IF(AND(S576 &gt;= 0,S576 &lt; 100),1,IF(AND(S576 &gt;= 100,S576 &lt; 200),2,IF(AND(S576 &gt;= 200,S576 &lt; 300),3,IF(AND(S576 &gt;= 300,S576 &lt; 400),4,IF(AND(S576 &gt;= 400,S576 &lt; 500),5))))))))))))</f>
        <v>1</v>
      </c>
      <c r="E576" s="1" t="s">
        <v>93</v>
      </c>
      <c r="F576" s="27" t="s">
        <v>1131</v>
      </c>
      <c r="G576" s="1" t="s">
        <v>1132</v>
      </c>
      <c r="H576" s="1" t="s">
        <v>1133</v>
      </c>
      <c r="I576" s="1">
        <v>7508</v>
      </c>
      <c r="J576" s="1">
        <v>34</v>
      </c>
      <c r="K576" s="1">
        <v>167</v>
      </c>
      <c r="L576" s="1">
        <v>6</v>
      </c>
      <c r="M576" t="s">
        <v>29</v>
      </c>
      <c r="N576" s="14">
        <f>J576/I576</f>
        <v>4.5285029302077782E-3</v>
      </c>
      <c r="O576" s="14">
        <f>K576/I576</f>
        <v>2.2242940863079382E-2</v>
      </c>
      <c r="P576" s="14">
        <f>L576/I576</f>
        <v>7.9914757591901967E-4</v>
      </c>
      <c r="Q576">
        <v>1327</v>
      </c>
      <c r="R576" s="14">
        <f>Q576/I576</f>
        <v>0.17674480554075653</v>
      </c>
      <c r="S576">
        <v>95</v>
      </c>
      <c r="T576" t="s">
        <v>97</v>
      </c>
      <c r="U576" s="19" t="s">
        <v>98</v>
      </c>
      <c r="V576" s="19" t="s">
        <v>52</v>
      </c>
      <c r="W576">
        <v>717.44761904762072</v>
      </c>
      <c r="X576" s="14">
        <f>(Q576-W576)/I576</f>
        <v>8.1187051272293462E-2</v>
      </c>
      <c r="Y576" s="14" t="s">
        <v>1134</v>
      </c>
      <c r="Z576" s="30" t="str">
        <f>CONCATENATE(E576," (",U576,") - ",F576," (",V576,")")</f>
        <v>Plutarch (0007) - Numa (005)</v>
      </c>
      <c r="AA576" s="14"/>
      <c r="AB576" s="14"/>
      <c r="AC576" s="14"/>
      <c r="AD576" s="14"/>
    </row>
    <row r="577" spans="1:30" ht="15.75" customHeight="1" x14ac:dyDescent="0.2">
      <c r="A577" s="1" t="s">
        <v>916</v>
      </c>
      <c r="B577" s="1" t="s">
        <v>917</v>
      </c>
      <c r="C577" s="1" t="s">
        <v>916</v>
      </c>
      <c r="D577" s="10">
        <f>IF(AND(S577 &gt;= -800,S577 &lt;= -600),-7,IF(AND(S577 &gt; -600,S577 &lt;= -500),-6,IF(AND(S577 &gt; -500,S577 &lt;= -400),-5,IF(AND(S577 &gt; -400,S577 &lt;= -300),-4,IF(AND(S577 &gt; -300,S577 &lt;= -200),-3,IF(AND(S577 &gt; -200,S577 &lt;= -100),-2,IF(AND(S577 &gt; -100,S577 &lt;= -1),-1,IF(AND(S577 &gt;= 0,S577 &lt; 100),1,IF(AND(S577 &gt;= 100,S577 &lt; 200),2,IF(AND(S577 &gt;= 200,S577 &lt; 300),3,IF(AND(S577 &gt;= 300,S577 &lt; 400),4,IF(AND(S577 &gt;= 400,S577 &lt; 500),5))))))))))))</f>
        <v>1</v>
      </c>
      <c r="E577" s="1" t="s">
        <v>93</v>
      </c>
      <c r="F577" s="27" t="s">
        <v>1135</v>
      </c>
      <c r="G577" s="1" t="s">
        <v>1136</v>
      </c>
      <c r="H577" s="1" t="s">
        <v>1137</v>
      </c>
      <c r="I577" s="1">
        <v>4129</v>
      </c>
      <c r="J577" s="1">
        <v>3</v>
      </c>
      <c r="K577" s="1">
        <v>162</v>
      </c>
      <c r="L577" s="1">
        <v>3</v>
      </c>
      <c r="M577" t="s">
        <v>29</v>
      </c>
      <c r="N577" s="14">
        <f>J577/I577</f>
        <v>7.2656817631387748E-4</v>
      </c>
      <c r="O577" s="14">
        <f>K577/I577</f>
        <v>3.9234681520949381E-2</v>
      </c>
      <c r="P577" s="14">
        <f>L577/I577</f>
        <v>7.2656817631387748E-4</v>
      </c>
      <c r="Q577">
        <v>746</v>
      </c>
      <c r="R577" s="14">
        <f>Q577/I577</f>
        <v>0.18067328651005085</v>
      </c>
      <c r="S577">
        <v>95</v>
      </c>
      <c r="T577" t="s">
        <v>97</v>
      </c>
      <c r="U577" s="19" t="s">
        <v>98</v>
      </c>
      <c r="V577" s="19" t="s">
        <v>712</v>
      </c>
      <c r="W577">
        <v>433.54999999999939</v>
      </c>
      <c r="X577" s="14">
        <f>(Q577-W577)/I577</f>
        <v>7.5672075563090482E-2</v>
      </c>
      <c r="Y577" s="14" t="s">
        <v>1138</v>
      </c>
      <c r="Z577" s="30" t="str">
        <f>CONCATENATE(E577," (",U577,") - ",F577," (",V577,")")</f>
        <v>Plutarch (0007) - Otho (066)</v>
      </c>
      <c r="AA577" s="14"/>
      <c r="AB577" s="14"/>
      <c r="AC577" s="14"/>
      <c r="AD577" s="14"/>
    </row>
    <row r="578" spans="1:30" ht="15.75" customHeight="1" x14ac:dyDescent="0.2">
      <c r="A578" s="1" t="s">
        <v>916</v>
      </c>
      <c r="B578" s="1" t="s">
        <v>917</v>
      </c>
      <c r="C578" s="1" t="s">
        <v>916</v>
      </c>
      <c r="D578" s="10">
        <f>IF(AND(S578 &gt;= -800,S578 &lt;= -600),-7,IF(AND(S578 &gt; -600,S578 &lt;= -500),-6,IF(AND(S578 &gt; -500,S578 &lt;= -400),-5,IF(AND(S578 &gt; -400,S578 &lt;= -300),-4,IF(AND(S578 &gt; -300,S578 &lt;= -200),-3,IF(AND(S578 &gt; -200,S578 &lt;= -100),-2,IF(AND(S578 &gt; -100,S578 &lt;= -1),-1,IF(AND(S578 &gt;= 0,S578 &lt; 100),1,IF(AND(S578 &gt;= 100,S578 &lt; 200),2,IF(AND(S578 &gt;= 200,S578 &lt; 300),3,IF(AND(S578 &gt;= 300,S578 &lt; 400),4,IF(AND(S578 &gt;= 400,S578 &lt; 500),5))))))))))))</f>
        <v>1</v>
      </c>
      <c r="E578" s="1" t="s">
        <v>93</v>
      </c>
      <c r="F578" s="27" t="s">
        <v>1139</v>
      </c>
      <c r="G578" s="1" t="s">
        <v>1140</v>
      </c>
      <c r="H578" s="1" t="s">
        <v>1141</v>
      </c>
      <c r="I578" s="1">
        <v>4648</v>
      </c>
      <c r="J578" s="1">
        <v>23</v>
      </c>
      <c r="K578" s="1">
        <v>175</v>
      </c>
      <c r="L578" s="1">
        <v>4</v>
      </c>
      <c r="M578" t="s">
        <v>29</v>
      </c>
      <c r="N578" s="14">
        <f>J578/I578</f>
        <v>4.9483648881239245E-3</v>
      </c>
      <c r="O578" s="14">
        <f>K578/I578</f>
        <v>3.7650602409638557E-2</v>
      </c>
      <c r="P578" s="14">
        <f>L578/I578</f>
        <v>8.6058519793459555E-4</v>
      </c>
      <c r="Q578">
        <v>733</v>
      </c>
      <c r="R578" s="14">
        <f>Q578/I578</f>
        <v>0.15770223752151463</v>
      </c>
      <c r="S578">
        <v>95</v>
      </c>
      <c r="T578" t="s">
        <v>97</v>
      </c>
      <c r="U578" s="19" t="s">
        <v>98</v>
      </c>
      <c r="V578" s="19" t="s">
        <v>1142</v>
      </c>
      <c r="W578">
        <v>283.55000000000013</v>
      </c>
      <c r="X578" s="14">
        <f>(Q578-W578)/I578</f>
        <v>9.6697504302925966E-2</v>
      </c>
      <c r="Y578" s="14" t="s">
        <v>1143</v>
      </c>
      <c r="Z578" s="30" t="str">
        <f>CONCATENATE(E578," (",U578,") - ",F578," (",V578,")")</f>
        <v>Plutarch (0007) - Parallela minora (085)</v>
      </c>
      <c r="AA578" s="14"/>
      <c r="AB578" s="14"/>
      <c r="AC578" s="14"/>
      <c r="AD578" s="14"/>
    </row>
    <row r="579" spans="1:30" ht="15.75" customHeight="1" x14ac:dyDescent="0.2">
      <c r="A579" s="1" t="s">
        <v>916</v>
      </c>
      <c r="B579" s="1" t="s">
        <v>917</v>
      </c>
      <c r="C579" s="1" t="s">
        <v>916</v>
      </c>
      <c r="D579" s="10">
        <f>IF(AND(S579 &gt;= -800,S579 &lt;= -600),-7,IF(AND(S579 &gt; -600,S579 &lt;= -500),-6,IF(AND(S579 &gt; -500,S579 &lt;= -400),-5,IF(AND(S579 &gt; -400,S579 &lt;= -300),-4,IF(AND(S579 &gt; -300,S579 &lt;= -200),-3,IF(AND(S579 &gt; -200,S579 &lt;= -100),-2,IF(AND(S579 &gt; -100,S579 &lt;= -1),-1,IF(AND(S579 &gt;= 0,S579 &lt; 100),1,IF(AND(S579 &gt;= 100,S579 &lt; 200),2,IF(AND(S579 &gt;= 200,S579 &lt; 300),3,IF(AND(S579 &gt;= 300,S579 &lt; 400),4,IF(AND(S579 &gt;= 400,S579 &lt; 500),5))))))))))))</f>
        <v>1</v>
      </c>
      <c r="E579" s="1" t="s">
        <v>93</v>
      </c>
      <c r="F579" s="27" t="s">
        <v>1144</v>
      </c>
      <c r="G579" s="1" t="s">
        <v>1145</v>
      </c>
      <c r="H579" s="1" t="s">
        <v>1146</v>
      </c>
      <c r="I579" s="1">
        <v>9410</v>
      </c>
      <c r="J579" s="1">
        <v>11</v>
      </c>
      <c r="K579" s="1">
        <v>37</v>
      </c>
      <c r="L579" s="1">
        <v>0</v>
      </c>
      <c r="M579" t="s">
        <v>29</v>
      </c>
      <c r="N579" s="14">
        <f>J579/I579</f>
        <v>1.1689691817215729E-3</v>
      </c>
      <c r="O579" s="14">
        <f>K579/I579</f>
        <v>3.9319872476089269E-3</v>
      </c>
      <c r="P579" s="14">
        <f>L579/I579</f>
        <v>0</v>
      </c>
      <c r="Q579">
        <v>1578</v>
      </c>
      <c r="R579" s="14">
        <f>Q579/I579</f>
        <v>0.16769394261424017</v>
      </c>
      <c r="S579">
        <v>95</v>
      </c>
      <c r="T579" t="s">
        <v>97</v>
      </c>
      <c r="U579" s="19" t="s">
        <v>98</v>
      </c>
      <c r="V579" s="19" t="s">
        <v>722</v>
      </c>
      <c r="W579">
        <v>864.25952380952663</v>
      </c>
      <c r="X579" s="14">
        <f>(Q579-W579)/I579</f>
        <v>7.5849147310358495E-2</v>
      </c>
      <c r="Y579" s="14" t="s">
        <v>1147</v>
      </c>
      <c r="Z579" s="30" t="str">
        <f>CONCATENATE(E579," (",U579,") - ",F579," (",V579,")")</f>
        <v>Plutarch (0007) - Pelopidas (021)</v>
      </c>
      <c r="AA579" s="14"/>
      <c r="AB579" s="14"/>
      <c r="AC579" s="14"/>
      <c r="AD579" s="14"/>
    </row>
    <row r="580" spans="1:30" ht="15.75" customHeight="1" x14ac:dyDescent="0.2">
      <c r="A580" s="1" t="s">
        <v>916</v>
      </c>
      <c r="B580" s="1" t="s">
        <v>917</v>
      </c>
      <c r="C580" s="1" t="s">
        <v>916</v>
      </c>
      <c r="D580" s="10">
        <f>IF(AND(S580 &gt;= -800,S580 &lt;= -600),-7,IF(AND(S580 &gt; -600,S580 &lt;= -500),-6,IF(AND(S580 &gt; -500,S580 &lt;= -400),-5,IF(AND(S580 &gt; -400,S580 &lt;= -300),-4,IF(AND(S580 &gt; -300,S580 &lt;= -200),-3,IF(AND(S580 &gt; -200,S580 &lt;= -100),-2,IF(AND(S580 &gt; -100,S580 &lt;= -1),-1,IF(AND(S580 &gt;= 0,S580 &lt; 100),1,IF(AND(S580 &gt;= 100,S580 &lt; 200),2,IF(AND(S580 &gt;= 200,S580 &lt; 300),3,IF(AND(S580 &gt;= 300,S580 &lt; 400),4,IF(AND(S580 &gt;= 400,S580 &lt; 500),5))))))))))))</f>
        <v>1</v>
      </c>
      <c r="E580" s="1" t="s">
        <v>93</v>
      </c>
      <c r="F580" s="27" t="s">
        <v>1148</v>
      </c>
      <c r="G580" s="1" t="s">
        <v>1149</v>
      </c>
      <c r="H580" s="1" t="s">
        <v>1150</v>
      </c>
      <c r="I580" s="1">
        <v>9940</v>
      </c>
      <c r="J580" s="1">
        <v>10</v>
      </c>
      <c r="K580" s="1">
        <v>30</v>
      </c>
      <c r="L580" s="1">
        <v>0</v>
      </c>
      <c r="M580" t="s">
        <v>29</v>
      </c>
      <c r="N580" s="14">
        <f>J580/I580</f>
        <v>1.006036217303823E-3</v>
      </c>
      <c r="O580" s="14">
        <f>K580/I580</f>
        <v>3.0181086519114686E-3</v>
      </c>
      <c r="P580" s="14">
        <f>L580/I580</f>
        <v>0</v>
      </c>
      <c r="Q580">
        <v>1752</v>
      </c>
      <c r="R580" s="14">
        <f>Q580/I580</f>
        <v>0.17625754527162979</v>
      </c>
      <c r="S580">
        <v>95</v>
      </c>
      <c r="T580" t="s">
        <v>97</v>
      </c>
      <c r="U580" s="19" t="s">
        <v>98</v>
      </c>
      <c r="V580" s="19" t="s">
        <v>829</v>
      </c>
      <c r="W580">
        <v>945.30714285714635</v>
      </c>
      <c r="X580" s="14">
        <f>(Q580-W580)/I580</f>
        <v>8.1156223052600965E-2</v>
      </c>
      <c r="Y580" s="14" t="s">
        <v>1151</v>
      </c>
      <c r="Z580" s="30" t="str">
        <f>CONCATENATE(E580," (",U580,") - ",F580," (",V580,")")</f>
        <v>Plutarch (0007) - Pericles (012)</v>
      </c>
      <c r="AA580" s="14"/>
      <c r="AB580" s="31">
        <v>4</v>
      </c>
      <c r="AC580" s="31">
        <v>23</v>
      </c>
      <c r="AD580" s="14"/>
    </row>
    <row r="581" spans="1:30" ht="15.75" customHeight="1" x14ac:dyDescent="0.2">
      <c r="A581" s="1" t="s">
        <v>916</v>
      </c>
      <c r="B581" s="1" t="s">
        <v>917</v>
      </c>
      <c r="C581" s="1" t="s">
        <v>916</v>
      </c>
      <c r="D581" s="10">
        <f>IF(AND(S581 &gt;= -800,S581 &lt;= -600),-7,IF(AND(S581 &gt; -600,S581 &lt;= -500),-6,IF(AND(S581 &gt; -500,S581 &lt;= -400),-5,IF(AND(S581 &gt; -400,S581 &lt;= -300),-4,IF(AND(S581 &gt; -300,S581 &lt;= -200),-3,IF(AND(S581 &gt; -200,S581 &lt;= -100),-2,IF(AND(S581 &gt; -100,S581 &lt;= -1),-1,IF(AND(S581 &gt;= 0,S581 &lt; 100),1,IF(AND(S581 &gt;= 100,S581 &lt; 200),2,IF(AND(S581 &gt;= 200,S581 &lt; 300),3,IF(AND(S581 &gt;= 300,S581 &lt; 400),4,IF(AND(S581 &gt;= 400,S581 &lt; 500),5))))))))))))</f>
        <v>1</v>
      </c>
      <c r="E581" s="1" t="s">
        <v>93</v>
      </c>
      <c r="F581" s="27" t="s">
        <v>1152</v>
      </c>
      <c r="G581" s="1" t="s">
        <v>1153</v>
      </c>
      <c r="H581" s="1" t="s">
        <v>1154</v>
      </c>
      <c r="I581" s="1">
        <v>5686</v>
      </c>
      <c r="J581" s="1">
        <v>14</v>
      </c>
      <c r="K581" s="1">
        <v>29</v>
      </c>
      <c r="L581" s="1">
        <v>0</v>
      </c>
      <c r="M581" t="s">
        <v>29</v>
      </c>
      <c r="N581" s="14">
        <f>J581/I581</f>
        <v>2.4621878297572987E-3</v>
      </c>
      <c r="O581" s="14">
        <f>K581/I581</f>
        <v>5.1002462187829754E-3</v>
      </c>
      <c r="P581" s="14">
        <f>L581/I581</f>
        <v>0</v>
      </c>
      <c r="Q581">
        <v>970</v>
      </c>
      <c r="R581" s="14">
        <f>Q581/I581</f>
        <v>0.17059444249032713</v>
      </c>
      <c r="S581">
        <v>95</v>
      </c>
      <c r="T581" t="s">
        <v>97</v>
      </c>
      <c r="U581" s="19" t="s">
        <v>98</v>
      </c>
      <c r="V581" s="19" t="s">
        <v>570</v>
      </c>
      <c r="W581">
        <v>468.78333333333228</v>
      </c>
      <c r="X581" s="14">
        <f>(Q581-W581)/I581</f>
        <v>8.8149255481299288E-2</v>
      </c>
      <c r="Y581" s="14" t="s">
        <v>1155</v>
      </c>
      <c r="Z581" s="30" t="str">
        <f>CONCATENATE(E581," (",U581,") - ",F581," (",V581,")")</f>
        <v>Plutarch (0007) - Philopoemen (027)</v>
      </c>
      <c r="AA581" s="14"/>
      <c r="AB581" s="14"/>
      <c r="AC581" s="14"/>
      <c r="AD581" s="14"/>
    </row>
    <row r="582" spans="1:30" ht="15.75" customHeight="1" x14ac:dyDescent="0.2">
      <c r="A582" s="1" t="s">
        <v>916</v>
      </c>
      <c r="B582" s="1" t="s">
        <v>917</v>
      </c>
      <c r="C582" s="1" t="s">
        <v>916</v>
      </c>
      <c r="D582" s="10">
        <f>IF(AND(S582 &gt;= -800,S582 &lt;= -600),-7,IF(AND(S582 &gt; -600,S582 &lt;= -500),-6,IF(AND(S582 &gt; -500,S582 &lt;= -400),-5,IF(AND(S582 &gt; -400,S582 &lt;= -300),-4,IF(AND(S582 &gt; -300,S582 &lt;= -200),-3,IF(AND(S582 &gt; -200,S582 &lt;= -100),-2,IF(AND(S582 &gt; -100,S582 &lt;= -1),-1,IF(AND(S582 &gt;= 0,S582 &lt; 100),1,IF(AND(S582 &gt;= 100,S582 &lt; 200),2,IF(AND(S582 &gt;= 200,S582 &lt; 300),3,IF(AND(S582 &gt;= 300,S582 &lt; 400),4,IF(AND(S582 &gt;= 400,S582 &lt; 500),5))))))))))))</f>
        <v>1</v>
      </c>
      <c r="E582" s="1" t="s">
        <v>93</v>
      </c>
      <c r="F582" s="27" t="s">
        <v>1156</v>
      </c>
      <c r="G582" s="1" t="s">
        <v>1157</v>
      </c>
      <c r="H582" s="1" t="s">
        <v>1158</v>
      </c>
      <c r="I582" s="1">
        <v>8159</v>
      </c>
      <c r="J582" s="1">
        <v>8</v>
      </c>
      <c r="K582" s="1">
        <v>49</v>
      </c>
      <c r="L582" s="1">
        <v>0</v>
      </c>
      <c r="M582" t="s">
        <v>29</v>
      </c>
      <c r="N582" s="14">
        <f>J582/I582</f>
        <v>9.8051231768599102E-4</v>
      </c>
      <c r="O582" s="14">
        <f>K582/I582</f>
        <v>6.0056379458266942E-3</v>
      </c>
      <c r="P582" s="14">
        <f>L582/I582</f>
        <v>0</v>
      </c>
      <c r="Q582">
        <v>1501</v>
      </c>
      <c r="R582" s="14">
        <f>Q582/I582</f>
        <v>0.18396862360583405</v>
      </c>
      <c r="S582">
        <v>95</v>
      </c>
      <c r="T582" t="s">
        <v>97</v>
      </c>
      <c r="U582" s="19" t="s">
        <v>98</v>
      </c>
      <c r="V582" s="19" t="s">
        <v>655</v>
      </c>
      <c r="W582">
        <v>731.45238095238244</v>
      </c>
      <c r="X582" s="14">
        <f>(Q582-W582)/I582</f>
        <v>9.4318864940264438E-2</v>
      </c>
      <c r="Y582" s="14" t="s">
        <v>1159</v>
      </c>
      <c r="Z582" s="30" t="str">
        <f>CONCATENATE(E582," (",U582,") - ",F582," (",V582,")")</f>
        <v>Plutarch (0007) - Phocion (049)</v>
      </c>
      <c r="AA582" s="14"/>
      <c r="AB582" s="14"/>
      <c r="AC582" s="14"/>
      <c r="AD582" s="14"/>
    </row>
    <row r="583" spans="1:30" ht="15.75" customHeight="1" x14ac:dyDescent="0.2">
      <c r="A583" s="1" t="s">
        <v>84</v>
      </c>
      <c r="B583" s="1" t="s">
        <v>85</v>
      </c>
      <c r="C583" s="1" t="s">
        <v>2204</v>
      </c>
      <c r="D583" s="10">
        <f>IF(AND(S583 &gt;= -800,S583 &lt;= -600),-7,IF(AND(S583 &gt; -600,S583 &lt;= -500),-6,IF(AND(S583 &gt; -500,S583 &lt;= -400),-5,IF(AND(S583 &gt; -400,S583 &lt;= -300),-4,IF(AND(S583 &gt; -300,S583 &lt;= -200),-3,IF(AND(S583 &gt; -200,S583 &lt;= -100),-2,IF(AND(S583 &gt; -100,S583 &lt;= -1),-1,IF(AND(S583 &gt;= 0,S583 &lt; 100),1,IF(AND(S583 &gt;= 100,S583 &lt; 200),2,IF(AND(S583 &gt;= 200,S583 &lt; 300),3,IF(AND(S583 &gt;= 300,S583 &lt; 400),4,IF(AND(S583 &gt;= 400,S583 &lt; 500),5))))))))))))</f>
        <v>1</v>
      </c>
      <c r="E583" s="1" t="s">
        <v>93</v>
      </c>
      <c r="F583" s="27" t="s">
        <v>401</v>
      </c>
      <c r="G583" s="1" t="s">
        <v>402</v>
      </c>
      <c r="H583" s="1" t="s">
        <v>403</v>
      </c>
      <c r="I583" s="1">
        <v>6178</v>
      </c>
      <c r="J583" s="1">
        <v>12</v>
      </c>
      <c r="K583" s="1">
        <v>1</v>
      </c>
      <c r="L583" s="1">
        <v>0</v>
      </c>
      <c r="M583" t="s">
        <v>29</v>
      </c>
      <c r="N583" s="14">
        <f>J583/I583</f>
        <v>1.9423761735189381E-3</v>
      </c>
      <c r="O583" s="14">
        <f>K583/I583</f>
        <v>1.6186468112657819E-4</v>
      </c>
      <c r="P583" s="14">
        <f>L583/I583</f>
        <v>0</v>
      </c>
      <c r="Q583">
        <v>1283</v>
      </c>
      <c r="R583" s="14">
        <f>Q583/I583</f>
        <v>0.2076723858853998</v>
      </c>
      <c r="S583">
        <v>95</v>
      </c>
      <c r="T583" t="s">
        <v>97</v>
      </c>
      <c r="U583" s="19" t="s">
        <v>98</v>
      </c>
      <c r="V583" s="19" t="s">
        <v>404</v>
      </c>
      <c r="W583">
        <v>729.25000000000136</v>
      </c>
      <c r="X583" s="14">
        <f>(Q583-W583)/I583</f>
        <v>8.9632567173842451E-2</v>
      </c>
      <c r="Y583" s="14" t="s">
        <v>405</v>
      </c>
      <c r="Z583" s="30" t="str">
        <f>CONCATENATE(E583," (",U583,") - ",F583," (",V583,")")</f>
        <v>Plutarch (0007) - Platonicae quaestiones (133)</v>
      </c>
      <c r="AA583" s="14" t="s">
        <v>3692</v>
      </c>
      <c r="AB583" s="31">
        <v>4</v>
      </c>
      <c r="AC583" s="31">
        <v>22</v>
      </c>
      <c r="AD583" s="14"/>
    </row>
    <row r="584" spans="1:30" ht="15.75" customHeight="1" x14ac:dyDescent="0.2">
      <c r="A584" s="1" t="s">
        <v>916</v>
      </c>
      <c r="B584" s="1" t="s">
        <v>917</v>
      </c>
      <c r="C584" s="1" t="s">
        <v>916</v>
      </c>
      <c r="D584" s="10">
        <f>IF(AND(S584 &gt;= -800,S584 &lt;= -600),-7,IF(AND(S584 &gt; -600,S584 &lt;= -500),-6,IF(AND(S584 &gt; -500,S584 &lt;= -400),-5,IF(AND(S584 &gt; -400,S584 &lt;= -300),-4,IF(AND(S584 &gt; -300,S584 &lt;= -200),-3,IF(AND(S584 &gt; -200,S584 &lt;= -100),-2,IF(AND(S584 &gt; -100,S584 &lt;= -1),-1,IF(AND(S584 &gt;= 0,S584 &lt; 100),1,IF(AND(S584 &gt;= 100,S584 &lt; 200),2,IF(AND(S584 &gt;= 200,S584 &lt; 300),3,IF(AND(S584 &gt;= 300,S584 &lt; 400),4,IF(AND(S584 &gt;= 400,S584 &lt; 500),5))))))))))))</f>
        <v>1</v>
      </c>
      <c r="E584" s="1" t="s">
        <v>93</v>
      </c>
      <c r="F584" s="27" t="s">
        <v>1160</v>
      </c>
      <c r="G584" s="1" t="s">
        <v>1161</v>
      </c>
      <c r="H584" s="1" t="s">
        <v>1162</v>
      </c>
      <c r="I584" s="1">
        <v>20099</v>
      </c>
      <c r="J584" s="1">
        <v>21</v>
      </c>
      <c r="K584" s="1">
        <v>395</v>
      </c>
      <c r="L584" s="1">
        <v>1</v>
      </c>
      <c r="M584" t="s">
        <v>29</v>
      </c>
      <c r="N584" s="14">
        <f>J584/I584</f>
        <v>1.0448281009005423E-3</v>
      </c>
      <c r="O584" s="14">
        <f>K584/I584</f>
        <v>1.9652719040748296E-2</v>
      </c>
      <c r="P584" s="14">
        <f>L584/I584</f>
        <v>4.9753719090502018E-5</v>
      </c>
      <c r="Q584">
        <v>3413</v>
      </c>
      <c r="R584" s="14">
        <f>Q584/I584</f>
        <v>0.16980944325588337</v>
      </c>
      <c r="S584">
        <v>95</v>
      </c>
      <c r="T584" t="s">
        <v>97</v>
      </c>
      <c r="U584" s="19" t="s">
        <v>98</v>
      </c>
      <c r="V584" s="19" t="s">
        <v>575</v>
      </c>
      <c r="W584">
        <v>1723.064285714278</v>
      </c>
      <c r="X584" s="14">
        <f>(Q584-W584)/I584</f>
        <v>8.4080586809578681E-2</v>
      </c>
      <c r="Y584" s="14" t="s">
        <v>1163</v>
      </c>
      <c r="Z584" s="30" t="str">
        <f>CONCATENATE(E584," (",U584,") - ",F584," (",V584,")")</f>
        <v>Plutarch (0007) - Pompey (045)</v>
      </c>
      <c r="AA584" s="14"/>
      <c r="AB584" s="14"/>
      <c r="AC584" s="14"/>
      <c r="AD584" s="14"/>
    </row>
    <row r="585" spans="1:30" ht="15.75" customHeight="1" x14ac:dyDescent="0.2">
      <c r="A585" s="1" t="s">
        <v>84</v>
      </c>
      <c r="B585" s="1" t="s">
        <v>85</v>
      </c>
      <c r="C585" s="1" t="s">
        <v>2204</v>
      </c>
      <c r="D585" s="10">
        <f>IF(AND(S585 &gt;= -800,S585 &lt;= -600),-7,IF(AND(S585 &gt; -600,S585 &lt;= -500),-6,IF(AND(S585 &gt; -500,S585 &lt;= -400),-5,IF(AND(S585 &gt; -400,S585 &lt;= -300),-4,IF(AND(S585 &gt; -300,S585 &lt;= -200),-3,IF(AND(S585 &gt; -200,S585 &lt;= -100),-2,IF(AND(S585 &gt; -100,S585 &lt;= -1),-1,IF(AND(S585 &gt;= 0,S585 &lt; 100),1,IF(AND(S585 &gt;= 100,S585 &lt; 200),2,IF(AND(S585 &gt;= 200,S585 &lt; 300),3,IF(AND(S585 &gt;= 300,S585 &lt; 400),4,IF(AND(S585 &gt;= 400,S585 &lt; 500),5))))))))))))</f>
        <v>1</v>
      </c>
      <c r="E585" s="1" t="s">
        <v>93</v>
      </c>
      <c r="F585" s="27" t="s">
        <v>406</v>
      </c>
      <c r="G585" s="1" t="s">
        <v>407</v>
      </c>
      <c r="H585" s="1" t="s">
        <v>408</v>
      </c>
      <c r="I585" s="1">
        <v>12425</v>
      </c>
      <c r="J585" s="1">
        <v>40</v>
      </c>
      <c r="K585" s="1">
        <v>72</v>
      </c>
      <c r="L585" s="1">
        <v>0</v>
      </c>
      <c r="M585" t="s">
        <v>29</v>
      </c>
      <c r="N585" s="14">
        <f>J585/I585</f>
        <v>3.2193158953722333E-3</v>
      </c>
      <c r="O585" s="14">
        <f>K585/I585</f>
        <v>5.7947686116700198E-3</v>
      </c>
      <c r="P585" s="14">
        <f>L585/I585</f>
        <v>0</v>
      </c>
      <c r="Q585">
        <v>2252</v>
      </c>
      <c r="R585" s="14">
        <f>Q585/I585</f>
        <v>0.18124748490945675</v>
      </c>
      <c r="S585">
        <v>95</v>
      </c>
      <c r="T585" t="s">
        <v>97</v>
      </c>
      <c r="U585" s="19" t="s">
        <v>98</v>
      </c>
      <c r="V585" s="19" t="s">
        <v>409</v>
      </c>
      <c r="W585">
        <v>1218.340476190476</v>
      </c>
      <c r="X585" s="14">
        <f>(Q585-W585)/I585</f>
        <v>8.3191913385072355E-2</v>
      </c>
      <c r="Y585" s="14" t="s">
        <v>410</v>
      </c>
      <c r="Z585" s="30" t="str">
        <f>CONCATENATE(E585," (",U585,") - ",F585," (",V585,")")</f>
        <v>Plutarch (0007) - Praecepta gerendae reipublicae (118)</v>
      </c>
      <c r="AA585" s="14"/>
      <c r="AB585" s="14"/>
      <c r="AC585" s="14"/>
      <c r="AD585" s="14"/>
    </row>
    <row r="586" spans="1:30" ht="15.75" customHeight="1" x14ac:dyDescent="0.2">
      <c r="A586" s="1" t="s">
        <v>916</v>
      </c>
      <c r="B586" s="1" t="s">
        <v>917</v>
      </c>
      <c r="C586" s="1" t="s">
        <v>916</v>
      </c>
      <c r="D586" s="10">
        <f>IF(AND(S586 &gt;= -800,S586 &lt;= -600),-7,IF(AND(S586 &gt; -600,S586 &lt;= -500),-6,IF(AND(S586 &gt; -500,S586 &lt;= -400),-5,IF(AND(S586 &gt; -400,S586 &lt;= -300),-4,IF(AND(S586 &gt; -300,S586 &lt;= -200),-3,IF(AND(S586 &gt; -200,S586 &lt;= -100),-2,IF(AND(S586 &gt; -100,S586 &lt;= -1),-1,IF(AND(S586 &gt;= 0,S586 &lt; 100),1,IF(AND(S586 &gt;= 100,S586 &lt; 200),2,IF(AND(S586 &gt;= 200,S586 &lt; 300),3,IF(AND(S586 &gt;= 300,S586 &lt; 400),4,IF(AND(S586 &gt;= 400,S586 &lt; 500),5))))))))))))</f>
        <v>1</v>
      </c>
      <c r="E586" s="1" t="s">
        <v>93</v>
      </c>
      <c r="F586" s="27" t="s">
        <v>1164</v>
      </c>
      <c r="G586" s="1" t="s">
        <v>1165</v>
      </c>
      <c r="H586" s="1" t="s">
        <v>1166</v>
      </c>
      <c r="I586" s="1">
        <v>5845</v>
      </c>
      <c r="J586" s="1">
        <v>37</v>
      </c>
      <c r="K586" s="1">
        <v>238</v>
      </c>
      <c r="L586" s="1">
        <v>4</v>
      </c>
      <c r="M586" t="s">
        <v>29</v>
      </c>
      <c r="N586" s="14">
        <f>J586/I586</f>
        <v>6.3301967493584257E-3</v>
      </c>
      <c r="O586" s="14">
        <f>K586/I586</f>
        <v>4.0718562874251497E-2</v>
      </c>
      <c r="P586" s="14">
        <f>L586/I586</f>
        <v>6.843455945252353E-4</v>
      </c>
      <c r="Q586">
        <v>1026</v>
      </c>
      <c r="R586" s="14">
        <f>Q586/I586</f>
        <v>0.17553464499572283</v>
      </c>
      <c r="S586">
        <v>95</v>
      </c>
      <c r="T586" t="s">
        <v>97</v>
      </c>
      <c r="U586" s="19" t="s">
        <v>98</v>
      </c>
      <c r="V586" s="19" t="s">
        <v>67</v>
      </c>
      <c r="W586">
        <v>570.69999999999948</v>
      </c>
      <c r="X586" s="14">
        <f>(Q586-W586)/I586</f>
        <v>7.7895637296834991E-2</v>
      </c>
      <c r="Y586" s="14" t="s">
        <v>1167</v>
      </c>
      <c r="Z586" s="30" t="str">
        <f>CONCATENATE(E586," (",U586,") - ",F586," (",V586,")")</f>
        <v>Plutarch (0007) - Publicola (008)</v>
      </c>
      <c r="AA586" s="14"/>
      <c r="AB586" s="14"/>
      <c r="AC586" s="14"/>
      <c r="AD586" s="14"/>
    </row>
    <row r="587" spans="1:30" ht="15.75" customHeight="1" x14ac:dyDescent="0.2">
      <c r="A587" s="1" t="s">
        <v>916</v>
      </c>
      <c r="B587" s="1" t="s">
        <v>917</v>
      </c>
      <c r="C587" s="1" t="s">
        <v>916</v>
      </c>
      <c r="D587" s="10">
        <f>IF(AND(S587 &gt;= -800,S587 &lt;= -600),-7,IF(AND(S587 &gt; -600,S587 &lt;= -500),-6,IF(AND(S587 &gt; -500,S587 &lt;= -400),-5,IF(AND(S587 &gt; -400,S587 &lt;= -300),-4,IF(AND(S587 &gt; -300,S587 &lt;= -200),-3,IF(AND(S587 &gt; -200,S587 &lt;= -100),-2,IF(AND(S587 &gt; -100,S587 &lt;= -1),-1,IF(AND(S587 &gt;= 0,S587 &lt; 100),1,IF(AND(S587 &gt;= 100,S587 &lt; 200),2,IF(AND(S587 &gt;= 200,S587 &lt; 300),3,IF(AND(S587 &gt;= 300,S587 &lt; 400),4,IF(AND(S587 &gt;= 400,S587 &lt; 500),5))))))))))))</f>
        <v>1</v>
      </c>
      <c r="E587" s="1" t="s">
        <v>93</v>
      </c>
      <c r="F587" s="27" t="s">
        <v>1168</v>
      </c>
      <c r="G587" s="1" t="s">
        <v>1169</v>
      </c>
      <c r="H587" s="1" t="s">
        <v>1170</v>
      </c>
      <c r="I587" s="1">
        <v>10870</v>
      </c>
      <c r="J587" s="1">
        <v>24</v>
      </c>
      <c r="K587" s="1">
        <v>115</v>
      </c>
      <c r="L587" s="1">
        <v>0</v>
      </c>
      <c r="M587" t="s">
        <v>29</v>
      </c>
      <c r="N587" s="14">
        <f>J587/I587</f>
        <v>2.2079116835326588E-3</v>
      </c>
      <c r="O587" s="14">
        <f>K587/I587</f>
        <v>1.0579576816927323E-2</v>
      </c>
      <c r="P587" s="14">
        <f>L587/I587</f>
        <v>0</v>
      </c>
      <c r="Q587">
        <v>1915</v>
      </c>
      <c r="R587" s="14">
        <f>Q587/I587</f>
        <v>0.17617295308187672</v>
      </c>
      <c r="S587">
        <v>95</v>
      </c>
      <c r="T587" t="s">
        <v>97</v>
      </c>
      <c r="U587" s="19" t="s">
        <v>98</v>
      </c>
      <c r="V587" s="19" t="s">
        <v>565</v>
      </c>
      <c r="W587">
        <v>991.72380952381343</v>
      </c>
      <c r="X587" s="14">
        <f>(Q587-W587)/I587</f>
        <v>8.4938012003329025E-2</v>
      </c>
      <c r="Y587" s="14" t="s">
        <v>1171</v>
      </c>
      <c r="Z587" s="30" t="str">
        <f>CONCATENATE(E587," (",U587,") - ",F587," (",V587,")")</f>
        <v>Plutarch (0007) - Pyrrhus (030)</v>
      </c>
      <c r="AA587" s="14"/>
      <c r="AB587" s="14"/>
      <c r="AC587" s="14"/>
      <c r="AD587" s="14"/>
    </row>
    <row r="588" spans="1:30" ht="15.75" customHeight="1" x14ac:dyDescent="0.2">
      <c r="A588" s="1" t="s">
        <v>84</v>
      </c>
      <c r="B588" s="1" t="s">
        <v>85</v>
      </c>
      <c r="C588" s="1" t="s">
        <v>831</v>
      </c>
      <c r="D588" s="10">
        <f>IF(AND(S588 &gt;= -800,S588 &lt;= -600),-7,IF(AND(S588 &gt; -600,S588 &lt;= -500),-6,IF(AND(S588 &gt; -500,S588 &lt;= -400),-5,IF(AND(S588 &gt; -400,S588 &lt;= -300),-4,IF(AND(S588 &gt; -300,S588 &lt;= -200),-3,IF(AND(S588 &gt; -200,S588 &lt;= -100),-2,IF(AND(S588 &gt; -100,S588 &lt;= -1),-1,IF(AND(S588 &gt;= 0,S588 &lt; 100),1,IF(AND(S588 &gt;= 100,S588 &lt; 200),2,IF(AND(S588 &gt;= 200,S588 &lt; 300),3,IF(AND(S588 &gt;= 300,S588 &lt; 400),4,IF(AND(S588 &gt;= 400,S588 &lt; 500),5))))))))))))</f>
        <v>1</v>
      </c>
      <c r="E588" s="1" t="s">
        <v>93</v>
      </c>
      <c r="F588" s="27" t="s">
        <v>411</v>
      </c>
      <c r="G588" s="1" t="s">
        <v>412</v>
      </c>
      <c r="H588" s="1" t="s">
        <v>413</v>
      </c>
      <c r="I588" s="1">
        <v>60924</v>
      </c>
      <c r="J588" s="1">
        <v>235</v>
      </c>
      <c r="K588" s="1">
        <v>239</v>
      </c>
      <c r="L588" s="1">
        <v>7</v>
      </c>
      <c r="M588" t="s">
        <v>29</v>
      </c>
      <c r="N588" s="14">
        <f>J588/I588</f>
        <v>3.8572647889173394E-3</v>
      </c>
      <c r="O588" s="14">
        <f>K588/I588</f>
        <v>3.9229203597925281E-3</v>
      </c>
      <c r="P588" s="14">
        <f>L588/I588</f>
        <v>1.1489724903158033E-4</v>
      </c>
      <c r="Q588">
        <v>11740</v>
      </c>
      <c r="R588" s="14">
        <f>Q588/I588</f>
        <v>0.192699100518679</v>
      </c>
      <c r="S588">
        <v>95</v>
      </c>
      <c r="T588" t="s">
        <v>97</v>
      </c>
      <c r="U588" s="19" t="s">
        <v>98</v>
      </c>
      <c r="V588" s="19" t="s">
        <v>414</v>
      </c>
      <c r="W588">
        <v>6340.4214285712978</v>
      </c>
      <c r="X588" s="14">
        <f>(Q588-W588)/I588</f>
        <v>8.8628103398146904E-2</v>
      </c>
      <c r="Y588" s="14" t="s">
        <v>415</v>
      </c>
      <c r="Z588" s="30" t="str">
        <f>CONCATENATE(E588," (",U588,") - ",F588," (",V588,")")</f>
        <v>Plutarch (0007) - Quaestiones Convivales (112)</v>
      </c>
      <c r="AA588" s="14" t="s">
        <v>3692</v>
      </c>
      <c r="AB588" s="31">
        <v>4</v>
      </c>
      <c r="AC588" s="31">
        <v>22</v>
      </c>
      <c r="AD588" s="14"/>
    </row>
    <row r="589" spans="1:30" ht="15.75" customHeight="1" x14ac:dyDescent="0.2">
      <c r="A589" s="1" t="s">
        <v>84</v>
      </c>
      <c r="B589" s="1" t="s">
        <v>85</v>
      </c>
      <c r="C589" s="1" t="s">
        <v>831</v>
      </c>
      <c r="D589" s="10">
        <f>IF(AND(S589 &gt;= -800,S589 &lt;= -600),-7,IF(AND(S589 &gt; -600,S589 &lt;= -500),-6,IF(AND(S589 &gt; -500,S589 &lt;= -400),-5,IF(AND(S589 &gt; -400,S589 &lt;= -300),-4,IF(AND(S589 &gt; -300,S589 &lt;= -200),-3,IF(AND(S589 &gt; -200,S589 &lt;= -100),-2,IF(AND(S589 &gt; -100,S589 &lt;= -1),-1,IF(AND(S589 &gt;= 0,S589 &lt; 100),1,IF(AND(S589 &gt;= 100,S589 &lt; 200),2,IF(AND(S589 &gt;= 200,S589 &lt; 300),3,IF(AND(S589 &gt;= 300,S589 &lt; 400),4,IF(AND(S589 &gt;= 400,S589 &lt; 500),5))))))))))))</f>
        <v>1</v>
      </c>
      <c r="E589" s="1" t="s">
        <v>93</v>
      </c>
      <c r="F589" s="27" t="s">
        <v>416</v>
      </c>
      <c r="G589" s="1" t="s">
        <v>417</v>
      </c>
      <c r="H589" s="1" t="s">
        <v>418</v>
      </c>
      <c r="I589" s="1">
        <v>5954</v>
      </c>
      <c r="J589" s="1">
        <v>27</v>
      </c>
      <c r="K589" s="1">
        <v>102</v>
      </c>
      <c r="L589" s="1">
        <v>0</v>
      </c>
      <c r="M589" t="s">
        <v>29</v>
      </c>
      <c r="N589" s="14">
        <f>J589/I589</f>
        <v>4.5347665435001676E-3</v>
      </c>
      <c r="O589" s="14">
        <f>K589/I589</f>
        <v>1.7131340275445078E-2</v>
      </c>
      <c r="P589" s="14">
        <f>L589/I589</f>
        <v>0</v>
      </c>
      <c r="Q589">
        <v>1085</v>
      </c>
      <c r="R589" s="14">
        <f>Q589/I589</f>
        <v>0.18223043332213637</v>
      </c>
      <c r="S589">
        <v>95</v>
      </c>
      <c r="T589" t="s">
        <v>97</v>
      </c>
      <c r="U589" s="19" t="s">
        <v>98</v>
      </c>
      <c r="V589" s="19" t="s">
        <v>419</v>
      </c>
      <c r="W589">
        <v>517.09285714285625</v>
      </c>
      <c r="X589" s="14">
        <f>(Q589-W589)/I589</f>
        <v>9.5382455971975769E-2</v>
      </c>
      <c r="Y589" s="14" t="s">
        <v>420</v>
      </c>
      <c r="Z589" s="30" t="str">
        <f>CONCATENATE(E589," (",U589,") - ",F589," (",V589,")")</f>
        <v>Plutarch (0007) - Quaestiones Graecae (084b)</v>
      </c>
      <c r="AA589" s="14"/>
      <c r="AB589" s="14"/>
      <c r="AC589" s="14"/>
      <c r="AD589" s="14"/>
    </row>
    <row r="590" spans="1:30" ht="15.75" customHeight="1" x14ac:dyDescent="0.2">
      <c r="A590" s="1" t="s">
        <v>84</v>
      </c>
      <c r="B590" s="1" t="s">
        <v>85</v>
      </c>
      <c r="C590" s="1" t="s">
        <v>3673</v>
      </c>
      <c r="D590" s="10">
        <f>IF(AND(S590 &gt;= -800,S590 &lt;= -600),-7,IF(AND(S590 &gt; -600,S590 &lt;= -500),-6,IF(AND(S590 &gt; -500,S590 &lt;= -400),-5,IF(AND(S590 &gt; -400,S590 &lt;= -300),-4,IF(AND(S590 &gt; -300,S590 &lt;= -200),-3,IF(AND(S590 &gt; -200,S590 &lt;= -100),-2,IF(AND(S590 &gt; -100,S590 &lt;= -1),-1,IF(AND(S590 &gt;= 0,S590 &lt; 100),1,IF(AND(S590 &gt;= 100,S590 &lt; 200),2,IF(AND(S590 &gt;= 200,S590 &lt; 300),3,IF(AND(S590 &gt;= 300,S590 &lt; 400),4,IF(AND(S590 &gt;= 400,S590 &lt; 500),5))))))))))))</f>
        <v>1</v>
      </c>
      <c r="E590" s="1" t="s">
        <v>93</v>
      </c>
      <c r="F590" s="27" t="s">
        <v>421</v>
      </c>
      <c r="G590" s="1" t="s">
        <v>422</v>
      </c>
      <c r="H590" s="1" t="s">
        <v>423</v>
      </c>
      <c r="I590" s="1">
        <v>4059</v>
      </c>
      <c r="J590" s="1">
        <v>15</v>
      </c>
      <c r="K590" s="1">
        <v>1</v>
      </c>
      <c r="L590" s="1">
        <v>0</v>
      </c>
      <c r="M590" t="s">
        <v>29</v>
      </c>
      <c r="N590" s="14">
        <f>J590/I590</f>
        <v>3.6954915003695491E-3</v>
      </c>
      <c r="O590" s="14">
        <f>K590/I590</f>
        <v>2.4636610002463661E-4</v>
      </c>
      <c r="P590" s="14">
        <f>L590/I590</f>
        <v>0</v>
      </c>
      <c r="Q590">
        <v>806</v>
      </c>
      <c r="R590" s="14">
        <f>Q590/I590</f>
        <v>0.1985710766198571</v>
      </c>
      <c r="S590">
        <v>95</v>
      </c>
      <c r="T590" t="s">
        <v>97</v>
      </c>
      <c r="U590" s="19" t="s">
        <v>98</v>
      </c>
      <c r="V590" s="19" t="s">
        <v>424</v>
      </c>
      <c r="W590">
        <v>461.18571428571357</v>
      </c>
      <c r="X590" s="14">
        <f>(Q590-W590)/I590</f>
        <v>8.4950550804209518E-2</v>
      </c>
      <c r="Y590" s="14" t="s">
        <v>425</v>
      </c>
      <c r="Z590" s="30" t="str">
        <f>CONCATENATE(E590," (",U590,") - ",F590," (",V590,")")</f>
        <v>Plutarch (0007) - Quaestiones Naturales (125)</v>
      </c>
      <c r="AA590" s="14"/>
      <c r="AB590" s="14"/>
      <c r="AC590" s="14"/>
      <c r="AD590" s="14"/>
    </row>
    <row r="591" spans="1:30" ht="15.75" customHeight="1" x14ac:dyDescent="0.2">
      <c r="A591" s="1" t="s">
        <v>84</v>
      </c>
      <c r="B591" s="1" t="s">
        <v>85</v>
      </c>
      <c r="C591" s="1" t="s">
        <v>831</v>
      </c>
      <c r="D591" s="10">
        <f>IF(AND(S591 &gt;= -800,S591 &lt;= -600),-7,IF(AND(S591 &gt; -600,S591 &lt;= -500),-6,IF(AND(S591 &gt; -500,S591 &lt;= -400),-5,IF(AND(S591 &gt; -400,S591 &lt;= -300),-4,IF(AND(S591 &gt; -300,S591 &lt;= -200),-3,IF(AND(S591 &gt; -200,S591 &lt;= -100),-2,IF(AND(S591 &gt; -100,S591 &lt;= -1),-1,IF(AND(S591 &gt;= 0,S591 &lt; 100),1,IF(AND(S591 &gt;= 100,S591 &lt; 200),2,IF(AND(S591 &gt;= 200,S591 &lt; 300),3,IF(AND(S591 &gt;= 300,S591 &lt; 400),4,IF(AND(S591 &gt;= 400,S591 &lt; 500),5))))))))))))</f>
        <v>1</v>
      </c>
      <c r="E591" s="1" t="s">
        <v>93</v>
      </c>
      <c r="F591" s="27" t="s">
        <v>426</v>
      </c>
      <c r="G591" s="1" t="s">
        <v>427</v>
      </c>
      <c r="H591" s="1" t="s">
        <v>428</v>
      </c>
      <c r="I591" s="1">
        <v>13469</v>
      </c>
      <c r="J591" s="1">
        <v>90</v>
      </c>
      <c r="K591" s="1">
        <v>226</v>
      </c>
      <c r="L591" s="1">
        <v>2</v>
      </c>
      <c r="M591" t="s">
        <v>29</v>
      </c>
      <c r="N591" s="14">
        <f>J591/I591</f>
        <v>6.6820105427277451E-3</v>
      </c>
      <c r="O591" s="14">
        <f>K591/I591</f>
        <v>1.6779270918405226E-2</v>
      </c>
      <c r="P591" s="14">
        <f>L591/I591</f>
        <v>1.4848912317172767E-4</v>
      </c>
      <c r="Q591">
        <v>2800</v>
      </c>
      <c r="R591" s="14">
        <f>Q591/I591</f>
        <v>0.20788477244041875</v>
      </c>
      <c r="S591">
        <v>95</v>
      </c>
      <c r="T591" t="s">
        <v>97</v>
      </c>
      <c r="U591" s="19" t="s">
        <v>98</v>
      </c>
      <c r="V591" s="19" t="s">
        <v>429</v>
      </c>
      <c r="W591">
        <v>1453.816666666663</v>
      </c>
      <c r="X591" s="14">
        <f>(Q591-W591)/I591</f>
        <v>9.9946791397530405E-2</v>
      </c>
      <c r="Y591" s="14" t="s">
        <v>430</v>
      </c>
      <c r="Z591" s="30" t="str">
        <f>CONCATENATE(E591," (",U591,") - ",F591," (",V591,")")</f>
        <v>Plutarch (0007) - Quaestiones Romanae (084a)</v>
      </c>
      <c r="AA591" s="14"/>
      <c r="AB591" s="14"/>
      <c r="AC591" s="14"/>
      <c r="AD591" s="14"/>
    </row>
    <row r="592" spans="1:30" ht="15.75" customHeight="1" x14ac:dyDescent="0.2">
      <c r="A592" s="1" t="s">
        <v>84</v>
      </c>
      <c r="B592" s="1" t="s">
        <v>85</v>
      </c>
      <c r="C592" s="1" t="s">
        <v>85</v>
      </c>
      <c r="D592" s="10">
        <f>IF(AND(S592 &gt;= -800,S592 &lt;= -600),-7,IF(AND(S592 &gt; -600,S592 &lt;= -500),-6,IF(AND(S592 &gt; -500,S592 &lt;= -400),-5,IF(AND(S592 &gt; -400,S592 &lt;= -300),-4,IF(AND(S592 &gt; -300,S592 &lt;= -200),-3,IF(AND(S592 &gt; -200,S592 &lt;= -100),-2,IF(AND(S592 &gt; -100,S592 &lt;= -1),-1,IF(AND(S592 &gt;= 0,S592 &lt; 100),1,IF(AND(S592 &gt;= 100,S592 &lt; 200),2,IF(AND(S592 &gt;= 200,S592 &lt; 300),3,IF(AND(S592 &gt;= 300,S592 &lt; 400),4,IF(AND(S592 &gt;= 400,S592 &lt; 500),5))))))))))))</f>
        <v>1</v>
      </c>
      <c r="E592" s="1" t="s">
        <v>93</v>
      </c>
      <c r="F592" s="27" t="s">
        <v>431</v>
      </c>
      <c r="G592" s="1" t="s">
        <v>432</v>
      </c>
      <c r="H592" s="1" t="s">
        <v>433</v>
      </c>
      <c r="I592" s="1">
        <v>9862</v>
      </c>
      <c r="J592" s="1">
        <v>40</v>
      </c>
      <c r="K592" s="1">
        <v>16</v>
      </c>
      <c r="L592" s="1">
        <v>0</v>
      </c>
      <c r="M592" t="s">
        <v>29</v>
      </c>
      <c r="N592" s="14">
        <f>J592/I592</f>
        <v>4.0559724193875478E-3</v>
      </c>
      <c r="O592" s="14">
        <f>K592/I592</f>
        <v>1.6223889677550193E-3</v>
      </c>
      <c r="P592" s="14">
        <f>L592/I592</f>
        <v>0</v>
      </c>
      <c r="Q592">
        <v>1876</v>
      </c>
      <c r="R592" s="14">
        <f>Q592/I592</f>
        <v>0.19022510646927601</v>
      </c>
      <c r="S592">
        <v>95</v>
      </c>
      <c r="T592" t="s">
        <v>97</v>
      </c>
      <c r="U592" s="19" t="s">
        <v>98</v>
      </c>
      <c r="V592" s="19" t="s">
        <v>434</v>
      </c>
      <c r="W592">
        <v>977.60000000000537</v>
      </c>
      <c r="X592" s="14">
        <f>(Q592-W592)/I592</f>
        <v>9.1097140539443788E-2</v>
      </c>
      <c r="Y592" s="14" t="s">
        <v>435</v>
      </c>
      <c r="Z592" s="30" t="str">
        <f>CONCATENATE(E592," (",U592,") - ",F592," (",V592,")")</f>
        <v>Plutarch (0007) - Quomodo adolescens poetas audire debeat (068)</v>
      </c>
      <c r="AA592" s="14"/>
      <c r="AB592" s="14"/>
      <c r="AC592" s="14"/>
      <c r="AD592" s="14"/>
    </row>
    <row r="593" spans="1:30" ht="15.75" customHeight="1" x14ac:dyDescent="0.2">
      <c r="A593" s="1" t="s">
        <v>84</v>
      </c>
      <c r="B593" s="1" t="s">
        <v>85</v>
      </c>
      <c r="C593" s="1" t="s">
        <v>85</v>
      </c>
      <c r="D593" s="10">
        <f>IF(AND(S593 &gt;= -800,S593 &lt;= -600),-7,IF(AND(S593 &gt; -600,S593 &lt;= -500),-6,IF(AND(S593 &gt; -500,S593 &lt;= -400),-5,IF(AND(S593 &gt; -400,S593 &lt;= -300),-4,IF(AND(S593 &gt; -300,S593 &lt;= -200),-3,IF(AND(S593 &gt; -200,S593 &lt;= -100),-2,IF(AND(S593 &gt; -100,S593 &lt;= -1),-1,IF(AND(S593 &gt;= 0,S593 &lt; 100),1,IF(AND(S593 &gt;= 100,S593 &lt; 200),2,IF(AND(S593 &gt;= 200,S593 &lt; 300),3,IF(AND(S593 &gt;= 300,S593 &lt; 400),4,IF(AND(S593 &gt;= 400,S593 &lt; 500),5))))))))))))</f>
        <v>1</v>
      </c>
      <c r="E593" s="1" t="s">
        <v>93</v>
      </c>
      <c r="F593" s="27" t="s">
        <v>436</v>
      </c>
      <c r="G593" s="1" t="s">
        <v>437</v>
      </c>
      <c r="H593" s="1" t="s">
        <v>438</v>
      </c>
      <c r="I593" s="1">
        <v>11778</v>
      </c>
      <c r="J593" s="1">
        <v>35</v>
      </c>
      <c r="K593" s="1">
        <v>13</v>
      </c>
      <c r="L593" s="1">
        <v>1</v>
      </c>
      <c r="M593" t="s">
        <v>29</v>
      </c>
      <c r="N593" s="14">
        <f>J593/I593</f>
        <v>2.9716420444897266E-3</v>
      </c>
      <c r="O593" s="14">
        <f>K593/I593</f>
        <v>1.1037527593818985E-3</v>
      </c>
      <c r="P593" s="14">
        <f>L593/I593</f>
        <v>8.4904058413992189E-5</v>
      </c>
      <c r="Q593">
        <v>2141</v>
      </c>
      <c r="R593" s="14">
        <f>Q593/I593</f>
        <v>0.18177958906435729</v>
      </c>
      <c r="S593">
        <v>95</v>
      </c>
      <c r="T593" t="s">
        <v>97</v>
      </c>
      <c r="U593" s="19" t="s">
        <v>98</v>
      </c>
      <c r="V593" s="19" t="s">
        <v>439</v>
      </c>
      <c r="W593">
        <v>1136.2666666666689</v>
      </c>
      <c r="X593" s="14">
        <f>(Q593-W593)/I593</f>
        <v>8.5305937623818232E-2</v>
      </c>
      <c r="Y593" s="14" t="s">
        <v>440</v>
      </c>
      <c r="Z593" s="30" t="str">
        <f>CONCATENATE(E593," (",U593,") - ",F593," (",V593,")")</f>
        <v>Plutarch (0007) - Quomodo adulator ab amico internoscatur (070)</v>
      </c>
      <c r="AA593" s="14"/>
      <c r="AB593" s="14"/>
      <c r="AC593" s="14"/>
      <c r="AD593" s="14"/>
    </row>
    <row r="594" spans="1:30" ht="15.75" customHeight="1" x14ac:dyDescent="0.2">
      <c r="A594" s="1" t="s">
        <v>84</v>
      </c>
      <c r="B594" s="1" t="s">
        <v>85</v>
      </c>
      <c r="C594" s="1" t="s">
        <v>85</v>
      </c>
      <c r="D594" s="10">
        <f>IF(AND(S594 &gt;= -800,S594 &lt;= -600),-7,IF(AND(S594 &gt; -600,S594 &lt;= -500),-6,IF(AND(S594 &gt; -500,S594 &lt;= -400),-5,IF(AND(S594 &gt; -400,S594 &lt;= -300),-4,IF(AND(S594 &gt; -300,S594 &lt;= -200),-3,IF(AND(S594 &gt; -200,S594 &lt;= -100),-2,IF(AND(S594 &gt; -100,S594 &lt;= -1),-1,IF(AND(S594 &gt;= 0,S594 &lt; 100),1,IF(AND(S594 &gt;= 100,S594 &lt; 200),2,IF(AND(S594 &gt;= 200,S594 &lt; 300),3,IF(AND(S594 &gt;= 300,S594 &lt; 400),4,IF(AND(S594 &gt;= 400,S594 &lt; 500),5))))))))))))</f>
        <v>1</v>
      </c>
      <c r="E594" s="1" t="s">
        <v>93</v>
      </c>
      <c r="F594" s="27" t="s">
        <v>441</v>
      </c>
      <c r="G594" s="1" t="s">
        <v>442</v>
      </c>
      <c r="H594" s="1" t="s">
        <v>443</v>
      </c>
      <c r="I594" s="1">
        <v>5043</v>
      </c>
      <c r="J594" s="1">
        <v>9</v>
      </c>
      <c r="K594" s="1">
        <v>8</v>
      </c>
      <c r="L594" s="1">
        <v>2</v>
      </c>
      <c r="M594" t="s">
        <v>29</v>
      </c>
      <c r="N594" s="14">
        <f>J594/I594</f>
        <v>1.784651992861392E-3</v>
      </c>
      <c r="O594" s="14">
        <f>K594/I594</f>
        <v>1.586357326987904E-3</v>
      </c>
      <c r="P594" s="14">
        <f>L594/I594</f>
        <v>3.9658933174697601E-4</v>
      </c>
      <c r="Q594">
        <v>1002</v>
      </c>
      <c r="R594" s="14">
        <f>Q594/I594</f>
        <v>0.19869125520523498</v>
      </c>
      <c r="S594">
        <v>95</v>
      </c>
      <c r="T594" t="s">
        <v>97</v>
      </c>
      <c r="U594" s="19" t="s">
        <v>98</v>
      </c>
      <c r="V594" s="19" t="s">
        <v>444</v>
      </c>
      <c r="W594">
        <v>556.70952380952349</v>
      </c>
      <c r="X594" s="14">
        <f>(Q594-W594)/I594</f>
        <v>8.8298726192836907E-2</v>
      </c>
      <c r="Y594" s="14" t="s">
        <v>445</v>
      </c>
      <c r="Z594" s="30" t="str">
        <f>CONCATENATE(E594," (",U594,") - ",F594," (",V594,")")</f>
        <v>Plutarch (0007) - Quomodo quis suos in virtute sentiat profectus (071)</v>
      </c>
      <c r="AA594" s="14"/>
      <c r="AB594" s="14"/>
      <c r="AC594" s="14"/>
      <c r="AD594" s="14"/>
    </row>
    <row r="595" spans="1:30" ht="15.75" customHeight="1" x14ac:dyDescent="0.2">
      <c r="A595" s="1" t="s">
        <v>84</v>
      </c>
      <c r="B595" s="1" t="s">
        <v>85</v>
      </c>
      <c r="C595" s="1" t="s">
        <v>85</v>
      </c>
      <c r="D595" s="10">
        <f>IF(AND(S595 &gt;= -800,S595 &lt;= -600),-7,IF(AND(S595 &gt; -600,S595 &lt;= -500),-6,IF(AND(S595 &gt; -500,S595 &lt;= -400),-5,IF(AND(S595 &gt; -400,S595 &lt;= -300),-4,IF(AND(S595 &gt; -300,S595 &lt;= -200),-3,IF(AND(S595 &gt; -200,S595 &lt;= -100),-2,IF(AND(S595 &gt; -100,S595 &lt;= -1),-1,IF(AND(S595 &gt;= 0,S595 &lt; 100),1,IF(AND(S595 &gt;= 100,S595 &lt; 200),2,IF(AND(S595 &gt;= 200,S595 &lt; 300),3,IF(AND(S595 &gt;= 300,S595 &lt; 400),4,IF(AND(S595 &gt;= 400,S595 &lt; 500),5))))))))))))</f>
        <v>1</v>
      </c>
      <c r="E595" s="1" t="s">
        <v>93</v>
      </c>
      <c r="F595" s="27" t="s">
        <v>446</v>
      </c>
      <c r="G595" s="1" t="s">
        <v>447</v>
      </c>
      <c r="H595" s="1" t="s">
        <v>448</v>
      </c>
      <c r="I595" s="1">
        <v>15921</v>
      </c>
      <c r="J595" s="1">
        <v>31</v>
      </c>
      <c r="K595" s="1">
        <v>186</v>
      </c>
      <c r="L595" s="1">
        <v>0</v>
      </c>
      <c r="M595" t="s">
        <v>29</v>
      </c>
      <c r="N595" s="14">
        <f>J595/I595</f>
        <v>1.9471138747566108E-3</v>
      </c>
      <c r="O595" s="14">
        <f>K595/I595</f>
        <v>1.1682683248539664E-2</v>
      </c>
      <c r="P595" s="14">
        <f>L595/I595</f>
        <v>0</v>
      </c>
      <c r="Q595">
        <v>2941</v>
      </c>
      <c r="R595" s="14">
        <f>Q595/I595</f>
        <v>0.18472457760190944</v>
      </c>
      <c r="S595">
        <v>95</v>
      </c>
      <c r="T595" t="s">
        <v>97</v>
      </c>
      <c r="U595" s="19" t="s">
        <v>98</v>
      </c>
      <c r="V595" s="19" t="s">
        <v>449</v>
      </c>
      <c r="W595">
        <v>1489.3714285714241</v>
      </c>
      <c r="X595" s="14">
        <f>(Q595-W595)/I595</f>
        <v>9.1176972013603155E-2</v>
      </c>
      <c r="Y595" s="14" t="s">
        <v>450</v>
      </c>
      <c r="Z595" s="30" t="str">
        <f>CONCATENATE(E595," (",U595,") - ",F595," (",V595,")")</f>
        <v>Plutarch (0007) - Regum et imperatorum apophthegmata (081)</v>
      </c>
      <c r="AA595" s="14" t="s">
        <v>3692</v>
      </c>
      <c r="AB595" s="31">
        <v>4</v>
      </c>
      <c r="AC595" s="31">
        <v>22</v>
      </c>
      <c r="AD595" s="14"/>
    </row>
    <row r="596" spans="1:30" ht="15.75" customHeight="1" x14ac:dyDescent="0.2">
      <c r="A596" s="1" t="s">
        <v>916</v>
      </c>
      <c r="B596" s="1" t="s">
        <v>917</v>
      </c>
      <c r="C596" s="1" t="s">
        <v>916</v>
      </c>
      <c r="D596" s="10">
        <f>IF(AND(S596 &gt;= -800,S596 &lt;= -600),-7,IF(AND(S596 &gt; -600,S596 &lt;= -500),-6,IF(AND(S596 &gt; -500,S596 &lt;= -400),-5,IF(AND(S596 &gt; -400,S596 &lt;= -300),-4,IF(AND(S596 &gt; -300,S596 &lt;= -200),-3,IF(AND(S596 &gt; -200,S596 &lt;= -100),-2,IF(AND(S596 &gt; -100,S596 &lt;= -1),-1,IF(AND(S596 &gt;= 0,S596 &lt; 100),1,IF(AND(S596 &gt;= 100,S596 &lt; 200),2,IF(AND(S596 &gt;= 200,S596 &lt; 300),3,IF(AND(S596 &gt;= 300,S596 &lt; 400),4,IF(AND(S596 &gt;= 400,S596 &lt; 500),5))))))))))))</f>
        <v>1</v>
      </c>
      <c r="E596" s="1" t="s">
        <v>93</v>
      </c>
      <c r="F596" s="27" t="s">
        <v>1172</v>
      </c>
      <c r="G596" s="1" t="s">
        <v>1173</v>
      </c>
      <c r="H596" s="1" t="s">
        <v>1174</v>
      </c>
      <c r="I596" s="1">
        <v>9212</v>
      </c>
      <c r="J596" s="1">
        <v>66</v>
      </c>
      <c r="K596" s="1">
        <v>382</v>
      </c>
      <c r="L596" s="1">
        <v>1</v>
      </c>
      <c r="M596" t="s">
        <v>29</v>
      </c>
      <c r="N596" s="14">
        <f>J596/I596</f>
        <v>7.1645679548415107E-3</v>
      </c>
      <c r="O596" s="14">
        <f>K596/I596</f>
        <v>4.1467650890143294E-2</v>
      </c>
      <c r="P596" s="14">
        <f>L596/I596</f>
        <v>1.0855405992184108E-4</v>
      </c>
      <c r="Q596">
        <v>1617</v>
      </c>
      <c r="R596" s="14">
        <f>Q596/I596</f>
        <v>0.17553191489361702</v>
      </c>
      <c r="S596">
        <v>95</v>
      </c>
      <c r="T596" t="s">
        <v>97</v>
      </c>
      <c r="U596" s="19" t="s">
        <v>98</v>
      </c>
      <c r="V596" s="19" t="s">
        <v>37</v>
      </c>
      <c r="W596">
        <v>880.53571428571661</v>
      </c>
      <c r="X596" s="14">
        <f>(Q596-W596)/I596</f>
        <v>7.9946188201724208E-2</v>
      </c>
      <c r="Y596" s="14" t="s">
        <v>1175</v>
      </c>
      <c r="Z596" s="30" t="str">
        <f>CONCATENATE(E596," (",U596,") - ",F596," (",V596,")")</f>
        <v>Plutarch (0007) - Romulus (002)</v>
      </c>
      <c r="AA596" s="14"/>
      <c r="AB596" s="14"/>
      <c r="AC596" s="14"/>
      <c r="AD596" s="14"/>
    </row>
    <row r="597" spans="1:30" ht="15.75" customHeight="1" x14ac:dyDescent="0.2">
      <c r="A597" s="1" t="s">
        <v>84</v>
      </c>
      <c r="B597" s="1" t="s">
        <v>85</v>
      </c>
      <c r="C597" s="1" t="s">
        <v>85</v>
      </c>
      <c r="D597" s="10">
        <f>IF(AND(S597 &gt;= -800,S597 &lt;= -600),-7,IF(AND(S597 &gt; -600,S597 &lt;= -500),-6,IF(AND(S597 &gt; -500,S597 &lt;= -400),-5,IF(AND(S597 &gt; -400,S597 &lt;= -300),-4,IF(AND(S597 &gt; -300,S597 &lt;= -200),-3,IF(AND(S597 &gt; -200,S597 &lt;= -100),-2,IF(AND(S597 &gt; -100,S597 &lt;= -1),-1,IF(AND(S597 &gt;= 0,S597 &lt; 100),1,IF(AND(S597 &gt;= 100,S597 &lt; 200),2,IF(AND(S597 &gt;= 200,S597 &lt; 300),3,IF(AND(S597 &gt;= 300,S597 &lt; 400),4,IF(AND(S597 &gt;= 400,S597 &lt; 500),5))))))))))))</f>
        <v>1</v>
      </c>
      <c r="E597" s="1" t="s">
        <v>93</v>
      </c>
      <c r="F597" s="27" t="s">
        <v>451</v>
      </c>
      <c r="G597" s="1" t="s">
        <v>452</v>
      </c>
      <c r="H597" s="1" t="s">
        <v>453</v>
      </c>
      <c r="I597" s="1">
        <v>8730</v>
      </c>
      <c r="J597" s="1">
        <v>23</v>
      </c>
      <c r="K597" s="1">
        <v>34</v>
      </c>
      <c r="L597" s="1">
        <v>2</v>
      </c>
      <c r="M597" t="s">
        <v>29</v>
      </c>
      <c r="N597" s="14">
        <f>J597/I597</f>
        <v>2.634593356242841E-3</v>
      </c>
      <c r="O597" s="14">
        <f>K597/I597</f>
        <v>3.8946162657502864E-3</v>
      </c>
      <c r="P597" s="14">
        <f>L597/I597</f>
        <v>2.290950744558992E-4</v>
      </c>
      <c r="Q597">
        <v>1635</v>
      </c>
      <c r="R597" s="14">
        <f>Q597/I597</f>
        <v>0.1872852233676976</v>
      </c>
      <c r="S597">
        <v>95</v>
      </c>
      <c r="T597" t="s">
        <v>97</v>
      </c>
      <c r="U597" s="19" t="s">
        <v>98</v>
      </c>
      <c r="V597" s="19" t="s">
        <v>454</v>
      </c>
      <c r="W597">
        <v>904.53333333333615</v>
      </c>
      <c r="X597" s="14">
        <f>(Q597-W597)/I597</f>
        <v>8.3673157693775924E-2</v>
      </c>
      <c r="Y597" s="14" t="s">
        <v>455</v>
      </c>
      <c r="Z597" s="30" t="str">
        <f>CONCATENATE(E597," (",U597,") - ",F597," (",V597,")")</f>
        <v>Plutarch (0007) - Septem sapientium convivium (079)</v>
      </c>
      <c r="AA597" s="14"/>
      <c r="AB597" s="14"/>
      <c r="AC597" s="14"/>
      <c r="AD597" s="14"/>
    </row>
    <row r="598" spans="1:30" ht="15.75" customHeight="1" x14ac:dyDescent="0.2">
      <c r="A598" s="1" t="s">
        <v>916</v>
      </c>
      <c r="B598" s="1" t="s">
        <v>917</v>
      </c>
      <c r="C598" s="1" t="s">
        <v>916</v>
      </c>
      <c r="D598" s="10">
        <f>IF(AND(S598 &gt;= -800,S598 &lt;= -600),-7,IF(AND(S598 &gt; -600,S598 &lt;= -500),-6,IF(AND(S598 &gt; -500,S598 &lt;= -400),-5,IF(AND(S598 &gt; -400,S598 &lt;= -300),-4,IF(AND(S598 &gt; -300,S598 &lt;= -200),-3,IF(AND(S598 &gt; -200,S598 &lt;= -100),-2,IF(AND(S598 &gt; -100,S598 &lt;= -1),-1,IF(AND(S598 &gt;= 0,S598 &lt; 100),1,IF(AND(S598 &gt;= 100,S598 &lt; 200),2,IF(AND(S598 &gt;= 200,S598 &lt; 300),3,IF(AND(S598 &gt;= 300,S598 &lt; 400),4,IF(AND(S598 &gt;= 400,S598 &lt; 500),5))))))))))))</f>
        <v>1</v>
      </c>
      <c r="E598" s="1" t="s">
        <v>93</v>
      </c>
      <c r="F598" s="27" t="s">
        <v>1176</v>
      </c>
      <c r="G598" s="1" t="s">
        <v>1177</v>
      </c>
      <c r="H598" s="1" t="s">
        <v>1178</v>
      </c>
      <c r="I598" s="1">
        <v>6649</v>
      </c>
      <c r="J598" s="1">
        <v>12</v>
      </c>
      <c r="K598" s="1">
        <v>233</v>
      </c>
      <c r="L598" s="1">
        <v>1</v>
      </c>
      <c r="M598" t="s">
        <v>29</v>
      </c>
      <c r="N598" s="14">
        <f>J598/I598</f>
        <v>1.8047826740863289E-3</v>
      </c>
      <c r="O598" s="14">
        <f>K598/I598</f>
        <v>3.5042863588509547E-2</v>
      </c>
      <c r="P598" s="14">
        <f>L598/I598</f>
        <v>1.5039855617386073E-4</v>
      </c>
      <c r="Q598">
        <v>1111</v>
      </c>
      <c r="R598" s="14">
        <f>Q598/I598</f>
        <v>0.16709279590915926</v>
      </c>
      <c r="S598">
        <v>95</v>
      </c>
      <c r="T598" t="s">
        <v>97</v>
      </c>
      <c r="U598" s="19" t="s">
        <v>98</v>
      </c>
      <c r="V598" s="19" t="s">
        <v>521</v>
      </c>
      <c r="W598">
        <v>609.24285714285736</v>
      </c>
      <c r="X598" s="14">
        <f>(Q598-W598)/I598</f>
        <v>7.5463549835635829E-2</v>
      </c>
      <c r="Y598" s="14" t="s">
        <v>1179</v>
      </c>
      <c r="Z598" s="30" t="str">
        <f>CONCATENATE(E598," (",U598,") - ",F598," (",V598,")")</f>
        <v>Plutarch (0007) - Sertorius (042)</v>
      </c>
      <c r="AA598" s="14"/>
      <c r="AB598" s="14"/>
      <c r="AC598" s="14"/>
      <c r="AD598" s="14"/>
    </row>
    <row r="599" spans="1:30" ht="15.75" customHeight="1" x14ac:dyDescent="0.2">
      <c r="A599" s="1" t="s">
        <v>916</v>
      </c>
      <c r="B599" s="1" t="s">
        <v>917</v>
      </c>
      <c r="C599" s="1" t="s">
        <v>916</v>
      </c>
      <c r="D599" s="10">
        <f>IF(AND(S599 &gt;= -800,S599 &lt;= -600),-7,IF(AND(S599 &gt; -600,S599 &lt;= -500),-6,IF(AND(S599 &gt; -500,S599 &lt;= -400),-5,IF(AND(S599 &gt; -400,S599 &lt;= -300),-4,IF(AND(S599 &gt; -300,S599 &lt;= -200),-3,IF(AND(S599 &gt; -200,S599 &lt;= -100),-2,IF(AND(S599 &gt; -100,S599 &lt;= -1),-1,IF(AND(S599 &gt;= 0,S599 &lt; 100),1,IF(AND(S599 &gt;= 100,S599 &lt; 200),2,IF(AND(S599 &gt;= 200,S599 &lt; 300),3,IF(AND(S599 &gt;= 300,S599 &lt; 400),4,IF(AND(S599 &gt;= 400,S599 &lt; 500),5))))))))))))</f>
        <v>1</v>
      </c>
      <c r="E599" s="1" t="s">
        <v>93</v>
      </c>
      <c r="F599" s="27" t="s">
        <v>1180</v>
      </c>
      <c r="G599" s="1" t="s">
        <v>1181</v>
      </c>
      <c r="H599" s="1" t="s">
        <v>1182</v>
      </c>
      <c r="I599" s="1">
        <v>8462</v>
      </c>
      <c r="J599" s="1">
        <v>15</v>
      </c>
      <c r="K599" s="1">
        <v>35</v>
      </c>
      <c r="L599" s="1">
        <v>0</v>
      </c>
      <c r="M599" t="s">
        <v>29</v>
      </c>
      <c r="N599" s="14">
        <f>J599/I599</f>
        <v>1.772630583786339E-3</v>
      </c>
      <c r="O599" s="14">
        <f>K599/I599</f>
        <v>4.1361380288347906E-3</v>
      </c>
      <c r="P599" s="14">
        <f>L599/I599</f>
        <v>0</v>
      </c>
      <c r="Q599">
        <v>1486</v>
      </c>
      <c r="R599" s="14">
        <f>Q599/I599</f>
        <v>0.17560860316709997</v>
      </c>
      <c r="S599">
        <v>95</v>
      </c>
      <c r="T599" t="s">
        <v>97</v>
      </c>
      <c r="U599" s="19" t="s">
        <v>98</v>
      </c>
      <c r="V599" s="19" t="s">
        <v>62</v>
      </c>
      <c r="W599">
        <v>754.36904761904941</v>
      </c>
      <c r="X599" s="14">
        <f>(Q599-W599)/I599</f>
        <v>8.6460760149013299E-2</v>
      </c>
      <c r="Y599" s="14" t="s">
        <v>1183</v>
      </c>
      <c r="Z599" s="30" t="str">
        <f>CONCATENATE(E599," (",U599,") - ",F599," (",V599,")")</f>
        <v>Plutarch (0007) - Solon (007)</v>
      </c>
      <c r="AA599" s="14"/>
      <c r="AB599" s="14"/>
      <c r="AC599" s="14"/>
      <c r="AD599" s="14"/>
    </row>
    <row r="600" spans="1:30" ht="18.75" customHeight="1" x14ac:dyDescent="0.2">
      <c r="A600" s="1" t="s">
        <v>916</v>
      </c>
      <c r="B600" s="1" t="s">
        <v>917</v>
      </c>
      <c r="C600" s="1" t="s">
        <v>916</v>
      </c>
      <c r="D600" s="10">
        <f>IF(AND(S600 &gt;= -800,S600 &lt;= -600),-7,IF(AND(S600 &gt; -600,S600 &lt;= -500),-6,IF(AND(S600 &gt; -500,S600 &lt;= -400),-5,IF(AND(S600 &gt; -400,S600 &lt;= -300),-4,IF(AND(S600 &gt; -300,S600 &lt;= -200),-3,IF(AND(S600 &gt; -200,S600 &lt;= -100),-2,IF(AND(S600 &gt; -100,S600 &lt;= -1),-1,IF(AND(S600 &gt;= 0,S600 &lt; 100),1,IF(AND(S600 &gt;= 100,S600 &lt; 200),2,IF(AND(S600 &gt;= 200,S600 &lt; 300),3,IF(AND(S600 &gt;= 300,S600 &lt; 400),4,IF(AND(S600 &gt;= 400,S600 &lt; 500),5))))))))))))</f>
        <v>1</v>
      </c>
      <c r="E600" s="1" t="s">
        <v>93</v>
      </c>
      <c r="F600" s="27" t="s">
        <v>1184</v>
      </c>
      <c r="G600" s="1" t="s">
        <v>1185</v>
      </c>
      <c r="H600" s="1" t="s">
        <v>1186</v>
      </c>
      <c r="I600" s="1">
        <v>11491</v>
      </c>
      <c r="J600" s="1">
        <v>23</v>
      </c>
      <c r="K600" s="1">
        <v>241</v>
      </c>
      <c r="L600" s="1">
        <v>0</v>
      </c>
      <c r="M600" t="s">
        <v>29</v>
      </c>
      <c r="N600" s="14">
        <f>J600/I600</f>
        <v>2.0015664433034549E-3</v>
      </c>
      <c r="O600" s="14">
        <f>K600/I600</f>
        <v>2.097293534070142E-2</v>
      </c>
      <c r="P600" s="14">
        <f>L600/I600</f>
        <v>0</v>
      </c>
      <c r="Q600">
        <v>2078</v>
      </c>
      <c r="R600" s="14">
        <f>Q600/I600</f>
        <v>0.18083717692106865</v>
      </c>
      <c r="S600">
        <v>95</v>
      </c>
      <c r="T600" t="s">
        <v>97</v>
      </c>
      <c r="U600" s="19" t="s">
        <v>98</v>
      </c>
      <c r="V600" s="19" t="s">
        <v>560</v>
      </c>
      <c r="W600">
        <v>1028.464285714289</v>
      </c>
      <c r="X600" s="14">
        <f>(Q600-W600)/I600</f>
        <v>9.1335455076643549E-2</v>
      </c>
      <c r="Y600" s="14" t="s">
        <v>1187</v>
      </c>
      <c r="Z600" s="30" t="str">
        <f>CONCATENATE(E600," (",U600,") - ",F600," (",V600,")")</f>
        <v>Plutarch (0007) - Sulla (033)</v>
      </c>
      <c r="AA600" s="14"/>
      <c r="AB600" s="31">
        <v>4</v>
      </c>
      <c r="AC600" s="31">
        <v>23</v>
      </c>
      <c r="AD600" s="14"/>
    </row>
    <row r="601" spans="1:30" ht="15.75" customHeight="1" x14ac:dyDescent="0.2">
      <c r="A601" s="1" t="s">
        <v>916</v>
      </c>
      <c r="B601" s="1" t="s">
        <v>917</v>
      </c>
      <c r="C601" s="1" t="s">
        <v>916</v>
      </c>
      <c r="D601" s="10">
        <f>IF(AND(S601 &gt;= -800,S601 &lt;= -600),-7,IF(AND(S601 &gt; -600,S601 &lt;= -500),-6,IF(AND(S601 &gt; -500,S601 &lt;= -400),-5,IF(AND(S601 &gt; -400,S601 &lt;= -300),-4,IF(AND(S601 &gt; -300,S601 &lt;= -200),-3,IF(AND(S601 &gt; -200,S601 &lt;= -100),-2,IF(AND(S601 &gt; -100,S601 &lt;= -1),-1,IF(AND(S601 &gt;= 0,S601 &lt; 100),1,IF(AND(S601 &gt;= 100,S601 &lt; 200),2,IF(AND(S601 &gt;= 200,S601 &lt; 300),3,IF(AND(S601 &gt;= 300,S601 &lt; 400),4,IF(AND(S601 &gt;= 400,S601 &lt; 500),5))))))))))))</f>
        <v>1</v>
      </c>
      <c r="E601" s="1" t="s">
        <v>93</v>
      </c>
      <c r="F601" s="27" t="s">
        <v>1188</v>
      </c>
      <c r="G601" s="1" t="s">
        <v>1189</v>
      </c>
      <c r="H601" s="1" t="s">
        <v>1190</v>
      </c>
      <c r="I601" s="1">
        <v>7927</v>
      </c>
      <c r="J601" s="1">
        <v>10</v>
      </c>
      <c r="K601" s="1">
        <v>51</v>
      </c>
      <c r="L601" s="1">
        <v>0</v>
      </c>
      <c r="M601" t="s">
        <v>29</v>
      </c>
      <c r="N601" s="14">
        <f>J601/I601</f>
        <v>1.2615112905260501E-3</v>
      </c>
      <c r="O601" s="14">
        <f>K601/I601</f>
        <v>6.4337075816828558E-3</v>
      </c>
      <c r="P601" s="14">
        <f>L601/I601</f>
        <v>0</v>
      </c>
      <c r="Q601">
        <v>1508</v>
      </c>
      <c r="R601" s="14">
        <f>Q601/I601</f>
        <v>0.19023590261132836</v>
      </c>
      <c r="S601">
        <v>95</v>
      </c>
      <c r="T601" t="s">
        <v>97</v>
      </c>
      <c r="U601" s="19" t="s">
        <v>98</v>
      </c>
      <c r="V601" s="19" t="s">
        <v>77</v>
      </c>
      <c r="W601">
        <v>725.38571428571606</v>
      </c>
      <c r="X601" s="14">
        <f>(Q601-W601)/I601</f>
        <v>9.8727675755554925E-2</v>
      </c>
      <c r="Y601" s="14" t="s">
        <v>1191</v>
      </c>
      <c r="Z601" s="30" t="str">
        <f>CONCATENATE(E601," (",U601,") - ",F601," (",V601,")")</f>
        <v>Plutarch (0007) - Themistocles (010)</v>
      </c>
      <c r="AA601" s="14"/>
      <c r="AB601" s="14"/>
      <c r="AC601" s="14"/>
      <c r="AD601" s="14"/>
    </row>
    <row r="602" spans="1:30" ht="15.75" customHeight="1" x14ac:dyDescent="0.2">
      <c r="A602" s="1" t="s">
        <v>916</v>
      </c>
      <c r="B602" s="1" t="s">
        <v>917</v>
      </c>
      <c r="C602" s="1" t="s">
        <v>916</v>
      </c>
      <c r="D602" s="10">
        <f>IF(AND(S602 &gt;= -800,S602 &lt;= -600),-7,IF(AND(S602 &gt; -600,S602 &lt;= -500),-6,IF(AND(S602 &gt; -500,S602 &lt;= -400),-5,IF(AND(S602 &gt; -400,S602 &lt;= -300),-4,IF(AND(S602 &gt; -300,S602 &lt;= -200),-3,IF(AND(S602 &gt; -200,S602 &lt;= -100),-2,IF(AND(S602 &gt; -100,S602 &lt;= -1),-1,IF(AND(S602 &gt;= 0,S602 &lt; 100),1,IF(AND(S602 &gt;= 100,S602 &lt; 200),2,IF(AND(S602 &gt;= 200,S602 &lt; 300),3,IF(AND(S602 &gt;= 300,S602 &lt; 400),4,IF(AND(S602 &gt;= 400,S602 &lt; 500),5))))))))))))</f>
        <v>1</v>
      </c>
      <c r="E602" s="1" t="s">
        <v>93</v>
      </c>
      <c r="F602" s="27" t="s">
        <v>1192</v>
      </c>
      <c r="G602" s="1" t="s">
        <v>1193</v>
      </c>
      <c r="H602" s="1" t="s">
        <v>1194</v>
      </c>
      <c r="I602" s="1">
        <v>7384</v>
      </c>
      <c r="J602" s="1">
        <v>5</v>
      </c>
      <c r="K602" s="1">
        <v>61</v>
      </c>
      <c r="L602" s="1">
        <v>0</v>
      </c>
      <c r="M602" t="s">
        <v>29</v>
      </c>
      <c r="N602" s="14">
        <f>J602/I602</f>
        <v>6.7713976164680389E-4</v>
      </c>
      <c r="O602" s="14">
        <f>K602/I602</f>
        <v>8.2611050920910079E-3</v>
      </c>
      <c r="P602" s="14">
        <f>L602/I602</f>
        <v>0</v>
      </c>
      <c r="Q602">
        <v>1276</v>
      </c>
      <c r="R602" s="14">
        <f>Q602/I602</f>
        <v>0.17280606717226435</v>
      </c>
      <c r="S602">
        <v>95</v>
      </c>
      <c r="T602" t="s">
        <v>97</v>
      </c>
      <c r="U602" s="19" t="s">
        <v>98</v>
      </c>
      <c r="V602" s="19" t="s">
        <v>32</v>
      </c>
      <c r="W602">
        <v>596.68809523809534</v>
      </c>
      <c r="X602" s="14">
        <f>(Q602-W602)/I602</f>
        <v>9.19978202548625E-2</v>
      </c>
      <c r="Y602" s="14" t="s">
        <v>1195</v>
      </c>
      <c r="Z602" s="30" t="str">
        <f>CONCATENATE(E602," (",U602,") - ",F602," (",V602,")")</f>
        <v>Plutarch (0007) - Theseus (001)</v>
      </c>
      <c r="AA602" s="14"/>
      <c r="AB602" s="14"/>
      <c r="AC602" s="14"/>
      <c r="AD602" s="14"/>
    </row>
    <row r="603" spans="1:30" ht="15.75" customHeight="1" x14ac:dyDescent="0.2">
      <c r="A603" s="1" t="s">
        <v>916</v>
      </c>
      <c r="B603" s="1" t="s">
        <v>917</v>
      </c>
      <c r="C603" s="1" t="s">
        <v>916</v>
      </c>
      <c r="D603" s="10">
        <f>IF(AND(S603 &gt;= -800,S603 &lt;= -600),-7,IF(AND(S603 &gt; -600,S603 &lt;= -500),-6,IF(AND(S603 &gt; -500,S603 &lt;= -400),-5,IF(AND(S603 &gt; -400,S603 &lt;= -300),-4,IF(AND(S603 &gt; -300,S603 &lt;= -200),-3,IF(AND(S603 &gt; -200,S603 &lt;= -100),-2,IF(AND(S603 &gt; -100,S603 &lt;= -1),-1,IF(AND(S603 &gt;= 0,S603 &lt; 100),1,IF(AND(S603 &gt;= 100,S603 &lt; 200),2,IF(AND(S603 &gt;= 200,S603 &lt; 300),3,IF(AND(S603 &gt;= 300,S603 &lt; 400),4,IF(AND(S603 &gt;= 400,S603 &lt; 500),5))))))))))))</f>
        <v>1</v>
      </c>
      <c r="E603" s="1" t="s">
        <v>93</v>
      </c>
      <c r="F603" s="27" t="s">
        <v>1196</v>
      </c>
      <c r="G603" s="1" t="s">
        <v>1197</v>
      </c>
      <c r="H603" s="1" t="s">
        <v>1198</v>
      </c>
      <c r="I603" s="1">
        <v>5028</v>
      </c>
      <c r="J603" s="1">
        <v>11</v>
      </c>
      <c r="K603" s="1">
        <v>112</v>
      </c>
      <c r="L603" s="1">
        <v>0</v>
      </c>
      <c r="M603" t="s">
        <v>29</v>
      </c>
      <c r="N603" s="14">
        <f>J603/I603</f>
        <v>2.1877486077963404E-3</v>
      </c>
      <c r="O603" s="14">
        <f>K603/I603</f>
        <v>2.2275258552108195E-2</v>
      </c>
      <c r="P603" s="14">
        <f>L603/I603</f>
        <v>0</v>
      </c>
      <c r="Q603">
        <v>875</v>
      </c>
      <c r="R603" s="14">
        <f>Q603/I603</f>
        <v>0.17402545743834527</v>
      </c>
      <c r="S603">
        <v>95</v>
      </c>
      <c r="T603" t="s">
        <v>97</v>
      </c>
      <c r="U603" s="19" t="s">
        <v>98</v>
      </c>
      <c r="V603" s="19" t="s">
        <v>1199</v>
      </c>
      <c r="W603">
        <v>452.25238095238001</v>
      </c>
      <c r="X603" s="14">
        <f>(Q603-W603)/I603</f>
        <v>8.407868318369531E-2</v>
      </c>
      <c r="Y603" s="14" t="s">
        <v>1200</v>
      </c>
      <c r="Z603" s="30" t="str">
        <f>CONCATENATE(E603," (",U603,") - ",F603," (",V603,")")</f>
        <v>Plutarch (0007) - Tiberius Gracchus (052a)</v>
      </c>
      <c r="AA603" s="14"/>
      <c r="AB603" s="31">
        <v>4</v>
      </c>
      <c r="AC603" s="31">
        <v>23</v>
      </c>
      <c r="AD603" s="14"/>
    </row>
    <row r="604" spans="1:30" ht="15.75" customHeight="1" x14ac:dyDescent="0.2">
      <c r="A604" s="1" t="s">
        <v>916</v>
      </c>
      <c r="B604" s="1" t="s">
        <v>917</v>
      </c>
      <c r="C604" s="1" t="s">
        <v>916</v>
      </c>
      <c r="D604" s="10">
        <f>IF(AND(S604 &gt;= -800,S604 &lt;= -600),-7,IF(AND(S604 &gt; -600,S604 &lt;= -500),-6,IF(AND(S604 &gt; -500,S604 &lt;= -400),-5,IF(AND(S604 &gt; -400,S604 &lt;= -300),-4,IF(AND(S604 &gt; -300,S604 &lt;= -200),-3,IF(AND(S604 &gt; -200,S604 &lt;= -100),-2,IF(AND(S604 &gt; -100,S604 &lt;= -1),-1,IF(AND(S604 &gt;= 0,S604 &lt; 100),1,IF(AND(S604 &gt;= 100,S604 &lt; 200),2,IF(AND(S604 &gt;= 200,S604 &lt; 300),3,IF(AND(S604 &gt;= 300,S604 &lt; 400),4,IF(AND(S604 &gt;= 400,S604 &lt; 500),5))))))))))))</f>
        <v>1</v>
      </c>
      <c r="E604" s="1" t="s">
        <v>93</v>
      </c>
      <c r="F604" s="27" t="s">
        <v>1201</v>
      </c>
      <c r="G604" s="1" t="s">
        <v>1202</v>
      </c>
      <c r="H604" s="1" t="s">
        <v>1203</v>
      </c>
      <c r="I604" s="1">
        <v>9051</v>
      </c>
      <c r="J604" s="1">
        <v>11</v>
      </c>
      <c r="K604" s="1">
        <v>92</v>
      </c>
      <c r="L604" s="1">
        <v>0</v>
      </c>
      <c r="M604" t="s">
        <v>29</v>
      </c>
      <c r="N604" s="14">
        <f>J604/I604</f>
        <v>1.2153353220638603E-3</v>
      </c>
      <c r="O604" s="14">
        <f>K604/I604</f>
        <v>1.0164622693625013E-2</v>
      </c>
      <c r="P604" s="14">
        <f>L604/I604</f>
        <v>0</v>
      </c>
      <c r="Q604">
        <v>1534</v>
      </c>
      <c r="R604" s="14">
        <f>Q604/I604</f>
        <v>0.16948403491326924</v>
      </c>
      <c r="S604">
        <v>95</v>
      </c>
      <c r="T604" t="s">
        <v>97</v>
      </c>
      <c r="U604" s="19" t="s">
        <v>98</v>
      </c>
      <c r="V604" s="19" t="s">
        <v>732</v>
      </c>
      <c r="W604">
        <v>818.39285714285904</v>
      </c>
      <c r="X604" s="14">
        <f>(Q604-W604)/I604</f>
        <v>7.9063876130498395E-2</v>
      </c>
      <c r="Y604" s="14" t="s">
        <v>1204</v>
      </c>
      <c r="Z604" s="30" t="str">
        <f>CONCATENATE(E604," (",U604,") - ",F604," (",V604,")")</f>
        <v>Plutarch (0007) - Timoleon (018)</v>
      </c>
      <c r="AA604" s="14"/>
      <c r="AB604" s="14"/>
      <c r="AC604" s="14"/>
      <c r="AD604" s="14"/>
    </row>
    <row r="605" spans="1:30" ht="15.75" customHeight="1" x14ac:dyDescent="0.2">
      <c r="A605" s="1" t="s">
        <v>916</v>
      </c>
      <c r="B605" s="1" t="s">
        <v>917</v>
      </c>
      <c r="C605" s="1" t="s">
        <v>916</v>
      </c>
      <c r="D605" s="10">
        <f>IF(AND(S605 &gt;= -800,S605 &lt;= -600),-7,IF(AND(S605 &gt; -600,S605 &lt;= -500),-6,IF(AND(S605 &gt; -500,S605 &lt;= -400),-5,IF(AND(S605 &gt; -400,S605 &lt;= -300),-4,IF(AND(S605 &gt; -300,S605 &lt;= -200),-3,IF(AND(S605 &gt; -200,S605 &lt;= -100),-2,IF(AND(S605 &gt; -100,S605 &lt;= -1),-1,IF(AND(S605 &gt;= 0,S605 &lt; 100),1,IF(AND(S605 &gt;= 100,S605 &lt; 200),2,IF(AND(S605 &gt;= 200,S605 &lt; 300),3,IF(AND(S605 &gt;= 300,S605 &lt; 400),4,IF(AND(S605 &gt;= 400,S605 &lt; 500),5))))))))))))</f>
        <v>1</v>
      </c>
      <c r="E605" s="1" t="s">
        <v>93</v>
      </c>
      <c r="F605" s="27" t="s">
        <v>1205</v>
      </c>
      <c r="G605" s="1" t="s">
        <v>1206</v>
      </c>
      <c r="H605" s="1" t="s">
        <v>1207</v>
      </c>
      <c r="I605" s="1">
        <v>5817</v>
      </c>
      <c r="J605" s="1">
        <v>14</v>
      </c>
      <c r="K605" s="1">
        <v>93</v>
      </c>
      <c r="L605" s="1">
        <v>0</v>
      </c>
      <c r="M605" t="s">
        <v>29</v>
      </c>
      <c r="N605" s="14">
        <f>J605/I605</f>
        <v>2.4067388688327317E-3</v>
      </c>
      <c r="O605" s="14">
        <f>K605/I605</f>
        <v>1.5987622485817431E-2</v>
      </c>
      <c r="P605" s="14">
        <f>L605/I605</f>
        <v>0</v>
      </c>
      <c r="Q605">
        <v>1084</v>
      </c>
      <c r="R605" s="14">
        <f>Q605/I605</f>
        <v>0.18635035241533437</v>
      </c>
      <c r="S605">
        <v>95</v>
      </c>
      <c r="T605" t="s">
        <v>97</v>
      </c>
      <c r="U605" s="19" t="s">
        <v>98</v>
      </c>
      <c r="V605" s="19" t="s">
        <v>771</v>
      </c>
      <c r="W605">
        <v>565.18571428571431</v>
      </c>
      <c r="X605" s="14">
        <f>(Q605-W605)/I605</f>
        <v>8.9189321938161537E-2</v>
      </c>
      <c r="Y605" s="14" t="s">
        <v>1208</v>
      </c>
      <c r="Z605" s="30" t="str">
        <f>CONCATENATE(E605," (",U605,") - ",F605," (",V605,")")</f>
        <v>Plutarch (0007) - Titus Flamininus (028)</v>
      </c>
      <c r="AA605" s="14"/>
      <c r="AB605" s="14"/>
      <c r="AC605" s="14"/>
      <c r="AD605" s="14"/>
    </row>
    <row r="606" spans="1:30" ht="15.75" customHeight="1" x14ac:dyDescent="0.2">
      <c r="A606" s="1" t="s">
        <v>916</v>
      </c>
      <c r="B606" s="1" t="s">
        <v>917</v>
      </c>
      <c r="C606" s="1" t="s">
        <v>916</v>
      </c>
      <c r="D606" s="10">
        <f>IF(AND(S606 &gt;= -800,S606 &lt;= -600),-7,IF(AND(S606 &gt; -600,S606 &lt;= -500),-6,IF(AND(S606 &gt; -500,S606 &lt;= -400),-5,IF(AND(S606 &gt; -400,S606 &lt;= -300),-4,IF(AND(S606 &gt; -300,S606 &lt;= -200),-3,IF(AND(S606 &gt; -200,S606 &lt;= -100),-2,IF(AND(S606 &gt; -100,S606 &lt;= -1),-1,IF(AND(S606 &gt;= 0,S606 &lt; 100),1,IF(AND(S606 &gt;= 100,S606 &lt; 200),2,IF(AND(S606 &gt;= 200,S606 &lt; 300),3,IF(AND(S606 &gt;= 300,S606 &lt; 400),4,IF(AND(S606 &gt;= 400,S606 &lt; 500),5))))))))))))</f>
        <v>1</v>
      </c>
      <c r="E606" s="1" t="s">
        <v>93</v>
      </c>
      <c r="F606" s="27" t="s">
        <v>1209</v>
      </c>
      <c r="G606" s="1" t="s">
        <v>1210</v>
      </c>
      <c r="H606" s="1" t="s">
        <v>1211</v>
      </c>
      <c r="I606" s="1">
        <v>9071</v>
      </c>
      <c r="J606" s="1">
        <v>27</v>
      </c>
      <c r="K606" s="1">
        <v>97</v>
      </c>
      <c r="L606" s="1">
        <v>0</v>
      </c>
      <c r="M606" t="s">
        <v>29</v>
      </c>
      <c r="N606" s="14">
        <f>J606/I606</f>
        <v>2.976518575680741E-3</v>
      </c>
      <c r="O606" s="14">
        <f>K606/I606</f>
        <v>1.0693418586704884E-2</v>
      </c>
      <c r="P606" s="14">
        <f>L606/I606</f>
        <v>0</v>
      </c>
      <c r="Q606">
        <v>1642</v>
      </c>
      <c r="R606" s="14">
        <f>Q606/I606</f>
        <v>0.18101642597288062</v>
      </c>
      <c r="S606">
        <v>95</v>
      </c>
      <c r="T606" t="s">
        <v>97</v>
      </c>
      <c r="U606" s="19" t="s">
        <v>98</v>
      </c>
      <c r="V606" s="19" t="s">
        <v>1212</v>
      </c>
      <c r="W606">
        <v>839.52619047619271</v>
      </c>
      <c r="X606" s="14">
        <f>(Q606-W606)/I606</f>
        <v>8.8465859279440784E-2</v>
      </c>
      <c r="Y606" s="14" t="s">
        <v>1213</v>
      </c>
      <c r="Z606" s="30" t="str">
        <f>CONCATENATE(E606," (",U606,") - ",F606," (",V606,")")</f>
        <v>Plutarch (0007) - Vitae decem oratorum (121)</v>
      </c>
      <c r="AA606" s="14"/>
      <c r="AB606" s="14"/>
      <c r="AC606" s="14"/>
      <c r="AD606" s="14"/>
    </row>
    <row r="607" spans="1:30" ht="15.75" customHeight="1" x14ac:dyDescent="0.2">
      <c r="A607" s="1" t="s">
        <v>3075</v>
      </c>
      <c r="B607" s="1" t="s">
        <v>3143</v>
      </c>
      <c r="C607" s="1" t="s">
        <v>3672</v>
      </c>
      <c r="D607" s="10">
        <f>IF(AND(S607 &gt;= -800,S607 &lt;= -600),-7,IF(AND(S607 &gt; -600,S607 &lt;= -500),-6,IF(AND(S607 &gt; -500,S607 &lt;= -400),-5,IF(AND(S607 &gt; -400,S607 &lt;= -300),-4,IF(AND(S607 &gt; -300,S607 &lt;= -200),-3,IF(AND(S607 &gt; -200,S607 &lt;= -100),-2,IF(AND(S607 &gt; -100,S607 &lt;= -1),-1,IF(AND(S607 &gt;= 0,S607 &lt; 100),1,IF(AND(S607 &gt;= 100,S607 &lt; 200),2,IF(AND(S607 &gt;= 200,S607 &lt; 300),3,IF(AND(S607 &gt;= 300,S607 &lt; 400),4,IF(AND(S607 &gt;= 400,S607 &lt; 500),5))))))))))))</f>
        <v>2</v>
      </c>
      <c r="E607" s="1" t="s">
        <v>3538</v>
      </c>
      <c r="F607" s="27" t="s">
        <v>3539</v>
      </c>
      <c r="G607" s="21" t="s">
        <v>3540</v>
      </c>
      <c r="H607" s="1" t="s">
        <v>3541</v>
      </c>
      <c r="I607" s="1">
        <v>9384</v>
      </c>
      <c r="J607" s="1">
        <v>327</v>
      </c>
      <c r="K607" s="1">
        <v>79</v>
      </c>
      <c r="L607" s="1">
        <v>12</v>
      </c>
      <c r="M607" t="s">
        <v>29</v>
      </c>
      <c r="N607" s="14">
        <f>J607/I607</f>
        <v>3.4846547314578008E-2</v>
      </c>
      <c r="O607" s="14">
        <f>K607/I607</f>
        <v>8.4185848252344413E-3</v>
      </c>
      <c r="P607" s="14">
        <f>L607/I607</f>
        <v>1.2787723785166241E-3</v>
      </c>
      <c r="Q607">
        <v>1806</v>
      </c>
      <c r="R607" s="14">
        <f>Q607/I607</f>
        <v>0.19245524296675193</v>
      </c>
      <c r="S607">
        <v>100</v>
      </c>
      <c r="T607" t="s">
        <v>3542</v>
      </c>
      <c r="U607" s="19" t="s">
        <v>3543</v>
      </c>
      <c r="V607" s="19" t="s">
        <v>32</v>
      </c>
      <c r="W607">
        <v>1195.757142857143</v>
      </c>
      <c r="X607" s="14">
        <f>(Q607-W607)/I607</f>
        <v>6.5030142491779311E-2</v>
      </c>
      <c r="Y607" s="21" t="s">
        <v>3544</v>
      </c>
      <c r="Z607" s="30" t="str">
        <f>CONCATENATE(E607," (",U607,") - ",F607," (",V607,")")</f>
        <v>Aretaeus (0719) - De causis et signis acutorum morborum (001)</v>
      </c>
      <c r="AA607" s="14"/>
      <c r="AB607" s="21"/>
      <c r="AC607" s="21"/>
    </row>
    <row r="608" spans="1:30" ht="15.75" customHeight="1" x14ac:dyDescent="0.2">
      <c r="A608" s="1" t="s">
        <v>3075</v>
      </c>
      <c r="B608" s="1" t="s">
        <v>3143</v>
      </c>
      <c r="C608" s="1" t="s">
        <v>3672</v>
      </c>
      <c r="D608" s="10">
        <f>IF(AND(S608 &gt;= -800,S608 &lt;= -600),-7,IF(AND(S608 &gt; -600,S608 &lt;= -500),-6,IF(AND(S608 &gt; -500,S608 &lt;= -400),-5,IF(AND(S608 &gt; -400,S608 &lt;= -300),-4,IF(AND(S608 &gt; -300,S608 &lt;= -200),-3,IF(AND(S608 &gt; -200,S608 &lt;= -100),-2,IF(AND(S608 &gt; -100,S608 &lt;= -1),-1,IF(AND(S608 &gt;= 0,S608 &lt; 100),1,IF(AND(S608 &gt;= 100,S608 &lt; 200),2,IF(AND(S608 &gt;= 200,S608 &lt; 300),3,IF(AND(S608 &gt;= 300,S608 &lt; 400),4,IF(AND(S608 &gt;= 400,S608 &lt; 500),5))))))))))))</f>
        <v>2</v>
      </c>
      <c r="E608" s="1" t="s">
        <v>3538</v>
      </c>
      <c r="F608" s="27" t="s">
        <v>3545</v>
      </c>
      <c r="G608" s="21" t="s">
        <v>3546</v>
      </c>
      <c r="H608" s="1" t="s">
        <v>3547</v>
      </c>
      <c r="I608" s="1">
        <v>17080</v>
      </c>
      <c r="J608" s="1">
        <v>602</v>
      </c>
      <c r="K608" s="1">
        <v>145</v>
      </c>
      <c r="L608" s="1">
        <v>17</v>
      </c>
      <c r="M608" t="s">
        <v>29</v>
      </c>
      <c r="N608" s="14">
        <f>J608/I608</f>
        <v>3.5245901639344261E-2</v>
      </c>
      <c r="O608" s="14">
        <f>K608/I608</f>
        <v>8.4894613583138181E-3</v>
      </c>
      <c r="P608" s="14">
        <f>L608/I608</f>
        <v>9.9531615925058559E-4</v>
      </c>
      <c r="Q608">
        <v>3462</v>
      </c>
      <c r="R608" s="14">
        <f>Q608/I608</f>
        <v>0.20269320843091335</v>
      </c>
      <c r="S608">
        <v>100</v>
      </c>
      <c r="T608" t="s">
        <v>3542</v>
      </c>
      <c r="U608" s="19" t="s">
        <v>3543</v>
      </c>
      <c r="V608" s="19" t="s">
        <v>37</v>
      </c>
      <c r="W608">
        <v>2284.0166666666651</v>
      </c>
      <c r="X608" s="14">
        <f>(Q608-W608)/I608</f>
        <v>6.8968579234972766E-2</v>
      </c>
      <c r="Y608" s="21" t="s">
        <v>3548</v>
      </c>
      <c r="Z608" s="30" t="str">
        <f>CONCATENATE(E608," (",U608,") - ",F608," (",V608,")")</f>
        <v>Aretaeus (0719) - De causis et signis diuturnorum morborum (002)</v>
      </c>
      <c r="AA608" s="14"/>
      <c r="AB608" s="21"/>
      <c r="AC608" s="21"/>
    </row>
    <row r="609" spans="1:30" ht="15.75" customHeight="1" x14ac:dyDescent="0.2">
      <c r="A609" s="1" t="s">
        <v>3075</v>
      </c>
      <c r="B609" s="1" t="s">
        <v>3143</v>
      </c>
      <c r="C609" s="1" t="s">
        <v>3672</v>
      </c>
      <c r="D609" s="10">
        <f>IF(AND(S609 &gt;= -800,S609 &lt;= -600),-7,IF(AND(S609 &gt; -600,S609 &lt;= -500),-6,IF(AND(S609 &gt; -500,S609 &lt;= -400),-5,IF(AND(S609 &gt; -400,S609 &lt;= -300),-4,IF(AND(S609 &gt; -300,S609 &lt;= -200),-3,IF(AND(S609 &gt; -200,S609 &lt;= -100),-2,IF(AND(S609 &gt; -100,S609 &lt;= -1),-1,IF(AND(S609 &gt;= 0,S609 &lt; 100),1,IF(AND(S609 &gt;= 100,S609 &lt; 200),2,IF(AND(S609 &gt;= 200,S609 &lt; 300),3,IF(AND(S609 &gt;= 300,S609 &lt; 400),4,IF(AND(S609 &gt;= 400,S609 &lt; 500),5))))))))))))</f>
        <v>2</v>
      </c>
      <c r="E609" s="1" t="s">
        <v>3538</v>
      </c>
      <c r="F609" s="27" t="s">
        <v>3549</v>
      </c>
      <c r="G609" s="21" t="s">
        <v>3550</v>
      </c>
      <c r="H609" s="1" t="s">
        <v>3551</v>
      </c>
      <c r="I609" s="1">
        <v>16197</v>
      </c>
      <c r="J609" s="1">
        <v>686</v>
      </c>
      <c r="K609" s="1">
        <v>141</v>
      </c>
      <c r="L609" s="1">
        <v>21</v>
      </c>
      <c r="M609" t="s">
        <v>29</v>
      </c>
      <c r="N609" s="14">
        <f>J609/I609</f>
        <v>4.2353522257208127E-2</v>
      </c>
      <c r="O609" s="14">
        <f>K609/I609</f>
        <v>8.7053157992220773E-3</v>
      </c>
      <c r="P609" s="14">
        <f>L609/I609</f>
        <v>1.2965363956288201E-3</v>
      </c>
      <c r="Q609">
        <v>3385</v>
      </c>
      <c r="R609" s="14">
        <f>Q609/I609</f>
        <v>0.20898931900969314</v>
      </c>
      <c r="S609">
        <v>100</v>
      </c>
      <c r="T609" t="s">
        <v>3542</v>
      </c>
      <c r="U609" s="19" t="s">
        <v>3543</v>
      </c>
      <c r="V609" s="19" t="s">
        <v>42</v>
      </c>
      <c r="W609">
        <v>2104.9571428571339</v>
      </c>
      <c r="X609" s="14">
        <f>(Q609-W609)/I609</f>
        <v>7.9029626297639446E-2</v>
      </c>
      <c r="Y609" s="21" t="s">
        <v>3552</v>
      </c>
      <c r="Z609" s="30" t="str">
        <f>CONCATENATE(E609," (",U609,") - ",F609," (",V609,")")</f>
        <v>Aretaeus (0719) - De curatione acutorum morborum (003)</v>
      </c>
      <c r="AA609" s="14"/>
      <c r="AB609" s="21"/>
      <c r="AC609" s="21"/>
    </row>
    <row r="610" spans="1:30" ht="15.75" customHeight="1" x14ac:dyDescent="0.2">
      <c r="A610" s="1" t="s">
        <v>3075</v>
      </c>
      <c r="B610" s="1" t="s">
        <v>3143</v>
      </c>
      <c r="C610" s="1" t="s">
        <v>3672</v>
      </c>
      <c r="D610" s="10">
        <f>IF(AND(S610 &gt;= -800,S610 &lt;= -600),-7,IF(AND(S610 &gt; -600,S610 &lt;= -500),-6,IF(AND(S610 &gt; -500,S610 &lt;= -400),-5,IF(AND(S610 &gt; -400,S610 &lt;= -300),-4,IF(AND(S610 &gt; -300,S610 &lt;= -200),-3,IF(AND(S610 &gt; -200,S610 &lt;= -100),-2,IF(AND(S610 &gt; -100,S610 &lt;= -1),-1,IF(AND(S610 &gt;= 0,S610 &lt; 100),1,IF(AND(S610 &gt;= 100,S610 &lt; 200),2,IF(AND(S610 &gt;= 200,S610 &lt; 300),3,IF(AND(S610 &gt;= 300,S610 &lt; 400),4,IF(AND(S610 &gt;= 400,S610 &lt; 500),5))))))))))))</f>
        <v>2</v>
      </c>
      <c r="E610" s="1" t="s">
        <v>3538</v>
      </c>
      <c r="F610" s="27" t="s">
        <v>3553</v>
      </c>
      <c r="G610" s="21" t="s">
        <v>3554</v>
      </c>
      <c r="H610" s="1" t="s">
        <v>3555</v>
      </c>
      <c r="I610" s="1">
        <v>7993</v>
      </c>
      <c r="J610" s="1">
        <v>276</v>
      </c>
      <c r="K610" s="1">
        <v>87</v>
      </c>
      <c r="L610" s="1">
        <v>4</v>
      </c>
      <c r="M610" t="s">
        <v>29</v>
      </c>
      <c r="N610" s="14">
        <f>J610/I610</f>
        <v>3.4530213937195048E-2</v>
      </c>
      <c r="O610" s="14">
        <f>K610/I610</f>
        <v>1.0884523958463656E-2</v>
      </c>
      <c r="P610" s="14">
        <f>L610/I610</f>
        <v>5.0043788314775431E-4</v>
      </c>
      <c r="Q610">
        <v>1576</v>
      </c>
      <c r="R610" s="14">
        <f>Q610/I610</f>
        <v>0.1971725259602152</v>
      </c>
      <c r="S610">
        <v>100</v>
      </c>
      <c r="T610" t="s">
        <v>3542</v>
      </c>
      <c r="U610" s="19" t="s">
        <v>3543</v>
      </c>
      <c r="V610" s="19" t="s">
        <v>47</v>
      </c>
      <c r="W610">
        <v>960.45476190476563</v>
      </c>
      <c r="X610" s="14">
        <f>(Q610-W610)/I610</f>
        <v>7.701053898351487E-2</v>
      </c>
      <c r="Y610" s="21" t="s">
        <v>3556</v>
      </c>
      <c r="Z610" s="30" t="str">
        <f>CONCATENATE(E610," (",U610,") - ",F610," (",V610,")")</f>
        <v>Aretaeus (0719) - De curatione diuturnorum morborum (004)</v>
      </c>
      <c r="AA610" s="14"/>
      <c r="AB610" s="21"/>
      <c r="AC610" s="21"/>
    </row>
    <row r="611" spans="1:30" ht="15.75" customHeight="1" x14ac:dyDescent="0.2">
      <c r="A611" s="1" t="s">
        <v>916</v>
      </c>
      <c r="B611" s="1" t="s">
        <v>1381</v>
      </c>
      <c r="C611" s="1" t="s">
        <v>916</v>
      </c>
      <c r="D611" s="10">
        <f>IF(AND(S611 &gt;= -800,S611 &lt;= -600),-7,IF(AND(S611 &gt; -600,S611 &lt;= -500),-6,IF(AND(S611 &gt; -500,S611 &lt;= -400),-5,IF(AND(S611 &gt; -400,S611 &lt;= -300),-4,IF(AND(S611 &gt; -300,S611 &lt;= -200),-3,IF(AND(S611 &gt; -200,S611 &lt;= -100),-2,IF(AND(S611 &gt; -100,S611 &lt;= -1),-1,IF(AND(S611 &gt;= 0,S611 &lt; 100),1,IF(AND(S611 &gt;= 100,S611 &lt; 200),2,IF(AND(S611 &gt;= 200,S611 &lt; 300),3,IF(AND(S611 &gt;= 300,S611 &lt; 400),4,IF(AND(S611 &gt;= 400,S611 &lt; 500),5))))))))))))</f>
        <v>2</v>
      </c>
      <c r="E611" s="1" t="s">
        <v>1382</v>
      </c>
      <c r="F611" s="27" t="s">
        <v>1383</v>
      </c>
      <c r="G611" s="1" t="s">
        <v>1384</v>
      </c>
      <c r="H611" s="1" t="s">
        <v>1385</v>
      </c>
      <c r="I611" s="1">
        <v>34718</v>
      </c>
      <c r="J611" s="1">
        <v>109</v>
      </c>
      <c r="K611" s="1">
        <v>165</v>
      </c>
      <c r="L611" s="1">
        <v>1</v>
      </c>
      <c r="M611" t="s">
        <v>29</v>
      </c>
      <c r="N611" s="14">
        <f>J611/I611</f>
        <v>3.1395817731436145E-3</v>
      </c>
      <c r="O611" s="14">
        <f>K611/I611</f>
        <v>4.7525779134742789E-3</v>
      </c>
      <c r="P611" s="14">
        <f>L611/I611</f>
        <v>2.8803502505904717E-5</v>
      </c>
      <c r="Q611">
        <v>6036</v>
      </c>
      <c r="R611" s="14">
        <f>Q611/I611</f>
        <v>0.17385794112564087</v>
      </c>
      <c r="S611">
        <v>100</v>
      </c>
      <c r="T611" t="s">
        <v>97</v>
      </c>
      <c r="U611" s="19" t="s">
        <v>1386</v>
      </c>
      <c r="V611" s="19" t="s">
        <v>32</v>
      </c>
      <c r="W611">
        <v>3016.6166666666818</v>
      </c>
      <c r="X611" s="14">
        <f>(Q611-W611)/I611</f>
        <v>8.6968815407953176E-2</v>
      </c>
      <c r="Y611" s="14" t="s">
        <v>1387</v>
      </c>
      <c r="Z611" s="30" t="str">
        <f>CONCATENATE(E611," (",U611,") - ",F611," (",V611,")")</f>
        <v>Chariton (0554) - Chaereas and Callirhoe (001)</v>
      </c>
      <c r="AA611" s="14"/>
      <c r="AB611" s="14"/>
      <c r="AC611" s="14"/>
      <c r="AD611" s="14"/>
    </row>
    <row r="612" spans="1:30" ht="15.75" customHeight="1" x14ac:dyDescent="0.2">
      <c r="A612" s="1" t="s">
        <v>916</v>
      </c>
      <c r="B612" s="1" t="s">
        <v>917</v>
      </c>
      <c r="C612" s="1" t="s">
        <v>916</v>
      </c>
      <c r="D612" s="10">
        <f>IF(AND(S612 &gt;= -800,S612 &lt;= -600),-7,IF(AND(S612 &gt; -600,S612 &lt;= -500),-6,IF(AND(S612 &gt; -500,S612 &lt;= -400),-5,IF(AND(S612 &gt; -400,S612 &lt;= -300),-4,IF(AND(S612 &gt; -300,S612 &lt;= -200),-3,IF(AND(S612 &gt; -200,S612 &lt;= -100),-2,IF(AND(S612 &gt; -100,S612 &lt;= -1),-1,IF(AND(S612 &gt;= 0,S612 &lt; 100),1,IF(AND(S612 &gt;= 100,S612 &lt; 200),2,IF(AND(S612 &gt;= 200,S612 &lt; 300),3,IF(AND(S612 &gt;= 300,S612 &lt; 400),4,IF(AND(S612 &gt;= 400,S612 &lt; 500),5))))))))))))</f>
        <v>2</v>
      </c>
      <c r="E612" s="1" t="s">
        <v>1214</v>
      </c>
      <c r="F612" s="27" t="s">
        <v>1215</v>
      </c>
      <c r="G612" s="1" t="s">
        <v>1216</v>
      </c>
      <c r="H612" s="1" t="s">
        <v>1217</v>
      </c>
      <c r="I612" s="1">
        <v>15781</v>
      </c>
      <c r="J612" s="1">
        <v>16</v>
      </c>
      <c r="K612" s="1">
        <v>654</v>
      </c>
      <c r="L612" s="1">
        <v>0</v>
      </c>
      <c r="M612" t="s">
        <v>29</v>
      </c>
      <c r="N612" s="14">
        <f>J612/I612</f>
        <v>1.0138774475635258E-3</v>
      </c>
      <c r="O612" s="14">
        <f>K612/I612</f>
        <v>4.1442240669159115E-2</v>
      </c>
      <c r="P612" s="14">
        <f>L612/I612</f>
        <v>0</v>
      </c>
      <c r="Q612">
        <v>2653</v>
      </c>
      <c r="R612" s="14">
        <f>Q612/I612</f>
        <v>0.16811355427412711</v>
      </c>
      <c r="S612">
        <v>100</v>
      </c>
      <c r="T612" t="s">
        <v>97</v>
      </c>
      <c r="U612" s="19" t="s">
        <v>1218</v>
      </c>
      <c r="V612" s="19" t="s">
        <v>37</v>
      </c>
      <c r="W612">
        <v>1487.4285714285679</v>
      </c>
      <c r="X612" s="14">
        <f>(Q612-W612)/I612</f>
        <v>7.3859161559561001E-2</v>
      </c>
      <c r="Y612" s="14" t="s">
        <v>1219</v>
      </c>
      <c r="Z612" s="30" t="str">
        <f>CONCATENATE(E612," (",U612,") - ",F612," (",V612,")")</f>
        <v>Flavius Josephus (0526) - Josephi vita (002)</v>
      </c>
      <c r="AA612" s="14"/>
      <c r="AB612" s="14"/>
      <c r="AC612" s="14"/>
      <c r="AD612" s="14"/>
    </row>
    <row r="613" spans="1:30" ht="15.75" customHeight="1" x14ac:dyDescent="0.2">
      <c r="A613" s="1" t="s">
        <v>2566</v>
      </c>
      <c r="B613" s="1" t="s">
        <v>2986</v>
      </c>
      <c r="C613" s="1" t="s">
        <v>2566</v>
      </c>
      <c r="D613" s="10">
        <f>IF(AND(S613 &gt;= -800,S613 &lt;= -600),-7,IF(AND(S613 &gt; -600,S613 &lt;= -500),-6,IF(AND(S613 &gt; -500,S613 &lt;= -400),-5,IF(AND(S613 &gt; -400,S613 &lt;= -300),-4,IF(AND(S613 &gt; -300,S613 &lt;= -200),-3,IF(AND(S613 &gt; -200,S613 &lt;= -100),-2,IF(AND(S613 &gt; -100,S613 &lt;= -1),-1,IF(AND(S613 &gt;= 0,S613 &lt; 100),1,IF(AND(S613 &gt;= 100,S613 &lt; 200),2,IF(AND(S613 &gt;= 200,S613 &lt; 300),3,IF(AND(S613 &gt;= 300,S613 &lt; 400),4,IF(AND(S613 &gt;= 400,S613 &lt; 500),5))))))))))))</f>
        <v>2</v>
      </c>
      <c r="E613" s="1" t="s">
        <v>2940</v>
      </c>
      <c r="F613" s="27" t="s">
        <v>3051</v>
      </c>
      <c r="G613" s="1" t="s">
        <v>3052</v>
      </c>
      <c r="H613" s="1" t="s">
        <v>3053</v>
      </c>
      <c r="I613" s="1">
        <v>1612</v>
      </c>
      <c r="J613" s="1">
        <v>22</v>
      </c>
      <c r="K613" s="1">
        <v>6</v>
      </c>
      <c r="L613" s="1">
        <v>0</v>
      </c>
      <c r="M613" t="s">
        <v>29</v>
      </c>
      <c r="N613" s="14">
        <f>J613/I613</f>
        <v>1.3647642679900745E-2</v>
      </c>
      <c r="O613" s="14">
        <f>K613/I613</f>
        <v>3.7220843672456576E-3</v>
      </c>
      <c r="P613" s="14">
        <f>L613/I613</f>
        <v>0</v>
      </c>
      <c r="Q613">
        <v>356</v>
      </c>
      <c r="R613" s="14">
        <f>Q613/I613</f>
        <v>0.22084367245657568</v>
      </c>
      <c r="S613">
        <v>100</v>
      </c>
      <c r="T613" t="s">
        <v>2737</v>
      </c>
      <c r="U613" s="19" t="s">
        <v>2944</v>
      </c>
      <c r="V613" s="19" t="s">
        <v>675</v>
      </c>
      <c r="W613">
        <v>177.98333333333349</v>
      </c>
      <c r="X613" s="14">
        <f>(Q613-W613)/I613</f>
        <v>0.11043217535153009</v>
      </c>
      <c r="Y613" s="14" t="s">
        <v>3054</v>
      </c>
      <c r="Z613" s="30" t="str">
        <f>CONCATENATE(E613," (",U613,") - ",F613," (",V613,")")</f>
        <v>New Testament (0031) - 1 Timothy (015)</v>
      </c>
      <c r="AA613" s="14"/>
      <c r="AB613" s="14"/>
      <c r="AC613" s="14"/>
      <c r="AD613" s="14"/>
    </row>
    <row r="614" spans="1:30" ht="15.75" customHeight="1" x14ac:dyDescent="0.2">
      <c r="A614" s="1" t="s">
        <v>2566</v>
      </c>
      <c r="B614" s="1" t="s">
        <v>2986</v>
      </c>
      <c r="C614" s="1" t="s">
        <v>2566</v>
      </c>
      <c r="D614" s="10">
        <f>IF(AND(S614 &gt;= -800,S614 &lt;= -600),-7,IF(AND(S614 &gt; -600,S614 &lt;= -500),-6,IF(AND(S614 &gt; -500,S614 &lt;= -400),-5,IF(AND(S614 &gt; -400,S614 &lt;= -300),-4,IF(AND(S614 &gt; -300,S614 &lt;= -200),-3,IF(AND(S614 &gt; -200,S614 &lt;= -100),-2,IF(AND(S614 &gt; -100,S614 &lt;= -1),-1,IF(AND(S614 &gt;= 0,S614 &lt; 100),1,IF(AND(S614 &gt;= 100,S614 &lt; 200),2,IF(AND(S614 &gt;= 200,S614 &lt; 300),3,IF(AND(S614 &gt;= 300,S614 &lt; 400),4,IF(AND(S614 &gt;= 400,S614 &lt; 500),5))))))))))))</f>
        <v>2</v>
      </c>
      <c r="E614" s="1" t="s">
        <v>2940</v>
      </c>
      <c r="F614" s="27" t="s">
        <v>3055</v>
      </c>
      <c r="G614" s="1" t="s">
        <v>3056</v>
      </c>
      <c r="H614" s="1" t="s">
        <v>3057</v>
      </c>
      <c r="I614" s="1">
        <v>1239</v>
      </c>
      <c r="J614" s="1">
        <v>20</v>
      </c>
      <c r="K614" s="1">
        <v>20</v>
      </c>
      <c r="L614" s="1">
        <v>0</v>
      </c>
      <c r="M614" t="s">
        <v>29</v>
      </c>
      <c r="N614" s="14">
        <f>J614/I614</f>
        <v>1.6142050040355124E-2</v>
      </c>
      <c r="O614" s="14">
        <f>K614/I614</f>
        <v>1.6142050040355124E-2</v>
      </c>
      <c r="P614" s="14">
        <f>L614/I614</f>
        <v>0</v>
      </c>
      <c r="Q614">
        <v>258</v>
      </c>
      <c r="R614" s="14">
        <f>Q614/I614</f>
        <v>0.20823244552058112</v>
      </c>
      <c r="S614">
        <v>100</v>
      </c>
      <c r="T614" t="s">
        <v>2737</v>
      </c>
      <c r="U614" s="19" t="s">
        <v>2944</v>
      </c>
      <c r="V614" s="19" t="s">
        <v>690</v>
      </c>
      <c r="W614">
        <v>154.36666666666659</v>
      </c>
      <c r="X614" s="14">
        <f>(Q614-W614)/I614</f>
        <v>8.3642722625773533E-2</v>
      </c>
      <c r="Y614" s="14" t="s">
        <v>3058</v>
      </c>
      <c r="Z614" s="30" t="str">
        <f>CONCATENATE(E614," (",U614,") - ",F614," (",V614,")")</f>
        <v>New Testament (0031) - 2 Timothy (016)</v>
      </c>
      <c r="AA614" s="14"/>
      <c r="AB614" s="14"/>
      <c r="AC614" s="14"/>
      <c r="AD614" s="14"/>
    </row>
    <row r="615" spans="1:30" ht="15.75" customHeight="1" x14ac:dyDescent="0.2">
      <c r="A615" s="1" t="s">
        <v>2566</v>
      </c>
      <c r="B615" s="1" t="s">
        <v>2986</v>
      </c>
      <c r="C615" s="1" t="s">
        <v>2566</v>
      </c>
      <c r="D615" s="10">
        <f>IF(AND(S615 &gt;= -800,S615 &lt;= -600),-7,IF(AND(S615 &gt; -600,S615 &lt;= -500),-6,IF(AND(S615 &gt; -500,S615 &lt;= -400),-5,IF(AND(S615 &gt; -400,S615 &lt;= -300),-4,IF(AND(S615 &gt; -300,S615 &lt;= -200),-3,IF(AND(S615 &gt; -200,S615 &lt;= -100),-2,IF(AND(S615 &gt; -100,S615 &lt;= -1),-1,IF(AND(S615 &gt;= 0,S615 &lt; 100),1,IF(AND(S615 &gt;= 100,S615 &lt; 200),2,IF(AND(S615 &gt;= 200,S615 &lt; 300),3,IF(AND(S615 &gt;= 300,S615 &lt; 400),4,IF(AND(S615 &gt;= 400,S615 &lt; 500),5))))))))))))</f>
        <v>2</v>
      </c>
      <c r="E615" s="1" t="s">
        <v>2940</v>
      </c>
      <c r="F615" s="27" t="s">
        <v>3059</v>
      </c>
      <c r="G615" s="1" t="s">
        <v>3060</v>
      </c>
      <c r="H615" s="1" t="s">
        <v>3061</v>
      </c>
      <c r="I615" s="1">
        <v>456</v>
      </c>
      <c r="J615" s="1">
        <v>1</v>
      </c>
      <c r="K615" s="1">
        <v>10</v>
      </c>
      <c r="L615" s="1">
        <v>0</v>
      </c>
      <c r="M615" t="s">
        <v>29</v>
      </c>
      <c r="N615" s="14">
        <f>J615/I615</f>
        <v>2.1929824561403508E-3</v>
      </c>
      <c r="O615" s="14">
        <f>K615/I615</f>
        <v>2.1929824561403508E-2</v>
      </c>
      <c r="P615" s="14">
        <f>L615/I615</f>
        <v>0</v>
      </c>
      <c r="Q615">
        <v>104</v>
      </c>
      <c r="R615" s="14">
        <f>Q615/I615</f>
        <v>0.22807017543859648</v>
      </c>
      <c r="S615">
        <v>100</v>
      </c>
      <c r="T615" t="s">
        <v>2737</v>
      </c>
      <c r="U615" s="19" t="s">
        <v>2944</v>
      </c>
      <c r="V615" s="19" t="s">
        <v>685</v>
      </c>
      <c r="W615">
        <v>67.999999999999986</v>
      </c>
      <c r="X615" s="14">
        <f>(Q615-W615)/I615</f>
        <v>7.8947368421052669E-2</v>
      </c>
      <c r="Y615" s="14" t="s">
        <v>3062</v>
      </c>
      <c r="Z615" s="30" t="str">
        <f>CONCATENATE(E615," (",U615,") - ",F615," (",V615,")")</f>
        <v>New Testament (0031) - Jude (026)</v>
      </c>
      <c r="AA615" s="14"/>
      <c r="AB615" s="14"/>
      <c r="AC615" s="14"/>
      <c r="AD615" s="14"/>
    </row>
    <row r="616" spans="1:30" ht="15.75" customHeight="1" x14ac:dyDescent="0.2">
      <c r="A616" s="1" t="s">
        <v>2566</v>
      </c>
      <c r="B616" s="1" t="s">
        <v>2986</v>
      </c>
      <c r="C616" s="1" t="s">
        <v>2566</v>
      </c>
      <c r="D616" s="10">
        <f>IF(AND(S616 &gt;= -800,S616 &lt;= -600),-7,IF(AND(S616 &gt; -600,S616 &lt;= -500),-6,IF(AND(S616 &gt; -500,S616 &lt;= -400),-5,IF(AND(S616 &gt; -400,S616 &lt;= -300),-4,IF(AND(S616 &gt; -300,S616 &lt;= -200),-3,IF(AND(S616 &gt; -200,S616 &lt;= -100),-2,IF(AND(S616 &gt; -100,S616 &lt;= -1),-1,IF(AND(S616 &gt;= 0,S616 &lt; 100),1,IF(AND(S616 &gt;= 100,S616 &lt; 200),2,IF(AND(S616 &gt;= 200,S616 &lt; 300),3,IF(AND(S616 &gt;= 300,S616 &lt; 400),4,IF(AND(S616 &gt;= 400,S616 &lt; 500),5))))))))))))</f>
        <v>2</v>
      </c>
      <c r="E616" s="1" t="s">
        <v>2940</v>
      </c>
      <c r="F616" s="27" t="s">
        <v>3063</v>
      </c>
      <c r="G616" s="1" t="s">
        <v>3064</v>
      </c>
      <c r="H616" s="1" t="s">
        <v>3065</v>
      </c>
      <c r="I616" s="1">
        <v>659</v>
      </c>
      <c r="J616" s="1">
        <v>5</v>
      </c>
      <c r="K616" s="1">
        <v>6</v>
      </c>
      <c r="L616" s="1">
        <v>0</v>
      </c>
      <c r="M616" t="s">
        <v>29</v>
      </c>
      <c r="N616" s="14">
        <f>J616/I616</f>
        <v>7.5872534142640367E-3</v>
      </c>
      <c r="O616" s="14">
        <f>K616/I616</f>
        <v>9.104704097116844E-3</v>
      </c>
      <c r="P616" s="14">
        <f>L616/I616</f>
        <v>0</v>
      </c>
      <c r="Q616">
        <v>150</v>
      </c>
      <c r="R616" s="14">
        <f>Q616/I616</f>
        <v>0.22761760242792109</v>
      </c>
      <c r="S616">
        <v>100</v>
      </c>
      <c r="T616" t="s">
        <v>2737</v>
      </c>
      <c r="U616" s="19" t="s">
        <v>2944</v>
      </c>
      <c r="V616" s="19" t="s">
        <v>727</v>
      </c>
      <c r="W616">
        <v>94.666666666666671</v>
      </c>
      <c r="X616" s="14">
        <f>(Q616-W616)/I616</f>
        <v>8.3965604451188669E-2</v>
      </c>
      <c r="Y616" s="14" t="s">
        <v>3066</v>
      </c>
      <c r="Z616" s="30" t="str">
        <f>CONCATENATE(E616," (",U616,") - ",F616," (",V616,")")</f>
        <v>New Testament (0031) - Titus (017)</v>
      </c>
      <c r="AA616" s="14"/>
      <c r="AB616" s="14"/>
      <c r="AC616" s="14"/>
      <c r="AD616" s="14"/>
    </row>
    <row r="617" spans="1:30" ht="15.75" customHeight="1" x14ac:dyDescent="0.2">
      <c r="A617" s="1" t="s">
        <v>916</v>
      </c>
      <c r="B617" s="1" t="s">
        <v>1374</v>
      </c>
      <c r="C617" s="1" t="s">
        <v>916</v>
      </c>
      <c r="D617" s="10">
        <f>IF(AND(S617 &gt;= -800,S617 &lt;= -600),-7,IF(AND(S617 &gt; -600,S617 &lt;= -500),-6,IF(AND(S617 &gt; -500,S617 &lt;= -400),-5,IF(AND(S617 &gt; -400,S617 &lt;= -300),-4,IF(AND(S617 &gt; -300,S617 &lt;= -200),-3,IF(AND(S617 &gt; -200,S617 &lt;= -100),-2,IF(AND(S617 &gt; -100,S617 &lt;= -1),-1,IF(AND(S617 &gt;= 0,S617 &lt; 100),1,IF(AND(S617 &gt;= 100,S617 &lt; 200),2,IF(AND(S617 &gt;= 200,S617 &lt; 300),3,IF(AND(S617 &gt;= 300,S617 &lt; 400),4,IF(AND(S617 &gt;= 400,S617 &lt; 500),5))))))))))))</f>
        <v>2</v>
      </c>
      <c r="E617" s="2" t="s">
        <v>1375</v>
      </c>
      <c r="F617" s="27" t="s">
        <v>1376</v>
      </c>
      <c r="G617" s="1" t="s">
        <v>1377</v>
      </c>
      <c r="H617" s="1" t="s">
        <v>1378</v>
      </c>
      <c r="I617" s="1">
        <v>26999</v>
      </c>
      <c r="J617" s="1">
        <v>18</v>
      </c>
      <c r="K617" s="1">
        <v>40</v>
      </c>
      <c r="L617" s="1">
        <v>1</v>
      </c>
      <c r="M617" t="s">
        <v>29</v>
      </c>
      <c r="N617" s="14">
        <f>J617/I617</f>
        <v>6.6669135893922E-4</v>
      </c>
      <c r="O617" s="14">
        <f>K617/I617</f>
        <v>1.4815363531982665E-3</v>
      </c>
      <c r="P617" s="14">
        <f>L617/I617</f>
        <v>3.7038408829956664E-5</v>
      </c>
      <c r="Q617">
        <v>4112</v>
      </c>
      <c r="R617" s="14">
        <f>Q617/I617</f>
        <v>0.15230193710878182</v>
      </c>
      <c r="S617">
        <v>100</v>
      </c>
      <c r="T617" t="s">
        <v>97</v>
      </c>
      <c r="U617" s="19" t="s">
        <v>1379</v>
      </c>
      <c r="V617" s="19" t="s">
        <v>32</v>
      </c>
      <c r="W617">
        <v>1675.2285714285631</v>
      </c>
      <c r="X617" s="14">
        <f>(Q617-W617)/I617</f>
        <v>9.0254136396586429E-2</v>
      </c>
      <c r="Y617" s="14" t="s">
        <v>1380</v>
      </c>
      <c r="Z617" s="30" t="str">
        <f>CONCATENATE(E617," (",U617,") - ",F617," (",V617,")")</f>
        <v>Pseudo Apollodorus (0548) - Library (001)</v>
      </c>
      <c r="AA617" s="14"/>
      <c r="AB617" s="14"/>
      <c r="AC617" s="14"/>
      <c r="AD617" s="14"/>
    </row>
    <row r="618" spans="1:30" ht="15.75" customHeight="1" x14ac:dyDescent="0.2">
      <c r="A618" s="1" t="s">
        <v>2204</v>
      </c>
      <c r="B618" s="1" t="s">
        <v>2204</v>
      </c>
      <c r="C618" s="1" t="s">
        <v>2204</v>
      </c>
      <c r="D618" s="10">
        <f>IF(AND(S618 &gt;= -800,S618 &lt;= -600),-7,IF(AND(S618 &gt; -600,S618 &lt;= -500),-6,IF(AND(S618 &gt; -500,S618 &lt;= -400),-5,IF(AND(S618 &gt; -400,S618 &lt;= -300),-4,IF(AND(S618 &gt; -300,S618 &lt;= -200),-3,IF(AND(S618 &gt; -200,S618 &lt;= -100),-2,IF(AND(S618 &gt; -100,S618 &lt;= -1),-1,IF(AND(S618 &gt;= 0,S618 &lt; 100),1,IF(AND(S618 &gt;= 100,S618 &lt; 200),2,IF(AND(S618 &gt;= 200,S618 &lt; 300),3,IF(AND(S618 &gt;= 300,S618 &lt; 400),4,IF(AND(S618 &gt;= 400,S618 &lt; 500),5))))))))))))</f>
        <v>2</v>
      </c>
      <c r="E618" s="2" t="s">
        <v>2411</v>
      </c>
      <c r="F618" s="27" t="s">
        <v>2412</v>
      </c>
      <c r="G618" s="1" t="s">
        <v>2413</v>
      </c>
      <c r="H618" s="1" t="s">
        <v>2414</v>
      </c>
      <c r="I618" s="1">
        <v>74641</v>
      </c>
      <c r="J618" s="1">
        <v>268</v>
      </c>
      <c r="K618" s="1">
        <v>118</v>
      </c>
      <c r="L618" s="1">
        <v>24</v>
      </c>
      <c r="M618" t="s">
        <v>29</v>
      </c>
      <c r="N618" s="14">
        <f>J618/I618</f>
        <v>3.5905199555204244E-3</v>
      </c>
      <c r="O618" s="14">
        <f>K618/I618</f>
        <v>1.5809005774306347E-3</v>
      </c>
      <c r="P618" s="14">
        <f>L618/I618</f>
        <v>3.2153910049436638E-4</v>
      </c>
      <c r="Q618">
        <v>17011</v>
      </c>
      <c r="R618" s="14">
        <f>Q618/I618</f>
        <v>0.22790423493790277</v>
      </c>
      <c r="S618">
        <v>108</v>
      </c>
      <c r="T618" t="s">
        <v>97</v>
      </c>
      <c r="U618" s="19" t="s">
        <v>2415</v>
      </c>
      <c r="V618" s="19" t="s">
        <v>32</v>
      </c>
      <c r="W618">
        <v>8343.2976190473764</v>
      </c>
      <c r="X618" s="14">
        <f>(Q618-W618)/I618</f>
        <v>0.11612521778851601</v>
      </c>
      <c r="Y618" s="14" t="s">
        <v>2416</v>
      </c>
      <c r="Z618" s="30" t="str">
        <f>CONCATENATE(E618," (",U618,") - ",F618," (",V618,")")</f>
        <v>Epictetus (0557) - Discourses (001)</v>
      </c>
      <c r="AA618" s="14"/>
      <c r="AB618" s="14"/>
      <c r="AC618" s="14"/>
      <c r="AD618" s="14"/>
    </row>
    <row r="619" spans="1:30" ht="15.75" customHeight="1" x14ac:dyDescent="0.2">
      <c r="A619" s="1" t="s">
        <v>2204</v>
      </c>
      <c r="B619" s="1" t="s">
        <v>2204</v>
      </c>
      <c r="C619" s="1" t="s">
        <v>2204</v>
      </c>
      <c r="D619" s="10">
        <f>IF(AND(S619 &gt;= -800,S619 &lt;= -600),-7,IF(AND(S619 &gt; -600,S619 &lt;= -500),-6,IF(AND(S619 &gt; -500,S619 &lt;= -400),-5,IF(AND(S619 &gt; -400,S619 &lt;= -300),-4,IF(AND(S619 &gt; -300,S619 &lt;= -200),-3,IF(AND(S619 &gt; -200,S619 &lt;= -100),-2,IF(AND(S619 &gt; -100,S619 &lt;= -1),-1,IF(AND(S619 &gt;= 0,S619 &lt; 100),1,IF(AND(S619 &gt;= 100,S619 &lt; 200),2,IF(AND(S619 &gt;= 200,S619 &lt; 300),3,IF(AND(S619 &gt;= 300,S619 &lt; 400),4,IF(AND(S619 &gt;= 400,S619 &lt; 500),5))))))))))))</f>
        <v>2</v>
      </c>
      <c r="E619" s="1" t="s">
        <v>2411</v>
      </c>
      <c r="F619" s="27" t="s">
        <v>2417</v>
      </c>
      <c r="G619" s="1" t="s">
        <v>2418</v>
      </c>
      <c r="H619" s="1" t="s">
        <v>2419</v>
      </c>
      <c r="I619" s="1">
        <v>4966</v>
      </c>
      <c r="J619" s="1">
        <v>6</v>
      </c>
      <c r="K619" s="1">
        <v>1</v>
      </c>
      <c r="L619" s="1">
        <v>1</v>
      </c>
      <c r="M619" t="s">
        <v>29</v>
      </c>
      <c r="N619" s="14">
        <f>J619/I619</f>
        <v>1.2082158679017317E-3</v>
      </c>
      <c r="O619" s="14">
        <f>K619/I619</f>
        <v>2.013693113169553E-4</v>
      </c>
      <c r="P619" s="14">
        <f>L619/I619</f>
        <v>2.013693113169553E-4</v>
      </c>
      <c r="Q619">
        <v>1064</v>
      </c>
      <c r="R619" s="14">
        <f>Q619/I619</f>
        <v>0.21425694724124045</v>
      </c>
      <c r="S619">
        <v>108</v>
      </c>
      <c r="T619" t="s">
        <v>97</v>
      </c>
      <c r="U619" s="19" t="s">
        <v>2415</v>
      </c>
      <c r="V619" s="19" t="s">
        <v>37</v>
      </c>
      <c r="W619">
        <v>562.18809523809512</v>
      </c>
      <c r="X619" s="14">
        <f>(Q619-W619)/I619</f>
        <v>0.10104951767255435</v>
      </c>
      <c r="Y619" s="14" t="s">
        <v>2420</v>
      </c>
      <c r="Z619" s="30" t="str">
        <f>CONCATENATE(E619," (",U619,") - ",F619," (",V619,")")</f>
        <v>Epictetus (0557) - Enchiridion (002)</v>
      </c>
      <c r="AA619" s="14"/>
      <c r="AB619" s="14"/>
      <c r="AC619" s="14"/>
      <c r="AD619" s="14"/>
    </row>
    <row r="620" spans="1:30" ht="15.75" customHeight="1" x14ac:dyDescent="0.2">
      <c r="A620" s="1" t="s">
        <v>2204</v>
      </c>
      <c r="B620" s="1" t="s">
        <v>2204</v>
      </c>
      <c r="C620" s="1" t="s">
        <v>2204</v>
      </c>
      <c r="D620" s="10">
        <f>IF(AND(S620 &gt;= -800,S620 &lt;= -600),-7,IF(AND(S620 &gt; -600,S620 &lt;= -500),-6,IF(AND(S620 &gt; -500,S620 &lt;= -400),-5,IF(AND(S620 &gt; -400,S620 &lt;= -300),-4,IF(AND(S620 &gt; -300,S620 &lt;= -200),-3,IF(AND(S620 &gt; -200,S620 &lt;= -100),-2,IF(AND(S620 &gt; -100,S620 &lt;= -1),-1,IF(AND(S620 &gt;= 0,S620 &lt; 100),1,IF(AND(S620 &gt;= 100,S620 &lt; 200),2,IF(AND(S620 &gt;= 200,S620 &lt; 300),3,IF(AND(S620 &gt;= 300,S620 &lt; 400),4,IF(AND(S620 &gt;= 400,S620 &lt; 500),5))))))))))))</f>
        <v>2</v>
      </c>
      <c r="E620" s="1" t="s">
        <v>2411</v>
      </c>
      <c r="F620" s="27" t="s">
        <v>2421</v>
      </c>
      <c r="G620" s="1" t="s">
        <v>2422</v>
      </c>
      <c r="H620" s="1" t="s">
        <v>2423</v>
      </c>
      <c r="I620" s="1">
        <v>4010</v>
      </c>
      <c r="J620" s="1">
        <v>15</v>
      </c>
      <c r="K620" s="1">
        <v>10</v>
      </c>
      <c r="L620" s="1">
        <v>0</v>
      </c>
      <c r="M620" t="s">
        <v>29</v>
      </c>
      <c r="N620" s="14">
        <f>J620/I620</f>
        <v>3.740648379052369E-3</v>
      </c>
      <c r="O620" s="14">
        <f>K620/I620</f>
        <v>2.4937655860349127E-3</v>
      </c>
      <c r="P620" s="14">
        <f>L620/I620</f>
        <v>0</v>
      </c>
      <c r="Q620">
        <v>811</v>
      </c>
      <c r="R620" s="14">
        <f>Q620/I620</f>
        <v>0.20224438902743141</v>
      </c>
      <c r="S620">
        <v>108</v>
      </c>
      <c r="T620" t="s">
        <v>97</v>
      </c>
      <c r="U620" s="19" t="s">
        <v>2415</v>
      </c>
      <c r="V620" s="19" t="s">
        <v>42</v>
      </c>
      <c r="W620">
        <v>456.79285714285652</v>
      </c>
      <c r="X620" s="14">
        <f>(Q620-W620)/I620</f>
        <v>8.8330958318489652E-2</v>
      </c>
      <c r="Y620" s="14" t="s">
        <v>2424</v>
      </c>
      <c r="Z620" s="30" t="str">
        <f>CONCATENATE(E620," (",U620,") - ",F620," (",V620,")")</f>
        <v>Epictetus (0557) - Fragments (003)</v>
      </c>
      <c r="AA620" s="14"/>
      <c r="AB620" s="14"/>
      <c r="AC620" s="14"/>
      <c r="AD620" s="14"/>
    </row>
    <row r="621" spans="1:30" ht="15.75" customHeight="1" x14ac:dyDescent="0.2">
      <c r="A621" s="1" t="s">
        <v>2566</v>
      </c>
      <c r="B621" s="1" t="s">
        <v>2986</v>
      </c>
      <c r="C621" s="1" t="s">
        <v>2566</v>
      </c>
      <c r="D621" s="10">
        <f>IF(AND(S621 &gt;= -800,S621 &lt;= -600),-7,IF(AND(S621 &gt; -600,S621 &lt;= -500),-6,IF(AND(S621 &gt; -500,S621 &lt;= -400),-5,IF(AND(S621 &gt; -400,S621 &lt;= -300),-4,IF(AND(S621 &gt; -300,S621 &lt;= -200),-3,IF(AND(S621 &gt; -200,S621 &lt;= -100),-2,IF(AND(S621 &gt; -100,S621 &lt;= -1),-1,IF(AND(S621 &gt;= 0,S621 &lt; 100),1,IF(AND(S621 &gt;= 100,S621 &lt; 200),2,IF(AND(S621 &gt;= 200,S621 &lt; 300),3,IF(AND(S621 &gt;= 300,S621 &lt; 400),4,IF(AND(S621 &gt;= 400,S621 &lt; 500),5))))))))))))</f>
        <v>2</v>
      </c>
      <c r="E621" s="1" t="s">
        <v>2940</v>
      </c>
      <c r="F621" s="27" t="s">
        <v>3067</v>
      </c>
      <c r="G621" s="1" t="s">
        <v>3068</v>
      </c>
      <c r="H621" s="1" t="s">
        <v>3069</v>
      </c>
      <c r="I621" s="1">
        <v>1095</v>
      </c>
      <c r="J621" s="1">
        <v>4</v>
      </c>
      <c r="K621" s="1">
        <v>8</v>
      </c>
      <c r="L621" s="1">
        <v>0</v>
      </c>
      <c r="M621" t="s">
        <v>29</v>
      </c>
      <c r="N621" s="14">
        <f>J621/I621</f>
        <v>3.6529680365296802E-3</v>
      </c>
      <c r="O621" s="14">
        <f>K621/I621</f>
        <v>7.3059360730593605E-3</v>
      </c>
      <c r="P621" s="14">
        <f>L621/I621</f>
        <v>0</v>
      </c>
      <c r="Q621">
        <v>283</v>
      </c>
      <c r="R621" s="14">
        <f>Q621/I621</f>
        <v>0.25844748858447486</v>
      </c>
      <c r="S621">
        <v>110</v>
      </c>
      <c r="T621" t="s">
        <v>2737</v>
      </c>
      <c r="U621" s="19" t="s">
        <v>2944</v>
      </c>
      <c r="V621" s="19" t="s">
        <v>761</v>
      </c>
      <c r="W621">
        <v>147</v>
      </c>
      <c r="X621" s="14">
        <f>(Q621-W621)/I621</f>
        <v>0.12420091324200913</v>
      </c>
      <c r="Y621" s="14" t="s">
        <v>3070</v>
      </c>
      <c r="Z621" s="30" t="str">
        <f>CONCATENATE(E621," (",U621,") - ",F621," (",V621,")")</f>
        <v>New Testament (0031) - 2 Peter (022)</v>
      </c>
      <c r="AA621" s="14"/>
      <c r="AB621" s="14"/>
      <c r="AC621" s="14"/>
      <c r="AD621" s="14"/>
    </row>
    <row r="622" spans="1:30" ht="15.75" customHeight="1" x14ac:dyDescent="0.2">
      <c r="A622" s="1" t="s">
        <v>916</v>
      </c>
      <c r="B622" s="1" t="s">
        <v>1381</v>
      </c>
      <c r="C622" s="1" t="s">
        <v>916</v>
      </c>
      <c r="D622" s="10">
        <f>IF(AND(S622 &gt;= -800,S622 &lt;= -600),-7,IF(AND(S622 &gt; -600,S622 &lt;= -500),-6,IF(AND(S622 &gt; -500,S622 &lt;= -400),-5,IF(AND(S622 &gt; -400,S622 &lt;= -300),-4,IF(AND(S622 &gt; -300,S622 &lt;= -200),-3,IF(AND(S622 &gt; -200,S622 &lt;= -100),-2,IF(AND(S622 &gt; -100,S622 &lt;= -1),-1,IF(AND(S622 &gt;= 0,S622 &lt; 100),1,IF(AND(S622 &gt;= 100,S622 &lt; 200),2,IF(AND(S622 &gt;= 200,S622 &lt; 300),3,IF(AND(S622 &gt;= 300,S622 &lt; 400),4,IF(AND(S622 &gt;= 400,S622 &lt; 500),5))))))))))))</f>
        <v>2</v>
      </c>
      <c r="E622" s="1" t="s">
        <v>1388</v>
      </c>
      <c r="F622" s="27" t="s">
        <v>1389</v>
      </c>
      <c r="G622" s="1" t="s">
        <v>1390</v>
      </c>
      <c r="H622" s="1" t="s">
        <v>1391</v>
      </c>
      <c r="I622" s="1">
        <v>16395</v>
      </c>
      <c r="J622" s="1">
        <v>39</v>
      </c>
      <c r="K622" s="1">
        <v>99</v>
      </c>
      <c r="L622" s="1">
        <v>0</v>
      </c>
      <c r="M622" t="s">
        <v>29</v>
      </c>
      <c r="N622" s="14">
        <f>J622/I622</f>
        <v>2.3787740164684353E-3</v>
      </c>
      <c r="O622" s="14">
        <f>K622/I622</f>
        <v>6.0384263494967982E-3</v>
      </c>
      <c r="P622" s="14">
        <f>L622/I622</f>
        <v>0</v>
      </c>
      <c r="Q622">
        <v>3112</v>
      </c>
      <c r="R622" s="14">
        <f>Q622/I622</f>
        <v>0.18981396767307107</v>
      </c>
      <c r="S622">
        <v>110</v>
      </c>
      <c r="T622" t="s">
        <v>97</v>
      </c>
      <c r="U622" s="19" t="s">
        <v>1392</v>
      </c>
      <c r="V622" s="19" t="s">
        <v>32</v>
      </c>
      <c r="W622">
        <v>1549.5023809523759</v>
      </c>
      <c r="X622" s="14">
        <f>(Q622-W622)/I622</f>
        <v>9.5303300948314976E-2</v>
      </c>
      <c r="Y622" s="14" t="s">
        <v>1393</v>
      </c>
      <c r="Z622" s="30" t="str">
        <f>CONCATENATE(E622," (",U622,") - ",F622," (",V622,")")</f>
        <v>Xenophon of Ephesus (0641) - Ephesiaca (001)</v>
      </c>
      <c r="AA622" s="14"/>
      <c r="AB622" s="14"/>
      <c r="AC622" s="14"/>
      <c r="AD622" s="14"/>
    </row>
    <row r="623" spans="1:30" ht="15.75" customHeight="1" x14ac:dyDescent="0.2">
      <c r="A623" s="1" t="s">
        <v>916</v>
      </c>
      <c r="B623" s="1" t="s">
        <v>1381</v>
      </c>
      <c r="C623" s="1" t="s">
        <v>916</v>
      </c>
      <c r="D623" s="10">
        <f>IF(AND(S623 &gt;= -800,S623 &lt;= -600),-7,IF(AND(S623 &gt; -600,S623 &lt;= -500),-6,IF(AND(S623 &gt; -500,S623 &lt;= -400),-5,IF(AND(S623 &gt; -400,S623 &lt;= -300),-4,IF(AND(S623 &gt; -300,S623 &lt;= -200),-3,IF(AND(S623 &gt; -200,S623 &lt;= -100),-2,IF(AND(S623 &gt; -100,S623 &lt;= -1),-1,IF(AND(S623 &gt;= 0,S623 &lt; 100),1,IF(AND(S623 &gt;= 100,S623 &lt; 200),2,IF(AND(S623 &gt;= 200,S623 &lt; 300),3,IF(AND(S623 &gt;= 300,S623 &lt; 400),4,IF(AND(S623 &gt;= 400,S623 &lt; 500),5))))))))))))</f>
        <v>2</v>
      </c>
      <c r="E623" s="1" t="s">
        <v>1394</v>
      </c>
      <c r="F623" s="27" t="s">
        <v>1395</v>
      </c>
      <c r="G623" s="1" t="s">
        <v>1396</v>
      </c>
      <c r="H623" s="1" t="s">
        <v>1397</v>
      </c>
      <c r="I623" s="1">
        <v>41515</v>
      </c>
      <c r="J623" s="1">
        <v>99</v>
      </c>
      <c r="K623" s="1">
        <v>61</v>
      </c>
      <c r="L623" s="1">
        <v>0</v>
      </c>
      <c r="M623" t="s">
        <v>29</v>
      </c>
      <c r="N623" s="14">
        <f>J623/I623</f>
        <v>2.3846802360592556E-3</v>
      </c>
      <c r="O623" s="14">
        <f>K623/I623</f>
        <v>1.4693484282789354E-3</v>
      </c>
      <c r="P623" s="14">
        <f>L623/I623</f>
        <v>0</v>
      </c>
      <c r="Q623">
        <v>7663</v>
      </c>
      <c r="R623" s="14">
        <f>Q623/I623</f>
        <v>0.18458388534264725</v>
      </c>
      <c r="S623">
        <v>120</v>
      </c>
      <c r="T623" t="s">
        <v>97</v>
      </c>
      <c r="U623" s="19" t="s">
        <v>1398</v>
      </c>
      <c r="V623" s="19" t="s">
        <v>32</v>
      </c>
      <c r="W623">
        <v>3923.0809523810071</v>
      </c>
      <c r="X623" s="14">
        <f>(Q623-W623)/I623</f>
        <v>9.0085970073924909E-2</v>
      </c>
      <c r="Y623" s="14" t="s">
        <v>1399</v>
      </c>
      <c r="Z623" s="30" t="str">
        <f>CONCATENATE(E623," (",U623,") - ",F623," (",V623,")")</f>
        <v>Achilles Tatius (0532) - Leucippe and Clitophon (001)</v>
      </c>
      <c r="AA623" s="14"/>
      <c r="AB623" s="14"/>
      <c r="AC623" s="14"/>
      <c r="AD623" s="14"/>
    </row>
    <row r="624" spans="1:30" ht="15.75" customHeight="1" x14ac:dyDescent="0.2">
      <c r="A624" s="1" t="s">
        <v>916</v>
      </c>
      <c r="B624" s="1" t="s">
        <v>1241</v>
      </c>
      <c r="C624" s="1" t="s">
        <v>916</v>
      </c>
      <c r="D624" s="10">
        <f>IF(AND(S624 &gt;= -800,S624 &lt;= -600),-7,IF(AND(S624 &gt; -600,S624 &lt;= -500),-6,IF(AND(S624 &gt; -500,S624 &lt;= -400),-5,IF(AND(S624 &gt; -400,S624 &lt;= -300),-4,IF(AND(S624 &gt; -300,S624 &lt;= -200),-3,IF(AND(S624 &gt; -200,S624 &lt;= -100),-2,IF(AND(S624 &gt; -100,S624 &lt;= -1),-1,IF(AND(S624 &gt;= 0,S624 &lt; 100),1,IF(AND(S624 &gt;= 100,S624 &lt; 200),2,IF(AND(S624 &gt;= 200,S624 &lt; 300),3,IF(AND(S624 &gt;= 300,S624 &lt; 400),4,IF(AND(S624 &gt;= 400,S624 &lt; 500),5))))))))))))</f>
        <v>2</v>
      </c>
      <c r="E624" s="1" t="s">
        <v>1297</v>
      </c>
      <c r="F624" s="27" t="s">
        <v>1298</v>
      </c>
      <c r="G624" s="1" t="s">
        <v>1299</v>
      </c>
      <c r="H624" s="1" t="s">
        <v>1300</v>
      </c>
      <c r="I624" s="1">
        <v>1265</v>
      </c>
      <c r="J624" s="1">
        <v>10</v>
      </c>
      <c r="K624" s="1">
        <v>21</v>
      </c>
      <c r="L624" s="1">
        <v>0</v>
      </c>
      <c r="M624" t="s">
        <v>29</v>
      </c>
      <c r="N624" s="14">
        <f>J624/I624</f>
        <v>7.9051383399209481E-3</v>
      </c>
      <c r="O624" s="14">
        <f>K624/I624</f>
        <v>1.6600790513833993E-2</v>
      </c>
      <c r="P624" s="14">
        <f>L624/I624</f>
        <v>0</v>
      </c>
      <c r="Q624">
        <v>229</v>
      </c>
      <c r="R624" s="14">
        <f>Q624/I624</f>
        <v>0.18102766798418973</v>
      </c>
      <c r="S624">
        <v>120</v>
      </c>
      <c r="T624" t="s">
        <v>97</v>
      </c>
      <c r="U624" s="19" t="s">
        <v>1301</v>
      </c>
      <c r="V624" s="19" t="s">
        <v>57</v>
      </c>
      <c r="W624">
        <v>145.56666666666661</v>
      </c>
      <c r="X624" s="14">
        <f>(Q624-W624)/I624</f>
        <v>6.5955204216073829E-2</v>
      </c>
      <c r="Y624" s="14" t="s">
        <v>1302</v>
      </c>
      <c r="Z624" s="30" t="str">
        <f>CONCATENATE(E624," (",U624,") - ",F624," (",V624,")")</f>
        <v>Arrian (0074) - Acies Contra Alanos (006)</v>
      </c>
      <c r="AA624" s="14"/>
      <c r="AB624" s="14"/>
      <c r="AC624" s="14"/>
      <c r="AD624" s="14"/>
    </row>
    <row r="625" spans="1:31" ht="15.75" customHeight="1" x14ac:dyDescent="0.2">
      <c r="A625" s="1" t="s">
        <v>916</v>
      </c>
      <c r="B625" s="1" t="s">
        <v>1241</v>
      </c>
      <c r="C625" s="1" t="s">
        <v>916</v>
      </c>
      <c r="D625" s="10">
        <f>IF(AND(S625 &gt;= -800,S625 &lt;= -600),-7,IF(AND(S625 &gt; -600,S625 &lt;= -500),-6,IF(AND(S625 &gt; -500,S625 &lt;= -400),-5,IF(AND(S625 &gt; -400,S625 &lt;= -300),-4,IF(AND(S625 &gt; -300,S625 &lt;= -200),-3,IF(AND(S625 &gt; -200,S625 &lt;= -100),-2,IF(AND(S625 &gt; -100,S625 &lt;= -1),-1,IF(AND(S625 &gt;= 0,S625 &lt; 100),1,IF(AND(S625 &gt;= 100,S625 &lt; 200),2,IF(AND(S625 &gt;= 200,S625 &lt; 300),3,IF(AND(S625 &gt;= 300,S625 &lt; 400),4,IF(AND(S625 &gt;= 400,S625 &lt; 500),5))))))))))))</f>
        <v>2</v>
      </c>
      <c r="E625" s="3" t="s">
        <v>1297</v>
      </c>
      <c r="F625" s="27" t="s">
        <v>1253</v>
      </c>
      <c r="G625" s="1" t="s">
        <v>1303</v>
      </c>
      <c r="H625" s="1" t="s">
        <v>1304</v>
      </c>
      <c r="I625" s="1">
        <v>78473</v>
      </c>
      <c r="J625" s="1">
        <v>122</v>
      </c>
      <c r="K625" s="1">
        <v>757</v>
      </c>
      <c r="L625" s="1">
        <v>3</v>
      </c>
      <c r="M625" t="s">
        <v>29</v>
      </c>
      <c r="N625" s="14">
        <f>J625/I625</f>
        <v>1.5546748563200082E-3</v>
      </c>
      <c r="O625" s="14">
        <f>K625/I625</f>
        <v>9.6466300511003789E-3</v>
      </c>
      <c r="P625" s="14">
        <f>L625/I625</f>
        <v>3.8229709581639543E-5</v>
      </c>
      <c r="Q625">
        <v>14674</v>
      </c>
      <c r="R625" s="14">
        <f>Q625/I625</f>
        <v>0.18699425280032622</v>
      </c>
      <c r="S625">
        <v>120</v>
      </c>
      <c r="T625" t="s">
        <v>97</v>
      </c>
      <c r="U625" s="19" t="s">
        <v>1301</v>
      </c>
      <c r="V625" s="19" t="s">
        <v>32</v>
      </c>
      <c r="W625">
        <v>7860.6928571426424</v>
      </c>
      <c r="X625" s="14">
        <f>(Q625-W625)/I625</f>
        <v>8.6823584453982361E-2</v>
      </c>
      <c r="Y625" s="14" t="s">
        <v>1305</v>
      </c>
      <c r="Z625" s="30" t="str">
        <f>CONCATENATE(E625," (",U625,") - ",F625," (",V625,")")</f>
        <v>Arrian (0074) - Anabasis (001)</v>
      </c>
      <c r="AA625" s="14"/>
      <c r="AB625" s="14"/>
      <c r="AC625" s="14"/>
      <c r="AD625" s="14"/>
    </row>
    <row r="626" spans="1:31" ht="15.75" customHeight="1" x14ac:dyDescent="0.2">
      <c r="A626" s="1" t="s">
        <v>3075</v>
      </c>
      <c r="B626" s="1" t="s">
        <v>3121</v>
      </c>
      <c r="C626" s="1" t="s">
        <v>3673</v>
      </c>
      <c r="D626" s="10">
        <f>IF(AND(S626 &gt;= -800,S626 &lt;= -600),-7,IF(AND(S626 &gt; -600,S626 &lt;= -500),-6,IF(AND(S626 &gt; -500,S626 &lt;= -400),-5,IF(AND(S626 &gt; -400,S626 &lt;= -300),-4,IF(AND(S626 &gt; -300,S626 &lt;= -200),-3,IF(AND(S626 &gt; -200,S626 &lt;= -100),-2,IF(AND(S626 &gt; -100,S626 &lt;= -1),-1,IF(AND(S626 &gt;= 0,S626 &lt; 100),1,IF(AND(S626 &gt;= 100,S626 &lt; 200),2,IF(AND(S626 &gt;= 200,S626 &lt; 300),3,IF(AND(S626 &gt;= 300,S626 &lt; 400),4,IF(AND(S626 &gt;= 400,S626 &lt; 500),5))))))))))))</f>
        <v>2</v>
      </c>
      <c r="E626" s="1" t="s">
        <v>1297</v>
      </c>
      <c r="F626" s="27" t="s">
        <v>3126</v>
      </c>
      <c r="G626" s="1" t="s">
        <v>3127</v>
      </c>
      <c r="H626" s="1" t="s">
        <v>3128</v>
      </c>
      <c r="I626" s="1">
        <v>5979</v>
      </c>
      <c r="J626" s="1">
        <v>42</v>
      </c>
      <c r="K626" s="1">
        <v>3</v>
      </c>
      <c r="L626" s="1">
        <v>12</v>
      </c>
      <c r="M626" t="s">
        <v>29</v>
      </c>
      <c r="N626" s="14">
        <f>J626/I626</f>
        <v>7.0245860511791271E-3</v>
      </c>
      <c r="O626" s="14">
        <f>K626/I626</f>
        <v>5.0175614651279475E-4</v>
      </c>
      <c r="P626" s="14">
        <f>L626/I626</f>
        <v>2.007024586051179E-3</v>
      </c>
      <c r="Q626">
        <v>1182</v>
      </c>
      <c r="R626" s="14">
        <f>Q626/I626</f>
        <v>0.19769192172604114</v>
      </c>
      <c r="S626">
        <v>120</v>
      </c>
      <c r="T626" t="s">
        <v>97</v>
      </c>
      <c r="U626" s="19" t="s">
        <v>1301</v>
      </c>
      <c r="V626" s="19" t="s">
        <v>42</v>
      </c>
      <c r="W626">
        <v>682.61666666666736</v>
      </c>
      <c r="X626" s="14">
        <f>(Q626-W626)/I626</f>
        <v>8.3522885655349169E-2</v>
      </c>
      <c r="Y626" s="14" t="s">
        <v>3129</v>
      </c>
      <c r="Z626" s="30" t="str">
        <f>CONCATENATE(E626," (",U626,") - ",F626," (",V626,")")</f>
        <v>Arrian (0074) - Cynegeticus (003)</v>
      </c>
      <c r="AA626" s="14"/>
      <c r="AB626" s="14"/>
      <c r="AC626" s="14"/>
      <c r="AD626" s="14"/>
    </row>
    <row r="627" spans="1:31" ht="15.75" customHeight="1" x14ac:dyDescent="0.2">
      <c r="A627" s="1" t="s">
        <v>916</v>
      </c>
      <c r="B627" s="1" t="s">
        <v>1241</v>
      </c>
      <c r="C627" s="1" t="s">
        <v>916</v>
      </c>
      <c r="D627" s="10">
        <f>IF(AND(S627 &gt;= -800,S627 &lt;= -600),-7,IF(AND(S627 &gt; -600,S627 &lt;= -500),-6,IF(AND(S627 &gt; -500,S627 &lt;= -400),-5,IF(AND(S627 &gt; -400,S627 &lt;= -300),-4,IF(AND(S627 &gt; -300,S627 &lt;= -200),-3,IF(AND(S627 &gt; -200,S627 &lt;= -100),-2,IF(AND(S627 &gt; -100,S627 &lt;= -1),-1,IF(AND(S627 &gt;= 0,S627 &lt; 100),1,IF(AND(S627 &gt;= 100,S627 &lt; 200),2,IF(AND(S627 &gt;= 200,S627 &lt; 300),3,IF(AND(S627 &gt;= 300,S627 &lt; 400),4,IF(AND(S627 &gt;= 400,S627 &lt; 500),5))))))))))))</f>
        <v>2</v>
      </c>
      <c r="E627" s="1" t="s">
        <v>1297</v>
      </c>
      <c r="F627" s="27" t="s">
        <v>1306</v>
      </c>
      <c r="G627" s="1" t="s">
        <v>1307</v>
      </c>
      <c r="H627" s="1" t="s">
        <v>1308</v>
      </c>
      <c r="I627" s="1">
        <v>13755</v>
      </c>
      <c r="J627" s="1">
        <v>158</v>
      </c>
      <c r="K627" s="1">
        <v>243</v>
      </c>
      <c r="L627" s="1">
        <v>2</v>
      </c>
      <c r="M627" t="s">
        <v>29</v>
      </c>
      <c r="N627" s="14">
        <f>J627/I627</f>
        <v>1.1486732097419121E-2</v>
      </c>
      <c r="O627" s="14">
        <f>K627/I627</f>
        <v>1.7666303162486369E-2</v>
      </c>
      <c r="P627" s="14">
        <f>L627/I627</f>
        <v>1.4540167211922936E-4</v>
      </c>
      <c r="Q627">
        <v>2786</v>
      </c>
      <c r="R627" s="14">
        <f>Q627/I627</f>
        <v>0.20254452926208652</v>
      </c>
      <c r="S627">
        <v>120</v>
      </c>
      <c r="T627" t="s">
        <v>97</v>
      </c>
      <c r="U627" s="19" t="s">
        <v>1301</v>
      </c>
      <c r="V627" s="19" t="s">
        <v>37</v>
      </c>
      <c r="W627">
        <v>1506.080952380948</v>
      </c>
      <c r="X627" s="14">
        <f>(Q627-W627)/I627</f>
        <v>9.3051184850530863E-2</v>
      </c>
      <c r="Y627" s="14" t="s">
        <v>1309</v>
      </c>
      <c r="Z627" s="30" t="str">
        <f>CONCATENATE(E627," (",U627,") - ",F627," (",V627,")")</f>
        <v>Arrian (0074) - Indica (002)</v>
      </c>
      <c r="AA627" s="14"/>
      <c r="AB627" s="14"/>
      <c r="AC627" s="14"/>
      <c r="AD627" s="14"/>
    </row>
    <row r="628" spans="1:31" ht="15.75" customHeight="1" x14ac:dyDescent="0.2">
      <c r="A628" s="1" t="s">
        <v>3075</v>
      </c>
      <c r="B628" s="1" t="s">
        <v>3094</v>
      </c>
      <c r="C628" s="1" t="s">
        <v>831</v>
      </c>
      <c r="D628" s="10">
        <f>IF(AND(S628 &gt;= -800,S628 &lt;= -600),-7,IF(AND(S628 &gt; -600,S628 &lt;= -500),-6,IF(AND(S628 &gt; -500,S628 &lt;= -400),-5,IF(AND(S628 &gt; -400,S628 &lt;= -300),-4,IF(AND(S628 &gt; -300,S628 &lt;= -200),-3,IF(AND(S628 &gt; -200,S628 &lt;= -100),-2,IF(AND(S628 &gt; -100,S628 &lt;= -1),-1,IF(AND(S628 &gt;= 0,S628 &lt; 100),1,IF(AND(S628 &gt;= 100,S628 &lt; 200),2,IF(AND(S628 &gt;= 200,S628 &lt; 300),3,IF(AND(S628 &gt;= 300,S628 &lt; 400),4,IF(AND(S628 &gt;= 400,S628 &lt; 500),5))))))))))))</f>
        <v>2</v>
      </c>
      <c r="E628" s="1" t="s">
        <v>1297</v>
      </c>
      <c r="F628" s="27" t="s">
        <v>3100</v>
      </c>
      <c r="G628" s="1" t="s">
        <v>3101</v>
      </c>
      <c r="H628" s="1" t="s">
        <v>3102</v>
      </c>
      <c r="I628" s="1">
        <v>4337</v>
      </c>
      <c r="J628" s="1">
        <v>16</v>
      </c>
      <c r="K628" s="1">
        <v>167</v>
      </c>
      <c r="L628" s="1">
        <v>0</v>
      </c>
      <c r="M628" t="s">
        <v>29</v>
      </c>
      <c r="N628" s="14">
        <f>J628/I628</f>
        <v>3.6891860733225734E-3</v>
      </c>
      <c r="O628" s="14">
        <f>K628/I628</f>
        <v>3.8505879640304358E-2</v>
      </c>
      <c r="P628" s="14">
        <f>L628/I628</f>
        <v>0</v>
      </c>
      <c r="Q628">
        <v>828</v>
      </c>
      <c r="R628" s="14">
        <f>Q628/I628</f>
        <v>0.19091537929444316</v>
      </c>
      <c r="S628">
        <v>120</v>
      </c>
      <c r="T628" t="s">
        <v>97</v>
      </c>
      <c r="U628" s="19" t="s">
        <v>1301</v>
      </c>
      <c r="V628" s="19" t="s">
        <v>47</v>
      </c>
      <c r="W628">
        <v>437.21666666666619</v>
      </c>
      <c r="X628" s="14">
        <f>(Q628-W628)/I628</f>
        <v>9.0104526938744253E-2</v>
      </c>
      <c r="Y628" s="14" t="s">
        <v>3103</v>
      </c>
      <c r="Z628" s="30" t="str">
        <f>CONCATENATE(E628," (",U628,") - ",F628," (",V628,")")</f>
        <v>Arrian (0074) - Periplus Ponti Euxini (004)</v>
      </c>
      <c r="AA628" s="14"/>
      <c r="AB628" s="14"/>
      <c r="AC628" s="14"/>
      <c r="AD628" s="14"/>
    </row>
    <row r="629" spans="1:31" ht="15.75" customHeight="1" x14ac:dyDescent="0.2">
      <c r="A629" s="1" t="s">
        <v>2566</v>
      </c>
      <c r="B629" s="1" t="s">
        <v>2986</v>
      </c>
      <c r="C629" s="1" t="s">
        <v>2566</v>
      </c>
      <c r="D629" s="10">
        <f>IF(AND(S629 &gt;= -800,S629 &lt;= -600),-7,IF(AND(S629 &gt; -600,S629 &lt;= -500),-6,IF(AND(S629 &gt; -500,S629 &lt;= -400),-5,IF(AND(S629 &gt; -400,S629 &lt;= -300),-4,IF(AND(S629 &gt; -300,S629 &lt;= -200),-3,IF(AND(S629 &gt; -200,S629 &lt;= -100),-2,IF(AND(S629 &gt; -100,S629 &lt;= -1),-1,IF(AND(S629 &gt;= 0,S629 &lt; 100),1,IF(AND(S629 &gt;= 100,S629 &lt; 200),2,IF(AND(S629 &gt;= 200,S629 &lt; 300),3,IF(AND(S629 &gt;= 300,S629 &lt; 400),4,IF(AND(S629 &gt;= 400,S629 &lt; 500),5))))))))))))</f>
        <v>2</v>
      </c>
      <c r="E629" s="1" t="s">
        <v>3557</v>
      </c>
      <c r="F629" s="27" t="s">
        <v>3558</v>
      </c>
      <c r="G629" s="21" t="s">
        <v>3559</v>
      </c>
      <c r="H629" s="1" t="s">
        <v>3560</v>
      </c>
      <c r="I629" s="1">
        <v>6713</v>
      </c>
      <c r="J629" s="1">
        <v>52</v>
      </c>
      <c r="K629" s="1">
        <v>93</v>
      </c>
      <c r="L629" s="1">
        <v>0</v>
      </c>
      <c r="M629" t="s">
        <v>29</v>
      </c>
      <c r="N629" s="14">
        <f>J629/I629</f>
        <v>7.7461641590942949E-3</v>
      </c>
      <c r="O629" s="14">
        <f>K629/I629</f>
        <v>1.3853716669149412E-2</v>
      </c>
      <c r="P629" s="14">
        <f>L629/I629</f>
        <v>0</v>
      </c>
      <c r="Q629">
        <v>1761</v>
      </c>
      <c r="R629" s="14">
        <f>Q629/I629</f>
        <v>0.26232682854163564</v>
      </c>
      <c r="S629">
        <v>130</v>
      </c>
      <c r="T629" t="s">
        <v>3542</v>
      </c>
      <c r="U629" s="19" t="s">
        <v>3561</v>
      </c>
      <c r="V629" s="19" t="s">
        <v>32</v>
      </c>
      <c r="W629">
        <v>943.70000000000334</v>
      </c>
      <c r="X629" s="14">
        <f>(Q629-W629)/I629</f>
        <v>0.1217488455236104</v>
      </c>
      <c r="Y629" s="21" t="s">
        <v>3562</v>
      </c>
      <c r="Z629" s="30" t="str">
        <f>CONCATENATE(E629," (",U629,") - ",F629," (",V629,")")</f>
        <v>Barnabas (1216) - Barnabae Epistula (001)</v>
      </c>
      <c r="AA629" s="14"/>
      <c r="AB629" s="21"/>
      <c r="AC629" s="21"/>
    </row>
    <row r="630" spans="1:31" ht="15.75" customHeight="1" x14ac:dyDescent="0.2">
      <c r="A630" s="1" t="s">
        <v>3075</v>
      </c>
      <c r="B630" s="1" t="s">
        <v>3227</v>
      </c>
      <c r="C630" s="1" t="s">
        <v>3227</v>
      </c>
      <c r="D630" s="10">
        <f>IF(AND(S630 &gt;= -800,S630 &lt;= -600),-7,IF(AND(S630 &gt; -600,S630 &lt;= -500),-6,IF(AND(S630 &gt; -500,S630 &lt;= -400),-5,IF(AND(S630 &gt; -400,S630 &lt;= -300),-4,IF(AND(S630 &gt; -300,S630 &lt;= -200),-3,IF(AND(S630 &gt; -200,S630 &lt;= -100),-2,IF(AND(S630 &gt; -100,S630 &lt;= -1),-1,IF(AND(S630 &gt;= 0,S630 &lt; 100),1,IF(AND(S630 &gt;= 100,S630 &lt; 200),2,IF(AND(S630 &gt;= 200,S630 &lt; 300),3,IF(AND(S630 &gt;= 300,S630 &lt; 400),4,IF(AND(S630 &gt;= 400,S630 &lt; 500),5))))))))))))</f>
        <v>2</v>
      </c>
      <c r="E630" s="1" t="s">
        <v>1297</v>
      </c>
      <c r="F630" s="27" t="s">
        <v>3239</v>
      </c>
      <c r="G630" s="1" t="s">
        <v>3244</v>
      </c>
      <c r="H630" s="1" t="s">
        <v>3245</v>
      </c>
      <c r="I630" s="1">
        <v>8993</v>
      </c>
      <c r="J630" s="1">
        <v>50</v>
      </c>
      <c r="K630" s="1">
        <v>33</v>
      </c>
      <c r="L630" s="1">
        <v>0</v>
      </c>
      <c r="M630" t="s">
        <v>29</v>
      </c>
      <c r="N630" s="14">
        <f>J630/I630</f>
        <v>5.5598799065940179E-3</v>
      </c>
      <c r="O630" s="14">
        <f>K630/I630</f>
        <v>3.6695207383520517E-3</v>
      </c>
      <c r="P630" s="14">
        <f>L630/I630</f>
        <v>0</v>
      </c>
      <c r="Q630">
        <v>1819</v>
      </c>
      <c r="R630" s="14">
        <f>Q630/I630</f>
        <v>0.20226843100189035</v>
      </c>
      <c r="S630">
        <v>136</v>
      </c>
      <c r="T630" t="s">
        <v>97</v>
      </c>
      <c r="U630" s="19" t="s">
        <v>1301</v>
      </c>
      <c r="V630" s="19" t="s">
        <v>52</v>
      </c>
      <c r="W630">
        <v>1098.8500000000031</v>
      </c>
      <c r="X630" s="14">
        <f>(Q630-W630)/I630</f>
        <v>8.0078950294673296E-2</v>
      </c>
      <c r="Y630" s="14" t="s">
        <v>3246</v>
      </c>
      <c r="Z630" s="30" t="str">
        <f>CONCATENATE(E630," (",U630,") - ",F630," (",V630,")")</f>
        <v>Arrian (0074) - Tactica (005)</v>
      </c>
      <c r="AA630" s="14"/>
      <c r="AB630" s="14"/>
      <c r="AC630" s="14"/>
      <c r="AD630" s="14"/>
    </row>
    <row r="631" spans="1:31" ht="15.75" customHeight="1" x14ac:dyDescent="0.2">
      <c r="A631" s="1" t="s">
        <v>1410</v>
      </c>
      <c r="B631" s="1" t="s">
        <v>1410</v>
      </c>
      <c r="C631" s="1" t="s">
        <v>1410</v>
      </c>
      <c r="D631" s="10">
        <f>IF(AND(S631 &gt;= -800,S631 &lt;= -600),-7,IF(AND(S631 &gt; -600,S631 &lt;= -500),-6,IF(AND(S631 &gt; -500,S631 &lt;= -400),-5,IF(AND(S631 &gt; -400,S631 &lt;= -300),-4,IF(AND(S631 &gt; -300,S631 &lt;= -200),-3,IF(AND(S631 &gt; -200,S631 &lt;= -100),-2,IF(AND(S631 &gt; -100,S631 &lt;= -1),-1,IF(AND(S631 &gt;= 0,S631 &lt; 100),1,IF(AND(S631 &gt;= 100,S631 &lt; 200),2,IF(AND(S631 &gt;= 200,S631 &lt; 300),3,IF(AND(S631 &gt;= 300,S631 &lt; 400),4,IF(AND(S631 &gt;= 400,S631 &lt; 500),5))))))))))))</f>
        <v>2</v>
      </c>
      <c r="E631" s="1" t="s">
        <v>2007</v>
      </c>
      <c r="F631" s="27" t="s">
        <v>3667</v>
      </c>
      <c r="G631" s="1" t="s">
        <v>2013</v>
      </c>
      <c r="H631" s="1" t="s">
        <v>2014</v>
      </c>
      <c r="I631" s="1">
        <v>5238</v>
      </c>
      <c r="J631" s="1">
        <v>7</v>
      </c>
      <c r="K631" s="1">
        <v>34</v>
      </c>
      <c r="L631" s="1">
        <v>0</v>
      </c>
      <c r="M631" t="s">
        <v>29</v>
      </c>
      <c r="N631" s="14">
        <f>J631/I631</f>
        <v>1.3363879343260786E-3</v>
      </c>
      <c r="O631" s="14">
        <f>K631/I631</f>
        <v>6.4910271095838107E-3</v>
      </c>
      <c r="P631" s="14">
        <f>L631/I631</f>
        <v>0</v>
      </c>
      <c r="Q631">
        <v>1072</v>
      </c>
      <c r="R631" s="14">
        <f>Q631/I631</f>
        <v>0.20465826651393662</v>
      </c>
      <c r="S631">
        <v>142</v>
      </c>
      <c r="T631" t="s">
        <v>97</v>
      </c>
      <c r="U631" s="19" t="s">
        <v>2010</v>
      </c>
      <c r="V631" s="19" t="s">
        <v>604</v>
      </c>
      <c r="W631">
        <v>631.79999999999984</v>
      </c>
      <c r="X631" s="14">
        <f>(Q631-W631)/I631</f>
        <v>8.4039709812905719E-2</v>
      </c>
      <c r="Y631" s="14" t="s">
        <v>2015</v>
      </c>
      <c r="Z631" s="30" t="str">
        <f>CONCATENATE(E631," (",U631,") - ",F631," (",V631,")")</f>
        <v>Aristides, Aelius (0284) - Orationes 43 Dindorf 25 Keil (sp.) (043)</v>
      </c>
      <c r="AA631" s="14"/>
      <c r="AB631" s="14"/>
      <c r="AC631" s="14"/>
      <c r="AD631" s="14"/>
      <c r="AE631">
        <v>25</v>
      </c>
    </row>
    <row r="632" spans="1:31" ht="15.75" customHeight="1" x14ac:dyDescent="0.2">
      <c r="A632" s="1" t="s">
        <v>1410</v>
      </c>
      <c r="B632" s="1" t="s">
        <v>1410</v>
      </c>
      <c r="C632" s="1" t="s">
        <v>1410</v>
      </c>
      <c r="D632" s="10">
        <f>IF(AND(S632 &gt;= -800,S632 &lt;= -600),-7,IF(AND(S632 &gt; -600,S632 &lt;= -500),-6,IF(AND(S632 &gt; -500,S632 &lt;= -400),-5,IF(AND(S632 &gt; -400,S632 &lt;= -300),-4,IF(AND(S632 &gt; -300,S632 &lt;= -200),-3,IF(AND(S632 &gt; -200,S632 &lt;= -100),-2,IF(AND(S632 &gt; -100,S632 &lt;= -1),-1,IF(AND(S632 &gt;= 0,S632 &lt; 100),1,IF(AND(S632 &gt;= 100,S632 &lt; 200),2,IF(AND(S632 &gt;= 200,S632 &lt; 300),3,IF(AND(S632 &gt;= 300,S632 &lt; 400),4,IF(AND(S632 &gt;= 400,S632 &lt; 500),5))))))))))))</f>
        <v>2</v>
      </c>
      <c r="E632" s="1" t="s">
        <v>2007</v>
      </c>
      <c r="F632" s="27" t="s">
        <v>3616</v>
      </c>
      <c r="G632" s="1" t="s">
        <v>2008</v>
      </c>
      <c r="H632" s="1" t="s">
        <v>2009</v>
      </c>
      <c r="I632" s="1">
        <v>2610</v>
      </c>
      <c r="J632" s="1">
        <v>4</v>
      </c>
      <c r="K632" s="1">
        <v>2</v>
      </c>
      <c r="L632" s="1">
        <v>0</v>
      </c>
      <c r="M632" t="s">
        <v>29</v>
      </c>
      <c r="N632" s="14">
        <f>J632/I632</f>
        <v>1.5325670498084292E-3</v>
      </c>
      <c r="O632" s="14">
        <f>K632/I632</f>
        <v>7.6628352490421458E-4</v>
      </c>
      <c r="P632" s="14">
        <f>L632/I632</f>
        <v>0</v>
      </c>
      <c r="Q632">
        <v>576</v>
      </c>
      <c r="R632" s="14">
        <f>Q632/I632</f>
        <v>0.22068965517241379</v>
      </c>
      <c r="S632">
        <v>142</v>
      </c>
      <c r="T632" t="s">
        <v>97</v>
      </c>
      <c r="U632" s="19" t="s">
        <v>2010</v>
      </c>
      <c r="V632" s="19" t="s">
        <v>67</v>
      </c>
      <c r="W632">
        <v>331.15476190476181</v>
      </c>
      <c r="X632" s="14">
        <f>(Q632-W632)/I632</f>
        <v>9.3810436051815396E-2</v>
      </c>
      <c r="Y632" s="14" t="s">
        <v>2011</v>
      </c>
      <c r="Z632" s="30" t="str">
        <f>CONCATENATE(E632," (",U632,") - ",F632," (",V632,")")</f>
        <v>Aristides, Aelius (0284) - Orationes 8 Dindorf 45 Keil (008)</v>
      </c>
      <c r="AA632" s="14"/>
      <c r="AB632" s="14"/>
      <c r="AC632" s="14"/>
      <c r="AD632" s="14"/>
      <c r="AE632">
        <v>45</v>
      </c>
    </row>
    <row r="633" spans="1:31" ht="15.75" customHeight="1" x14ac:dyDescent="0.2">
      <c r="A633" s="1" t="s">
        <v>1410</v>
      </c>
      <c r="B633" s="1" t="s">
        <v>1410</v>
      </c>
      <c r="C633" s="1" t="s">
        <v>1410</v>
      </c>
      <c r="D633" s="10">
        <f>IF(AND(S633 &gt;= -800,S633 &lt;= -600),-7,IF(AND(S633 &gt; -600,S633 &lt;= -500),-6,IF(AND(S633 &gt; -500,S633 &lt;= -400),-5,IF(AND(S633 &gt; -400,S633 &lt;= -300),-4,IF(AND(S633 &gt; -300,S633 &lt;= -200),-3,IF(AND(S633 &gt; -200,S633 &lt;= -100),-2,IF(AND(S633 &gt; -100,S633 &lt;= -1),-1,IF(AND(S633 &gt;= 0,S633 &lt; 100),1,IF(AND(S633 &gt;= 100,S633 &lt; 200),2,IF(AND(S633 &gt;= 200,S633 &lt; 300),3,IF(AND(S633 &gt;= 300,S633 &lt; 400),4,IF(AND(S633 &gt;= 400,S633 &lt; 500),5))))))))))))</f>
        <v>2</v>
      </c>
      <c r="E633" s="1" t="s">
        <v>2007</v>
      </c>
      <c r="F633" s="27" t="s">
        <v>3617</v>
      </c>
      <c r="G633" s="1" t="s">
        <v>2017</v>
      </c>
      <c r="H633" s="1" t="s">
        <v>2018</v>
      </c>
      <c r="I633" s="1">
        <v>753</v>
      </c>
      <c r="J633" s="1">
        <v>1</v>
      </c>
      <c r="K633" s="1">
        <v>1</v>
      </c>
      <c r="L633" s="1">
        <v>0</v>
      </c>
      <c r="M633" t="s">
        <v>29</v>
      </c>
      <c r="N633" s="14">
        <f>J633/I633</f>
        <v>1.3280212483399733E-3</v>
      </c>
      <c r="O633" s="14">
        <f>K633/I633</f>
        <v>1.3280212483399733E-3</v>
      </c>
      <c r="P633" s="14">
        <f>L633/I633</f>
        <v>0</v>
      </c>
      <c r="Q633">
        <v>144</v>
      </c>
      <c r="R633" s="14">
        <f>Q633/I633</f>
        <v>0.19123505976095617</v>
      </c>
      <c r="S633">
        <v>145</v>
      </c>
      <c r="T633" t="s">
        <v>97</v>
      </c>
      <c r="U633" s="19" t="s">
        <v>2010</v>
      </c>
      <c r="V633" s="19" t="s">
        <v>47</v>
      </c>
      <c r="W633">
        <v>68.642857142857167</v>
      </c>
      <c r="X633" s="14">
        <f>(Q633-W633)/I633</f>
        <v>0.10007588692847653</v>
      </c>
      <c r="Y633" s="14" t="s">
        <v>2019</v>
      </c>
      <c r="Z633" s="30" t="str">
        <f>CONCATENATE(E633," (",U633,") - ",F633," (",V633,")")</f>
        <v>Aristides, Aelius (0284) - Orationes 4 Dindorf 41 Keil (004)</v>
      </c>
      <c r="AA633" s="14"/>
      <c r="AB633" s="14"/>
      <c r="AC633" s="14"/>
      <c r="AD633" s="14"/>
      <c r="AE633">
        <v>41</v>
      </c>
    </row>
    <row r="634" spans="1:31" ht="15.75" customHeight="1" x14ac:dyDescent="0.2">
      <c r="A634" s="1" t="s">
        <v>1410</v>
      </c>
      <c r="B634" s="1" t="s">
        <v>1410</v>
      </c>
      <c r="C634" s="1" t="s">
        <v>1410</v>
      </c>
      <c r="D634" s="10">
        <f>IF(AND(S634 &gt;= -800,S634 &lt;= -600),-7,IF(AND(S634 &gt; -600,S634 &lt;= -500),-6,IF(AND(S634 &gt; -500,S634 &lt;= -400),-5,IF(AND(S634 &gt; -400,S634 &lt;= -300),-4,IF(AND(S634 &gt; -300,S634 &lt;= -200),-3,IF(AND(S634 &gt; -200,S634 &lt;= -100),-2,IF(AND(S634 &gt; -100,S634 &lt;= -1),-1,IF(AND(S634 &gt;= 0,S634 &lt; 100),1,IF(AND(S634 &gt;= 100,S634 &lt; 200),2,IF(AND(S634 &gt;= 200,S634 &lt; 300),3,IF(AND(S634 &gt;= 300,S634 &lt; 400),4,IF(AND(S634 &gt;= 400,S634 &lt; 500),5))))))))))))</f>
        <v>2</v>
      </c>
      <c r="E634" s="1" t="s">
        <v>2007</v>
      </c>
      <c r="F634" s="27" t="s">
        <v>3618</v>
      </c>
      <c r="G634" s="1" t="s">
        <v>2020</v>
      </c>
      <c r="H634" s="1" t="s">
        <v>2021</v>
      </c>
      <c r="I634" s="1">
        <v>30056</v>
      </c>
      <c r="J634" s="1">
        <v>39</v>
      </c>
      <c r="K634" s="1">
        <v>10</v>
      </c>
      <c r="L634" s="1">
        <v>3</v>
      </c>
      <c r="M634" t="s">
        <v>29</v>
      </c>
      <c r="N634" s="14">
        <f>J634/I634</f>
        <v>1.2975778546712802E-3</v>
      </c>
      <c r="O634" s="14">
        <f>K634/I634</f>
        <v>3.3271227042853339E-4</v>
      </c>
      <c r="P634" s="14">
        <f>L634/I634</f>
        <v>9.9813681128560022E-5</v>
      </c>
      <c r="Q634">
        <v>6444</v>
      </c>
      <c r="R634" s="14">
        <f>Q634/I634</f>
        <v>0.21439978706414692</v>
      </c>
      <c r="S634">
        <v>145</v>
      </c>
      <c r="T634" t="s">
        <v>97</v>
      </c>
      <c r="U634" s="19" t="s">
        <v>2010</v>
      </c>
      <c r="V634" s="19" t="s">
        <v>575</v>
      </c>
      <c r="W634">
        <v>3553.4833333333781</v>
      </c>
      <c r="X634" s="14">
        <f>(Q634-W634)/I634</f>
        <v>9.61710362878168E-2</v>
      </c>
      <c r="Y634" s="14" t="s">
        <v>2022</v>
      </c>
      <c r="Z634" s="30" t="str">
        <f>CONCATENATE(E634," (",U634,") - ",F634," (",V634,")")</f>
        <v>Aristides, Aelius (0284) - Orationes 45 Dindorf 2 Keil (045)</v>
      </c>
      <c r="AA634" s="14"/>
      <c r="AB634" s="14"/>
      <c r="AC634" s="14"/>
      <c r="AD634" s="14"/>
      <c r="AE634">
        <v>2</v>
      </c>
    </row>
    <row r="635" spans="1:31" ht="15.75" customHeight="1" x14ac:dyDescent="0.2">
      <c r="A635" s="1" t="s">
        <v>1410</v>
      </c>
      <c r="B635" s="1" t="s">
        <v>1410</v>
      </c>
      <c r="C635" s="1" t="s">
        <v>1410</v>
      </c>
      <c r="D635" s="10">
        <f>IF(AND(S635 &gt;= -800,S635 &lt;= -600),-7,IF(AND(S635 &gt; -600,S635 &lt;= -500),-6,IF(AND(S635 &gt; -500,S635 &lt;= -400),-5,IF(AND(S635 &gt; -400,S635 &lt;= -300),-4,IF(AND(S635 &gt; -300,S635 &lt;= -200),-3,IF(AND(S635 &gt; -200,S635 &lt;= -100),-2,IF(AND(S635 &gt; -100,S635 &lt;= -1),-1,IF(AND(S635 &gt;= 0,S635 &lt; 100),1,IF(AND(S635 &gt;= 100,S635 &lt; 200),2,IF(AND(S635 &gt;= 200,S635 &lt; 300),3,IF(AND(S635 &gt;= 300,S635 &lt; 400),4,IF(AND(S635 &gt;= 400,S635 &lt; 500),5))))))))))))</f>
        <v>2</v>
      </c>
      <c r="E635" s="1" t="s">
        <v>2007</v>
      </c>
      <c r="F635" s="27" t="s">
        <v>3619</v>
      </c>
      <c r="G635" s="1" t="s">
        <v>2023</v>
      </c>
      <c r="H635" s="1" t="s">
        <v>2024</v>
      </c>
      <c r="I635" s="1">
        <v>11193</v>
      </c>
      <c r="J635" s="1">
        <v>20</v>
      </c>
      <c r="K635" s="1">
        <v>3</v>
      </c>
      <c r="L635" s="1">
        <v>0</v>
      </c>
      <c r="M635" t="s">
        <v>29</v>
      </c>
      <c r="N635" s="14">
        <f>J635/I635</f>
        <v>1.786831055123738E-3</v>
      </c>
      <c r="O635" s="14">
        <f>K635/I635</f>
        <v>2.6802465826856071E-4</v>
      </c>
      <c r="P635" s="14">
        <f>L635/I635</f>
        <v>0</v>
      </c>
      <c r="Q635">
        <v>2419</v>
      </c>
      <c r="R635" s="14">
        <f>Q635/I635</f>
        <v>0.21611721611721613</v>
      </c>
      <c r="S635">
        <v>145</v>
      </c>
      <c r="T635" t="s">
        <v>97</v>
      </c>
      <c r="U635" s="19" t="s">
        <v>2010</v>
      </c>
      <c r="V635" s="19" t="s">
        <v>655</v>
      </c>
      <c r="W635">
        <v>1346.6690476190461</v>
      </c>
      <c r="X635" s="14">
        <f>(Q635-W635)/I635</f>
        <v>9.580371235423514E-2</v>
      </c>
      <c r="Y635" s="14" t="s">
        <v>2025</v>
      </c>
      <c r="Z635" s="30" t="str">
        <f>CONCATENATE(E635," (",U635,") - ",F635," (",V635,")")</f>
        <v>Aristides, Aelius (0284) - Orationes 49 Dindorf 28 Keil (049)</v>
      </c>
      <c r="AA635" s="14"/>
      <c r="AB635" s="14"/>
      <c r="AC635" s="14"/>
      <c r="AD635" s="14"/>
      <c r="AE635">
        <v>28</v>
      </c>
    </row>
    <row r="636" spans="1:31" ht="15.75" customHeight="1" x14ac:dyDescent="0.2">
      <c r="A636" s="1" t="s">
        <v>84</v>
      </c>
      <c r="B636" s="1" t="s">
        <v>85</v>
      </c>
      <c r="C636" s="1" t="s">
        <v>85</v>
      </c>
      <c r="D636" s="10">
        <f>IF(AND(S636 &gt;= -800,S636 &lt;= -600),-7,IF(AND(S636 &gt; -600,S636 &lt;= -500),-6,IF(AND(S636 &gt; -500,S636 &lt;= -400),-5,IF(AND(S636 &gt; -400,S636 &lt;= -300),-4,IF(AND(S636 &gt; -300,S636 &lt;= -200),-3,IF(AND(S636 &gt; -200,S636 &lt;= -100),-2,IF(AND(S636 &gt; -100,S636 &lt;= -1),-1,IF(AND(S636 &gt;= 0,S636 &lt; 100),1,IF(AND(S636 &gt;= 100,S636 &lt; 200),2,IF(AND(S636 &gt;= 200,S636 &lt; 300),3,IF(AND(S636 &gt;= 300,S636 &lt; 400),4,IF(AND(S636 &gt;= 400,S636 &lt; 500),5))))))))))))</f>
        <v>2</v>
      </c>
      <c r="E636" s="1" t="s">
        <v>456</v>
      </c>
      <c r="F636" s="27" t="s">
        <v>457</v>
      </c>
      <c r="G636" s="1" t="s">
        <v>458</v>
      </c>
      <c r="H636" s="1" t="s">
        <v>459</v>
      </c>
      <c r="I636" s="1">
        <v>4778</v>
      </c>
      <c r="J636" s="1">
        <v>9</v>
      </c>
      <c r="K636" s="1">
        <v>0</v>
      </c>
      <c r="L636" s="1">
        <v>0</v>
      </c>
      <c r="M636" t="s">
        <v>29</v>
      </c>
      <c r="N636" s="14">
        <f>J636/I636</f>
        <v>1.8836333193804938E-3</v>
      </c>
      <c r="O636" s="14">
        <f>K636/I636</f>
        <v>0</v>
      </c>
      <c r="P636" s="14">
        <f>L636/I636</f>
        <v>0</v>
      </c>
      <c r="Q636">
        <v>904</v>
      </c>
      <c r="R636" s="14">
        <f>Q636/I636</f>
        <v>0.18920050230221849</v>
      </c>
      <c r="S636">
        <v>145</v>
      </c>
      <c r="T636" t="s">
        <v>97</v>
      </c>
      <c r="U636" s="19" t="s">
        <v>460</v>
      </c>
      <c r="V636" s="19" t="s">
        <v>461</v>
      </c>
      <c r="W636">
        <v>508.39999999999912</v>
      </c>
      <c r="X636" s="14">
        <f>(Q636-W636)/I636</f>
        <v>8.279614901632501E-2</v>
      </c>
      <c r="Y636" s="14" t="s">
        <v>462</v>
      </c>
      <c r="Z636" s="30" t="str">
        <f>CONCATENATE(E636," (",U636,") - ",F636," (",V636,")")</f>
        <v>Lucian (0062) - Abdicatus (052)</v>
      </c>
      <c r="AA636" s="14"/>
      <c r="AB636" s="14"/>
      <c r="AC636" s="14"/>
      <c r="AD636" s="14"/>
    </row>
    <row r="637" spans="1:31" ht="15.75" customHeight="1" x14ac:dyDescent="0.2">
      <c r="A637" s="1" t="s">
        <v>84</v>
      </c>
      <c r="B637" s="1" t="s">
        <v>85</v>
      </c>
      <c r="C637" s="1" t="s">
        <v>85</v>
      </c>
      <c r="D637" s="10">
        <f>IF(AND(S637 &gt;= -800,S637 &lt;= -600),-7,IF(AND(S637 &gt; -600,S637 &lt;= -500),-6,IF(AND(S637 &gt; -500,S637 &lt;= -400),-5,IF(AND(S637 &gt; -400,S637 &lt;= -300),-4,IF(AND(S637 &gt; -300,S637 &lt;= -200),-3,IF(AND(S637 &gt; -200,S637 &lt;= -100),-2,IF(AND(S637 &gt; -100,S637 &lt;= -1),-1,IF(AND(S637 &gt;= 0,S637 &lt; 100),1,IF(AND(S637 &gt;= 100,S637 &lt; 200),2,IF(AND(S637 &gt;= 200,S637 &lt; 300),3,IF(AND(S637 &gt;= 300,S637 &lt; 400),4,IF(AND(S637 &gt;= 400,S637 &lt; 500),5))))))))))))</f>
        <v>2</v>
      </c>
      <c r="E637" s="1" t="s">
        <v>456</v>
      </c>
      <c r="F637" s="27" t="s">
        <v>463</v>
      </c>
      <c r="G637" s="1" t="s">
        <v>464</v>
      </c>
      <c r="H637" s="1" t="s">
        <v>465</v>
      </c>
      <c r="I637" s="1">
        <v>3130</v>
      </c>
      <c r="J637" s="1">
        <v>4</v>
      </c>
      <c r="K637" s="1">
        <v>4</v>
      </c>
      <c r="L637" s="1">
        <v>0</v>
      </c>
      <c r="M637" t="s">
        <v>29</v>
      </c>
      <c r="N637" s="14">
        <f>J637/I637</f>
        <v>1.2779552715654952E-3</v>
      </c>
      <c r="O637" s="14">
        <f>K637/I637</f>
        <v>1.2779552715654952E-3</v>
      </c>
      <c r="P637" s="14">
        <f>L637/I637</f>
        <v>0</v>
      </c>
      <c r="Q637">
        <v>631</v>
      </c>
      <c r="R637" s="14">
        <f>Q637/I637</f>
        <v>0.20159744408945687</v>
      </c>
      <c r="S637">
        <v>145</v>
      </c>
      <c r="T637" t="s">
        <v>97</v>
      </c>
      <c r="U637" s="19" t="s">
        <v>460</v>
      </c>
      <c r="V637" s="19" t="s">
        <v>72</v>
      </c>
      <c r="W637">
        <v>362.16666666666617</v>
      </c>
      <c r="X637" s="14">
        <f>(Q637-W637)/I637</f>
        <v>8.5889243876464474E-2</v>
      </c>
      <c r="Y637" s="14" t="s">
        <v>466</v>
      </c>
      <c r="Z637" s="30" t="str">
        <f>CONCATENATE(E637," (",U637,") - ",F637," (",V637,")")</f>
        <v>Lucian (0062) - De Domo (009)</v>
      </c>
      <c r="AA637" s="14"/>
      <c r="AB637" s="14"/>
      <c r="AC637" s="14"/>
      <c r="AD637" s="14"/>
    </row>
    <row r="638" spans="1:31" ht="15.75" customHeight="1" x14ac:dyDescent="0.2">
      <c r="A638" s="1" t="s">
        <v>84</v>
      </c>
      <c r="B638" s="1" t="s">
        <v>85</v>
      </c>
      <c r="C638" s="1" t="s">
        <v>85</v>
      </c>
      <c r="D638" s="10">
        <f>IF(AND(S638 &gt;= -800,S638 &lt;= -600),-7,IF(AND(S638 &gt; -600,S638 &lt;= -500),-6,IF(AND(S638 &gt; -500,S638 &lt;= -400),-5,IF(AND(S638 &gt; -400,S638 &lt;= -300),-4,IF(AND(S638 &gt; -300,S638 &lt;= -200),-3,IF(AND(S638 &gt; -200,S638 &lt;= -100),-2,IF(AND(S638 &gt; -100,S638 &lt;= -1),-1,IF(AND(S638 &gt;= 0,S638 &lt; 100),1,IF(AND(S638 &gt;= 100,S638 &lt; 200),2,IF(AND(S638 &gt;= 200,S638 &lt; 300),3,IF(AND(S638 &gt;= 300,S638 &lt; 400),4,IF(AND(S638 &gt;= 400,S638 &lt; 500),5))))))))))))</f>
        <v>2</v>
      </c>
      <c r="E638" s="1" t="s">
        <v>456</v>
      </c>
      <c r="F638" s="27" t="s">
        <v>467</v>
      </c>
      <c r="G638" s="1" t="s">
        <v>468</v>
      </c>
      <c r="H638" s="1" t="s">
        <v>469</v>
      </c>
      <c r="I638" s="1">
        <v>934</v>
      </c>
      <c r="J638" s="1">
        <v>8</v>
      </c>
      <c r="K638" s="1">
        <v>2</v>
      </c>
      <c r="L638" s="1">
        <v>0</v>
      </c>
      <c r="M638" t="s">
        <v>29</v>
      </c>
      <c r="N638" s="14">
        <f>J638/I638</f>
        <v>8.5653104925053538E-3</v>
      </c>
      <c r="O638" s="14">
        <f>K638/I638</f>
        <v>2.1413276231263384E-3</v>
      </c>
      <c r="P638" s="14">
        <f>L638/I638</f>
        <v>0</v>
      </c>
      <c r="Q638">
        <v>179</v>
      </c>
      <c r="R638" s="14">
        <f>Q638/I638</f>
        <v>0.19164882226980728</v>
      </c>
      <c r="S638">
        <v>145</v>
      </c>
      <c r="T638" t="s">
        <v>97</v>
      </c>
      <c r="U638" s="19" t="s">
        <v>460</v>
      </c>
      <c r="V638" s="19" t="s">
        <v>470</v>
      </c>
      <c r="W638">
        <v>105.3</v>
      </c>
      <c r="X638" s="14">
        <f>(Q638-W638)/I638</f>
        <v>7.8907922912205566E-2</v>
      </c>
      <c r="Y638" s="14" t="s">
        <v>471</v>
      </c>
      <c r="Z638" s="30" t="str">
        <f>CONCATENATE(E638," (",U638,") - ",F638," (",V638,")")</f>
        <v>Lucian (0062) - Dipsades (054)</v>
      </c>
      <c r="AA638" s="14"/>
      <c r="AB638" s="14"/>
      <c r="AC638" s="14"/>
      <c r="AD638" s="14"/>
    </row>
    <row r="639" spans="1:31" ht="15.75" customHeight="1" x14ac:dyDescent="0.2">
      <c r="A639" s="1" t="s">
        <v>84</v>
      </c>
      <c r="B639" s="1" t="s">
        <v>85</v>
      </c>
      <c r="C639" s="1" t="s">
        <v>85</v>
      </c>
      <c r="D639" s="10">
        <f>IF(AND(S639 &gt;= -800,S639 &lt;= -600),-7,IF(AND(S639 &gt; -600,S639 &lt;= -500),-6,IF(AND(S639 &gt; -500,S639 &lt;= -400),-5,IF(AND(S639 &gt; -400,S639 &lt;= -300),-4,IF(AND(S639 &gt; -300,S639 &lt;= -200),-3,IF(AND(S639 &gt; -200,S639 &lt;= -100),-2,IF(AND(S639 &gt; -100,S639 &lt;= -1),-1,IF(AND(S639 &gt;= 0,S639 &lt; 100),1,IF(AND(S639 &gt;= 100,S639 &lt; 200),2,IF(AND(S639 &gt;= 200,S639 &lt; 300),3,IF(AND(S639 &gt;= 300,S639 &lt; 400),4,IF(AND(S639 &gt;= 400,S639 &lt; 500),5))))))))))))</f>
        <v>2</v>
      </c>
      <c r="E639" s="1" t="s">
        <v>456</v>
      </c>
      <c r="F639" s="27" t="s">
        <v>472</v>
      </c>
      <c r="G639" s="1" t="s">
        <v>473</v>
      </c>
      <c r="H639" s="1" t="s">
        <v>474</v>
      </c>
      <c r="I639" s="1">
        <v>1181</v>
      </c>
      <c r="J639" s="1">
        <v>4</v>
      </c>
      <c r="K639" s="1">
        <v>0</v>
      </c>
      <c r="L639" s="1">
        <v>0</v>
      </c>
      <c r="M639" t="s">
        <v>29</v>
      </c>
      <c r="N639" s="14">
        <f>J639/I639</f>
        <v>3.3869602032176121E-3</v>
      </c>
      <c r="O639" s="14">
        <f>K639/I639</f>
        <v>0</v>
      </c>
      <c r="P639" s="14">
        <f>L639/I639</f>
        <v>0</v>
      </c>
      <c r="Q639">
        <v>191</v>
      </c>
      <c r="R639" s="14">
        <f>Q639/I639</f>
        <v>0.16172734970364097</v>
      </c>
      <c r="S639">
        <v>145</v>
      </c>
      <c r="T639" t="s">
        <v>97</v>
      </c>
      <c r="U639" s="19" t="s">
        <v>460</v>
      </c>
      <c r="V639" s="19" t="s">
        <v>57</v>
      </c>
      <c r="W639">
        <v>107.6166666666666</v>
      </c>
      <c r="X639" s="14">
        <f>(Q639-W639)/I639</f>
        <v>7.060400790290719E-2</v>
      </c>
      <c r="Y639" s="14" t="s">
        <v>475</v>
      </c>
      <c r="Z639" s="30" t="str">
        <f>CONCATENATE(E639," (",U639,") - ",F639," (",V639,")")</f>
        <v>Lucian (0062) - Muscae Encomium (006)</v>
      </c>
      <c r="AA639" s="14"/>
      <c r="AB639" s="14"/>
      <c r="AC639" s="14"/>
      <c r="AD639" s="14"/>
    </row>
    <row r="640" spans="1:31" ht="15.75" customHeight="1" x14ac:dyDescent="0.2">
      <c r="A640" s="1" t="s">
        <v>84</v>
      </c>
      <c r="B640" s="1" t="s">
        <v>85</v>
      </c>
      <c r="C640" s="1" t="s">
        <v>85</v>
      </c>
      <c r="D640" s="10">
        <f>IF(AND(S640 &gt;= -800,S640 &lt;= -600),-7,IF(AND(S640 &gt; -600,S640 &lt;= -500),-6,IF(AND(S640 &gt; -500,S640 &lt;= -400),-5,IF(AND(S640 &gt; -400,S640 &lt;= -300),-4,IF(AND(S640 &gt; -300,S640 &lt;= -200),-3,IF(AND(S640 &gt; -200,S640 &lt;= -100),-2,IF(AND(S640 &gt; -100,S640 &lt;= -1),-1,IF(AND(S640 &gt;= 0,S640 &lt; 100),1,IF(AND(S640 &gt;= 100,S640 &lt; 200),2,IF(AND(S640 &gt;= 200,S640 &lt; 300),3,IF(AND(S640 &gt;= 300,S640 &lt; 400),4,IF(AND(S640 &gt;= 400,S640 &lt; 500),5))))))))))))</f>
        <v>2</v>
      </c>
      <c r="E640" s="2" t="s">
        <v>456</v>
      </c>
      <c r="F640" s="27" t="s">
        <v>476</v>
      </c>
      <c r="G640" s="1" t="s">
        <v>477</v>
      </c>
      <c r="H640" s="1" t="s">
        <v>478</v>
      </c>
      <c r="I640" s="1">
        <v>2881</v>
      </c>
      <c r="J640" s="1">
        <v>3</v>
      </c>
      <c r="K640" s="1">
        <v>1</v>
      </c>
      <c r="L640" s="1">
        <v>0</v>
      </c>
      <c r="M640" t="s">
        <v>29</v>
      </c>
      <c r="N640" s="14">
        <f>J640/I640</f>
        <v>1.0413051023950017E-3</v>
      </c>
      <c r="O640" s="14">
        <f>K640/I640</f>
        <v>3.4710170079833391E-4</v>
      </c>
      <c r="P640" s="14">
        <f>L640/I640</f>
        <v>0</v>
      </c>
      <c r="Q640">
        <v>587</v>
      </c>
      <c r="R640" s="14">
        <f>Q640/I640</f>
        <v>0.203748698368622</v>
      </c>
      <c r="S640">
        <v>145</v>
      </c>
      <c r="T640" t="s">
        <v>97</v>
      </c>
      <c r="U640" s="19" t="s">
        <v>460</v>
      </c>
      <c r="V640" s="19" t="s">
        <v>32</v>
      </c>
      <c r="W640">
        <v>362.28333333333308</v>
      </c>
      <c r="X640" s="14">
        <f>(Q640-W640)/I640</f>
        <v>7.7999537197732352E-2</v>
      </c>
      <c r="Y640" s="14" t="s">
        <v>479</v>
      </c>
      <c r="Z640" s="30" t="str">
        <f>CONCATENATE(E640," (",U640,") - ",F640," (",V640,")")</f>
        <v>Lucian (0062) - Phalaris (001)</v>
      </c>
      <c r="AA640" s="14" t="s">
        <v>3692</v>
      </c>
      <c r="AB640" s="31">
        <v>5</v>
      </c>
      <c r="AC640" s="31">
        <v>15</v>
      </c>
      <c r="AD640" s="14"/>
    </row>
    <row r="641" spans="1:32" ht="15.75" customHeight="1" x14ac:dyDescent="0.2">
      <c r="A641" s="1" t="s">
        <v>84</v>
      </c>
      <c r="B641" s="1" t="s">
        <v>85</v>
      </c>
      <c r="C641" s="1" t="s">
        <v>85</v>
      </c>
      <c r="D641" s="10">
        <f>IF(AND(S641 &gt;= -800,S641 &lt;= -600),-7,IF(AND(S641 &gt; -600,S641 &lt;= -500),-6,IF(AND(S641 &gt; -500,S641 &lt;= -400),-5,IF(AND(S641 &gt; -400,S641 &lt;= -300),-4,IF(AND(S641 &gt; -300,S641 &lt;= -200),-3,IF(AND(S641 &gt; -200,S641 &lt;= -100),-2,IF(AND(S641 &gt; -100,S641 &lt;= -1),-1,IF(AND(S641 &gt;= 0,S641 &lt; 100),1,IF(AND(S641 &gt;= 100,S641 &lt; 200),2,IF(AND(S641 &gt;= 200,S641 &lt; 300),3,IF(AND(S641 &gt;= 300,S641 &lt; 400),4,IF(AND(S641 &gt;= 400,S641 &lt; 500),5))))))))))))</f>
        <v>2</v>
      </c>
      <c r="E641" s="1" t="s">
        <v>456</v>
      </c>
      <c r="F641" s="27" t="s">
        <v>480</v>
      </c>
      <c r="G641" s="1" t="s">
        <v>481</v>
      </c>
      <c r="H641" s="1" t="s">
        <v>482</v>
      </c>
      <c r="I641" s="1">
        <v>2838</v>
      </c>
      <c r="J641" s="1">
        <v>2</v>
      </c>
      <c r="K641" s="1">
        <v>0</v>
      </c>
      <c r="L641" s="1">
        <v>0</v>
      </c>
      <c r="M641" t="s">
        <v>29</v>
      </c>
      <c r="N641" s="14">
        <f>J641/I641</f>
        <v>7.0472163495419312E-4</v>
      </c>
      <c r="O641" s="14">
        <f>K641/I641</f>
        <v>0</v>
      </c>
      <c r="P641" s="14">
        <f>L641/I641</f>
        <v>0</v>
      </c>
      <c r="Q641">
        <v>541</v>
      </c>
      <c r="R641" s="14">
        <f>Q641/I641</f>
        <v>0.19062720225510923</v>
      </c>
      <c r="S641">
        <v>145</v>
      </c>
      <c r="T641" t="s">
        <v>97</v>
      </c>
      <c r="U641" s="19" t="s">
        <v>460</v>
      </c>
      <c r="V641" s="19" t="s">
        <v>483</v>
      </c>
      <c r="W641">
        <v>302.93333333333328</v>
      </c>
      <c r="X641" s="14">
        <f>(Q641-W641)/I641</f>
        <v>8.3885365280714136E-2</v>
      </c>
      <c r="Y641" s="14" t="s">
        <v>484</v>
      </c>
      <c r="Z641" s="30" t="str">
        <f>CONCATENATE(E641," (",U641,") - ",F641," (",V641,")")</f>
        <v>Lucian (0062) - Tyrannicida (051)</v>
      </c>
      <c r="AA641" s="14"/>
      <c r="AB641" s="14"/>
      <c r="AC641" s="14"/>
      <c r="AD641" s="14"/>
    </row>
    <row r="642" spans="1:32" ht="15.75" customHeight="1" x14ac:dyDescent="0.2">
      <c r="A642" s="1" t="s">
        <v>1410</v>
      </c>
      <c r="B642" s="1" t="s">
        <v>1410</v>
      </c>
      <c r="C642" s="1" t="s">
        <v>1410</v>
      </c>
      <c r="D642" s="10">
        <f>IF(AND(S642 &gt;= -800,S642 &lt;= -600),-7,IF(AND(S642 &gt; -600,S642 &lt;= -500),-6,IF(AND(S642 &gt; -500,S642 &lt;= -400),-5,IF(AND(S642 &gt; -400,S642 &lt;= -300),-4,IF(AND(S642 &gt; -300,S642 &lt;= -200),-3,IF(AND(S642 &gt; -200,S642 &lt;= -100),-2,IF(AND(S642 &gt; -100,S642 &lt;= -1),-1,IF(AND(S642 &gt;= 0,S642 &lt; 100),1,IF(AND(S642 &gt;= 100,S642 &lt; 200),2,IF(AND(S642 &gt;= 200,S642 &lt; 300),3,IF(AND(S642 &gt;= 300,S642 &lt; 400),4,IF(AND(S642 &gt;= 400,S642 &lt; 500),5))))))))))))</f>
        <v>2</v>
      </c>
      <c r="E642" s="1" t="s">
        <v>2007</v>
      </c>
      <c r="F642" s="27" t="s">
        <v>3621</v>
      </c>
      <c r="G642" s="1" t="s">
        <v>2029</v>
      </c>
      <c r="H642" s="1" t="s">
        <v>2030</v>
      </c>
      <c r="I642" s="1">
        <v>2080</v>
      </c>
      <c r="J642" s="1">
        <v>2</v>
      </c>
      <c r="K642" s="1">
        <v>2</v>
      </c>
      <c r="L642" s="1">
        <v>0</v>
      </c>
      <c r="M642" t="s">
        <v>29</v>
      </c>
      <c r="N642" s="14">
        <f>J642/I642</f>
        <v>9.6153846153846159E-4</v>
      </c>
      <c r="O642" s="14">
        <f>K642/I642</f>
        <v>9.6153846153846159E-4</v>
      </c>
      <c r="P642" s="14">
        <f>L642/I642</f>
        <v>0</v>
      </c>
      <c r="Q642">
        <v>437</v>
      </c>
      <c r="R642" s="14">
        <f>Q642/I642</f>
        <v>0.21009615384615385</v>
      </c>
      <c r="S642">
        <v>147</v>
      </c>
      <c r="T642" t="s">
        <v>97</v>
      </c>
      <c r="U642" s="19" t="s">
        <v>2010</v>
      </c>
      <c r="V642" s="19" t="s">
        <v>77</v>
      </c>
      <c r="W642">
        <v>248.0928571428573</v>
      </c>
      <c r="X642" s="14">
        <f>(Q642-W642)/I642</f>
        <v>9.0820741758241688E-2</v>
      </c>
      <c r="Y642" s="14" t="s">
        <v>2031</v>
      </c>
      <c r="Z642" s="30" t="str">
        <f>CONCATENATE(E642," (",U642,") - ",F642," (",V642,")")</f>
        <v>Aristides, Aelius (0284) - Orationes 10 Dindorf 30 Keil (010)</v>
      </c>
      <c r="AA642" s="14"/>
      <c r="AB642" s="14"/>
      <c r="AC642" s="14"/>
      <c r="AD642" s="14"/>
      <c r="AE642">
        <v>30</v>
      </c>
    </row>
    <row r="643" spans="1:32" ht="15.75" customHeight="1" x14ac:dyDescent="0.2">
      <c r="A643" s="1" t="s">
        <v>1410</v>
      </c>
      <c r="B643" s="1" t="s">
        <v>1410</v>
      </c>
      <c r="C643" s="1" t="s">
        <v>1410</v>
      </c>
      <c r="D643" s="10">
        <f>IF(AND(S643 &gt;= -800,S643 &lt;= -600),-7,IF(AND(S643 &gt; -600,S643 &lt;= -500),-6,IF(AND(S643 &gt; -500,S643 &lt;= -400),-5,IF(AND(S643 &gt; -400,S643 &lt;= -300),-4,IF(AND(S643 &gt; -300,S643 &lt;= -200),-3,IF(AND(S643 &gt; -200,S643 &lt;= -100),-2,IF(AND(S643 &gt; -100,S643 &lt;= -1),-1,IF(AND(S643 &gt;= 0,S643 &lt; 100),1,IF(AND(S643 &gt;= 100,S643 &lt; 200),2,IF(AND(S643 &gt;= 200,S643 &lt; 300),3,IF(AND(S643 &gt;= 300,S643 &lt; 400),4,IF(AND(S643 &gt;= 400,S643 &lt; 500),5))))))))))))</f>
        <v>2</v>
      </c>
      <c r="E643" s="1" t="s">
        <v>2007</v>
      </c>
      <c r="F643" s="27" t="s">
        <v>3622</v>
      </c>
      <c r="G643" s="1" t="s">
        <v>2032</v>
      </c>
      <c r="H643" s="1" t="s">
        <v>2033</v>
      </c>
      <c r="I643" s="1">
        <v>4283</v>
      </c>
      <c r="J643" s="1">
        <v>14</v>
      </c>
      <c r="K643" s="1">
        <v>7</v>
      </c>
      <c r="L643" s="1">
        <v>0</v>
      </c>
      <c r="M643" t="s">
        <v>29</v>
      </c>
      <c r="N643" s="14">
        <f>J643/I643</f>
        <v>3.268736866682232E-3</v>
      </c>
      <c r="O643" s="14">
        <f>K643/I643</f>
        <v>1.634368433341116E-3</v>
      </c>
      <c r="P643" s="14">
        <f>L643/I643</f>
        <v>0</v>
      </c>
      <c r="Q643">
        <v>947</v>
      </c>
      <c r="R643" s="14">
        <f>Q643/I643</f>
        <v>0.22110670091057669</v>
      </c>
      <c r="S643">
        <v>147</v>
      </c>
      <c r="T643" t="s">
        <v>97</v>
      </c>
      <c r="U643" s="19" t="s">
        <v>2010</v>
      </c>
      <c r="V643" s="19" t="s">
        <v>599</v>
      </c>
      <c r="W643">
        <v>509.84999999999928</v>
      </c>
      <c r="X643" s="14">
        <f>(Q643-W643)/I643</f>
        <v>0.10206630866215287</v>
      </c>
      <c r="Y643" s="14" t="s">
        <v>2034</v>
      </c>
      <c r="Z643" s="30" t="str">
        <f>CONCATENATE(E643," (",U643,") - ",F643," (",V643,")")</f>
        <v>Aristides, Aelius (0284) - Orationes 47 Dindorf 4 Keil (047)</v>
      </c>
      <c r="AA643" s="14"/>
      <c r="AB643" s="14"/>
      <c r="AC643" s="14"/>
      <c r="AD643" s="14"/>
      <c r="AE643">
        <v>4</v>
      </c>
    </row>
    <row r="644" spans="1:32" ht="15.75" customHeight="1" x14ac:dyDescent="0.2">
      <c r="A644" s="1" t="s">
        <v>1410</v>
      </c>
      <c r="B644" s="1" t="s">
        <v>1410</v>
      </c>
      <c r="C644" s="1" t="s">
        <v>1410</v>
      </c>
      <c r="D644" s="10">
        <f>IF(AND(S644 &gt;= -800,S644 &lt;= -600),-7,IF(AND(S644 &gt; -600,S644 &lt;= -500),-6,IF(AND(S644 &gt; -500,S644 &lt;= -400),-5,IF(AND(S644 &gt; -400,S644 &lt;= -300),-4,IF(AND(S644 &gt; -300,S644 &lt;= -200),-3,IF(AND(S644 &gt; -200,S644 &lt;= -100),-2,IF(AND(S644 &gt; -100,S644 &lt;= -1),-1,IF(AND(S644 &gt;= 0,S644 &lt; 100),1,IF(AND(S644 &gt;= 100,S644 &lt; 200),2,IF(AND(S644 &gt;= 200,S644 &lt; 300),3,IF(AND(S644 &gt;= 300,S644 &lt; 400),4,IF(AND(S644 &gt;= 400,S644 &lt; 500),5))))))))))))</f>
        <v>2</v>
      </c>
      <c r="E644" s="1" t="s">
        <v>2007</v>
      </c>
      <c r="F644" s="27" t="s">
        <v>3620</v>
      </c>
      <c r="G644" s="1" t="s">
        <v>2026</v>
      </c>
      <c r="H644" s="1" t="s">
        <v>2027</v>
      </c>
      <c r="I644" s="1">
        <v>1510</v>
      </c>
      <c r="J644" s="1">
        <v>2</v>
      </c>
      <c r="K644" s="1">
        <v>4</v>
      </c>
      <c r="L644" s="1">
        <v>0</v>
      </c>
      <c r="M644" t="s">
        <v>29</v>
      </c>
      <c r="N644" s="14">
        <f>J644/I644</f>
        <v>1.3245033112582781E-3</v>
      </c>
      <c r="O644" s="14">
        <f>K644/I644</f>
        <v>2.6490066225165563E-3</v>
      </c>
      <c r="P644" s="14">
        <f>L644/I644</f>
        <v>0</v>
      </c>
      <c r="Q644">
        <v>280</v>
      </c>
      <c r="R644" s="14">
        <f>Q644/I644</f>
        <v>0.18543046357615894</v>
      </c>
      <c r="S644">
        <v>147</v>
      </c>
      <c r="T644" t="s">
        <v>97</v>
      </c>
      <c r="U644" s="19" t="s">
        <v>2010</v>
      </c>
      <c r="V644" s="19" t="s">
        <v>62</v>
      </c>
      <c r="W644">
        <v>159.75952380952381</v>
      </c>
      <c r="X644" s="14">
        <f>(Q644-W644)/I644</f>
        <v>7.9629454430778929E-2</v>
      </c>
      <c r="Y644" s="14" t="s">
        <v>2028</v>
      </c>
      <c r="Z644" s="30" t="str">
        <f>CONCATENATE(E644," (",U644,") - ",F644," (",V644,")")</f>
        <v>Aristides, Aelius (0284) - Orationes 7 Dindorf 38 Keil (007)</v>
      </c>
      <c r="AA644" s="14"/>
      <c r="AB644" s="14"/>
      <c r="AC644" s="14"/>
      <c r="AD644" s="14"/>
      <c r="AE644">
        <v>38</v>
      </c>
    </row>
    <row r="645" spans="1:32" ht="15.75" customHeight="1" x14ac:dyDescent="0.2">
      <c r="A645" s="1" t="s">
        <v>1410</v>
      </c>
      <c r="B645" s="1" t="s">
        <v>1410</v>
      </c>
      <c r="C645" s="1" t="s">
        <v>1410</v>
      </c>
      <c r="D645" s="10">
        <f>IF(AND(S645 &gt;= -800,S645 &lt;= -600),-7,IF(AND(S645 &gt; -600,S645 &lt;= -500),-6,IF(AND(S645 &gt; -500,S645 &lt;= -400),-5,IF(AND(S645 &gt; -400,S645 &lt;= -300),-4,IF(AND(S645 &gt; -300,S645 &lt;= -200),-3,IF(AND(S645 &gt; -200,S645 &lt;= -100),-2,IF(AND(S645 &gt; -100,S645 &lt;= -1),-1,IF(AND(S645 &gt;= 0,S645 &lt; 100),1,IF(AND(S645 &gt;= 100,S645 &lt; 200),2,IF(AND(S645 &gt;= 200,S645 &lt; 300),3,IF(AND(S645 &gt;= 300,S645 &lt; 400),4,IF(AND(S645 &gt;= 400,S645 &lt; 500),5))))))))))))</f>
        <v>2</v>
      </c>
      <c r="E645" s="1" t="s">
        <v>2007</v>
      </c>
      <c r="F645" s="27" t="s">
        <v>3623</v>
      </c>
      <c r="G645" s="1" t="s">
        <v>2035</v>
      </c>
      <c r="H645" s="1" t="s">
        <v>2036</v>
      </c>
      <c r="I645" s="1">
        <v>10763</v>
      </c>
      <c r="J645" s="1">
        <v>16</v>
      </c>
      <c r="K645" s="1">
        <v>20</v>
      </c>
      <c r="L645" s="1">
        <v>0</v>
      </c>
      <c r="M645" t="s">
        <v>29</v>
      </c>
      <c r="N645" s="14">
        <f>J645/I645</f>
        <v>1.4865743751742079E-3</v>
      </c>
      <c r="O645" s="14">
        <f>K645/I645</f>
        <v>1.8582179689677599E-3</v>
      </c>
      <c r="P645" s="14">
        <f>L645/I645</f>
        <v>0</v>
      </c>
      <c r="Q645">
        <v>2308</v>
      </c>
      <c r="R645" s="14">
        <f>Q645/I645</f>
        <v>0.2144383536188795</v>
      </c>
      <c r="S645">
        <v>148</v>
      </c>
      <c r="T645" t="s">
        <v>97</v>
      </c>
      <c r="U645" s="19" t="s">
        <v>2010</v>
      </c>
      <c r="V645" s="19" t="s">
        <v>550</v>
      </c>
      <c r="W645">
        <v>1263.5071428571439</v>
      </c>
      <c r="X645" s="14">
        <f>(Q645-W645)/I645</f>
        <v>9.7044769780066528E-2</v>
      </c>
      <c r="Y645" s="14" t="s">
        <v>2037</v>
      </c>
      <c r="Z645" s="30" t="str">
        <f>CONCATENATE(E645," (",U645,") - ",F645," (",V645,")")</f>
        <v>Aristides, Aelius (0284) - Orationes 48 Dindorf 36 Keil (048)</v>
      </c>
      <c r="AA645" s="14"/>
      <c r="AB645" s="14"/>
      <c r="AC645" s="14"/>
      <c r="AD645" s="14"/>
      <c r="AE645">
        <v>36</v>
      </c>
    </row>
    <row r="646" spans="1:32" ht="15.75" customHeight="1" x14ac:dyDescent="0.2">
      <c r="A646" s="1" t="s">
        <v>1410</v>
      </c>
      <c r="B646" s="1" t="s">
        <v>1410</v>
      </c>
      <c r="C646" s="1" t="s">
        <v>1410</v>
      </c>
      <c r="D646" s="10">
        <f>IF(AND(S646 &gt;= -800,S646 &lt;= -600),-7,IF(AND(S646 &gt; -600,S646 &lt;= -500),-6,IF(AND(S646 &gt; -500,S646 &lt;= -400),-5,IF(AND(S646 &gt; -400,S646 &lt;= -300),-4,IF(AND(S646 &gt; -300,S646 &lt;= -200),-3,IF(AND(S646 &gt; -200,S646 &lt;= -100),-2,IF(AND(S646 &gt; -100,S646 &lt;= -1),-1,IF(AND(S646 &gt;= 0,S646 &lt; 100),1,IF(AND(S646 &gt;= 100,S646 &lt; 200),2,IF(AND(S646 &gt;= 200,S646 &lt; 300),3,IF(AND(S646 &gt;= 300,S646 &lt; 400),4,IF(AND(S646 &gt;= 400,S646 &lt; 500),5))))))))))))</f>
        <v>2</v>
      </c>
      <c r="E646" s="1" t="s">
        <v>2007</v>
      </c>
      <c r="F646" s="27" t="s">
        <v>3624</v>
      </c>
      <c r="G646" s="1" t="s">
        <v>2038</v>
      </c>
      <c r="H646" s="1" t="s">
        <v>2039</v>
      </c>
      <c r="I646" s="1">
        <v>2019</v>
      </c>
      <c r="J646" s="1">
        <v>4</v>
      </c>
      <c r="K646" s="1">
        <v>1</v>
      </c>
      <c r="L646" s="1">
        <v>0</v>
      </c>
      <c r="M646" t="s">
        <v>29</v>
      </c>
      <c r="N646" s="14">
        <f>J646/I646</f>
        <v>1.9811788013868251E-3</v>
      </c>
      <c r="O646" s="14">
        <f>K646/I646</f>
        <v>4.9529470034670627E-4</v>
      </c>
      <c r="P646" s="14">
        <f>L646/I646</f>
        <v>0</v>
      </c>
      <c r="Q646">
        <v>409</v>
      </c>
      <c r="R646" s="14">
        <f>Q646/I646</f>
        <v>0.20257553244180287</v>
      </c>
      <c r="S646">
        <v>149</v>
      </c>
      <c r="T646" t="s">
        <v>97</v>
      </c>
      <c r="U646" s="19" t="s">
        <v>2010</v>
      </c>
      <c r="V646" s="19" t="s">
        <v>32</v>
      </c>
      <c r="W646">
        <v>238.86666666666679</v>
      </c>
      <c r="X646" s="14">
        <f>(Q646-W646)/I646</f>
        <v>8.4266138352319567E-2</v>
      </c>
      <c r="Y646" s="14" t="s">
        <v>2040</v>
      </c>
      <c r="Z646" s="30" t="str">
        <f>CONCATENATE(E646," (",U646,") - ",F646," (",V646,")")</f>
        <v>Aristides, Aelius (0284) - Orationes 1 Dindorf 43 Keil (001)</v>
      </c>
      <c r="AA646" s="14"/>
      <c r="AB646" s="14"/>
      <c r="AC646" s="14"/>
      <c r="AD646" s="14"/>
      <c r="AE646">
        <v>43</v>
      </c>
      <c r="AF646" t="s">
        <v>2016</v>
      </c>
    </row>
    <row r="647" spans="1:32" ht="15.75" customHeight="1" x14ac:dyDescent="0.2">
      <c r="A647" s="1" t="s">
        <v>1410</v>
      </c>
      <c r="B647" s="1" t="s">
        <v>1410</v>
      </c>
      <c r="C647" s="1" t="s">
        <v>1410</v>
      </c>
      <c r="D647" s="10">
        <f>IF(AND(S647 &gt;= -800,S647 &lt;= -600),-7,IF(AND(S647 &gt; -600,S647 &lt;= -500),-6,IF(AND(S647 &gt; -500,S647 &lt;= -400),-5,IF(AND(S647 &gt; -400,S647 &lt;= -300),-4,IF(AND(S647 &gt; -300,S647 &lt;= -200),-3,IF(AND(S647 &gt; -200,S647 &lt;= -100),-2,IF(AND(S647 &gt; -100,S647 &lt;= -1),-1,IF(AND(S647 &gt;= 0,S647 &lt; 100),1,IF(AND(S647 &gt;= 100,S647 &lt; 200),2,IF(AND(S647 &gt;= 200,S647 &lt; 300),3,IF(AND(S647 &gt;= 300,S647 &lt; 400),4,IF(AND(S647 &gt;= 400,S647 &lt; 500),5))))))))))))</f>
        <v>2</v>
      </c>
      <c r="E647" s="1" t="s">
        <v>2007</v>
      </c>
      <c r="F647" s="27" t="s">
        <v>3625</v>
      </c>
      <c r="G647" s="1" t="s">
        <v>2041</v>
      </c>
      <c r="H647" s="1" t="s">
        <v>2042</v>
      </c>
      <c r="I647" s="1">
        <v>4325</v>
      </c>
      <c r="J647" s="1">
        <v>11</v>
      </c>
      <c r="K647" s="1">
        <v>11</v>
      </c>
      <c r="L647" s="1">
        <v>0</v>
      </c>
      <c r="M647" t="s">
        <v>29</v>
      </c>
      <c r="N647" s="14">
        <f>J647/I647</f>
        <v>2.5433526011560694E-3</v>
      </c>
      <c r="O647" s="14">
        <f>K647/I647</f>
        <v>2.5433526011560694E-3</v>
      </c>
      <c r="P647" s="14">
        <f>L647/I647</f>
        <v>0</v>
      </c>
      <c r="Q647">
        <v>908</v>
      </c>
      <c r="R647" s="14">
        <f>Q647/I647</f>
        <v>0.20994219653179191</v>
      </c>
      <c r="S647">
        <v>149</v>
      </c>
      <c r="T647" t="s">
        <v>97</v>
      </c>
      <c r="U647" s="19" t="s">
        <v>2010</v>
      </c>
      <c r="V647" s="19" t="s">
        <v>497</v>
      </c>
      <c r="W647">
        <v>529.02619047618975</v>
      </c>
      <c r="X647" s="14">
        <f>(Q647-W647)/I647</f>
        <v>8.7624002202037046E-2</v>
      </c>
      <c r="Y647" s="14" t="s">
        <v>2043</v>
      </c>
      <c r="Z647" s="30" t="str">
        <f>CONCATENATE(E647," (",U647,") - ",F647," (",V647,")")</f>
        <v>Aristides, Aelius (0284) - Orationes 44 Dindorf 24 Keil (044)</v>
      </c>
      <c r="AA647" s="14"/>
      <c r="AB647" s="14"/>
      <c r="AC647" s="14"/>
      <c r="AD647" s="14"/>
      <c r="AE647">
        <v>24</v>
      </c>
    </row>
    <row r="648" spans="1:32" ht="15.75" customHeight="1" x14ac:dyDescent="0.2">
      <c r="A648" s="1" t="s">
        <v>1410</v>
      </c>
      <c r="B648" s="1" t="s">
        <v>1410</v>
      </c>
      <c r="C648" s="1" t="s">
        <v>1410</v>
      </c>
      <c r="D648" s="10">
        <f>IF(AND(S648 &gt;= -800,S648 &lt;= -600),-7,IF(AND(S648 &gt; -600,S648 &lt;= -500),-6,IF(AND(S648 &gt; -500,S648 &lt;= -400),-5,IF(AND(S648 &gt; -400,S648 &lt;= -300),-4,IF(AND(S648 &gt; -300,S648 &lt;= -200),-3,IF(AND(S648 &gt; -200,S648 &lt;= -100),-2,IF(AND(S648 &gt; -100,S648 &lt;= -1),-1,IF(AND(S648 &gt;= 0,S648 &lt; 100),1,IF(AND(S648 &gt;= 100,S648 &lt; 200),2,IF(AND(S648 &gt;= 200,S648 &lt; 300),3,IF(AND(S648 &gt;= 300,S648 &lt; 400),4,IF(AND(S648 &gt;= 400,S648 &lt; 500),5))))))))))))</f>
        <v>2</v>
      </c>
      <c r="E648" s="1" t="s">
        <v>2007</v>
      </c>
      <c r="F648" s="27" t="s">
        <v>3626</v>
      </c>
      <c r="G648" s="1" t="s">
        <v>2044</v>
      </c>
      <c r="H648" s="1" t="s">
        <v>2045</v>
      </c>
      <c r="I648" s="1">
        <v>2736</v>
      </c>
      <c r="J648" s="1">
        <v>4</v>
      </c>
      <c r="K648" s="1">
        <v>4</v>
      </c>
      <c r="L648" s="1">
        <v>0</v>
      </c>
      <c r="M648" t="s">
        <v>29</v>
      </c>
      <c r="N648" s="14">
        <f>J648/I648</f>
        <v>1.4619883040935672E-3</v>
      </c>
      <c r="O648" s="14">
        <f>K648/I648</f>
        <v>1.4619883040935672E-3</v>
      </c>
      <c r="P648" s="14">
        <f>L648/I648</f>
        <v>0</v>
      </c>
      <c r="Q648">
        <v>546</v>
      </c>
      <c r="R648" s="14">
        <f>Q648/I648</f>
        <v>0.19956140350877194</v>
      </c>
      <c r="S648">
        <v>150</v>
      </c>
      <c r="T648" t="s">
        <v>97</v>
      </c>
      <c r="U648" s="19" t="s">
        <v>2010</v>
      </c>
      <c r="V648" s="19" t="s">
        <v>829</v>
      </c>
      <c r="W648">
        <v>311.71666666666658</v>
      </c>
      <c r="X648" s="14">
        <f>(Q648-W648)/I648</f>
        <v>8.5629873294347014E-2</v>
      </c>
      <c r="Y648" s="14" t="s">
        <v>2046</v>
      </c>
      <c r="Z648" s="30" t="str">
        <f>CONCATENATE(E648," (",U648,") - ",F648," (",V648,")")</f>
        <v>Aristides, Aelius (0284) - Orationes 12 Dindorf 32 Keil (012)</v>
      </c>
      <c r="AA648" s="14"/>
      <c r="AB648" s="14"/>
      <c r="AC648" s="14"/>
      <c r="AD648" s="14"/>
      <c r="AE648">
        <v>32</v>
      </c>
    </row>
    <row r="649" spans="1:32" ht="15.75" customHeight="1" x14ac:dyDescent="0.2">
      <c r="A649" s="1" t="s">
        <v>1410</v>
      </c>
      <c r="B649" s="1" t="s">
        <v>1410</v>
      </c>
      <c r="C649" s="1" t="s">
        <v>1410</v>
      </c>
      <c r="D649" s="10">
        <f>IF(AND(S649 &gt;= -800,S649 &lt;= -600),-7,IF(AND(S649 &gt; -600,S649 &lt;= -500),-6,IF(AND(S649 &gt; -500,S649 &lt;= -400),-5,IF(AND(S649 &gt; -400,S649 &lt;= -300),-4,IF(AND(S649 &gt; -300,S649 &lt;= -200),-3,IF(AND(S649 &gt; -200,S649 &lt;= -100),-2,IF(AND(S649 &gt; -100,S649 &lt;= -1),-1,IF(AND(S649 &gt;= 0,S649 &lt; 100),1,IF(AND(S649 &gt;= 100,S649 &lt; 200),2,IF(AND(S649 &gt;= 200,S649 &lt; 300),3,IF(AND(S649 &gt;= 300,S649 &lt; 400),4,IF(AND(S649 &gt;= 400,S649 &lt; 500),5))))))))))))</f>
        <v>2</v>
      </c>
      <c r="E649" s="1" t="s">
        <v>2007</v>
      </c>
      <c r="F649" s="27" t="s">
        <v>3627</v>
      </c>
      <c r="G649" s="1" t="s">
        <v>2047</v>
      </c>
      <c r="H649" s="1" t="s">
        <v>2048</v>
      </c>
      <c r="I649" s="1">
        <v>3786</v>
      </c>
      <c r="J649" s="1">
        <v>6</v>
      </c>
      <c r="K649" s="1">
        <v>5</v>
      </c>
      <c r="L649" s="1">
        <v>0</v>
      </c>
      <c r="M649" t="s">
        <v>29</v>
      </c>
      <c r="N649" s="14">
        <f>J649/I649</f>
        <v>1.5847860538827259E-3</v>
      </c>
      <c r="O649" s="14">
        <f>K649/I649</f>
        <v>1.3206550449022716E-3</v>
      </c>
      <c r="P649" s="14">
        <f>L649/I649</f>
        <v>0</v>
      </c>
      <c r="Q649">
        <v>775</v>
      </c>
      <c r="R649" s="14">
        <f>Q649/I649</f>
        <v>0.20470153195985208</v>
      </c>
      <c r="S649">
        <v>150</v>
      </c>
      <c r="T649" t="s">
        <v>97</v>
      </c>
      <c r="U649" s="19" t="s">
        <v>2010</v>
      </c>
      <c r="V649" s="19" t="s">
        <v>670</v>
      </c>
      <c r="W649">
        <v>444.82619047619022</v>
      </c>
      <c r="X649" s="14">
        <f>(Q649-W649)/I649</f>
        <v>8.7209141448444216E-2</v>
      </c>
      <c r="Y649" s="14" t="s">
        <v>2049</v>
      </c>
      <c r="Z649" s="30" t="str">
        <f>CONCATENATE(E649," (",U649,") - ",F649," (",V649,")")</f>
        <v>Aristides, Aelius (0284) - Orationes 29 Dindorf 5 Keil (029)</v>
      </c>
      <c r="AA649" s="14"/>
      <c r="AB649" s="14"/>
      <c r="AC649" s="14"/>
      <c r="AD649" s="14"/>
      <c r="AE649">
        <v>5</v>
      </c>
    </row>
    <row r="650" spans="1:32" ht="15.75" customHeight="1" x14ac:dyDescent="0.2">
      <c r="A650" s="1" t="s">
        <v>1410</v>
      </c>
      <c r="B650" s="1" t="s">
        <v>1410</v>
      </c>
      <c r="C650" s="1" t="s">
        <v>1410</v>
      </c>
      <c r="D650" s="10">
        <f>IF(AND(S650 &gt;= -800,S650 &lt;= -600),-7,IF(AND(S650 &gt; -600,S650 &lt;= -500),-6,IF(AND(S650 &gt; -500,S650 &lt;= -400),-5,IF(AND(S650 &gt; -400,S650 &lt;= -300),-4,IF(AND(S650 &gt; -300,S650 &lt;= -200),-3,IF(AND(S650 &gt; -200,S650 &lt;= -100),-2,IF(AND(S650 &gt; -100,S650 &lt;= -1),-1,IF(AND(S650 &gt;= 0,S650 &lt; 100),1,IF(AND(S650 &gt;= 100,S650 &lt; 200),2,IF(AND(S650 &gt;= 200,S650 &lt; 300),3,IF(AND(S650 &gt;= 300,S650 &lt; 400),4,IF(AND(S650 &gt;= 400,S650 &lt; 500),5))))))))))))</f>
        <v>2</v>
      </c>
      <c r="E650" s="1" t="s">
        <v>2007</v>
      </c>
      <c r="F650" s="27" t="s">
        <v>3628</v>
      </c>
      <c r="G650" s="1" t="s">
        <v>2050</v>
      </c>
      <c r="H650" s="1" t="s">
        <v>2051</v>
      </c>
      <c r="I650" s="1">
        <v>4399</v>
      </c>
      <c r="J650" s="1">
        <v>7</v>
      </c>
      <c r="K650" s="1">
        <v>1</v>
      </c>
      <c r="L650" s="1">
        <v>0</v>
      </c>
      <c r="M650" t="s">
        <v>29</v>
      </c>
      <c r="N650" s="14">
        <f>J650/I650</f>
        <v>1.5912707433507615E-3</v>
      </c>
      <c r="O650" s="14">
        <f>K650/I650</f>
        <v>2.2732439190725165E-4</v>
      </c>
      <c r="P650" s="14">
        <f>L650/I650</f>
        <v>0</v>
      </c>
      <c r="Q650">
        <v>927</v>
      </c>
      <c r="R650" s="14">
        <f>Q650/I650</f>
        <v>0.21072971129802229</v>
      </c>
      <c r="S650">
        <v>150</v>
      </c>
      <c r="T650" t="s">
        <v>97</v>
      </c>
      <c r="U650" s="19" t="s">
        <v>2010</v>
      </c>
      <c r="V650" s="19" t="s">
        <v>565</v>
      </c>
      <c r="W650">
        <v>549.21904761904671</v>
      </c>
      <c r="X650" s="14">
        <f>(Q650-W650)/I650</f>
        <v>8.5878825274142603E-2</v>
      </c>
      <c r="Y650" s="14" t="s">
        <v>2052</v>
      </c>
      <c r="Z650" s="30" t="str">
        <f>CONCATENATE(E650," (",U650,") - ",F650," (",V650,")")</f>
        <v>Aristides, Aelius (0284) - Orationes 30 Dindorf 6 Keil (030)</v>
      </c>
      <c r="AA650" s="14"/>
      <c r="AB650" s="14"/>
      <c r="AC650" s="14"/>
      <c r="AD650" s="14"/>
      <c r="AE650">
        <v>6</v>
      </c>
    </row>
    <row r="651" spans="1:32" ht="15.75" customHeight="1" x14ac:dyDescent="0.2">
      <c r="A651" s="1" t="s">
        <v>1410</v>
      </c>
      <c r="B651" s="1" t="s">
        <v>1410</v>
      </c>
      <c r="C651" s="1" t="s">
        <v>1410</v>
      </c>
      <c r="D651" s="10">
        <f>IF(AND(S651 &gt;= -800,S651 &lt;= -600),-7,IF(AND(S651 &gt; -600,S651 &lt;= -500),-6,IF(AND(S651 &gt; -500,S651 &lt;= -400),-5,IF(AND(S651 &gt; -400,S651 &lt;= -300),-4,IF(AND(S651 &gt; -300,S651 &lt;= -200),-3,IF(AND(S651 &gt; -200,S651 &lt;= -100),-2,IF(AND(S651 &gt; -100,S651 &lt;= -1),-1,IF(AND(S651 &gt;= 0,S651 &lt; 100),1,IF(AND(S651 &gt;= 100,S651 &lt; 200),2,IF(AND(S651 &gt;= 200,S651 &lt; 300),3,IF(AND(S651 &gt;= 300,S651 &lt; 400),4,IF(AND(S651 &gt;= 400,S651 &lt; 500),5))))))))))))</f>
        <v>2</v>
      </c>
      <c r="E651" s="1" t="s">
        <v>2007</v>
      </c>
      <c r="F651" s="27" t="s">
        <v>3629</v>
      </c>
      <c r="G651" s="1" t="s">
        <v>2053</v>
      </c>
      <c r="H651" s="1" t="s">
        <v>2054</v>
      </c>
      <c r="I651" s="1">
        <v>2344</v>
      </c>
      <c r="J651" s="1">
        <v>1</v>
      </c>
      <c r="K651" s="1">
        <v>1</v>
      </c>
      <c r="L651" s="1">
        <v>0</v>
      </c>
      <c r="M651" t="s">
        <v>29</v>
      </c>
      <c r="N651" s="14">
        <f>J651/I651</f>
        <v>4.2662116040955632E-4</v>
      </c>
      <c r="O651" s="14">
        <f>K651/I651</f>
        <v>4.2662116040955632E-4</v>
      </c>
      <c r="P651" s="14">
        <f>L651/I651</f>
        <v>0</v>
      </c>
      <c r="Q651">
        <v>445</v>
      </c>
      <c r="R651" s="14">
        <f>Q651/I651</f>
        <v>0.18984641638225255</v>
      </c>
      <c r="S651">
        <v>150</v>
      </c>
      <c r="T651" t="s">
        <v>97</v>
      </c>
      <c r="U651" s="19" t="s">
        <v>2010</v>
      </c>
      <c r="V651" s="19" t="s">
        <v>747</v>
      </c>
      <c r="W651">
        <v>237.06666666666689</v>
      </c>
      <c r="X651" s="14">
        <f>(Q651-W651)/I651</f>
        <v>8.8708759954493649E-2</v>
      </c>
      <c r="Y651" s="14" t="s">
        <v>2055</v>
      </c>
      <c r="Z651" s="30" t="str">
        <f>CONCATENATE(E651," (",U651,") - ",F651," (",V651,")")</f>
        <v>Aristides, Aelius (0284) - Orationes 31 Dindorf 7 Keil (031)</v>
      </c>
      <c r="AA651" s="14"/>
      <c r="AB651" s="14"/>
      <c r="AC651" s="14"/>
      <c r="AD651" s="14"/>
      <c r="AE651">
        <v>7</v>
      </c>
    </row>
    <row r="652" spans="1:32" ht="15.75" customHeight="1" x14ac:dyDescent="0.2">
      <c r="A652" s="1" t="s">
        <v>1410</v>
      </c>
      <c r="B652" s="1" t="s">
        <v>1410</v>
      </c>
      <c r="C652" s="1" t="s">
        <v>1410</v>
      </c>
      <c r="D652" s="10">
        <f>IF(AND(S652 &gt;= -800,S652 &lt;= -600),-7,IF(AND(S652 &gt; -600,S652 &lt;= -500),-6,IF(AND(S652 &gt; -500,S652 &lt;= -400),-5,IF(AND(S652 &gt; -400,S652 &lt;= -300),-4,IF(AND(S652 &gt; -300,S652 &lt;= -200),-3,IF(AND(S652 &gt; -200,S652 &lt;= -100),-2,IF(AND(S652 &gt; -100,S652 &lt;= -1),-1,IF(AND(S652 &gt;= 0,S652 &lt; 100),1,IF(AND(S652 &gt;= 100,S652 &lt; 200),2,IF(AND(S652 &gt;= 200,S652 &lt; 300),3,IF(AND(S652 &gt;= 300,S652 &lt; 400),4,IF(AND(S652 &gt;= 400,S652 &lt; 500),5))))))))))))</f>
        <v>2</v>
      </c>
      <c r="E652" s="1" t="s">
        <v>2007</v>
      </c>
      <c r="F652" s="27" t="s">
        <v>3630</v>
      </c>
      <c r="G652" s="1" t="s">
        <v>2056</v>
      </c>
      <c r="H652" s="1" t="s">
        <v>2057</v>
      </c>
      <c r="I652" s="1">
        <v>2005</v>
      </c>
      <c r="J652" s="1">
        <v>2</v>
      </c>
      <c r="K652" s="1">
        <v>0</v>
      </c>
      <c r="L652" s="1">
        <v>0</v>
      </c>
      <c r="M652" t="s">
        <v>29</v>
      </c>
      <c r="N652" s="14">
        <f>J652/I652</f>
        <v>9.9750623441396502E-4</v>
      </c>
      <c r="O652" s="14">
        <f>K652/I652</f>
        <v>0</v>
      </c>
      <c r="P652" s="14">
        <f>L652/I652</f>
        <v>0</v>
      </c>
      <c r="Q652">
        <v>456</v>
      </c>
      <c r="R652" s="14">
        <f>Q652/I652</f>
        <v>0.22743142144638404</v>
      </c>
      <c r="S652">
        <v>150</v>
      </c>
      <c r="T652" t="s">
        <v>97</v>
      </c>
      <c r="U652" s="19" t="s">
        <v>2010</v>
      </c>
      <c r="V652" s="19" t="s">
        <v>585</v>
      </c>
      <c r="W652">
        <v>239.47619047619079</v>
      </c>
      <c r="X652" s="14">
        <f>(Q652-W652)/I652</f>
        <v>0.10799192494953078</v>
      </c>
      <c r="Y652" s="14" t="s">
        <v>2058</v>
      </c>
      <c r="Z652" s="30" t="str">
        <f>CONCATENATE(E652," (",U652,") - ",F652," (",V652,")")</f>
        <v>Aristides, Aelius (0284) - Orationes 32 Dindorf 8 Keil (032)</v>
      </c>
      <c r="AA652" s="14"/>
      <c r="AB652" s="14"/>
      <c r="AC652" s="14"/>
      <c r="AD652" s="14"/>
      <c r="AE652">
        <v>8</v>
      </c>
    </row>
    <row r="653" spans="1:32" ht="15.75" customHeight="1" x14ac:dyDescent="0.2">
      <c r="A653" s="1" t="s">
        <v>1410</v>
      </c>
      <c r="B653" s="1" t="s">
        <v>1410</v>
      </c>
      <c r="C653" s="1" t="s">
        <v>1410</v>
      </c>
      <c r="D653" s="10">
        <f>IF(AND(S653 &gt;= -800,S653 &lt;= -600),-7,IF(AND(S653 &gt; -600,S653 &lt;= -500),-6,IF(AND(S653 &gt; -500,S653 &lt;= -400),-5,IF(AND(S653 &gt; -400,S653 &lt;= -300),-4,IF(AND(S653 &gt; -300,S653 &lt;= -200),-3,IF(AND(S653 &gt; -200,S653 &lt;= -100),-2,IF(AND(S653 &gt; -100,S653 &lt;= -1),-1,IF(AND(S653 &gt;= 0,S653 &lt; 100),1,IF(AND(S653 &gt;= 100,S653 &lt; 200),2,IF(AND(S653 &gt;= 200,S653 &lt; 300),3,IF(AND(S653 &gt;= 300,S653 &lt; 400),4,IF(AND(S653 &gt;= 400,S653 &lt; 500),5))))))))))))</f>
        <v>2</v>
      </c>
      <c r="E653" s="1" t="s">
        <v>2007</v>
      </c>
      <c r="F653" s="27" t="s">
        <v>3631</v>
      </c>
      <c r="G653" s="1" t="s">
        <v>2059</v>
      </c>
      <c r="H653" s="1" t="s">
        <v>2060</v>
      </c>
      <c r="I653" s="1">
        <v>5697</v>
      </c>
      <c r="J653" s="1">
        <v>5</v>
      </c>
      <c r="K653" s="1">
        <v>2</v>
      </c>
      <c r="L653" s="1">
        <v>0</v>
      </c>
      <c r="M653" t="s">
        <v>29</v>
      </c>
      <c r="N653" s="14">
        <f>J653/I653</f>
        <v>8.7765490609092501E-4</v>
      </c>
      <c r="O653" s="14">
        <f>K653/I653</f>
        <v>3.5106196243637003E-4</v>
      </c>
      <c r="P653" s="14">
        <f>L653/I653</f>
        <v>0</v>
      </c>
      <c r="Q653">
        <v>1159</v>
      </c>
      <c r="R653" s="14">
        <f>Q653/I653</f>
        <v>0.20344040723187642</v>
      </c>
      <c r="S653">
        <v>150</v>
      </c>
      <c r="T653" t="s">
        <v>97</v>
      </c>
      <c r="U653" s="19" t="s">
        <v>2010</v>
      </c>
      <c r="V653" s="19" t="s">
        <v>560</v>
      </c>
      <c r="W653">
        <v>687.68333333333442</v>
      </c>
      <c r="X653" s="14">
        <f>(Q653-W653)/I653</f>
        <v>8.2730676964484037E-2</v>
      </c>
      <c r="Y653" s="14" t="s">
        <v>2061</v>
      </c>
      <c r="Z653" s="30" t="str">
        <f>CONCATENATE(E653," (",U653,") - ",F653," (",V653,")")</f>
        <v>Aristides, Aelius (0284) - Orationes 33 Dindorf 11 Keil (033)</v>
      </c>
      <c r="AA653" s="14"/>
      <c r="AB653" s="14"/>
      <c r="AC653" s="14"/>
      <c r="AD653" s="14"/>
      <c r="AE653">
        <v>11</v>
      </c>
    </row>
    <row r="654" spans="1:32" ht="15.75" customHeight="1" x14ac:dyDescent="0.2">
      <c r="A654" s="1" t="s">
        <v>1410</v>
      </c>
      <c r="B654" s="1" t="s">
        <v>1410</v>
      </c>
      <c r="C654" s="1" t="s">
        <v>1410</v>
      </c>
      <c r="D654" s="10">
        <f>IF(AND(S654 &gt;= -800,S654 &lt;= -600),-7,IF(AND(S654 &gt; -600,S654 &lt;= -500),-6,IF(AND(S654 &gt; -500,S654 &lt;= -400),-5,IF(AND(S654 &gt; -400,S654 &lt;= -300),-4,IF(AND(S654 &gt; -300,S654 &lt;= -200),-3,IF(AND(S654 &gt; -200,S654 &lt;= -100),-2,IF(AND(S654 &gt; -100,S654 &lt;= -1),-1,IF(AND(S654 &gt;= 0,S654 &lt; 100),1,IF(AND(S654 &gt;= 100,S654 &lt; 200),2,IF(AND(S654 &gt;= 200,S654 &lt; 300),3,IF(AND(S654 &gt;= 300,S654 &lt; 400),4,IF(AND(S654 &gt;= 400,S654 &lt; 500),5))))))))))))</f>
        <v>2</v>
      </c>
      <c r="E654" s="1" t="s">
        <v>2007</v>
      </c>
      <c r="F654" s="27" t="s">
        <v>3632</v>
      </c>
      <c r="G654" s="1" t="s">
        <v>2062</v>
      </c>
      <c r="H654" s="1" t="s">
        <v>2063</v>
      </c>
      <c r="I654" s="1">
        <v>6012</v>
      </c>
      <c r="J654" s="1">
        <v>5</v>
      </c>
      <c r="K654" s="1">
        <v>1</v>
      </c>
      <c r="L654" s="1">
        <v>0</v>
      </c>
      <c r="M654" t="s">
        <v>29</v>
      </c>
      <c r="N654" s="14">
        <f>J654/I654</f>
        <v>8.3166999334664002E-4</v>
      </c>
      <c r="O654" s="14">
        <f>K654/I654</f>
        <v>1.6633399866932801E-4</v>
      </c>
      <c r="P654" s="14">
        <f>L654/I654</f>
        <v>0</v>
      </c>
      <c r="Q654">
        <v>1272</v>
      </c>
      <c r="R654" s="14">
        <f>Q654/I654</f>
        <v>0.21157684630738524</v>
      </c>
      <c r="S654">
        <v>150</v>
      </c>
      <c r="T654" t="s">
        <v>97</v>
      </c>
      <c r="U654" s="19" t="s">
        <v>2010</v>
      </c>
      <c r="V654" s="19" t="s">
        <v>531</v>
      </c>
      <c r="W654">
        <v>739.23809523809598</v>
      </c>
      <c r="X654" s="14">
        <f>(Q654-W654)/I654</f>
        <v>8.86164179577352E-2</v>
      </c>
      <c r="Y654" s="14" t="s">
        <v>2064</v>
      </c>
      <c r="Z654" s="30" t="str">
        <f>CONCATENATE(E654," (",U654,") - ",F654," (",V654,")")</f>
        <v>Aristides, Aelius (0284) - Orationes 34 Dindorf 12 Keil (034)</v>
      </c>
      <c r="AA654" s="14"/>
      <c r="AB654" s="14"/>
      <c r="AC654" s="14"/>
      <c r="AD654" s="14"/>
      <c r="AE654">
        <v>12</v>
      </c>
    </row>
    <row r="655" spans="1:32" ht="15.75" customHeight="1" x14ac:dyDescent="0.2">
      <c r="A655" s="1" t="s">
        <v>1410</v>
      </c>
      <c r="B655" s="1" t="s">
        <v>1410</v>
      </c>
      <c r="C655" s="1" t="s">
        <v>1410</v>
      </c>
      <c r="D655" s="10">
        <f>IF(AND(S655 &gt;= -800,S655 &lt;= -600),-7,IF(AND(S655 &gt; -600,S655 &lt;= -500),-6,IF(AND(S655 &gt; -500,S655 &lt;= -400),-5,IF(AND(S655 &gt; -400,S655 &lt;= -300),-4,IF(AND(S655 &gt; -300,S655 &lt;= -200),-3,IF(AND(S655 &gt; -200,S655 &lt;= -100),-2,IF(AND(S655 &gt; -100,S655 &lt;= -1),-1,IF(AND(S655 &gt;= 0,S655 &lt; 100),1,IF(AND(S655 &gt;= 100,S655 &lt; 200),2,IF(AND(S655 &gt;= 200,S655 &lt; 300),3,IF(AND(S655 &gt;= 300,S655 &lt; 400),4,IF(AND(S655 &gt;= 400,S655 &lt; 500),5))))))))))))</f>
        <v>2</v>
      </c>
      <c r="E655" s="1" t="s">
        <v>2007</v>
      </c>
      <c r="F655" s="27" t="s">
        <v>3633</v>
      </c>
      <c r="G655" s="1" t="s">
        <v>2065</v>
      </c>
      <c r="H655" s="1" t="s">
        <v>2066</v>
      </c>
      <c r="I655" s="1">
        <v>2594</v>
      </c>
      <c r="J655" s="1">
        <v>5</v>
      </c>
      <c r="K655" s="1">
        <v>1</v>
      </c>
      <c r="L655" s="1">
        <v>0</v>
      </c>
      <c r="M655" t="s">
        <v>29</v>
      </c>
      <c r="N655" s="14">
        <f>J655/I655</f>
        <v>1.9275250578257518E-3</v>
      </c>
      <c r="O655" s="14">
        <f>K655/I655</f>
        <v>3.8550501156515033E-4</v>
      </c>
      <c r="P655" s="14">
        <f>L655/I655</f>
        <v>0</v>
      </c>
      <c r="Q655">
        <v>497</v>
      </c>
      <c r="R655" s="14">
        <f>Q655/I655</f>
        <v>0.19159599074787972</v>
      </c>
      <c r="S655">
        <v>150</v>
      </c>
      <c r="T655" t="s">
        <v>97</v>
      </c>
      <c r="U655" s="19" t="s">
        <v>2010</v>
      </c>
      <c r="V655" s="19" t="s">
        <v>742</v>
      </c>
      <c r="W655">
        <v>299.48333333333352</v>
      </c>
      <c r="X655" s="14">
        <f>(Q655-W655)/I655</f>
        <v>7.6143664867643207E-2</v>
      </c>
      <c r="Y655" s="14" t="s">
        <v>2067</v>
      </c>
      <c r="Z655" s="30" t="str">
        <f>CONCATENATE(E655," (",U655,") - ",F655," (",V655,")")</f>
        <v>Aristides, Aelius (0284) - Orationes 35 Dindorf 13 Keil (035)</v>
      </c>
      <c r="AA655" s="14"/>
      <c r="AB655" s="14"/>
      <c r="AC655" s="14"/>
      <c r="AD655" s="14"/>
      <c r="AE655">
        <v>13</v>
      </c>
    </row>
    <row r="656" spans="1:32" ht="15.75" customHeight="1" x14ac:dyDescent="0.2">
      <c r="A656" s="1" t="s">
        <v>1410</v>
      </c>
      <c r="B656" s="1" t="s">
        <v>1410</v>
      </c>
      <c r="C656" s="1" t="s">
        <v>1410</v>
      </c>
      <c r="D656" s="10">
        <f>IF(AND(S656 &gt;= -800,S656 &lt;= -600),-7,IF(AND(S656 &gt; -600,S656 &lt;= -500),-6,IF(AND(S656 &gt; -500,S656 &lt;= -400),-5,IF(AND(S656 &gt; -400,S656 &lt;= -300),-4,IF(AND(S656 &gt; -300,S656 &lt;= -200),-3,IF(AND(S656 &gt; -200,S656 &lt;= -100),-2,IF(AND(S656 &gt; -100,S656 &lt;= -1),-1,IF(AND(S656 &gt;= 0,S656 &lt; 100),1,IF(AND(S656 &gt;= 100,S656 &lt; 200),2,IF(AND(S656 &gt;= 200,S656 &lt; 300),3,IF(AND(S656 &gt;= 300,S656 &lt; 400),4,IF(AND(S656 &gt;= 400,S656 &lt; 500),5))))))))))))</f>
        <v>2</v>
      </c>
      <c r="E656" s="1" t="s">
        <v>2007</v>
      </c>
      <c r="F656" s="27" t="s">
        <v>3634</v>
      </c>
      <c r="G656" s="1" t="s">
        <v>2068</v>
      </c>
      <c r="H656" s="1" t="s">
        <v>2069</v>
      </c>
      <c r="I656" s="1">
        <v>2442</v>
      </c>
      <c r="J656" s="1">
        <v>4</v>
      </c>
      <c r="K656" s="1">
        <v>0</v>
      </c>
      <c r="L656" s="1">
        <v>0</v>
      </c>
      <c r="M656" t="s">
        <v>29</v>
      </c>
      <c r="N656" s="14">
        <f>J656/I656</f>
        <v>1.6380016380016381E-3</v>
      </c>
      <c r="O656" s="14">
        <f>K656/I656</f>
        <v>0</v>
      </c>
      <c r="P656" s="14">
        <f>L656/I656</f>
        <v>0</v>
      </c>
      <c r="Q656">
        <v>462</v>
      </c>
      <c r="R656" s="14">
        <f>Q656/I656</f>
        <v>0.1891891891891892</v>
      </c>
      <c r="S656">
        <v>150</v>
      </c>
      <c r="T656" t="s">
        <v>97</v>
      </c>
      <c r="U656" s="19" t="s">
        <v>2010</v>
      </c>
      <c r="V656" s="19" t="s">
        <v>555</v>
      </c>
      <c r="W656">
        <v>250.78809523809539</v>
      </c>
      <c r="X656" s="14">
        <f>(Q656-W656)/I656</f>
        <v>8.6491361491361426E-2</v>
      </c>
      <c r="Y656" s="14" t="s">
        <v>2070</v>
      </c>
      <c r="Z656" s="30" t="str">
        <f>CONCATENATE(E656," (",U656,") - ",F656," (",V656,")")</f>
        <v>Aristides, Aelius (0284) - Orationes 36 Dindorf 14 Keil (036)</v>
      </c>
      <c r="AA656" s="14"/>
      <c r="AB656" s="14"/>
      <c r="AC656" s="14"/>
      <c r="AD656" s="14"/>
      <c r="AE656">
        <v>14</v>
      </c>
    </row>
    <row r="657" spans="1:31" ht="15.75" customHeight="1" x14ac:dyDescent="0.2">
      <c r="A657" s="1" t="s">
        <v>1410</v>
      </c>
      <c r="B657" s="1" t="s">
        <v>1410</v>
      </c>
      <c r="C657" s="1" t="s">
        <v>1410</v>
      </c>
      <c r="D657" s="10">
        <f>IF(AND(S657 &gt;= -800,S657 &lt;= -600),-7,IF(AND(S657 &gt; -600,S657 &lt;= -500),-6,IF(AND(S657 &gt; -500,S657 &lt;= -400),-5,IF(AND(S657 &gt; -400,S657 &lt;= -300),-4,IF(AND(S657 &gt; -300,S657 &lt;= -200),-3,IF(AND(S657 &gt; -200,S657 &lt;= -100),-2,IF(AND(S657 &gt; -100,S657 &lt;= -1),-1,IF(AND(S657 &gt;= 0,S657 &lt; 100),1,IF(AND(S657 &gt;= 100,S657 &lt; 200),2,IF(AND(S657 &gt;= 200,S657 &lt; 300),3,IF(AND(S657 &gt;= 300,S657 &lt; 400),4,IF(AND(S657 &gt;= 400,S657 &lt; 500),5))))))))))))</f>
        <v>2</v>
      </c>
      <c r="E657" s="1" t="s">
        <v>2007</v>
      </c>
      <c r="F657" s="27" t="s">
        <v>3635</v>
      </c>
      <c r="G657" s="1" t="s">
        <v>2071</v>
      </c>
      <c r="H657" s="1" t="s">
        <v>2072</v>
      </c>
      <c r="I657" s="1">
        <v>3177</v>
      </c>
      <c r="J657" s="1">
        <v>4</v>
      </c>
      <c r="K657" s="1">
        <v>0</v>
      </c>
      <c r="L657" s="1">
        <v>0</v>
      </c>
      <c r="M657" t="s">
        <v>29</v>
      </c>
      <c r="N657" s="14">
        <f>J657/I657</f>
        <v>1.2590494176896443E-3</v>
      </c>
      <c r="O657" s="14">
        <f>K657/I657</f>
        <v>0</v>
      </c>
      <c r="P657" s="14">
        <f>L657/I657</f>
        <v>0</v>
      </c>
      <c r="Q657">
        <v>668</v>
      </c>
      <c r="R657" s="14">
        <f>Q657/I657</f>
        <v>0.2102612527541706</v>
      </c>
      <c r="S657">
        <v>150</v>
      </c>
      <c r="T657" t="s">
        <v>97</v>
      </c>
      <c r="U657" s="19" t="s">
        <v>2010</v>
      </c>
      <c r="V657" s="19" t="s">
        <v>785</v>
      </c>
      <c r="W657">
        <v>403.69285714285661</v>
      </c>
      <c r="X657" s="14">
        <f>(Q657-W657)/I657</f>
        <v>8.3193938576374998E-2</v>
      </c>
      <c r="Y657" s="14" t="s">
        <v>2073</v>
      </c>
      <c r="Z657" s="30" t="str">
        <f>CONCATENATE(E657," (",U657,") - ",F657," (",V657,")")</f>
        <v>Aristides, Aelius (0284) - Orationes 37 Dindorf 15 Keil (037)</v>
      </c>
      <c r="AA657" s="14"/>
      <c r="AB657" s="14"/>
      <c r="AC657" s="14"/>
      <c r="AD657" s="14"/>
      <c r="AE657">
        <v>15</v>
      </c>
    </row>
    <row r="658" spans="1:31" ht="15.75" customHeight="1" x14ac:dyDescent="0.2">
      <c r="A658" s="1" t="s">
        <v>1410</v>
      </c>
      <c r="B658" s="1" t="s">
        <v>1410</v>
      </c>
      <c r="C658" s="1" t="s">
        <v>1410</v>
      </c>
      <c r="D658" s="10">
        <f>IF(AND(S658 &gt;= -800,S658 &lt;= -600),-7,IF(AND(S658 &gt; -600,S658 &lt;= -500),-6,IF(AND(S658 &gt; -500,S658 &lt;= -400),-5,IF(AND(S658 &gt; -400,S658 &lt;= -300),-4,IF(AND(S658 &gt; -300,S658 &lt;= -200),-3,IF(AND(S658 &gt; -200,S658 &lt;= -100),-2,IF(AND(S658 &gt; -100,S658 &lt;= -1),-1,IF(AND(S658 &gt;= 0,S658 &lt; 100),1,IF(AND(S658 &gt;= 100,S658 &lt; 200),2,IF(AND(S658 &gt;= 200,S658 &lt; 300),3,IF(AND(S658 &gt;= 300,S658 &lt; 400),4,IF(AND(S658 &gt;= 400,S658 &lt; 500),5))))))))))))</f>
        <v>2</v>
      </c>
      <c r="E658" s="1" t="s">
        <v>2007</v>
      </c>
      <c r="F658" s="27" t="s">
        <v>3636</v>
      </c>
      <c r="G658" s="1" t="s">
        <v>2074</v>
      </c>
      <c r="H658" s="1" t="s">
        <v>2075</v>
      </c>
      <c r="I658" s="1">
        <v>3958</v>
      </c>
      <c r="J658" s="1">
        <v>8</v>
      </c>
      <c r="K658" s="1">
        <v>2</v>
      </c>
      <c r="L658" s="1">
        <v>0</v>
      </c>
      <c r="M658" t="s">
        <v>29</v>
      </c>
      <c r="N658" s="14">
        <f>J658/I658</f>
        <v>2.0212228398180901E-3</v>
      </c>
      <c r="O658" s="14">
        <f>K658/I658</f>
        <v>5.0530570995452253E-4</v>
      </c>
      <c r="P658" s="14">
        <f>L658/I658</f>
        <v>0</v>
      </c>
      <c r="Q658">
        <v>871</v>
      </c>
      <c r="R658" s="14">
        <f>Q658/I658</f>
        <v>0.22006063668519454</v>
      </c>
      <c r="S658">
        <v>150</v>
      </c>
      <c r="T658" t="s">
        <v>97</v>
      </c>
      <c r="U658" s="19" t="s">
        <v>2010</v>
      </c>
      <c r="V658" s="19" t="s">
        <v>526</v>
      </c>
      <c r="W658">
        <v>500.90476190476079</v>
      </c>
      <c r="X658" s="14">
        <f>(Q658-W658)/I658</f>
        <v>9.350561851825144E-2</v>
      </c>
      <c r="Y658" s="14" t="s">
        <v>2076</v>
      </c>
      <c r="Z658" s="30" t="str">
        <f>CONCATENATE(E658," (",U658,") - ",F658," (",V658,")")</f>
        <v>Aristides, Aelius (0284) - Orationes 38 Dindorf 9 Keil (038)</v>
      </c>
      <c r="AA658" s="14"/>
      <c r="AB658" s="14"/>
      <c r="AC658" s="14"/>
      <c r="AD658" s="14"/>
      <c r="AE658">
        <v>9</v>
      </c>
    </row>
    <row r="659" spans="1:31" ht="15.75" customHeight="1" x14ac:dyDescent="0.2">
      <c r="A659" s="1" t="s">
        <v>1410</v>
      </c>
      <c r="B659" s="1" t="s">
        <v>1410</v>
      </c>
      <c r="C659" s="1" t="s">
        <v>1410</v>
      </c>
      <c r="D659" s="10">
        <f>IF(AND(S659 &gt;= -800,S659 &lt;= -600),-7,IF(AND(S659 &gt; -600,S659 &lt;= -500),-6,IF(AND(S659 &gt; -500,S659 &lt;= -400),-5,IF(AND(S659 &gt; -400,S659 &lt;= -300),-4,IF(AND(S659 &gt; -300,S659 &lt;= -200),-3,IF(AND(S659 &gt; -200,S659 &lt;= -100),-2,IF(AND(S659 &gt; -100,S659 &lt;= -1),-1,IF(AND(S659 &gt;= 0,S659 &lt; 100),1,IF(AND(S659 &gt;= 100,S659 &lt; 200),2,IF(AND(S659 &gt;= 200,S659 &lt; 300),3,IF(AND(S659 &gt;= 300,S659 &lt; 400),4,IF(AND(S659 &gt;= 400,S659 &lt; 500),5))))))))))))</f>
        <v>2</v>
      </c>
      <c r="E659" s="1" t="s">
        <v>2007</v>
      </c>
      <c r="F659" s="27" t="s">
        <v>3637</v>
      </c>
      <c r="G659" s="1" t="s">
        <v>2077</v>
      </c>
      <c r="H659" s="1" t="s">
        <v>2078</v>
      </c>
      <c r="I659" s="1">
        <v>4159</v>
      </c>
      <c r="J659" s="1">
        <v>3</v>
      </c>
      <c r="K659" s="1">
        <v>1</v>
      </c>
      <c r="L659" s="1">
        <v>0</v>
      </c>
      <c r="M659" t="s">
        <v>29</v>
      </c>
      <c r="N659" s="14">
        <f>J659/I659</f>
        <v>7.2132724212551095E-4</v>
      </c>
      <c r="O659" s="14">
        <f>K659/I659</f>
        <v>2.4044241404183698E-4</v>
      </c>
      <c r="P659" s="14">
        <f>L659/I659</f>
        <v>0</v>
      </c>
      <c r="Q659">
        <v>902</v>
      </c>
      <c r="R659" s="14">
        <f>Q659/I659</f>
        <v>0.21687905746573696</v>
      </c>
      <c r="S659">
        <v>150</v>
      </c>
      <c r="T659" t="s">
        <v>97</v>
      </c>
      <c r="U659" s="19" t="s">
        <v>2010</v>
      </c>
      <c r="V659" s="19" t="s">
        <v>502</v>
      </c>
      <c r="W659">
        <v>564.16428571428526</v>
      </c>
      <c r="X659" s="14">
        <f>(Q659-W659)/I659</f>
        <v>8.123003469240557E-2</v>
      </c>
      <c r="Y659" s="14" t="s">
        <v>2079</v>
      </c>
      <c r="Z659" s="30" t="str">
        <f>CONCATENATE(E659," (",U659,") - ",F659," (",V659,")")</f>
        <v>Aristides, Aelius (0284) - Orationes 39 Dindorf 10 Keil (039)</v>
      </c>
      <c r="AA659" s="14"/>
      <c r="AB659" s="14"/>
      <c r="AC659" s="14"/>
      <c r="AD659" s="14"/>
      <c r="AE659">
        <v>10</v>
      </c>
    </row>
    <row r="660" spans="1:31" ht="15.75" customHeight="1" x14ac:dyDescent="0.2">
      <c r="A660" s="1" t="s">
        <v>1410</v>
      </c>
      <c r="B660" s="1" t="s">
        <v>1410</v>
      </c>
      <c r="C660" s="1" t="s">
        <v>1410</v>
      </c>
      <c r="D660" s="10">
        <f>IF(AND(S660 &gt;= -800,S660 &lt;= -600),-7,IF(AND(S660 &gt; -600,S660 &lt;= -500),-6,IF(AND(S660 &gt; -500,S660 &lt;= -400),-5,IF(AND(S660 &gt; -400,S660 &lt;= -300),-4,IF(AND(S660 &gt; -300,S660 &lt;= -200),-3,IF(AND(S660 &gt; -200,S660 &lt;= -100),-2,IF(AND(S660 &gt; -100,S660 &lt;= -1),-1,IF(AND(S660 &gt;= 0,S660 &lt; 100),1,IF(AND(S660 &gt;= 100,S660 &lt; 200),2,IF(AND(S660 &gt;= 200,S660 &lt; 300),3,IF(AND(S660 &gt;= 300,S660 &lt; 400),4,IF(AND(S660 &gt;= 400,S660 &lt; 500),5))))))))))))</f>
        <v>2</v>
      </c>
      <c r="E660" s="1" t="s">
        <v>2007</v>
      </c>
      <c r="F660" s="27" t="s">
        <v>3638</v>
      </c>
      <c r="G660" s="1" t="s">
        <v>2080</v>
      </c>
      <c r="H660" s="1" t="s">
        <v>2081</v>
      </c>
      <c r="I660" s="1">
        <v>3439</v>
      </c>
      <c r="J660" s="1">
        <v>7</v>
      </c>
      <c r="K660" s="1">
        <v>1</v>
      </c>
      <c r="L660" s="1">
        <v>0</v>
      </c>
      <c r="M660" t="s">
        <v>29</v>
      </c>
      <c r="N660" s="14">
        <f>J660/I660</f>
        <v>2.0354754289037512E-3</v>
      </c>
      <c r="O660" s="14">
        <f>K660/I660</f>
        <v>2.9078220412910729E-4</v>
      </c>
      <c r="P660" s="14">
        <f>L660/I660</f>
        <v>0</v>
      </c>
      <c r="Q660">
        <v>709</v>
      </c>
      <c r="R660" s="14">
        <f>Q660/I660</f>
        <v>0.20616458272753707</v>
      </c>
      <c r="S660">
        <v>150</v>
      </c>
      <c r="T660" t="s">
        <v>97</v>
      </c>
      <c r="U660" s="19" t="s">
        <v>2010</v>
      </c>
      <c r="V660" s="19" t="s">
        <v>461</v>
      </c>
      <c r="W660">
        <v>392.4499999999997</v>
      </c>
      <c r="X660" s="14">
        <f>(Q660-W660)/I660</f>
        <v>9.2047106717069005E-2</v>
      </c>
      <c r="Y660" s="14" t="s">
        <v>2082</v>
      </c>
      <c r="Z660" s="30" t="str">
        <f>CONCATENATE(E660," (",U660,") - ",F660," (",V660,")")</f>
        <v>Aristides, Aelius (0284) - Orationes 52 Dindorf 16 Keil (052)</v>
      </c>
      <c r="AA660" s="14"/>
      <c r="AB660" s="14"/>
      <c r="AC660" s="14"/>
      <c r="AD660" s="14"/>
      <c r="AE660">
        <v>16</v>
      </c>
    </row>
    <row r="661" spans="1:31" ht="15.75" customHeight="1" x14ac:dyDescent="0.2">
      <c r="A661" s="1" t="s">
        <v>1410</v>
      </c>
      <c r="B661" s="1" t="s">
        <v>1410</v>
      </c>
      <c r="C661" s="1" t="s">
        <v>1410</v>
      </c>
      <c r="D661" s="10">
        <f>IF(AND(S661 &gt;= -800,S661 &lt;= -600),-7,IF(AND(S661 &gt; -600,S661 &lt;= -500),-6,IF(AND(S661 &gt; -500,S661 &lt;= -400),-5,IF(AND(S661 &gt; -400,S661 &lt;= -300),-4,IF(AND(S661 &gt; -300,S661 &lt;= -200),-3,IF(AND(S661 &gt; -200,S661 &lt;= -100),-2,IF(AND(S661 &gt; -100,S661 &lt;= -1),-1,IF(AND(S661 &gt;= 0,S661 &lt; 100),1,IF(AND(S661 &gt;= 100,S661 &lt; 200),2,IF(AND(S661 &gt;= 200,S661 &lt; 300),3,IF(AND(S661 &gt;= 300,S661 &lt; 400),4,IF(AND(S661 &gt;= 400,S661 &lt; 500),5))))))))))))</f>
        <v>2</v>
      </c>
      <c r="E661" s="1" t="s">
        <v>2007</v>
      </c>
      <c r="F661" s="27" t="s">
        <v>3669</v>
      </c>
      <c r="G661" s="1" t="s">
        <v>2083</v>
      </c>
      <c r="H661" s="1" t="s">
        <v>2084</v>
      </c>
      <c r="I661" s="1">
        <v>8964</v>
      </c>
      <c r="J661" s="1">
        <v>12</v>
      </c>
      <c r="K661" s="1">
        <v>0</v>
      </c>
      <c r="L661" s="1">
        <v>0</v>
      </c>
      <c r="M661" t="s">
        <v>29</v>
      </c>
      <c r="N661" s="14">
        <f>J661/I661</f>
        <v>1.3386880856760374E-3</v>
      </c>
      <c r="O661" s="14">
        <f>K661/I661</f>
        <v>0</v>
      </c>
      <c r="P661" s="14">
        <f>L661/I661</f>
        <v>0</v>
      </c>
      <c r="Q661">
        <v>1819</v>
      </c>
      <c r="R661" s="14">
        <f>Q661/I661</f>
        <v>0.20292280232039267</v>
      </c>
      <c r="S661">
        <v>150</v>
      </c>
      <c r="T661" t="s">
        <v>97</v>
      </c>
      <c r="U661" s="19" t="s">
        <v>2010</v>
      </c>
      <c r="V661" s="19" t="s">
        <v>516</v>
      </c>
      <c r="W661">
        <v>1049.9142857142899</v>
      </c>
      <c r="X661" s="14">
        <f>(Q661-W661)/I661</f>
        <v>8.5797156881493766E-2</v>
      </c>
      <c r="Y661" s="14" t="s">
        <v>2085</v>
      </c>
      <c r="Z661" s="30" t="str">
        <f>CONCATENATE(E661," (",U661,") - ",F661," (",V661,")")</f>
        <v>Aristides, Aelius (0284) - Orationes 53 Dindorf 53 Keil (sp.) (053)</v>
      </c>
      <c r="AA661" s="14"/>
      <c r="AB661" s="14"/>
      <c r="AC661" s="14"/>
      <c r="AD661" s="14"/>
      <c r="AE661">
        <v>53</v>
      </c>
    </row>
    <row r="662" spans="1:31" ht="15.75" customHeight="1" x14ac:dyDescent="0.2">
      <c r="A662" s="1" t="s">
        <v>1410</v>
      </c>
      <c r="B662" s="1" t="s">
        <v>1410</v>
      </c>
      <c r="C662" s="1" t="s">
        <v>1410</v>
      </c>
      <c r="D662" s="10">
        <f>IF(AND(S662 &gt;= -800,S662 &lt;= -600),-7,IF(AND(S662 &gt; -600,S662 &lt;= -500),-6,IF(AND(S662 &gt; -500,S662 &lt;= -400),-5,IF(AND(S662 &gt; -400,S662 &lt;= -300),-4,IF(AND(S662 &gt; -300,S662 &lt;= -200),-3,IF(AND(S662 &gt; -200,S662 &lt;= -100),-2,IF(AND(S662 &gt; -100,S662 &lt;= -1),-1,IF(AND(S662 &gt;= 0,S662 &lt; 100),1,IF(AND(S662 &gt;= 100,S662 &lt; 200),2,IF(AND(S662 &gt;= 200,S662 &lt; 300),3,IF(AND(S662 &gt;= 300,S662 &lt; 400),4,IF(AND(S662 &gt;= 400,S662 &lt; 500),5))))))))))))</f>
        <v>2</v>
      </c>
      <c r="E662" s="1" t="s">
        <v>2007</v>
      </c>
      <c r="F662" s="27" t="s">
        <v>3670</v>
      </c>
      <c r="G662" s="1" t="s">
        <v>2086</v>
      </c>
      <c r="H662" s="1" t="s">
        <v>2087</v>
      </c>
      <c r="I662" s="1">
        <v>10899</v>
      </c>
      <c r="J662" s="1">
        <v>20</v>
      </c>
      <c r="K662" s="1">
        <v>3</v>
      </c>
      <c r="L662" s="1">
        <v>0</v>
      </c>
      <c r="M662" t="s">
        <v>29</v>
      </c>
      <c r="N662" s="14">
        <f>J662/I662</f>
        <v>1.8350307367648408E-3</v>
      </c>
      <c r="O662" s="14">
        <f>K662/I662</f>
        <v>2.7525461051472613E-4</v>
      </c>
      <c r="P662" s="14">
        <f>L662/I662</f>
        <v>0</v>
      </c>
      <c r="Q662">
        <v>2233</v>
      </c>
      <c r="R662" s="14">
        <f>Q662/I662</f>
        <v>0.20488118175979447</v>
      </c>
      <c r="S662">
        <v>150</v>
      </c>
      <c r="T662" t="s">
        <v>97</v>
      </c>
      <c r="U662" s="19" t="s">
        <v>2010</v>
      </c>
      <c r="V662" s="19" t="s">
        <v>470</v>
      </c>
      <c r="W662">
        <v>1369.5047619047591</v>
      </c>
      <c r="X662" s="14">
        <f>(Q662-W662)/I662</f>
        <v>7.922701514774208E-2</v>
      </c>
      <c r="Y662" s="14" t="s">
        <v>2088</v>
      </c>
      <c r="Z662" s="30" t="str">
        <f>CONCATENATE(E662," (",U662,") - ",F662," (",V662,")")</f>
        <v>Aristides, Aelius (0284) - Orationes 54 Dindorf 54 Keil (sp.) (054)</v>
      </c>
      <c r="AA662" s="14"/>
      <c r="AB662" s="14"/>
      <c r="AC662" s="14"/>
      <c r="AD662" s="14"/>
      <c r="AE662">
        <v>54</v>
      </c>
    </row>
    <row r="663" spans="1:31" ht="15.75" customHeight="1" x14ac:dyDescent="0.2">
      <c r="A663" s="1" t="s">
        <v>916</v>
      </c>
      <c r="B663" s="1" t="s">
        <v>1381</v>
      </c>
      <c r="C663" s="1" t="s">
        <v>916</v>
      </c>
      <c r="D663" s="10">
        <f>IF(AND(S663 &gt;= -800,S663 &lt;= -600),-7,IF(AND(S663 &gt; -600,S663 &lt;= -500),-6,IF(AND(S663 &gt; -500,S663 &lt;= -400),-5,IF(AND(S663 &gt; -400,S663 &lt;= -300),-4,IF(AND(S663 &gt; -300,S663 &lt;= -200),-3,IF(AND(S663 &gt; -200,S663 &lt;= -100),-2,IF(AND(S663 &gt; -100,S663 &lt;= -1),-1,IF(AND(S663 &gt;= 0,S663 &lt; 100),1,IF(AND(S663 &gt;= 100,S663 &lt; 200),2,IF(AND(S663 &gt;= 200,S663 &lt; 300),3,IF(AND(S663 &gt;= 300,S663 &lt; 400),4,IF(AND(S663 &gt;= 400,S663 &lt; 500),5))))))))))))</f>
        <v>2</v>
      </c>
      <c r="E663" s="1" t="s">
        <v>1400</v>
      </c>
      <c r="F663" s="27" t="s">
        <v>1401</v>
      </c>
      <c r="G663" s="1" t="s">
        <v>1402</v>
      </c>
      <c r="H663" s="1" t="s">
        <v>1403</v>
      </c>
      <c r="I663" s="1">
        <v>19679</v>
      </c>
      <c r="J663" s="1">
        <v>67</v>
      </c>
      <c r="K663" s="1">
        <v>69</v>
      </c>
      <c r="L663" s="1">
        <v>0</v>
      </c>
      <c r="M663" t="s">
        <v>29</v>
      </c>
      <c r="N663" s="14">
        <f>J663/I663</f>
        <v>3.4046445449463897E-3</v>
      </c>
      <c r="O663" s="14">
        <f>K663/I663</f>
        <v>3.5062757253925504E-3</v>
      </c>
      <c r="P663" s="14">
        <f>L663/I663</f>
        <v>0</v>
      </c>
      <c r="Q663">
        <v>3483</v>
      </c>
      <c r="R663" s="14">
        <f>Q663/I663</f>
        <v>0.17699070074698917</v>
      </c>
      <c r="S663">
        <v>150</v>
      </c>
      <c r="T663" t="s">
        <v>97</v>
      </c>
      <c r="U663" s="19" t="s">
        <v>1404</v>
      </c>
      <c r="V663" s="19" t="s">
        <v>32</v>
      </c>
      <c r="W663">
        <v>1846.805952380942</v>
      </c>
      <c r="X663" s="14">
        <f>(Q663-W663)/I663</f>
        <v>8.3144166249253415E-2</v>
      </c>
      <c r="Y663" s="14" t="s">
        <v>1405</v>
      </c>
      <c r="Z663" s="30" t="str">
        <f>CONCATENATE(E663," (",U663,") - ",F663," (",V663,")")</f>
        <v>Longus (0561) - Daphnis et Chloe (001)</v>
      </c>
      <c r="AA663" s="14"/>
      <c r="AB663" s="14"/>
      <c r="AC663" s="14"/>
      <c r="AD663" s="14"/>
    </row>
    <row r="664" spans="1:31" ht="15.75" customHeight="1" x14ac:dyDescent="0.2">
      <c r="A664" s="1" t="s">
        <v>84</v>
      </c>
      <c r="B664" s="1" t="s">
        <v>85</v>
      </c>
      <c r="C664" s="1" t="s">
        <v>85</v>
      </c>
      <c r="D664" s="10">
        <f>IF(AND(S664 &gt;= -800,S664 &lt;= -600),-7,IF(AND(S664 &gt; -600,S664 &lt;= -500),-6,IF(AND(S664 &gt; -500,S664 &lt;= -400),-5,IF(AND(S664 &gt; -400,S664 &lt;= -300),-4,IF(AND(S664 &gt; -300,S664 &lt;= -200),-3,IF(AND(S664 &gt; -200,S664 &lt;= -100),-2,IF(AND(S664 &gt; -100,S664 &lt;= -1),-1,IF(AND(S664 &gt;= 0,S664 &lt; 100),1,IF(AND(S664 &gt;= 100,S664 &lt; 200),2,IF(AND(S664 &gt;= 200,S664 &lt; 300),3,IF(AND(S664 &gt;= 300,S664 &lt; 400),4,IF(AND(S664 &gt;= 400,S664 &lt; 500),5))))))))))))</f>
        <v>2</v>
      </c>
      <c r="E664" s="1" t="s">
        <v>456</v>
      </c>
      <c r="F664" s="27" t="s">
        <v>485</v>
      </c>
      <c r="G664" s="1" t="s">
        <v>486</v>
      </c>
      <c r="H664" s="1" t="s">
        <v>487</v>
      </c>
      <c r="I664" s="1">
        <v>13987</v>
      </c>
      <c r="J664" s="1">
        <v>58</v>
      </c>
      <c r="K664" s="1">
        <v>26</v>
      </c>
      <c r="L664" s="1">
        <v>0</v>
      </c>
      <c r="M664" t="s">
        <v>29</v>
      </c>
      <c r="N664" s="14">
        <f>J664/I664</f>
        <v>4.1467076571101739E-3</v>
      </c>
      <c r="O664" s="14">
        <f>K664/I664</f>
        <v>1.8588689497390433E-3</v>
      </c>
      <c r="P664" s="14">
        <f>L664/I664</f>
        <v>0</v>
      </c>
      <c r="Q664">
        <v>3066</v>
      </c>
      <c r="R664" s="14">
        <f>Q664/I664</f>
        <v>0.21920354614999643</v>
      </c>
      <c r="S664">
        <v>150</v>
      </c>
      <c r="T664" t="s">
        <v>97</v>
      </c>
      <c r="U664" s="19" t="s">
        <v>460</v>
      </c>
      <c r="V664" s="19" t="s">
        <v>488</v>
      </c>
      <c r="W664">
        <v>1755.2761904761819</v>
      </c>
      <c r="X664" s="14">
        <f>(Q664-W664)/I664</f>
        <v>9.3710145815672982E-2</v>
      </c>
      <c r="Y664" s="14" t="s">
        <v>489</v>
      </c>
      <c r="Z664" s="30" t="str">
        <f>CONCATENATE(E664," (",U664,") - ",F664," (",V664,")")</f>
        <v>Lucian (0062) - Hermotimus (063)</v>
      </c>
      <c r="AA664" s="14"/>
      <c r="AB664" s="14"/>
      <c r="AC664" s="14"/>
      <c r="AD664" s="14"/>
    </row>
    <row r="665" spans="1:31" ht="15.75" customHeight="1" x14ac:dyDescent="0.2">
      <c r="A665" s="1" t="s">
        <v>84</v>
      </c>
      <c r="B665" s="1" t="s">
        <v>85</v>
      </c>
      <c r="C665" s="1" t="s">
        <v>85</v>
      </c>
      <c r="D665" s="10">
        <f>IF(AND(S665 &gt;= -800,S665 &lt;= -600),-7,IF(AND(S665 &gt; -600,S665 &lt;= -500),-6,IF(AND(S665 &gt; -500,S665 &lt;= -400),-5,IF(AND(S665 &gt; -400,S665 &lt;= -300),-4,IF(AND(S665 &gt; -300,S665 &lt;= -200),-3,IF(AND(S665 &gt; -200,S665 &lt;= -100),-2,IF(AND(S665 &gt; -100,S665 &lt;= -1),-1,IF(AND(S665 &gt;= 0,S665 &lt; 100),1,IF(AND(S665 &gt;= 100,S665 &lt; 200),2,IF(AND(S665 &gt;= 200,S665 &lt; 300),3,IF(AND(S665 &gt;= 300,S665 &lt; 400),4,IF(AND(S665 &gt;= 400,S665 &lt; 500),5))))))))))))</f>
        <v>2</v>
      </c>
      <c r="E665" s="1" t="s">
        <v>456</v>
      </c>
      <c r="F665" s="27" t="s">
        <v>490</v>
      </c>
      <c r="G665" s="1" t="s">
        <v>491</v>
      </c>
      <c r="H665" s="1" t="s">
        <v>492</v>
      </c>
      <c r="I665" s="1">
        <v>4034</v>
      </c>
      <c r="J665" s="1">
        <v>4</v>
      </c>
      <c r="K665" s="1">
        <v>5</v>
      </c>
      <c r="L665" s="1">
        <v>0</v>
      </c>
      <c r="M665" t="s">
        <v>29</v>
      </c>
      <c r="N665" s="14">
        <f>J665/I665</f>
        <v>9.9157164105106587E-4</v>
      </c>
      <c r="O665" s="14">
        <f>K665/I665</f>
        <v>1.2394645513138325E-3</v>
      </c>
      <c r="P665" s="14">
        <f>L665/I665</f>
        <v>0</v>
      </c>
      <c r="Q665">
        <v>760</v>
      </c>
      <c r="R665" s="14">
        <f>Q665/I665</f>
        <v>0.18839861179970252</v>
      </c>
      <c r="S665">
        <v>150</v>
      </c>
      <c r="T665" t="s">
        <v>97</v>
      </c>
      <c r="U665" s="19" t="s">
        <v>460</v>
      </c>
      <c r="V665" s="19" t="s">
        <v>62</v>
      </c>
      <c r="W665">
        <v>416.42499999999927</v>
      </c>
      <c r="X665" s="14">
        <f>(Q665-W665)/I665</f>
        <v>8.5169806643530174E-2</v>
      </c>
      <c r="Y665" s="14" t="s">
        <v>493</v>
      </c>
      <c r="Z665" s="30" t="str">
        <f>CONCATENATE(E665," (",U665,") - ",F665," (",V665,")")</f>
        <v>Lucian (0062) - Nigrinus (007)</v>
      </c>
      <c r="AA665" s="14"/>
      <c r="AB665" s="14"/>
      <c r="AC665" s="14"/>
      <c r="AD665" s="14"/>
    </row>
    <row r="666" spans="1:31" ht="15.75" customHeight="1" x14ac:dyDescent="0.2">
      <c r="A666" s="1" t="s">
        <v>1410</v>
      </c>
      <c r="B666" s="1" t="s">
        <v>1410</v>
      </c>
      <c r="C666" s="1" t="s">
        <v>1410</v>
      </c>
      <c r="D666" s="10">
        <f>IF(AND(S666 &gt;= -800,S666 &lt;= -600),-7,IF(AND(S666 &gt; -600,S666 &lt;= -500),-6,IF(AND(S666 &gt; -500,S666 &lt;= -400),-5,IF(AND(S666 &gt; -400,S666 &lt;= -300),-4,IF(AND(S666 &gt; -300,S666 &lt;= -200),-3,IF(AND(S666 &gt; -200,S666 &lt;= -100),-2,IF(AND(S666 &gt; -100,S666 &lt;= -1),-1,IF(AND(S666 &gt;= 0,S666 &lt; 100),1,IF(AND(S666 &gt;= 100,S666 &lt; 200),2,IF(AND(S666 &gt;= 200,S666 &lt; 300),3,IF(AND(S666 &gt;= 300,S666 &lt; 400),4,IF(AND(S666 &gt;= 400,S666 &lt; 500),5))))))))))))</f>
        <v>2</v>
      </c>
      <c r="E666" s="1" t="s">
        <v>2007</v>
      </c>
      <c r="F666" s="27" t="s">
        <v>3639</v>
      </c>
      <c r="G666" s="1" t="s">
        <v>2089</v>
      </c>
      <c r="H666" s="1" t="s">
        <v>2090</v>
      </c>
      <c r="I666" s="1">
        <v>2247</v>
      </c>
      <c r="J666" s="1">
        <v>3</v>
      </c>
      <c r="K666" s="1">
        <v>0</v>
      </c>
      <c r="L666" s="1">
        <v>0</v>
      </c>
      <c r="M666" t="s">
        <v>29</v>
      </c>
      <c r="N666" s="14">
        <f>J666/I666</f>
        <v>1.3351134846461949E-3</v>
      </c>
      <c r="O666" s="14">
        <f>K666/I666</f>
        <v>0</v>
      </c>
      <c r="P666" s="14">
        <f>L666/I666</f>
        <v>0</v>
      </c>
      <c r="Q666">
        <v>449</v>
      </c>
      <c r="R666" s="14">
        <f>Q666/I666</f>
        <v>0.19982198486871383</v>
      </c>
      <c r="S666">
        <v>153</v>
      </c>
      <c r="T666" t="s">
        <v>97</v>
      </c>
      <c r="U666" s="19" t="s">
        <v>2010</v>
      </c>
      <c r="V666" s="19" t="s">
        <v>37</v>
      </c>
      <c r="W666">
        <v>244.56666666666689</v>
      </c>
      <c r="X666" s="14">
        <f>(Q666-W666)/I666</f>
        <v>9.098056668150116E-2</v>
      </c>
      <c r="Y666" s="14" t="s">
        <v>2091</v>
      </c>
      <c r="Z666" s="30" t="str">
        <f>CONCATENATE(E666," (",U666,") - ",F666," (",V666,")")</f>
        <v>Aristides, Aelius (0284) - Orationes 2 Dindorf 37 Keil (002)</v>
      </c>
      <c r="AA666" s="14"/>
      <c r="AB666" s="14"/>
      <c r="AC666" s="14"/>
      <c r="AD666" s="14"/>
      <c r="AE666">
        <v>37</v>
      </c>
    </row>
    <row r="667" spans="1:31" ht="15.75" customHeight="1" x14ac:dyDescent="0.2">
      <c r="A667" s="1" t="s">
        <v>1410</v>
      </c>
      <c r="B667" s="1" t="s">
        <v>1410</v>
      </c>
      <c r="C667" s="1" t="s">
        <v>1410</v>
      </c>
      <c r="D667" s="10">
        <f>IF(AND(S667 &gt;= -800,S667 &lt;= -600),-7,IF(AND(S667 &gt; -600,S667 &lt;= -500),-6,IF(AND(S667 &gt; -500,S667 &lt;= -400),-5,IF(AND(S667 &gt; -400,S667 &lt;= -300),-4,IF(AND(S667 &gt; -300,S667 &lt;= -200),-3,IF(AND(S667 &gt; -200,S667 &lt;= -100),-2,IF(AND(S667 &gt; -100,S667 &lt;= -1),-1,IF(AND(S667 &gt;= 0,S667 &lt; 100),1,IF(AND(S667 &gt;= 100,S667 &lt; 200),2,IF(AND(S667 &gt;= 200,S667 &lt; 300),3,IF(AND(S667 &gt;= 300,S667 &lt; 400),4,IF(AND(S667 &gt;= 400,S667 &lt; 500),5))))))))))))</f>
        <v>2</v>
      </c>
      <c r="E667" s="1" t="s">
        <v>2007</v>
      </c>
      <c r="F667" s="27" t="s">
        <v>3640</v>
      </c>
      <c r="G667" s="1" t="s">
        <v>2092</v>
      </c>
      <c r="H667" s="1" t="s">
        <v>2093</v>
      </c>
      <c r="I667" s="1">
        <v>28660</v>
      </c>
      <c r="J667" s="1">
        <v>24</v>
      </c>
      <c r="K667" s="1">
        <v>10</v>
      </c>
      <c r="L667" s="1">
        <v>0</v>
      </c>
      <c r="M667" t="s">
        <v>29</v>
      </c>
      <c r="N667" s="14">
        <f>J667/I667</f>
        <v>8.3740404745289603E-4</v>
      </c>
      <c r="O667" s="14">
        <f>K667/I667</f>
        <v>3.4891835310537332E-4</v>
      </c>
      <c r="P667" s="14">
        <f>L667/I667</f>
        <v>0</v>
      </c>
      <c r="Q667">
        <v>6023</v>
      </c>
      <c r="R667" s="14">
        <f>Q667/I667</f>
        <v>0.21015352407536636</v>
      </c>
      <c r="S667">
        <v>155</v>
      </c>
      <c r="T667" t="s">
        <v>97</v>
      </c>
      <c r="U667" s="19" t="s">
        <v>2010</v>
      </c>
      <c r="V667" s="19" t="s">
        <v>545</v>
      </c>
      <c r="W667">
        <v>3521.990476190505</v>
      </c>
      <c r="X667" s="14">
        <f>(Q667-W667)/I667</f>
        <v>8.7264812414846307E-2</v>
      </c>
      <c r="Y667" s="14" t="s">
        <v>2094</v>
      </c>
      <c r="Z667" s="30" t="str">
        <f>CONCATENATE(E667," (",U667,") - ",F667," (",V667,")")</f>
        <v>Aristides, Aelius (0284) - Orationes 13 Dindorf 1 Keil (013)</v>
      </c>
      <c r="AA667" s="14"/>
      <c r="AB667" s="14"/>
      <c r="AC667" s="14"/>
      <c r="AD667" s="14"/>
      <c r="AE667">
        <v>1</v>
      </c>
    </row>
    <row r="668" spans="1:31" ht="15.75" customHeight="1" x14ac:dyDescent="0.2">
      <c r="A668" s="1" t="s">
        <v>1410</v>
      </c>
      <c r="B668" s="1" t="s">
        <v>1410</v>
      </c>
      <c r="C668" s="1" t="s">
        <v>1410</v>
      </c>
      <c r="D668" s="10">
        <f>IF(AND(S668 &gt;= -800,S668 &lt;= -600),-7,IF(AND(S668 &gt; -600,S668 &lt;= -500),-6,IF(AND(S668 &gt; -500,S668 &lt;= -400),-5,IF(AND(S668 &gt; -400,S668 &lt;= -300),-4,IF(AND(S668 &gt; -300,S668 &lt;= -200),-3,IF(AND(S668 &gt; -200,S668 &lt;= -100),-2,IF(AND(S668 &gt; -100,S668 &lt;= -1),-1,IF(AND(S668 &gt;= 0,S668 &lt; 100),1,IF(AND(S668 &gt;= 100,S668 &lt; 200),2,IF(AND(S668 &gt;= 200,S668 &lt; 300),3,IF(AND(S668 &gt;= 300,S668 &lt; 400),4,IF(AND(S668 &gt;= 400,S668 &lt; 500),5))))))))))))</f>
        <v>2</v>
      </c>
      <c r="E668" s="1" t="s">
        <v>2007</v>
      </c>
      <c r="F668" s="27" t="s">
        <v>3641</v>
      </c>
      <c r="G668" s="1" t="s">
        <v>2095</v>
      </c>
      <c r="H668" s="1" t="s">
        <v>2096</v>
      </c>
      <c r="I668" s="1">
        <v>8378</v>
      </c>
      <c r="J668" s="1">
        <v>10</v>
      </c>
      <c r="K668" s="1">
        <v>7</v>
      </c>
      <c r="L668" s="1">
        <v>0</v>
      </c>
      <c r="M668" t="s">
        <v>29</v>
      </c>
      <c r="N668" s="14">
        <f>J668/I668</f>
        <v>1.1936022917164002E-3</v>
      </c>
      <c r="O668" s="14">
        <f>K668/I668</f>
        <v>8.3552160420148007E-4</v>
      </c>
      <c r="P668" s="14">
        <f>L668/I668</f>
        <v>0</v>
      </c>
      <c r="Q668">
        <v>1658</v>
      </c>
      <c r="R668" s="14">
        <f>Q668/I668</f>
        <v>0.19789925996657914</v>
      </c>
      <c r="S668">
        <v>155</v>
      </c>
      <c r="T668" t="s">
        <v>97</v>
      </c>
      <c r="U668" s="19" t="s">
        <v>2010</v>
      </c>
      <c r="V668" s="19" t="s">
        <v>790</v>
      </c>
      <c r="W668">
        <v>984.78571428571706</v>
      </c>
      <c r="X668" s="14">
        <f>(Q668-W668)/I668</f>
        <v>8.0355011424478748E-2</v>
      </c>
      <c r="Y668" s="14" t="s">
        <v>2097</v>
      </c>
      <c r="Z668" s="30" t="str">
        <f>CONCATENATE(E668," (",U668,") - ",F668," (",V668,")")</f>
        <v>Aristides, Aelius (0284) - Orationes 14 Dindorf 26 Keil (014)</v>
      </c>
      <c r="AA668" s="14"/>
      <c r="AB668" s="14"/>
      <c r="AC668" s="14"/>
      <c r="AD668" s="14"/>
      <c r="AE668">
        <v>26</v>
      </c>
    </row>
    <row r="669" spans="1:31" ht="15.75" customHeight="1" x14ac:dyDescent="0.2">
      <c r="A669" s="1" t="s">
        <v>1410</v>
      </c>
      <c r="B669" s="1" t="s">
        <v>1410</v>
      </c>
      <c r="C669" s="1" t="s">
        <v>1410</v>
      </c>
      <c r="D669" s="10">
        <f>IF(AND(S669 &gt;= -800,S669 &lt;= -600),-7,IF(AND(S669 &gt; -600,S669 &lt;= -500),-6,IF(AND(S669 &gt; -500,S669 &lt;= -400),-5,IF(AND(S669 &gt; -400,S669 &lt;= -300),-4,IF(AND(S669 &gt; -300,S669 &lt;= -200),-3,IF(AND(S669 &gt; -200,S669 &lt;= -100),-2,IF(AND(S669 &gt; -100,S669 &lt;= -1),-1,IF(AND(S669 &gt;= 0,S669 &lt; 100),1,IF(AND(S669 &gt;= 100,S669 &lt; 200),2,IF(AND(S669 &gt;= 200,S669 &lt; 300),3,IF(AND(S669 &gt;= 300,S669 &lt; 400),4,IF(AND(S669 &gt;= 400,S669 &lt; 500),5))))))))))))</f>
        <v>2</v>
      </c>
      <c r="E669" s="1" t="s">
        <v>2007</v>
      </c>
      <c r="F669" s="27" t="s">
        <v>3642</v>
      </c>
      <c r="G669" s="1" t="s">
        <v>2098</v>
      </c>
      <c r="H669" s="1" t="s">
        <v>2099</v>
      </c>
      <c r="I669" s="1">
        <v>1159</v>
      </c>
      <c r="J669" s="1">
        <v>2</v>
      </c>
      <c r="K669" s="1">
        <v>1</v>
      </c>
      <c r="L669" s="1">
        <v>0</v>
      </c>
      <c r="M669" t="s">
        <v>29</v>
      </c>
      <c r="N669" s="14">
        <f>J669/I669</f>
        <v>1.7256255392579811E-3</v>
      </c>
      <c r="O669" s="14">
        <f>K669/I669</f>
        <v>8.6281276962899055E-4</v>
      </c>
      <c r="P669" s="14">
        <f>L669/I669</f>
        <v>0</v>
      </c>
      <c r="Q669">
        <v>244</v>
      </c>
      <c r="R669" s="14">
        <f>Q669/I669</f>
        <v>0.21052631578947367</v>
      </c>
      <c r="S669">
        <v>155</v>
      </c>
      <c r="T669" t="s">
        <v>97</v>
      </c>
      <c r="U669" s="19" t="s">
        <v>2010</v>
      </c>
      <c r="V669" s="19" t="s">
        <v>727</v>
      </c>
      <c r="W669">
        <v>134.59285714285701</v>
      </c>
      <c r="X669" s="14">
        <f>(Q669-W669)/I669</f>
        <v>9.4397879945766164E-2</v>
      </c>
      <c r="Y669" s="14" t="s">
        <v>2100</v>
      </c>
      <c r="Z669" s="30" t="str">
        <f>CONCATENATE(E669," (",U669,") - ",F669," (",V669,")")</f>
        <v>Aristides, Aelius (0284) - Orationes 17 Dindorf 44 Keil (017)</v>
      </c>
      <c r="AA669" s="14"/>
      <c r="AB669" s="14"/>
      <c r="AC669" s="14"/>
      <c r="AD669" s="14"/>
      <c r="AE669">
        <v>44</v>
      </c>
    </row>
    <row r="670" spans="1:31" ht="15.75" customHeight="1" x14ac:dyDescent="0.2">
      <c r="A670" s="1" t="s">
        <v>1410</v>
      </c>
      <c r="B670" s="1" t="s">
        <v>1410</v>
      </c>
      <c r="C670" s="1" t="s">
        <v>1410</v>
      </c>
      <c r="D670" s="10">
        <f>IF(AND(S670 &gt;= -800,S670 &lt;= -600),-7,IF(AND(S670 &gt; -600,S670 &lt;= -500),-6,IF(AND(S670 &gt; -500,S670 &lt;= -400),-5,IF(AND(S670 &gt; -400,S670 &lt;= -300),-4,IF(AND(S670 &gt; -300,S670 &lt;= -200),-3,IF(AND(S670 &gt; -200,S670 &lt;= -100),-2,IF(AND(S670 &gt; -100,S670 &lt;= -1),-1,IF(AND(S670 &gt;= 0,S670 &lt; 100),1,IF(AND(S670 &gt;= 100,S670 &lt; 200),2,IF(AND(S670 &gt;= 200,S670 &lt; 300),3,IF(AND(S670 &gt;= 300,S670 &lt; 400),4,IF(AND(S670 &gt;= 400,S670 &lt; 500),5))))))))))))</f>
        <v>2</v>
      </c>
      <c r="E670" s="1" t="s">
        <v>2007</v>
      </c>
      <c r="F670" s="27" t="s">
        <v>3643</v>
      </c>
      <c r="G670" s="1" t="s">
        <v>2101</v>
      </c>
      <c r="H670" s="1" t="s">
        <v>2102</v>
      </c>
      <c r="I670" s="1">
        <v>3401</v>
      </c>
      <c r="J670" s="1">
        <v>2</v>
      </c>
      <c r="K670" s="1">
        <v>3</v>
      </c>
      <c r="L670" s="1">
        <v>0</v>
      </c>
      <c r="M670" t="s">
        <v>29</v>
      </c>
      <c r="N670" s="14">
        <f>J670/I670</f>
        <v>5.8806233460746834E-4</v>
      </c>
      <c r="O670" s="14">
        <f>K670/I670</f>
        <v>8.8209350191120262E-4</v>
      </c>
      <c r="P670" s="14">
        <f>L670/I670</f>
        <v>0</v>
      </c>
      <c r="Q670">
        <v>678</v>
      </c>
      <c r="R670" s="14">
        <f>Q670/I670</f>
        <v>0.19935313143193178</v>
      </c>
      <c r="S670">
        <v>156</v>
      </c>
      <c r="T670" t="s">
        <v>97</v>
      </c>
      <c r="U670" s="19" t="s">
        <v>2010</v>
      </c>
      <c r="V670" s="19" t="s">
        <v>42</v>
      </c>
      <c r="W670">
        <v>367.01666666666631</v>
      </c>
      <c r="X670" s="14">
        <f>(Q670-W670)/I670</f>
        <v>9.1438792512006373E-2</v>
      </c>
      <c r="Y670" s="14" t="s">
        <v>2103</v>
      </c>
      <c r="Z670" s="30" t="str">
        <f>CONCATENATE(E670," (",U670,") - ",F670," (",V670,")")</f>
        <v>Aristides, Aelius (0284) - Orationes 3 Dindorf 46 Keil (003)</v>
      </c>
      <c r="AA670" s="14"/>
      <c r="AB670" s="14"/>
      <c r="AC670" s="14"/>
      <c r="AD670" s="14"/>
      <c r="AE670">
        <v>46</v>
      </c>
    </row>
    <row r="671" spans="1:31" ht="15.75" customHeight="1" x14ac:dyDescent="0.2">
      <c r="A671" s="1" t="s">
        <v>1410</v>
      </c>
      <c r="B671" s="1" t="s">
        <v>1410</v>
      </c>
      <c r="C671" s="1" t="s">
        <v>1410</v>
      </c>
      <c r="D671" s="10">
        <f>IF(AND(S671 &gt;= -800,S671 &lt;= -600),-7,IF(AND(S671 &gt; -600,S671 &lt;= -500),-6,IF(AND(S671 &gt; -500,S671 &lt;= -400),-5,IF(AND(S671 &gt; -400,S671 &lt;= -300),-4,IF(AND(S671 &gt; -300,S671 &lt;= -200),-3,IF(AND(S671 &gt; -200,S671 &lt;= -100),-2,IF(AND(S671 &gt; -100,S671 &lt;= -1),-1,IF(AND(S671 &gt;= 0,S671 &lt; 100),1,IF(AND(S671 &gt;= 100,S671 &lt; 200),2,IF(AND(S671 &gt;= 200,S671 &lt; 300),3,IF(AND(S671 &gt;= 300,S671 &lt; 400),4,IF(AND(S671 &gt;= 400,S671 &lt; 500),5))))))))))))</f>
        <v>2</v>
      </c>
      <c r="E671" s="1" t="s">
        <v>2007</v>
      </c>
      <c r="F671" s="27" t="s">
        <v>3644</v>
      </c>
      <c r="G671" s="1" t="s">
        <v>2104</v>
      </c>
      <c r="H671" s="1" t="s">
        <v>2105</v>
      </c>
      <c r="I671" s="1">
        <v>1855</v>
      </c>
      <c r="J671" s="1">
        <v>5</v>
      </c>
      <c r="K671" s="1">
        <v>1</v>
      </c>
      <c r="L671" s="1">
        <v>0</v>
      </c>
      <c r="M671" t="s">
        <v>29</v>
      </c>
      <c r="N671" s="14">
        <f>J671/I671</f>
        <v>2.6954177897574125E-3</v>
      </c>
      <c r="O671" s="14">
        <f>K671/I671</f>
        <v>5.3908355795148253E-4</v>
      </c>
      <c r="P671" s="14">
        <f>L671/I671</f>
        <v>0</v>
      </c>
      <c r="Q671">
        <v>412</v>
      </c>
      <c r="R671" s="14">
        <f>Q671/I671</f>
        <v>0.22210242587601078</v>
      </c>
      <c r="S671">
        <v>157</v>
      </c>
      <c r="T671" t="s">
        <v>97</v>
      </c>
      <c r="U671" s="19" t="s">
        <v>2010</v>
      </c>
      <c r="V671" s="19" t="s">
        <v>675</v>
      </c>
      <c r="W671">
        <v>242.459523809524</v>
      </c>
      <c r="X671" s="14">
        <f>(Q671-W671)/I671</f>
        <v>9.1396483121550409E-2</v>
      </c>
      <c r="Y671" s="14" t="s">
        <v>2106</v>
      </c>
      <c r="Z671" s="30" t="str">
        <f>CONCATENATE(E671," (",U671,") - ",F671," (",V671,")")</f>
        <v>Aristides, Aelius (0284) - Orationes 15 Dindorf 17 Keil (015)</v>
      </c>
      <c r="AA671" s="14"/>
      <c r="AB671" s="14"/>
      <c r="AC671" s="14"/>
      <c r="AD671" s="14"/>
      <c r="AE671">
        <v>17</v>
      </c>
    </row>
    <row r="672" spans="1:31" ht="15.75" customHeight="1" x14ac:dyDescent="0.2">
      <c r="A672" s="1" t="s">
        <v>3075</v>
      </c>
      <c r="B672" s="1" t="s">
        <v>3130</v>
      </c>
      <c r="C672" s="1" t="s">
        <v>3130</v>
      </c>
      <c r="D672" s="10">
        <f>IF(AND(S672 &gt;= -800,S672 &lt;= -600),-7,IF(AND(S672 &gt; -600,S672 &lt;= -500),-6,IF(AND(S672 &gt; -500,S672 &lt;= -400),-5,IF(AND(S672 &gt; -400,S672 &lt;= -300),-4,IF(AND(S672 &gt; -300,S672 &lt;= -200),-3,IF(AND(S672 &gt; -200,S672 &lt;= -100),-2,IF(AND(S672 &gt; -100,S672 &lt;= -1),-1,IF(AND(S672 &gt;= 0,S672 &lt; 100),1,IF(AND(S672 &gt;= 100,S672 &lt; 200),2,IF(AND(S672 &gt;= 200,S672 &lt; 300),3,IF(AND(S672 &gt;= 300,S672 &lt; 400),4,IF(AND(S672 &gt;= 400,S672 &lt; 500),5))))))))))))</f>
        <v>2</v>
      </c>
      <c r="E672" s="1" t="s">
        <v>3137</v>
      </c>
      <c r="F672" s="27" t="s">
        <v>3138</v>
      </c>
      <c r="G672" s="1" t="s">
        <v>3139</v>
      </c>
      <c r="H672" s="1" t="s">
        <v>3140</v>
      </c>
      <c r="I672" s="1">
        <v>37935</v>
      </c>
      <c r="J672" s="1">
        <v>406</v>
      </c>
      <c r="K672" s="1">
        <v>91</v>
      </c>
      <c r="L672" s="1">
        <v>1</v>
      </c>
      <c r="M672" t="s">
        <v>29</v>
      </c>
      <c r="N672" s="14">
        <f>J672/I672</f>
        <v>1.0702517464083301E-2</v>
      </c>
      <c r="O672" s="14">
        <f>K672/I672</f>
        <v>2.3988401212600499E-3</v>
      </c>
      <c r="P672" s="14">
        <f>L672/I672</f>
        <v>2.6360880453407144E-5</v>
      </c>
      <c r="Q672">
        <v>7856</v>
      </c>
      <c r="R672" s="14">
        <f>Q672/I672</f>
        <v>0.20709107684196651</v>
      </c>
      <c r="S672">
        <v>160</v>
      </c>
      <c r="T672" t="s">
        <v>97</v>
      </c>
      <c r="U672" s="19" t="s">
        <v>3141</v>
      </c>
      <c r="V672" s="19" t="s">
        <v>62</v>
      </c>
      <c r="W672">
        <v>4737.2785714285956</v>
      </c>
      <c r="X672" s="14">
        <f>(Q672-W672)/I672</f>
        <v>8.2212242746049935E-2</v>
      </c>
      <c r="Y672" s="14" t="s">
        <v>3142</v>
      </c>
      <c r="Z672" s="30" t="str">
        <f>CONCATENATE(E672," (",U672,") - ",F672," (",V672,")")</f>
        <v>Claudius Ptolemy (0363) - Tetrabiblos (007)</v>
      </c>
      <c r="AA672" s="14"/>
      <c r="AB672" s="14"/>
      <c r="AC672" s="14"/>
      <c r="AD672" s="14"/>
    </row>
    <row r="673" spans="1:31" ht="15.75" customHeight="1" x14ac:dyDescent="0.2">
      <c r="A673" s="1" t="s">
        <v>1410</v>
      </c>
      <c r="B673" s="1" t="s">
        <v>1410</v>
      </c>
      <c r="C673" s="1" t="s">
        <v>1410</v>
      </c>
      <c r="D673" s="10">
        <f>IF(AND(S673 &gt;= -800,S673 &lt;= -600),-7,IF(AND(S673 &gt; -600,S673 &lt;= -500),-6,IF(AND(S673 &gt; -500,S673 &lt;= -400),-5,IF(AND(S673 &gt; -400,S673 &lt;= -300),-4,IF(AND(S673 &gt; -300,S673 &lt;= -200),-3,IF(AND(S673 &gt; -200,S673 &lt;= -100),-2,IF(AND(S673 &gt; -100,S673 &lt;= -1),-1,IF(AND(S673 &gt;= 0,S673 &lt; 100),1,IF(AND(S673 &gt;= 100,S673 &lt; 200),2,IF(AND(S673 &gt;= 200,S673 &lt; 300),3,IF(AND(S673 &gt;= 300,S673 &lt; 400),4,IF(AND(S673 &gt;= 400,S673 &lt; 500),5))))))))))))</f>
        <v>2</v>
      </c>
      <c r="E673" s="1" t="s">
        <v>2007</v>
      </c>
      <c r="F673" s="27" t="s">
        <v>3645</v>
      </c>
      <c r="G673" s="1" t="s">
        <v>2107</v>
      </c>
      <c r="H673" s="1" t="s">
        <v>2108</v>
      </c>
      <c r="I673" s="1">
        <v>1285</v>
      </c>
      <c r="J673" s="1">
        <v>3</v>
      </c>
      <c r="K673" s="1">
        <v>0</v>
      </c>
      <c r="L673" s="1">
        <v>0</v>
      </c>
      <c r="M673" t="s">
        <v>29</v>
      </c>
      <c r="N673" s="14">
        <f>J673/I673</f>
        <v>2.3346303501945525E-3</v>
      </c>
      <c r="O673" s="14">
        <f>K673/I673</f>
        <v>0</v>
      </c>
      <c r="P673" s="14">
        <f>L673/I673</f>
        <v>0</v>
      </c>
      <c r="Q673">
        <v>287</v>
      </c>
      <c r="R673" s="14">
        <f>Q673/I673</f>
        <v>0.22334630350194554</v>
      </c>
      <c r="S673">
        <v>161</v>
      </c>
      <c r="T673" t="s">
        <v>97</v>
      </c>
      <c r="U673" s="19" t="s">
        <v>2010</v>
      </c>
      <c r="V673" s="19" t="s">
        <v>82</v>
      </c>
      <c r="W673">
        <v>169.6166666666667</v>
      </c>
      <c r="X673" s="14">
        <f>(Q673-W673)/I673</f>
        <v>9.1348897535667939E-2</v>
      </c>
      <c r="Y673" s="14" t="s">
        <v>2109</v>
      </c>
      <c r="Z673" s="30" t="str">
        <f>CONCATENATE(E673," (",U673,") - ",F673," (",V673,")")</f>
        <v>Aristides, Aelius (0284) - Orationes 11 Dindorf 31 Keil (011)</v>
      </c>
      <c r="AA673" s="14"/>
      <c r="AB673" s="14"/>
      <c r="AC673" s="14"/>
      <c r="AD673" s="14"/>
      <c r="AE673">
        <v>31</v>
      </c>
    </row>
    <row r="674" spans="1:31" ht="15.75" customHeight="1" x14ac:dyDescent="0.2">
      <c r="A674" s="1" t="s">
        <v>1410</v>
      </c>
      <c r="B674" s="1" t="s">
        <v>1410</v>
      </c>
      <c r="C674" s="1" t="s">
        <v>1410</v>
      </c>
      <c r="D674" s="10">
        <f>IF(AND(S674 &gt;= -800,S674 &lt;= -600),-7,IF(AND(S674 &gt; -600,S674 &lt;= -500),-6,IF(AND(S674 &gt; -500,S674 &lt;= -400),-5,IF(AND(S674 &gt; -400,S674 &lt;= -300),-4,IF(AND(S674 &gt; -300,S674 &lt;= -200),-3,IF(AND(S674 &gt; -200,S674 &lt;= -100),-2,IF(AND(S674 &gt; -100,S674 &lt;= -1),-1,IF(AND(S674 &gt;= 0,S674 &lt; 100),1,IF(AND(S674 &gt;= 100,S674 &lt; 200),2,IF(AND(S674 &gt;= 200,S674 &lt; 300),3,IF(AND(S674 &gt;= 300,S674 &lt; 400),4,IF(AND(S674 &gt;= 400,S674 &lt; 500),5))))))))))))</f>
        <v>2</v>
      </c>
      <c r="E674" s="1" t="s">
        <v>2007</v>
      </c>
      <c r="F674" s="27" t="s">
        <v>3646</v>
      </c>
      <c r="G674" s="1" t="s">
        <v>2110</v>
      </c>
      <c r="H674" s="1" t="s">
        <v>2111</v>
      </c>
      <c r="I674" s="1">
        <v>52223</v>
      </c>
      <c r="J674" s="1">
        <v>69</v>
      </c>
      <c r="K674" s="1">
        <v>35</v>
      </c>
      <c r="L674" s="1">
        <v>1</v>
      </c>
      <c r="M674" t="s">
        <v>29</v>
      </c>
      <c r="N674" s="14">
        <f>J674/I674</f>
        <v>1.3212569174501656E-3</v>
      </c>
      <c r="O674" s="14">
        <f>K674/I674</f>
        <v>6.7020278421385212E-4</v>
      </c>
      <c r="P674" s="14">
        <f>L674/I674</f>
        <v>1.9148650977538632E-5</v>
      </c>
      <c r="Q674">
        <v>11196</v>
      </c>
      <c r="R674" s="14">
        <f>Q674/I674</f>
        <v>0.21438829634452253</v>
      </c>
      <c r="S674">
        <v>161</v>
      </c>
      <c r="T674" t="s">
        <v>97</v>
      </c>
      <c r="U674" s="19" t="s">
        <v>2010</v>
      </c>
      <c r="V674" s="19" t="s">
        <v>780</v>
      </c>
      <c r="W674">
        <v>6012.8238095237184</v>
      </c>
      <c r="X674" s="14">
        <f>(Q674-W674)/I674</f>
        <v>9.9250831826518615E-2</v>
      </c>
      <c r="Y674" s="14" t="s">
        <v>2112</v>
      </c>
      <c r="Z674" s="30" t="str">
        <f>CONCATENATE(E674," (",U674,") - ",F674," (",V674,")")</f>
        <v>Aristides, Aelius (0284) - Orationes 46 Dindorf 3 Keil (046)</v>
      </c>
      <c r="AA674" s="14"/>
      <c r="AB674" s="14"/>
      <c r="AC674" s="14"/>
      <c r="AD674" s="14"/>
      <c r="AE674">
        <v>3</v>
      </c>
    </row>
    <row r="675" spans="1:31" ht="15.75" customHeight="1" x14ac:dyDescent="0.2">
      <c r="A675" s="1" t="s">
        <v>84</v>
      </c>
      <c r="B675" s="1" t="s">
        <v>85</v>
      </c>
      <c r="C675" s="1" t="s">
        <v>85</v>
      </c>
      <c r="D675" s="10">
        <f>IF(AND(S675 &gt;= -800,S675 &lt;= -600),-7,IF(AND(S675 &gt; -600,S675 &lt;= -500),-6,IF(AND(S675 &gt; -500,S675 &lt;= -400),-5,IF(AND(S675 &gt; -400,S675 &lt;= -300),-4,IF(AND(S675 &gt; -300,S675 &lt;= -200),-3,IF(AND(S675 &gt; -200,S675 &lt;= -100),-2,IF(AND(S675 &gt; -100,S675 &lt;= -1),-1,IF(AND(S675 &gt;= 0,S675 &lt; 100),1,IF(AND(S675 &gt;= 100,S675 &lt; 200),2,IF(AND(S675 &gt;= 200,S675 &lt; 300),3,IF(AND(S675 &gt;= 300,S675 &lt; 400),4,IF(AND(S675 &gt;= 400,S675 &lt; 500),5))))))))))))</f>
        <v>2</v>
      </c>
      <c r="E675" s="1" t="s">
        <v>456</v>
      </c>
      <c r="F675" s="27" t="s">
        <v>494</v>
      </c>
      <c r="G675" s="1" t="s">
        <v>495</v>
      </c>
      <c r="H675" s="1" t="s">
        <v>496</v>
      </c>
      <c r="I675" s="1">
        <v>9682</v>
      </c>
      <c r="J675" s="1">
        <v>10</v>
      </c>
      <c r="K675" s="1">
        <v>192</v>
      </c>
      <c r="L675" s="1">
        <v>0</v>
      </c>
      <c r="M675" t="s">
        <v>29</v>
      </c>
      <c r="N675" s="14">
        <f>J675/I675</f>
        <v>1.032844453625284E-3</v>
      </c>
      <c r="O675" s="14">
        <f>K675/I675</f>
        <v>1.9830613509605452E-2</v>
      </c>
      <c r="P675" s="14">
        <f>L675/I675</f>
        <v>0</v>
      </c>
      <c r="Q675">
        <v>1844</v>
      </c>
      <c r="R675" s="14">
        <f>Q675/I675</f>
        <v>0.19045651724850238</v>
      </c>
      <c r="S675">
        <v>163</v>
      </c>
      <c r="T675" t="s">
        <v>97</v>
      </c>
      <c r="U675" s="19" t="s">
        <v>460</v>
      </c>
      <c r="V675" s="19" t="s">
        <v>497</v>
      </c>
      <c r="W675">
        <v>1065.776190476194</v>
      </c>
      <c r="X675" s="14">
        <f>(Q675-W675)/I675</f>
        <v>8.037841453458025E-2</v>
      </c>
      <c r="Y675" s="14" t="s">
        <v>498</v>
      </c>
      <c r="Z675" s="30" t="str">
        <f>CONCATENATE(E675," (",U675,") - ",F675," (",V675,")")</f>
        <v>Lucian (0062) - Toxaris vel amicitia (044)</v>
      </c>
      <c r="AA675" s="14"/>
      <c r="AB675" s="14"/>
      <c r="AC675" s="14"/>
      <c r="AD675" s="14"/>
    </row>
    <row r="676" spans="1:31" ht="15.75" customHeight="1" x14ac:dyDescent="0.2">
      <c r="A676" s="1" t="s">
        <v>916</v>
      </c>
      <c r="B676" s="1" t="s">
        <v>1241</v>
      </c>
      <c r="C676" s="1" t="s">
        <v>916</v>
      </c>
      <c r="D676" s="10">
        <f>IF(AND(S676 &gt;= -800,S676 &lt;= -600),-7,IF(AND(S676 &gt; -600,S676 &lt;= -500),-6,IF(AND(S676 &gt; -500,S676 &lt;= -400),-5,IF(AND(S676 &gt; -400,S676 &lt;= -300),-4,IF(AND(S676 &gt; -300,S676 &lt;= -200),-3,IF(AND(S676 &gt; -200,S676 &lt;= -100),-2,IF(AND(S676 &gt; -100,S676 &lt;= -1),-1,IF(AND(S676 &gt;= 0,S676 &lt; 100),1,IF(AND(S676 &gt;= 100,S676 &lt; 200),2,IF(AND(S676 &gt;= 200,S676 &lt; 300),3,IF(AND(S676 &gt;= 300,S676 &lt; 400),4,IF(AND(S676 &gt;= 400,S676 &lt; 500),5))))))))))))</f>
        <v>2</v>
      </c>
      <c r="E676" s="1" t="s">
        <v>1310</v>
      </c>
      <c r="F676" s="27" t="s">
        <v>1311</v>
      </c>
      <c r="G676" s="1" t="s">
        <v>1312</v>
      </c>
      <c r="H676" s="1" t="s">
        <v>1313</v>
      </c>
      <c r="I676" s="1">
        <v>2062</v>
      </c>
      <c r="J676" s="1">
        <v>7</v>
      </c>
      <c r="K676" s="1">
        <v>131</v>
      </c>
      <c r="L676" s="1">
        <v>0</v>
      </c>
      <c r="M676" t="s">
        <v>29</v>
      </c>
      <c r="N676" s="14">
        <f>J676/I676</f>
        <v>3.3947623666343357E-3</v>
      </c>
      <c r="O676" s="14">
        <f>K676/I676</f>
        <v>6.3530552861299702E-2</v>
      </c>
      <c r="P676" s="14">
        <f>L676/I676</f>
        <v>0</v>
      </c>
      <c r="Q676">
        <v>382</v>
      </c>
      <c r="R676" s="14">
        <f>Q676/I676</f>
        <v>0.18525703200775945</v>
      </c>
      <c r="S676">
        <v>165</v>
      </c>
      <c r="T676" t="s">
        <v>97</v>
      </c>
      <c r="U676" s="19" t="s">
        <v>1314</v>
      </c>
      <c r="V676" s="19" t="s">
        <v>52</v>
      </c>
      <c r="W676">
        <v>182.08571428571429</v>
      </c>
      <c r="X676" s="14">
        <f>(Q676-W676)/I676</f>
        <v>9.6951641956491613E-2</v>
      </c>
      <c r="Y676" s="14" t="s">
        <v>1315</v>
      </c>
      <c r="Z676" s="30" t="str">
        <f>CONCATENATE(E676," (",U676,") - ",F676," (",V676,")")</f>
        <v>Appian (0551) - Gallic History (005)</v>
      </c>
      <c r="AA676" s="14"/>
      <c r="AB676" s="14"/>
      <c r="AC676" s="14"/>
      <c r="AD676" s="14"/>
    </row>
    <row r="677" spans="1:31" ht="15.75" customHeight="1" x14ac:dyDescent="0.2">
      <c r="A677" s="1" t="s">
        <v>916</v>
      </c>
      <c r="B677" s="1" t="s">
        <v>1241</v>
      </c>
      <c r="C677" s="1" t="s">
        <v>916</v>
      </c>
      <c r="D677" s="10">
        <f>IF(AND(S677 &gt;= -800,S677 &lt;= -600),-7,IF(AND(S677 &gt; -600,S677 &lt;= -500),-6,IF(AND(S677 &gt; -500,S677 &lt;= -400),-5,IF(AND(S677 &gt; -400,S677 &lt;= -300),-4,IF(AND(S677 &gt; -300,S677 &lt;= -200),-3,IF(AND(S677 &gt; -200,S677 &lt;= -100),-2,IF(AND(S677 &gt; -100,S677 &lt;= -1),-1,IF(AND(S677 &gt;= 0,S677 &lt; 100),1,IF(AND(S677 &gt;= 100,S677 &lt; 200),2,IF(AND(S677 &gt;= 200,S677 &lt; 300),3,IF(AND(S677 &gt;= 300,S677 &lt; 400),4,IF(AND(S677 &gt;= 400,S677 &lt; 500),5))))))))))))</f>
        <v>2</v>
      </c>
      <c r="E677" s="1" t="s">
        <v>1310</v>
      </c>
      <c r="F677" s="27" t="s">
        <v>1316</v>
      </c>
      <c r="G677" s="1" t="s">
        <v>1317</v>
      </c>
      <c r="H677" s="1" t="s">
        <v>1318</v>
      </c>
      <c r="I677" s="1">
        <v>9660</v>
      </c>
      <c r="J677" s="1">
        <v>48</v>
      </c>
      <c r="K677" s="1">
        <v>311</v>
      </c>
      <c r="L677" s="1">
        <v>1</v>
      </c>
      <c r="M677" t="s">
        <v>29</v>
      </c>
      <c r="N677" s="14">
        <f>J677/I677</f>
        <v>4.9689440993788822E-3</v>
      </c>
      <c r="O677" s="14">
        <f>K677/I677</f>
        <v>3.2194616977225671E-2</v>
      </c>
      <c r="P677" s="14">
        <f>L677/I677</f>
        <v>1.0351966873706004E-4</v>
      </c>
      <c r="Q677">
        <v>1626</v>
      </c>
      <c r="R677" s="14">
        <f>Q677/I677</f>
        <v>0.16832298136645962</v>
      </c>
      <c r="S677">
        <v>165</v>
      </c>
      <c r="T677" t="s">
        <v>97</v>
      </c>
      <c r="U677" s="19" t="s">
        <v>1314</v>
      </c>
      <c r="V677" s="19" t="s">
        <v>67</v>
      </c>
      <c r="W677">
        <v>874.26904761905053</v>
      </c>
      <c r="X677" s="14">
        <f>(Q677-W677)/I677</f>
        <v>7.7818939169870552E-2</v>
      </c>
      <c r="Y677" s="14" t="s">
        <v>1319</v>
      </c>
      <c r="Z677" s="30" t="str">
        <f>CONCATENATE(E677," (",U677,") - ",F677," (",V677,")")</f>
        <v>Appian (0551) - Hannibalic War (008)</v>
      </c>
      <c r="AA677" s="14"/>
      <c r="AB677" s="14"/>
      <c r="AC677" s="14"/>
      <c r="AD677" s="14"/>
    </row>
    <row r="678" spans="1:31" ht="15.75" customHeight="1" x14ac:dyDescent="0.2">
      <c r="A678" s="1" t="s">
        <v>916</v>
      </c>
      <c r="B678" s="1" t="s">
        <v>1241</v>
      </c>
      <c r="C678" s="1" t="s">
        <v>916</v>
      </c>
      <c r="D678" s="10">
        <f>IF(AND(S678 &gt;= -800,S678 &lt;= -600),-7,IF(AND(S678 &gt; -600,S678 &lt;= -500),-6,IF(AND(S678 &gt; -500,S678 &lt;= -400),-5,IF(AND(S678 &gt; -400,S678 &lt;= -300),-4,IF(AND(S678 &gt; -300,S678 &lt;= -200),-3,IF(AND(S678 &gt; -200,S678 &lt;= -100),-2,IF(AND(S678 &gt; -100,S678 &lt;= -1),-1,IF(AND(S678 &gt;= 0,S678 &lt; 100),1,IF(AND(S678 &gt;= 100,S678 &lt; 200),2,IF(AND(S678 &gt;= 200,S678 &lt; 300),3,IF(AND(S678 &gt;= 300,S678 &lt; 400),4,IF(AND(S678 &gt;= 400,S678 &lt; 500),5))))))))))))</f>
        <v>2</v>
      </c>
      <c r="E678" s="1" t="s">
        <v>1310</v>
      </c>
      <c r="F678" s="27" t="s">
        <v>1320</v>
      </c>
      <c r="G678" s="1" t="s">
        <v>1321</v>
      </c>
      <c r="H678" s="1" t="s">
        <v>1322</v>
      </c>
      <c r="I678" s="1">
        <v>4836</v>
      </c>
      <c r="J678" s="1">
        <v>21</v>
      </c>
      <c r="K678" s="1">
        <v>273</v>
      </c>
      <c r="L678" s="1">
        <v>0</v>
      </c>
      <c r="M678" t="s">
        <v>29</v>
      </c>
      <c r="N678" s="14">
        <f>J678/I678</f>
        <v>4.3424317617866007E-3</v>
      </c>
      <c r="O678" s="14">
        <f>K678/I678</f>
        <v>5.6451612903225805E-2</v>
      </c>
      <c r="P678" s="14">
        <f>L678/I678</f>
        <v>0</v>
      </c>
      <c r="Q678">
        <v>823</v>
      </c>
      <c r="R678" s="14">
        <f>Q678/I678</f>
        <v>0.17018196856906534</v>
      </c>
      <c r="S678">
        <v>165</v>
      </c>
      <c r="T678" t="s">
        <v>97</v>
      </c>
      <c r="U678" s="19" t="s">
        <v>1314</v>
      </c>
      <c r="V678" s="19" t="s">
        <v>829</v>
      </c>
      <c r="W678">
        <v>438.92619047619002</v>
      </c>
      <c r="X678" s="14">
        <f>(Q678-W678)/I678</f>
        <v>7.9419729016503307E-2</v>
      </c>
      <c r="Y678" s="14" t="s">
        <v>1323</v>
      </c>
      <c r="Z678" s="30" t="str">
        <f>CONCATENATE(E678," (",U678,") - ",F678," (",V678,")")</f>
        <v>Appian (0551) - Illyrian Wars (012)</v>
      </c>
      <c r="AA678" s="14"/>
      <c r="AB678" s="14"/>
      <c r="AC678" s="14"/>
      <c r="AD678" s="14"/>
    </row>
    <row r="679" spans="1:31" ht="15.75" customHeight="1" x14ac:dyDescent="0.2">
      <c r="A679" s="1" t="s">
        <v>916</v>
      </c>
      <c r="B679" s="1" t="s">
        <v>1241</v>
      </c>
      <c r="C679" s="1" t="s">
        <v>916</v>
      </c>
      <c r="D679" s="10">
        <f>IF(AND(S679 &gt;= -800,S679 &lt;= -600),-7,IF(AND(S679 &gt; -600,S679 &lt;= -500),-6,IF(AND(S679 &gt; -500,S679 &lt;= -400),-5,IF(AND(S679 &gt; -400,S679 &lt;= -300),-4,IF(AND(S679 &gt; -300,S679 &lt;= -200),-3,IF(AND(S679 &gt; -200,S679 &lt;= -100),-2,IF(AND(S679 &gt; -100,S679 &lt;= -1),-1,IF(AND(S679 &gt;= 0,S679 &lt; 100),1,IF(AND(S679 &gt;= 100,S679 &lt; 200),2,IF(AND(S679 &gt;= 200,S679 &lt; 300),3,IF(AND(S679 &gt;= 300,S679 &lt; 400),4,IF(AND(S679 &gt;= 400,S679 &lt; 500),5))))))))))))</f>
        <v>2</v>
      </c>
      <c r="E679" s="1" t="s">
        <v>1310</v>
      </c>
      <c r="F679" s="27" t="s">
        <v>1324</v>
      </c>
      <c r="G679" s="1" t="s">
        <v>1325</v>
      </c>
      <c r="H679" s="1" t="s">
        <v>1326</v>
      </c>
      <c r="I679" s="1">
        <v>1083</v>
      </c>
      <c r="J679" s="1">
        <v>5</v>
      </c>
      <c r="K679" s="1">
        <v>28</v>
      </c>
      <c r="L679" s="1">
        <v>1</v>
      </c>
      <c r="M679" t="s">
        <v>29</v>
      </c>
      <c r="N679" s="14">
        <f>J679/I679</f>
        <v>4.6168051708217915E-3</v>
      </c>
      <c r="O679" s="14">
        <f>K679/I679</f>
        <v>2.5854108956602031E-2</v>
      </c>
      <c r="P679" s="14">
        <f>L679/I679</f>
        <v>9.2336103416435823E-4</v>
      </c>
      <c r="Q679">
        <v>206</v>
      </c>
      <c r="R679" s="14">
        <f>Q679/I679</f>
        <v>0.19021237303785779</v>
      </c>
      <c r="S679">
        <v>165</v>
      </c>
      <c r="T679" t="s">
        <v>97</v>
      </c>
      <c r="U679" s="19" t="s">
        <v>1314</v>
      </c>
      <c r="V679" s="19" t="s">
        <v>42</v>
      </c>
      <c r="W679">
        <v>104.25</v>
      </c>
      <c r="X679" s="14">
        <f>(Q679-W679)/I679</f>
        <v>9.3951985226223458E-2</v>
      </c>
      <c r="Y679" s="14" t="s">
        <v>1327</v>
      </c>
      <c r="Z679" s="30" t="str">
        <f>CONCATENATE(E679," (",U679,") - ",F679," (",V679,")")</f>
        <v>Appian (0551) - Italy (003)</v>
      </c>
      <c r="AA679" s="14"/>
      <c r="AB679" s="14"/>
      <c r="AC679" s="14"/>
      <c r="AD679" s="14"/>
    </row>
    <row r="680" spans="1:31" ht="15.75" customHeight="1" x14ac:dyDescent="0.2">
      <c r="A680" s="1" t="s">
        <v>916</v>
      </c>
      <c r="B680" s="1" t="s">
        <v>1241</v>
      </c>
      <c r="C680" s="1" t="s">
        <v>916</v>
      </c>
      <c r="D680" s="10">
        <f>IF(AND(S680 &gt;= -800,S680 &lt;= -600),-7,IF(AND(S680 &gt; -600,S680 &lt;= -500),-6,IF(AND(S680 &gt; -500,S680 &lt;= -400),-5,IF(AND(S680 &gt; -400,S680 &lt;= -300),-4,IF(AND(S680 &gt; -300,S680 &lt;= -200),-3,IF(AND(S680 &gt; -200,S680 &lt;= -100),-2,IF(AND(S680 &gt; -100,S680 &lt;= -1),-1,IF(AND(S680 &gt;= 0,S680 &lt; 100),1,IF(AND(S680 &gt;= 100,S680 &lt; 200),2,IF(AND(S680 &gt;= 200,S680 &lt; 300),3,IF(AND(S680 &gt;= 300,S680 &lt; 400),4,IF(AND(S680 &gt;= 400,S680 &lt; 500),5))))))))))))</f>
        <v>2</v>
      </c>
      <c r="E680" s="3" t="s">
        <v>1310</v>
      </c>
      <c r="F680" s="27" t="s">
        <v>1328</v>
      </c>
      <c r="G680" s="1" t="s">
        <v>1329</v>
      </c>
      <c r="H680" s="1" t="s">
        <v>1330</v>
      </c>
      <c r="I680" s="1">
        <v>796</v>
      </c>
      <c r="J680" s="1">
        <v>5</v>
      </c>
      <c r="K680" s="1">
        <v>67</v>
      </c>
      <c r="L680" s="1">
        <v>0</v>
      </c>
      <c r="M680" t="s">
        <v>29</v>
      </c>
      <c r="N680" s="14">
        <f>J680/I680</f>
        <v>6.2814070351758797E-3</v>
      </c>
      <c r="O680" s="14">
        <f>K680/I680</f>
        <v>8.4170854271356788E-2</v>
      </c>
      <c r="P680" s="14">
        <f>L680/I680</f>
        <v>0</v>
      </c>
      <c r="Q680">
        <v>139</v>
      </c>
      <c r="R680" s="14">
        <f>Q680/I680</f>
        <v>0.17462311557788945</v>
      </c>
      <c r="S680">
        <v>165</v>
      </c>
      <c r="T680" t="s">
        <v>97</v>
      </c>
      <c r="U680" s="19" t="s">
        <v>1314</v>
      </c>
      <c r="V680" s="19" t="s">
        <v>37</v>
      </c>
      <c r="W680">
        <v>78.666666666666686</v>
      </c>
      <c r="X680" s="14">
        <f>(Q680-W680)/I680</f>
        <v>7.5795644891122255E-2</v>
      </c>
      <c r="Y680" s="14" t="s">
        <v>1331</v>
      </c>
      <c r="Z680" s="30" t="str">
        <f>CONCATENATE(E680," (",U680,") - ",F680," (",V680,")")</f>
        <v>Appian (0551) - Kings (002)</v>
      </c>
      <c r="AA680" s="14"/>
      <c r="AB680" s="14"/>
      <c r="AC680" s="14"/>
      <c r="AD680" s="14"/>
    </row>
    <row r="681" spans="1:31" ht="15.75" customHeight="1" x14ac:dyDescent="0.2">
      <c r="A681" s="1" t="s">
        <v>916</v>
      </c>
      <c r="B681" s="1" t="s">
        <v>1241</v>
      </c>
      <c r="C681" s="1" t="s">
        <v>916</v>
      </c>
      <c r="D681" s="10">
        <f>IF(AND(S681 &gt;= -800,S681 &lt;= -600),-7,IF(AND(S681 &gt; -600,S681 &lt;= -500),-6,IF(AND(S681 &gt; -500,S681 &lt;= -400),-5,IF(AND(S681 &gt; -400,S681 &lt;= -300),-4,IF(AND(S681 &gt; -300,S681 &lt;= -200),-3,IF(AND(S681 &gt; -200,S681 &lt;= -100),-2,IF(AND(S681 &gt; -100,S681 &lt;= -1),-1,IF(AND(S681 &gt;= 0,S681 &lt; 100),1,IF(AND(S681 &gt;= 100,S681 &lt; 200),2,IF(AND(S681 &gt;= 200,S681 &lt; 300),3,IF(AND(S681 &gt;= 300,S681 &lt; 400),4,IF(AND(S681 &gt;= 400,S681 &lt; 500),5))))))))))))</f>
        <v>2</v>
      </c>
      <c r="E681" s="1" t="s">
        <v>1310</v>
      </c>
      <c r="F681" s="27" t="s">
        <v>1332</v>
      </c>
      <c r="G681" s="1" t="s">
        <v>1333</v>
      </c>
      <c r="H681" s="1" t="s">
        <v>1334</v>
      </c>
      <c r="I681" s="1">
        <v>4066</v>
      </c>
      <c r="J681" s="1">
        <v>16</v>
      </c>
      <c r="K681" s="1">
        <v>119</v>
      </c>
      <c r="L681" s="1">
        <v>0</v>
      </c>
      <c r="M681" t="s">
        <v>29</v>
      </c>
      <c r="N681" s="14">
        <f>J681/I681</f>
        <v>3.9350713231677322E-3</v>
      </c>
      <c r="O681" s="14">
        <f>K681/I681</f>
        <v>2.9267092966060011E-2</v>
      </c>
      <c r="P681" s="14">
        <f>L681/I681</f>
        <v>0</v>
      </c>
      <c r="Q681">
        <v>746</v>
      </c>
      <c r="R681" s="14">
        <f>Q681/I681</f>
        <v>0.18347270044269554</v>
      </c>
      <c r="S681">
        <v>165</v>
      </c>
      <c r="T681" t="s">
        <v>97</v>
      </c>
      <c r="U681" s="19" t="s">
        <v>1314</v>
      </c>
      <c r="V681" s="19" t="s">
        <v>82</v>
      </c>
      <c r="W681">
        <v>354.90238095238072</v>
      </c>
      <c r="X681" s="14">
        <f>(Q681-W681)/I681</f>
        <v>9.6187314079591552E-2</v>
      </c>
      <c r="Y681" s="14" t="s">
        <v>1335</v>
      </c>
      <c r="Z681" s="30" t="str">
        <f>CONCATENATE(E681," (",U681,") - ",F681," (",V681,")")</f>
        <v>Appian (0551) - Macedonian Affairs (011)</v>
      </c>
      <c r="AA681" s="14"/>
      <c r="AB681" s="14"/>
      <c r="AC681" s="14"/>
      <c r="AD681" s="14"/>
    </row>
    <row r="682" spans="1:31" ht="15.75" customHeight="1" x14ac:dyDescent="0.2">
      <c r="A682" s="1" t="s">
        <v>916</v>
      </c>
      <c r="B682" s="1" t="s">
        <v>1241</v>
      </c>
      <c r="C682" s="1" t="s">
        <v>916</v>
      </c>
      <c r="D682" s="10">
        <f>IF(AND(S682 &gt;= -800,S682 &lt;= -600),-7,IF(AND(S682 &gt; -600,S682 &lt;= -500),-6,IF(AND(S682 &gt; -500,S682 &lt;= -400),-5,IF(AND(S682 &gt; -400,S682 &lt;= -300),-4,IF(AND(S682 &gt; -300,S682 &lt;= -200),-3,IF(AND(S682 &gt; -200,S682 &lt;= -100),-2,IF(AND(S682 &gt; -100,S682 &lt;= -1),-1,IF(AND(S682 &gt;= 0,S682 &lt; 100),1,IF(AND(S682 &gt;= 100,S682 &lt; 200),2,IF(AND(S682 &gt;= 200,S682 &lt; 300),3,IF(AND(S682 &gt;= 300,S682 &lt; 400),4,IF(AND(S682 &gt;= 400,S682 &lt; 500),5))))))))))))</f>
        <v>2</v>
      </c>
      <c r="E682" s="1" t="s">
        <v>1310</v>
      </c>
      <c r="F682" s="27" t="s">
        <v>1336</v>
      </c>
      <c r="G682" s="1" t="s">
        <v>1337</v>
      </c>
      <c r="H682" s="1" t="s">
        <v>1338</v>
      </c>
      <c r="I682" s="1">
        <v>24009</v>
      </c>
      <c r="J682" s="1">
        <v>81</v>
      </c>
      <c r="K682" s="1">
        <v>653</v>
      </c>
      <c r="L682" s="1">
        <v>0</v>
      </c>
      <c r="M682" t="s">
        <v>29</v>
      </c>
      <c r="N682" s="14">
        <f>J682/I682</f>
        <v>3.3737348494314633E-3</v>
      </c>
      <c r="O682" s="14">
        <f>K682/I682</f>
        <v>2.719813403307093E-2</v>
      </c>
      <c r="P682" s="14">
        <f>L682/I682</f>
        <v>0</v>
      </c>
      <c r="Q682">
        <v>4286</v>
      </c>
      <c r="R682" s="14">
        <f>Q682/I682</f>
        <v>0.17851638968720063</v>
      </c>
      <c r="S682">
        <v>165</v>
      </c>
      <c r="T682" t="s">
        <v>97</v>
      </c>
      <c r="U682" s="19" t="s">
        <v>1314</v>
      </c>
      <c r="V682" s="19" t="s">
        <v>790</v>
      </c>
      <c r="W682">
        <v>2290.6476190476142</v>
      </c>
      <c r="X682" s="14">
        <f>(Q682-W682)/I682</f>
        <v>8.3108516845865538E-2</v>
      </c>
      <c r="Y682" s="14" t="s">
        <v>1339</v>
      </c>
      <c r="Z682" s="30" t="str">
        <f>CONCATENATE(E682," (",U682,") - ",F682," (",V682,")")</f>
        <v>Appian (0551) - Mithridatic Wars (014)</v>
      </c>
      <c r="AA682" s="14"/>
      <c r="AB682" s="14"/>
      <c r="AC682" s="14"/>
      <c r="AD682" s="14"/>
    </row>
    <row r="683" spans="1:31" ht="15.75" customHeight="1" x14ac:dyDescent="0.2">
      <c r="A683" s="1" t="s">
        <v>916</v>
      </c>
      <c r="B683" s="1" t="s">
        <v>1241</v>
      </c>
      <c r="C683" s="1" t="s">
        <v>916</v>
      </c>
      <c r="D683" s="10">
        <f>IF(AND(S683 &gt;= -800,S683 &lt;= -600),-7,IF(AND(S683 &gt; -600,S683 &lt;= -500),-6,IF(AND(S683 &gt; -500,S683 &lt;= -400),-5,IF(AND(S683 &gt; -400,S683 &lt;= -300),-4,IF(AND(S683 &gt; -300,S683 &lt;= -200),-3,IF(AND(S683 &gt; -200,S683 &lt;= -100),-2,IF(AND(S683 &gt; -100,S683 &lt;= -1),-1,IF(AND(S683 &gt;= 0,S683 &lt; 100),1,IF(AND(S683 &gt;= 100,S683 &lt; 200),2,IF(AND(S683 &gt;= 200,S683 &lt; 300),3,IF(AND(S683 &gt;= 300,S683 &lt; 400),4,IF(AND(S683 &gt;= 400,S683 &lt; 500),5))))))))))))</f>
        <v>2</v>
      </c>
      <c r="E683" s="1" t="s">
        <v>1310</v>
      </c>
      <c r="F683" s="27" t="s">
        <v>1340</v>
      </c>
      <c r="G683" s="1" t="s">
        <v>1341</v>
      </c>
      <c r="H683" s="1" t="s">
        <v>1342</v>
      </c>
      <c r="I683" s="1">
        <v>362</v>
      </c>
      <c r="J683" s="1">
        <v>1</v>
      </c>
      <c r="K683" s="1">
        <v>24</v>
      </c>
      <c r="L683" s="1">
        <v>0</v>
      </c>
      <c r="M683" t="s">
        <v>29</v>
      </c>
      <c r="N683" s="14">
        <f>J683/I683</f>
        <v>2.7624309392265192E-3</v>
      </c>
      <c r="O683" s="14">
        <f>K683/I683</f>
        <v>6.6298342541436461E-2</v>
      </c>
      <c r="P683" s="14">
        <f>L683/I683</f>
        <v>0</v>
      </c>
      <c r="Q683">
        <v>65</v>
      </c>
      <c r="R683" s="14">
        <f>Q683/I683</f>
        <v>0.17955801104972377</v>
      </c>
      <c r="S683">
        <v>165</v>
      </c>
      <c r="T683" t="s">
        <v>97</v>
      </c>
      <c r="U683" s="19" t="s">
        <v>1314</v>
      </c>
      <c r="V683" s="19" t="s">
        <v>77</v>
      </c>
      <c r="W683">
        <v>30.833333333333329</v>
      </c>
      <c r="X683" s="14">
        <f>(Q683-W683)/I683</f>
        <v>9.4383057090239419E-2</v>
      </c>
      <c r="Y683" s="14" t="s">
        <v>1343</v>
      </c>
      <c r="Z683" s="30" t="str">
        <f>CONCATENATE(E683," (",U683,") - ",F683," (",V683,")")</f>
        <v>Appian (0551) - Numidian Affairs (010)</v>
      </c>
      <c r="AA683" s="14"/>
      <c r="AB683" s="14"/>
      <c r="AC683" s="14"/>
      <c r="AD683" s="14"/>
    </row>
    <row r="684" spans="1:31" ht="15.75" customHeight="1" x14ac:dyDescent="0.2">
      <c r="A684" s="1" t="s">
        <v>916</v>
      </c>
      <c r="B684" s="1" t="s">
        <v>1241</v>
      </c>
      <c r="C684" s="1" t="s">
        <v>916</v>
      </c>
      <c r="D684" s="10">
        <f>IF(AND(S684 &gt;= -800,S684 &lt;= -600),-7,IF(AND(S684 &gt; -600,S684 &lt;= -500),-6,IF(AND(S684 &gt; -500,S684 &lt;= -400),-5,IF(AND(S684 &gt; -400,S684 &lt;= -300),-4,IF(AND(S684 &gt; -300,S684 &lt;= -200),-3,IF(AND(S684 &gt; -200,S684 &lt;= -100),-2,IF(AND(S684 &gt; -100,S684 &lt;= -1),-1,IF(AND(S684 &gt;= 0,S684 &lt; 100),1,IF(AND(S684 &gt;= 100,S684 &lt; 200),2,IF(AND(S684 &gt;= 200,S684 &lt; 300),3,IF(AND(S684 &gt;= 300,S684 &lt; 400),4,IF(AND(S684 &gt;= 400,S684 &lt; 500),5))))))))))))</f>
        <v>2</v>
      </c>
      <c r="E684" s="1" t="s">
        <v>1310</v>
      </c>
      <c r="F684" s="27" t="s">
        <v>1344</v>
      </c>
      <c r="G684" s="1" t="s">
        <v>1345</v>
      </c>
      <c r="H684" s="1" t="s">
        <v>1346</v>
      </c>
      <c r="I684" s="1">
        <v>25053</v>
      </c>
      <c r="J684" s="1">
        <v>170</v>
      </c>
      <c r="K684" s="1">
        <v>627</v>
      </c>
      <c r="L684" s="1">
        <v>7</v>
      </c>
      <c r="M684" t="s">
        <v>29</v>
      </c>
      <c r="N684" s="14">
        <f>J684/I684</f>
        <v>6.7856144972657968E-3</v>
      </c>
      <c r="O684" s="14">
        <f>K684/I684</f>
        <v>2.5026942881092085E-2</v>
      </c>
      <c r="P684" s="14">
        <f>L684/I684</f>
        <v>2.7940765576976809E-4</v>
      </c>
      <c r="Q684">
        <v>4450</v>
      </c>
      <c r="R684" s="14">
        <f>Q684/I684</f>
        <v>0.17762343831078115</v>
      </c>
      <c r="S684">
        <v>165</v>
      </c>
      <c r="T684" t="s">
        <v>97</v>
      </c>
      <c r="U684" s="19" t="s">
        <v>1314</v>
      </c>
      <c r="V684" s="19" t="s">
        <v>72</v>
      </c>
      <c r="W684">
        <v>2424.2619047619082</v>
      </c>
      <c r="X684" s="14">
        <f>(Q684-W684)/I684</f>
        <v>8.0858104627712923E-2</v>
      </c>
      <c r="Y684" s="14" t="s">
        <v>1347</v>
      </c>
      <c r="Z684" s="30" t="str">
        <f>CONCATENATE(E684," (",U684,") - ",F684," (",V684,")")</f>
        <v>Appian (0551) - Punic Wars (009)</v>
      </c>
      <c r="AA684" s="14"/>
      <c r="AB684" s="14"/>
      <c r="AC684" s="14"/>
      <c r="AD684" s="14"/>
    </row>
    <row r="685" spans="1:31" ht="15.75" customHeight="1" x14ac:dyDescent="0.2">
      <c r="A685" s="1" t="s">
        <v>916</v>
      </c>
      <c r="B685" s="1" t="s">
        <v>1241</v>
      </c>
      <c r="C685" s="1" t="s">
        <v>916</v>
      </c>
      <c r="D685" s="10">
        <f>IF(AND(S685 &gt;= -800,S685 &lt;= -600),-7,IF(AND(S685 &gt; -600,S685 &lt;= -500),-6,IF(AND(S685 &gt; -500,S685 &lt;= -400),-5,IF(AND(S685 &gt; -400,S685 &lt;= -300),-4,IF(AND(S685 &gt; -300,S685 &lt;= -200),-3,IF(AND(S685 &gt; -200,S685 &lt;= -100),-2,IF(AND(S685 &gt; -100,S685 &lt;= -1),-1,IF(AND(S685 &gt;= 0,S685 &lt; 100),1,IF(AND(S685 &gt;= 100,S685 &lt; 200),2,IF(AND(S685 &gt;= 200,S685 &lt; 300),3,IF(AND(S685 &gt;= 300,S685 &lt; 400),4,IF(AND(S685 &gt;= 400,S685 &lt; 500),5))))))))))))</f>
        <v>2</v>
      </c>
      <c r="E685" s="1" t="s">
        <v>1310</v>
      </c>
      <c r="F685" s="27" t="s">
        <v>1348</v>
      </c>
      <c r="G685" s="1" t="s">
        <v>1349</v>
      </c>
      <c r="H685" s="1" t="s">
        <v>1350</v>
      </c>
      <c r="I685" s="1">
        <v>3413</v>
      </c>
      <c r="J685" s="1">
        <v>11</v>
      </c>
      <c r="K685" s="1">
        <v>95</v>
      </c>
      <c r="L685" s="1">
        <v>1</v>
      </c>
      <c r="M685" t="s">
        <v>29</v>
      </c>
      <c r="N685" s="14">
        <f>J685/I685</f>
        <v>3.2229709932610606E-3</v>
      </c>
      <c r="O685" s="14">
        <f>K685/I685</f>
        <v>2.7834749487254614E-2</v>
      </c>
      <c r="P685" s="14">
        <f>L685/I685</f>
        <v>2.9299736302373279E-4</v>
      </c>
      <c r="Q685">
        <v>630</v>
      </c>
      <c r="R685" s="14">
        <f>Q685/I685</f>
        <v>0.18458833870495164</v>
      </c>
      <c r="S685">
        <v>165</v>
      </c>
      <c r="T685" t="s">
        <v>97</v>
      </c>
      <c r="U685" s="19" t="s">
        <v>1314</v>
      </c>
      <c r="V685" s="19" t="s">
        <v>47</v>
      </c>
      <c r="W685">
        <v>327.19523809523821</v>
      </c>
      <c r="X685" s="14">
        <f>(Q685-W685)/I685</f>
        <v>8.8720996749124467E-2</v>
      </c>
      <c r="Y685" s="14" t="s">
        <v>1351</v>
      </c>
      <c r="Z685" s="30" t="str">
        <f>CONCATENATE(E685," (",U685,") - ",F685," (",V685,")")</f>
        <v>Appian (0551) - Samnite History (004)</v>
      </c>
      <c r="AA685" s="14"/>
      <c r="AB685" s="14"/>
      <c r="AC685" s="14"/>
      <c r="AD685" s="14"/>
    </row>
    <row r="686" spans="1:31" ht="15.75" customHeight="1" x14ac:dyDescent="0.2">
      <c r="A686" s="1" t="s">
        <v>916</v>
      </c>
      <c r="B686" s="1" t="s">
        <v>1241</v>
      </c>
      <c r="C686" s="1" t="s">
        <v>916</v>
      </c>
      <c r="D686" s="10">
        <f>IF(AND(S686 &gt;= -800,S686 &lt;= -600),-7,IF(AND(S686 &gt; -600,S686 &lt;= -500),-6,IF(AND(S686 &gt; -500,S686 &lt;= -400),-5,IF(AND(S686 &gt; -400,S686 &lt;= -300),-4,IF(AND(S686 &gt; -300,S686 &lt;= -200),-3,IF(AND(S686 &gt; -200,S686 &lt;= -100),-2,IF(AND(S686 &gt; -100,S686 &lt;= -1),-1,IF(AND(S686 &gt;= 0,S686 &lt; 100),1,IF(AND(S686 &gt;= 100,S686 &lt; 200),2,IF(AND(S686 &gt;= 200,S686 &lt; 300),3,IF(AND(S686 &gt;= 300,S686 &lt; 400),4,IF(AND(S686 &gt;= 400,S686 &lt; 500),5))))))))))))</f>
        <v>2</v>
      </c>
      <c r="E686" s="1" t="s">
        <v>1310</v>
      </c>
      <c r="F686" s="27" t="s">
        <v>1352</v>
      </c>
      <c r="G686" s="1" t="s">
        <v>1353</v>
      </c>
      <c r="H686" s="1" t="s">
        <v>1354</v>
      </c>
      <c r="I686" s="1">
        <v>922</v>
      </c>
      <c r="J686" s="1">
        <v>3</v>
      </c>
      <c r="K686" s="1">
        <v>30</v>
      </c>
      <c r="L686" s="1">
        <v>0</v>
      </c>
      <c r="M686" t="s">
        <v>29</v>
      </c>
      <c r="N686" s="14">
        <f>J686/I686</f>
        <v>3.2537960954446853E-3</v>
      </c>
      <c r="O686" s="14">
        <f>K686/I686</f>
        <v>3.2537960954446853E-2</v>
      </c>
      <c r="P686" s="14">
        <f>L686/I686</f>
        <v>0</v>
      </c>
      <c r="Q686">
        <v>160</v>
      </c>
      <c r="R686" s="14">
        <f>Q686/I686</f>
        <v>0.17353579175704989</v>
      </c>
      <c r="S686">
        <v>165</v>
      </c>
      <c r="T686" t="s">
        <v>97</v>
      </c>
      <c r="U686" s="19" t="s">
        <v>1314</v>
      </c>
      <c r="V686" s="19" t="s">
        <v>57</v>
      </c>
      <c r="W686">
        <v>68.059523809523824</v>
      </c>
      <c r="X686" s="14">
        <f>(Q686-W686)/I686</f>
        <v>9.9718520813965483E-2</v>
      </c>
      <c r="Y686" s="14" t="s">
        <v>1355</v>
      </c>
      <c r="Z686" s="30" t="str">
        <f>CONCATENATE(E686," (",U686,") - ",F686," (",V686,")")</f>
        <v>Appian (0551) - Sicily and the Other Islands (006)</v>
      </c>
      <c r="AA686" s="14"/>
      <c r="AB686" s="14"/>
      <c r="AC686" s="14"/>
      <c r="AD686" s="14"/>
    </row>
    <row r="687" spans="1:31" ht="15.75" customHeight="1" x14ac:dyDescent="0.2">
      <c r="A687" s="1" t="s">
        <v>916</v>
      </c>
      <c r="B687" s="1" t="s">
        <v>1241</v>
      </c>
      <c r="C687" s="1" t="s">
        <v>916</v>
      </c>
      <c r="D687" s="10">
        <f>IF(AND(S687 &gt;= -800,S687 &lt;= -600),-7,IF(AND(S687 &gt; -600,S687 &lt;= -500),-6,IF(AND(S687 &gt; -500,S687 &lt;= -400),-5,IF(AND(S687 &gt; -400,S687 &lt;= -300),-4,IF(AND(S687 &gt; -300,S687 &lt;= -200),-3,IF(AND(S687 &gt; -200,S687 &lt;= -100),-2,IF(AND(S687 &gt; -100,S687 &lt;= -1),-1,IF(AND(S687 &gt;= 0,S687 &lt; 100),1,IF(AND(S687 &gt;= 100,S687 &lt; 200),2,IF(AND(S687 &gt;= 200,S687 &lt; 300),3,IF(AND(S687 &gt;= 300,S687 &lt; 400),4,IF(AND(S687 &gt;= 400,S687 &lt; 500),5))))))))))))</f>
        <v>2</v>
      </c>
      <c r="E687" s="1" t="s">
        <v>1310</v>
      </c>
      <c r="F687" s="27" t="s">
        <v>1356</v>
      </c>
      <c r="G687" s="1" t="s">
        <v>1357</v>
      </c>
      <c r="H687" s="1" t="s">
        <v>1358</v>
      </c>
      <c r="I687" s="1">
        <v>13668</v>
      </c>
      <c r="J687" s="1">
        <v>44</v>
      </c>
      <c r="K687" s="1">
        <v>323</v>
      </c>
      <c r="L687" s="1">
        <v>1</v>
      </c>
      <c r="M687" t="s">
        <v>29</v>
      </c>
      <c r="N687" s="14">
        <f>J687/I687</f>
        <v>3.2191981270119989E-3</v>
      </c>
      <c r="O687" s="14">
        <f>K687/I687</f>
        <v>2.36318407960199E-2</v>
      </c>
      <c r="P687" s="14">
        <f>L687/I687</f>
        <v>7.3163593795727246E-5</v>
      </c>
      <c r="Q687">
        <v>2429</v>
      </c>
      <c r="R687" s="14">
        <f>Q687/I687</f>
        <v>0.17771436932982149</v>
      </c>
      <c r="S687">
        <v>165</v>
      </c>
      <c r="T687" t="s">
        <v>97</v>
      </c>
      <c r="U687" s="19" t="s">
        <v>1314</v>
      </c>
      <c r="V687" s="19" t="s">
        <v>545</v>
      </c>
      <c r="W687">
        <v>1173.047619047619</v>
      </c>
      <c r="X687" s="14">
        <f>(Q687-W687)/I687</f>
        <v>9.1889989826776486E-2</v>
      </c>
      <c r="Y687" s="14" t="s">
        <v>1359</v>
      </c>
      <c r="Z687" s="30" t="str">
        <f>CONCATENATE(E687," (",U687,") - ",F687," (",V687,")")</f>
        <v>Appian (0551) - Syrian Wars (013)</v>
      </c>
      <c r="AA687" s="14"/>
      <c r="AB687" s="14"/>
      <c r="AC687" s="14"/>
      <c r="AD687" s="14"/>
    </row>
    <row r="688" spans="1:31" ht="15.75" customHeight="1" x14ac:dyDescent="0.2">
      <c r="A688" s="1" t="s">
        <v>916</v>
      </c>
      <c r="B688" s="1" t="s">
        <v>1241</v>
      </c>
      <c r="C688" s="1" t="s">
        <v>916</v>
      </c>
      <c r="D688" s="10">
        <f>IF(AND(S688 &gt;= -800,S688 &lt;= -600),-7,IF(AND(S688 &gt; -600,S688 &lt;= -500),-6,IF(AND(S688 &gt; -500,S688 &lt;= -400),-5,IF(AND(S688 &gt; -400,S688 &lt;= -300),-4,IF(AND(S688 &gt; -300,S688 &lt;= -200),-3,IF(AND(S688 &gt; -200,S688 &lt;= -100),-2,IF(AND(S688 &gt; -100,S688 &lt;= -1),-1,IF(AND(S688 &gt;= 0,S688 &lt; 100),1,IF(AND(S688 &gt;= 100,S688 &lt; 200),2,IF(AND(S688 &gt;= 200,S688 &lt; 300),3,IF(AND(S688 &gt;= 300,S688 &lt; 400),4,IF(AND(S688 &gt;= 400,S688 &lt; 500),5))))))))))))</f>
        <v>2</v>
      </c>
      <c r="E688" s="1" t="s">
        <v>1310</v>
      </c>
      <c r="F688" s="27" t="s">
        <v>1360</v>
      </c>
      <c r="G688" s="1" t="s">
        <v>1361</v>
      </c>
      <c r="H688" s="1" t="s">
        <v>1362</v>
      </c>
      <c r="I688" s="1">
        <v>116921</v>
      </c>
      <c r="J688" s="1">
        <v>234</v>
      </c>
      <c r="K688" s="1">
        <v>2985</v>
      </c>
      <c r="L688" s="1">
        <v>1</v>
      </c>
      <c r="M688" t="s">
        <v>29</v>
      </c>
      <c r="N688" s="14">
        <f>J688/I688</f>
        <v>2.0013513397935359E-3</v>
      </c>
      <c r="O688" s="14">
        <f>K688/I688</f>
        <v>2.5530058757622667E-2</v>
      </c>
      <c r="P688" s="14">
        <f>L688/I688</f>
        <v>8.5527835033911781E-6</v>
      </c>
      <c r="Q688">
        <v>20493</v>
      </c>
      <c r="R688" s="14">
        <f>Q688/I688</f>
        <v>0.17527219233499541</v>
      </c>
      <c r="S688">
        <v>165</v>
      </c>
      <c r="T688" t="s">
        <v>97</v>
      </c>
      <c r="U688" s="19" t="s">
        <v>1314</v>
      </c>
      <c r="V688" s="19" t="s">
        <v>727</v>
      </c>
      <c r="W688">
        <v>11394.295238095479</v>
      </c>
      <c r="X688" s="14">
        <f>(Q688-W688)/I688</f>
        <v>7.7819251989843741E-2</v>
      </c>
      <c r="Y688" s="14" t="s">
        <v>1363</v>
      </c>
      <c r="Z688" s="30" t="str">
        <f>CONCATENATE(E688," (",U688,") - ",F688," (",V688,")")</f>
        <v>Appian (0551) - The Civil Wars (017)</v>
      </c>
      <c r="AA688" s="14"/>
      <c r="AB688" s="14"/>
      <c r="AC688" s="14"/>
      <c r="AD688" s="14"/>
    </row>
    <row r="689" spans="1:31" ht="15.75" customHeight="1" x14ac:dyDescent="0.2">
      <c r="A689" s="1" t="s">
        <v>916</v>
      </c>
      <c r="B689" s="1" t="s">
        <v>1241</v>
      </c>
      <c r="C689" s="1" t="s">
        <v>916</v>
      </c>
      <c r="D689" s="10">
        <f>IF(AND(S689 &gt;= -800,S689 &lt;= -600),-7,IF(AND(S689 &gt; -600,S689 &lt;= -500),-6,IF(AND(S689 &gt; -500,S689 &lt;= -400),-5,IF(AND(S689 &gt; -400,S689 &lt;= -300),-4,IF(AND(S689 &gt; -300,S689 &lt;= -200),-3,IF(AND(S689 &gt; -200,S689 &lt;= -100),-2,IF(AND(S689 &gt; -100,S689 &lt;= -1),-1,IF(AND(S689 &gt;= 0,S689 &lt; 100),1,IF(AND(S689 &gt;= 100,S689 &lt; 200),2,IF(AND(S689 &gt;= 200,S689 &lt; 300),3,IF(AND(S689 &gt;= 300,S689 &lt; 400),4,IF(AND(S689 &gt;= 400,S689 &lt; 500),5))))))))))))</f>
        <v>2</v>
      </c>
      <c r="E689" s="1" t="s">
        <v>1310</v>
      </c>
      <c r="F689" s="27" t="s">
        <v>1364</v>
      </c>
      <c r="G689" s="1" t="s">
        <v>1365</v>
      </c>
      <c r="H689" s="1" t="s">
        <v>1366</v>
      </c>
      <c r="I689" s="1">
        <v>15969</v>
      </c>
      <c r="J689" s="1">
        <v>70</v>
      </c>
      <c r="K689" s="1">
        <v>746</v>
      </c>
      <c r="L689" s="1">
        <v>0</v>
      </c>
      <c r="M689" t="s">
        <v>29</v>
      </c>
      <c r="N689" s="14">
        <f>J689/I689</f>
        <v>4.3834930177218357E-3</v>
      </c>
      <c r="O689" s="14">
        <f>K689/I689</f>
        <v>4.6715511303149854E-2</v>
      </c>
      <c r="P689" s="14">
        <f>L689/I689</f>
        <v>0</v>
      </c>
      <c r="Q689">
        <v>2667</v>
      </c>
      <c r="R689" s="14">
        <f>Q689/I689</f>
        <v>0.16701108397520195</v>
      </c>
      <c r="S689">
        <v>165</v>
      </c>
      <c r="T689" t="s">
        <v>97</v>
      </c>
      <c r="U689" s="19" t="s">
        <v>1314</v>
      </c>
      <c r="V689" s="19" t="s">
        <v>62</v>
      </c>
      <c r="W689">
        <v>1447.0595238095209</v>
      </c>
      <c r="X689" s="14">
        <f>(Q689-W689)/I689</f>
        <v>7.6394293705960237E-2</v>
      </c>
      <c r="Y689" s="14" t="s">
        <v>1367</v>
      </c>
      <c r="Z689" s="30" t="str">
        <f>CONCATENATE(E689," (",U689,") - ",F689," (",V689,")")</f>
        <v>Appian (0551) - Wars in Spain (007)</v>
      </c>
      <c r="AA689" s="14"/>
      <c r="AB689" s="14"/>
      <c r="AC689" s="14"/>
      <c r="AD689" s="14"/>
    </row>
    <row r="690" spans="1:31" ht="15.75" customHeight="1" x14ac:dyDescent="0.2">
      <c r="A690" s="1" t="s">
        <v>1410</v>
      </c>
      <c r="B690" s="1" t="s">
        <v>1410</v>
      </c>
      <c r="C690" s="1" t="s">
        <v>1410</v>
      </c>
      <c r="D690" s="10">
        <f>IF(AND(S690 &gt;= -800,S690 &lt;= -600),-7,IF(AND(S690 &gt; -600,S690 &lt;= -500),-6,IF(AND(S690 &gt; -500,S690 &lt;= -400),-5,IF(AND(S690 &gt; -400,S690 &lt;= -300),-4,IF(AND(S690 &gt; -300,S690 &lt;= -200),-3,IF(AND(S690 &gt; -200,S690 &lt;= -100),-2,IF(AND(S690 &gt; -100,S690 &lt;= -1),-1,IF(AND(S690 &gt;= 0,S690 &lt; 100),1,IF(AND(S690 &gt;= 100,S690 &lt; 200),2,IF(AND(S690 &gt;= 200,S690 &lt; 300),3,IF(AND(S690 &gt;= 300,S690 &lt; 400),4,IF(AND(S690 &gt;= 400,S690 &lt; 500),5))))))))))))</f>
        <v>2</v>
      </c>
      <c r="E690" s="1" t="s">
        <v>2007</v>
      </c>
      <c r="F690" s="27" t="s">
        <v>3647</v>
      </c>
      <c r="G690" s="1" t="s">
        <v>2113</v>
      </c>
      <c r="H690" s="1" t="s">
        <v>2114</v>
      </c>
      <c r="I690" s="1">
        <v>2107</v>
      </c>
      <c r="J690" s="1">
        <v>9</v>
      </c>
      <c r="K690" s="1">
        <v>0</v>
      </c>
      <c r="L690" s="1">
        <v>0</v>
      </c>
      <c r="M690" t="s">
        <v>29</v>
      </c>
      <c r="N690" s="14">
        <f>J690/I690</f>
        <v>4.2714760322733747E-3</v>
      </c>
      <c r="O690" s="14">
        <f>K690/I690</f>
        <v>0</v>
      </c>
      <c r="P690" s="14">
        <f>L690/I690</f>
        <v>0</v>
      </c>
      <c r="Q690">
        <v>460</v>
      </c>
      <c r="R690" s="14">
        <f>Q690/I690</f>
        <v>0.21831988609397246</v>
      </c>
      <c r="S690">
        <v>165</v>
      </c>
      <c r="T690" t="s">
        <v>97</v>
      </c>
      <c r="U690" s="19" t="s">
        <v>2010</v>
      </c>
      <c r="V690" s="19" t="s">
        <v>511</v>
      </c>
      <c r="W690">
        <v>240.02619047619069</v>
      </c>
      <c r="X690" s="14">
        <f>(Q690-W690)/I690</f>
        <v>0.10440142834542444</v>
      </c>
      <c r="Y690" s="14" t="s">
        <v>2115</v>
      </c>
      <c r="Z690" s="30" t="str">
        <f>CONCATENATE(E690," (",U690,") - ",F690," (",V690,")")</f>
        <v>Aristides, Aelius (0284) - Orationes 40 Dindorf 29 Keil (040)</v>
      </c>
      <c r="AA690" s="14"/>
      <c r="AB690" s="14"/>
      <c r="AC690" s="14"/>
      <c r="AD690" s="14"/>
      <c r="AE690">
        <v>29</v>
      </c>
    </row>
    <row r="691" spans="1:31" ht="15.75" customHeight="1" x14ac:dyDescent="0.2">
      <c r="A691" s="1" t="s">
        <v>84</v>
      </c>
      <c r="B691" s="1" t="s">
        <v>85</v>
      </c>
      <c r="C691" s="1" t="s">
        <v>85</v>
      </c>
      <c r="D691" s="10">
        <f>IF(AND(S691 &gt;= -800,S691 &lt;= -600),-7,IF(AND(S691 &gt; -600,S691 &lt;= -500),-6,IF(AND(S691 &gt; -500,S691 &lt;= -400),-5,IF(AND(S691 &gt; -400,S691 &lt;= -300),-4,IF(AND(S691 &gt; -300,S691 &lt;= -200),-3,IF(AND(S691 &gt; -200,S691 &lt;= -100),-2,IF(AND(S691 &gt; -100,S691 &lt;= -1),-1,IF(AND(S691 &gt;= 0,S691 &lt; 100),1,IF(AND(S691 &gt;= 100,S691 &lt; 200),2,IF(AND(S691 &gt;= 200,S691 &lt; 300),3,IF(AND(S691 &gt;= 300,S691 &lt; 400),4,IF(AND(S691 &gt;= 400,S691 &lt; 500),5))))))))))))</f>
        <v>2</v>
      </c>
      <c r="E691" s="1" t="s">
        <v>456</v>
      </c>
      <c r="F691" s="27" t="s">
        <v>499</v>
      </c>
      <c r="G691" s="1" t="s">
        <v>500</v>
      </c>
      <c r="H691" s="1" t="s">
        <v>501</v>
      </c>
      <c r="I691" s="1">
        <v>3199</v>
      </c>
      <c r="J691" s="1">
        <v>6</v>
      </c>
      <c r="K691" s="1">
        <v>7</v>
      </c>
      <c r="L691" s="1">
        <v>3</v>
      </c>
      <c r="M691" t="s">
        <v>29</v>
      </c>
      <c r="N691" s="14">
        <f>J691/I691</f>
        <v>1.8755861206627071E-3</v>
      </c>
      <c r="O691" s="14">
        <f>K691/I691</f>
        <v>2.1881838074398249E-3</v>
      </c>
      <c r="P691" s="14">
        <f>L691/I691</f>
        <v>9.3779306033135354E-4</v>
      </c>
      <c r="Q691">
        <v>575</v>
      </c>
      <c r="R691" s="14">
        <f>Q691/I691</f>
        <v>0.17974366989684276</v>
      </c>
      <c r="S691">
        <v>165</v>
      </c>
      <c r="T691" t="s">
        <v>97</v>
      </c>
      <c r="U691" s="19" t="s">
        <v>460</v>
      </c>
      <c r="V691" s="19" t="s">
        <v>502</v>
      </c>
      <c r="W691">
        <v>344.66666666666652</v>
      </c>
      <c r="X691" s="14">
        <f>(Q691-W691)/I691</f>
        <v>7.2001667187662863E-2</v>
      </c>
      <c r="Y691" s="14" t="s">
        <v>503</v>
      </c>
      <c r="Z691" s="30" t="str">
        <f>CONCATENATE(E691," (",U691,") - ",F691," (",V691,")")</f>
        <v>Lucian (0062) - Imagines (039)</v>
      </c>
      <c r="AA691" s="14" t="s">
        <v>3692</v>
      </c>
      <c r="AB691" s="31">
        <v>5</v>
      </c>
      <c r="AC691" s="31">
        <v>15</v>
      </c>
      <c r="AD691" s="14"/>
    </row>
    <row r="692" spans="1:31" ht="15.75" customHeight="1" x14ac:dyDescent="0.2">
      <c r="A692" s="1" t="s">
        <v>84</v>
      </c>
      <c r="B692" s="1" t="s">
        <v>85</v>
      </c>
      <c r="C692" s="1" t="s">
        <v>85</v>
      </c>
      <c r="D692" s="10">
        <f>IF(AND(S692 &gt;= -800,S692 &lt;= -600),-7,IF(AND(S692 &gt; -600,S692 &lt;= -500),-6,IF(AND(S692 &gt; -500,S692 &lt;= -400),-5,IF(AND(S692 &gt; -400,S692 &lt;= -300),-4,IF(AND(S692 &gt; -300,S692 &lt;= -200),-3,IF(AND(S692 &gt; -200,S692 &lt;= -100),-2,IF(AND(S692 &gt; -100,S692 &lt;= -1),-1,IF(AND(S692 &gt;= 0,S692 &lt; 100),1,IF(AND(S692 &gt;= 100,S692 &lt; 200),2,IF(AND(S692 &gt;= 200,S692 &lt; 300),3,IF(AND(S692 &gt;= 300,S692 &lt; 400),4,IF(AND(S692 &gt;= 400,S692 &lt; 500),5))))))))))))</f>
        <v>2</v>
      </c>
      <c r="E692" s="1" t="s">
        <v>456</v>
      </c>
      <c r="F692" s="27" t="s">
        <v>504</v>
      </c>
      <c r="G692" s="1" t="s">
        <v>505</v>
      </c>
      <c r="H692" s="1" t="s">
        <v>506</v>
      </c>
      <c r="I692" s="1">
        <v>958</v>
      </c>
      <c r="J692" s="1">
        <v>0</v>
      </c>
      <c r="K692" s="1">
        <v>0</v>
      </c>
      <c r="L692" s="1">
        <v>0</v>
      </c>
      <c r="M692" t="s">
        <v>29</v>
      </c>
      <c r="N692" s="14">
        <f>J692/I692</f>
        <v>0</v>
      </c>
      <c r="O692" s="14">
        <f>K692/I692</f>
        <v>0</v>
      </c>
      <c r="P692" s="14">
        <f>L692/I692</f>
        <v>0</v>
      </c>
      <c r="Q692">
        <v>174</v>
      </c>
      <c r="R692" s="14">
        <f>Q692/I692</f>
        <v>0.18162839248434237</v>
      </c>
      <c r="S692">
        <v>165</v>
      </c>
      <c r="T692" t="s">
        <v>97</v>
      </c>
      <c r="U692" s="19" t="s">
        <v>460</v>
      </c>
      <c r="V692" s="19" t="s">
        <v>77</v>
      </c>
      <c r="W692">
        <v>98.683333333333337</v>
      </c>
      <c r="X692" s="14">
        <f>(Q692-W692)/I692</f>
        <v>7.8618649965205289E-2</v>
      </c>
      <c r="Y692" s="14" t="s">
        <v>507</v>
      </c>
      <c r="Z692" s="30" t="str">
        <f>CONCATENATE(E692," (",U692,") - ",F692," (",V692,")")</f>
        <v>Lucian (0062) - Patriae Encomium (010)</v>
      </c>
      <c r="AA692" s="14"/>
      <c r="AB692" s="14"/>
      <c r="AC692" s="14"/>
      <c r="AD692" s="14"/>
    </row>
    <row r="693" spans="1:31" ht="15.75" customHeight="1" x14ac:dyDescent="0.2">
      <c r="A693" s="1" t="s">
        <v>84</v>
      </c>
      <c r="B693" s="1" t="s">
        <v>85</v>
      </c>
      <c r="C693" s="1" t="s">
        <v>85</v>
      </c>
      <c r="D693" s="10">
        <f>IF(AND(S693 &gt;= -800,S693 &lt;= -600),-7,IF(AND(S693 &gt; -600,S693 &lt;= -500),-6,IF(AND(S693 &gt; -500,S693 &lt;= -400),-5,IF(AND(S693 &gt; -400,S693 &lt;= -300),-4,IF(AND(S693 &gt; -300,S693 &lt;= -200),-3,IF(AND(S693 &gt; -200,S693 &lt;= -100),-2,IF(AND(S693 &gt; -100,S693 &lt;= -1),-1,IF(AND(S693 &gt;= 0,S693 &lt; 100),1,IF(AND(S693 &gt;= 100,S693 &lt; 200),2,IF(AND(S693 &gt;= 200,S693 &lt; 300),3,IF(AND(S693 &gt;= 300,S693 &lt; 400),4,IF(AND(S693 &gt;= 400,S693 &lt; 500),5))))))))))))</f>
        <v>2</v>
      </c>
      <c r="E693" s="1" t="s">
        <v>456</v>
      </c>
      <c r="F693" s="27" t="s">
        <v>508</v>
      </c>
      <c r="G693" s="1" t="s">
        <v>509</v>
      </c>
      <c r="H693" s="1" t="s">
        <v>510</v>
      </c>
      <c r="I693" s="1">
        <v>3505</v>
      </c>
      <c r="J693" s="1">
        <v>7</v>
      </c>
      <c r="K693" s="1">
        <v>3</v>
      </c>
      <c r="L693" s="1">
        <v>0</v>
      </c>
      <c r="M693" t="s">
        <v>29</v>
      </c>
      <c r="N693" s="14">
        <f>J693/I693</f>
        <v>1.9971469329529245E-3</v>
      </c>
      <c r="O693" s="14">
        <f>K693/I693</f>
        <v>8.5592011412268193E-4</v>
      </c>
      <c r="P693" s="14">
        <f>L693/I693</f>
        <v>0</v>
      </c>
      <c r="Q693">
        <v>652</v>
      </c>
      <c r="R693" s="14">
        <f>Q693/I693</f>
        <v>0.18601997146932953</v>
      </c>
      <c r="S693">
        <v>165</v>
      </c>
      <c r="T693" t="s">
        <v>97</v>
      </c>
      <c r="U693" s="19" t="s">
        <v>460</v>
      </c>
      <c r="V693" s="19" t="s">
        <v>511</v>
      </c>
      <c r="W693">
        <v>367.41666666666657</v>
      </c>
      <c r="X693" s="14">
        <f>(Q693-W693)/I693</f>
        <v>8.119353304802665E-2</v>
      </c>
      <c r="Y693" s="14" t="s">
        <v>512</v>
      </c>
      <c r="Z693" s="30" t="str">
        <f>CONCATENATE(E693," (",U693,") - ",F693," (",V693,")")</f>
        <v>Lucian (0062) - Pro imaginibus (040)</v>
      </c>
      <c r="AA693" s="14" t="s">
        <v>3692</v>
      </c>
      <c r="AB693" s="31">
        <v>5</v>
      </c>
      <c r="AC693" s="31">
        <v>15</v>
      </c>
      <c r="AD693" s="14"/>
    </row>
    <row r="694" spans="1:31" ht="15.75" customHeight="1" x14ac:dyDescent="0.2">
      <c r="A694" s="1" t="s">
        <v>84</v>
      </c>
      <c r="B694" s="1" t="s">
        <v>85</v>
      </c>
      <c r="C694" s="1" t="s">
        <v>85</v>
      </c>
      <c r="D694" s="10">
        <f>IF(AND(S694 &gt;= -800,S694 &lt;= -600),-7,IF(AND(S694 &gt; -600,S694 &lt;= -500),-6,IF(AND(S694 &gt; -500,S694 &lt;= -400),-5,IF(AND(S694 &gt; -400,S694 &lt;= -300),-4,IF(AND(S694 &gt; -300,S694 &lt;= -200),-3,IF(AND(S694 &gt; -200,S694 &lt;= -100),-2,IF(AND(S694 &gt; -100,S694 &lt;= -1),-1,IF(AND(S694 &gt;= 0,S694 &lt; 100),1,IF(AND(S694 &gt;= 100,S694 &lt; 200),2,IF(AND(S694 &gt;= 200,S694 &lt; 300),3,IF(AND(S694 &gt;= 300,S694 &lt; 400),4,IF(AND(S694 &gt;= 400,S694 &lt; 500),5))))))))))))</f>
        <v>2</v>
      </c>
      <c r="E694" s="1" t="s">
        <v>456</v>
      </c>
      <c r="F694" s="27" t="s">
        <v>513</v>
      </c>
      <c r="G694" s="1" t="s">
        <v>514</v>
      </c>
      <c r="H694" s="1" t="s">
        <v>515</v>
      </c>
      <c r="I694" s="1">
        <v>7555</v>
      </c>
      <c r="J694" s="1">
        <v>30</v>
      </c>
      <c r="K694" s="1">
        <v>65</v>
      </c>
      <c r="L694" s="1">
        <v>0</v>
      </c>
      <c r="M694" t="s">
        <v>29</v>
      </c>
      <c r="N694" s="14">
        <f>J694/I694</f>
        <v>3.9708802117802778E-3</v>
      </c>
      <c r="O694" s="14">
        <f>K694/I694</f>
        <v>8.6035737921906028E-3</v>
      </c>
      <c r="P694" s="14">
        <f>L694/I694</f>
        <v>0</v>
      </c>
      <c r="Q694">
        <v>1526</v>
      </c>
      <c r="R694" s="14">
        <f>Q694/I694</f>
        <v>0.20198544010589015</v>
      </c>
      <c r="S694">
        <v>165</v>
      </c>
      <c r="T694" t="s">
        <v>97</v>
      </c>
      <c r="U694" s="19" t="s">
        <v>460</v>
      </c>
      <c r="V694" s="19" t="s">
        <v>516</v>
      </c>
      <c r="W694">
        <v>862.47500000000184</v>
      </c>
      <c r="X694" s="14">
        <f>(Q694-W694)/I694</f>
        <v>8.7825943084050048E-2</v>
      </c>
      <c r="Y694" s="14" t="s">
        <v>517</v>
      </c>
      <c r="Z694" s="30" t="str">
        <f>CONCATENATE(E694," (",U694,") - ",F694," (",V694,")")</f>
        <v>Lucian (0062) - Quomodo historia conscribenda sit (053)</v>
      </c>
      <c r="AA694" s="14" t="s">
        <v>3692</v>
      </c>
      <c r="AB694" s="31">
        <v>5</v>
      </c>
      <c r="AC694" s="31">
        <v>15</v>
      </c>
      <c r="AD694" s="14"/>
    </row>
    <row r="695" spans="1:31" ht="15.75" customHeight="1" x14ac:dyDescent="0.2">
      <c r="A695" s="1" t="s">
        <v>1410</v>
      </c>
      <c r="B695" s="1" t="s">
        <v>1410</v>
      </c>
      <c r="C695" s="1" t="s">
        <v>1410</v>
      </c>
      <c r="D695" s="10">
        <f>IF(AND(S695 &gt;= -800,S695 &lt;= -600),-7,IF(AND(S695 &gt; -600,S695 &lt;= -500),-6,IF(AND(S695 &gt; -500,S695 &lt;= -400),-5,IF(AND(S695 &gt; -400,S695 &lt;= -300),-4,IF(AND(S695 &gt; -300,S695 &lt;= -200),-3,IF(AND(S695 &gt; -200,S695 &lt;= -100),-2,IF(AND(S695 &gt; -100,S695 &lt;= -1),-1,IF(AND(S695 &gt;= 0,S695 &lt; 100),1,IF(AND(S695 &gt;= 100,S695 &lt; 200),2,IF(AND(S695 &gt;= 200,S695 &lt; 300),3,IF(AND(S695 &gt;= 300,S695 &lt; 400),4,IF(AND(S695 &gt;= 400,S695 &lt; 500),5))))))))))))</f>
        <v>2</v>
      </c>
      <c r="E695" s="1" t="s">
        <v>2007</v>
      </c>
      <c r="F695" s="27" t="s">
        <v>3649</v>
      </c>
      <c r="G695" s="1" t="s">
        <v>2119</v>
      </c>
      <c r="H695" s="1" t="s">
        <v>2120</v>
      </c>
      <c r="I695" s="1">
        <v>3215</v>
      </c>
      <c r="J695" s="1">
        <v>11</v>
      </c>
      <c r="K695" s="1">
        <v>1</v>
      </c>
      <c r="L695" s="1">
        <v>0</v>
      </c>
      <c r="M695" t="s">
        <v>29</v>
      </c>
      <c r="N695" s="14">
        <f>J695/I695</f>
        <v>3.4214618973561432E-3</v>
      </c>
      <c r="O695" s="14">
        <f>K695/I695</f>
        <v>3.1104199066874026E-4</v>
      </c>
      <c r="P695" s="14">
        <f>L695/I695</f>
        <v>0</v>
      </c>
      <c r="Q695">
        <v>655</v>
      </c>
      <c r="R695" s="14">
        <f>Q695/I695</f>
        <v>0.20373250388802489</v>
      </c>
      <c r="S695">
        <v>166</v>
      </c>
      <c r="T695" t="s">
        <v>97</v>
      </c>
      <c r="U695" s="19" t="s">
        <v>2010</v>
      </c>
      <c r="V695" s="19" t="s">
        <v>690</v>
      </c>
      <c r="W695">
        <v>384.41666666666617</v>
      </c>
      <c r="X695" s="14">
        <f>(Q695-W695)/I695</f>
        <v>8.4162778641783467E-2</v>
      </c>
      <c r="Y695" s="14" t="s">
        <v>2121</v>
      </c>
      <c r="Z695" s="30" t="str">
        <f>CONCATENATE(E695," (",U695,") - ",F695," (",V695,")")</f>
        <v>Aristides, Aelius (0284) - Orationes 16 Dindorf 27 Keil (016)</v>
      </c>
      <c r="AA695" s="14"/>
      <c r="AB695" s="14"/>
      <c r="AC695" s="14"/>
      <c r="AD695" s="14"/>
      <c r="AE695">
        <v>27</v>
      </c>
    </row>
    <row r="696" spans="1:31" ht="15.75" customHeight="1" x14ac:dyDescent="0.2">
      <c r="A696" s="1" t="s">
        <v>1410</v>
      </c>
      <c r="B696" s="1" t="s">
        <v>1410</v>
      </c>
      <c r="C696" s="1" t="s">
        <v>1410</v>
      </c>
      <c r="D696" s="10">
        <f>IF(AND(S696 &gt;= -800,S696 &lt;= -600),-7,IF(AND(S696 &gt; -600,S696 &lt;= -500),-6,IF(AND(S696 &gt; -500,S696 &lt;= -400),-5,IF(AND(S696 &gt; -400,S696 &lt;= -300),-4,IF(AND(S696 &gt; -300,S696 &lt;= -200),-3,IF(AND(S696 &gt; -200,S696 &lt;= -100),-2,IF(AND(S696 &gt; -100,S696 &lt;= -1),-1,IF(AND(S696 &gt;= 0,S696 &lt; 100),1,IF(AND(S696 &gt;= 100,S696 &lt; 200),2,IF(AND(S696 &gt;= 200,S696 &lt; 300),3,IF(AND(S696 &gt;= 300,S696 &lt; 400),4,IF(AND(S696 &gt;= 400,S696 &lt; 500),5))))))))))))</f>
        <v>2</v>
      </c>
      <c r="E696" s="1" t="s">
        <v>2007</v>
      </c>
      <c r="F696" s="27" t="s">
        <v>3648</v>
      </c>
      <c r="G696" s="1" t="s">
        <v>2116</v>
      </c>
      <c r="H696" s="1" t="s">
        <v>2117</v>
      </c>
      <c r="I696" s="1">
        <v>1485</v>
      </c>
      <c r="J696" s="1">
        <v>5</v>
      </c>
      <c r="K696" s="1">
        <v>2</v>
      </c>
      <c r="L696" s="1">
        <v>0</v>
      </c>
      <c r="M696" t="s">
        <v>29</v>
      </c>
      <c r="N696" s="14">
        <f>J696/I696</f>
        <v>3.3670033670033669E-3</v>
      </c>
      <c r="O696" s="14">
        <f>K696/I696</f>
        <v>1.3468013468013469E-3</v>
      </c>
      <c r="P696" s="14">
        <f>L696/I696</f>
        <v>0</v>
      </c>
      <c r="Q696">
        <v>335</v>
      </c>
      <c r="R696" s="14">
        <f>Q696/I696</f>
        <v>0.22558922558922559</v>
      </c>
      <c r="S696">
        <v>166</v>
      </c>
      <c r="T696" t="s">
        <v>97</v>
      </c>
      <c r="U696" s="19" t="s">
        <v>2010</v>
      </c>
      <c r="V696" s="19" t="s">
        <v>52</v>
      </c>
      <c r="W696">
        <v>176.41666666666671</v>
      </c>
      <c r="X696" s="14">
        <f>(Q696-W696)/I696</f>
        <v>0.10679012345679009</v>
      </c>
      <c r="Y696" s="14" t="s">
        <v>2118</v>
      </c>
      <c r="Z696" s="30" t="str">
        <f>CONCATENATE(E696," (",U696,") - ",F696," (",V696,")")</f>
        <v>Aristides, Aelius (0284) - Orationes 5 Dindorf 40 Keil (005)</v>
      </c>
      <c r="AB696" s="14"/>
      <c r="AC696" s="14"/>
      <c r="AD696" s="14"/>
      <c r="AE696">
        <v>40</v>
      </c>
    </row>
    <row r="697" spans="1:31" ht="15.75" customHeight="1" x14ac:dyDescent="0.2">
      <c r="A697" s="1" t="s">
        <v>1410</v>
      </c>
      <c r="B697" s="1" t="s">
        <v>1410</v>
      </c>
      <c r="C697" s="1" t="s">
        <v>1410</v>
      </c>
      <c r="D697" s="10">
        <f>IF(AND(S697 &gt;= -800,S697 &lt;= -600),-7,IF(AND(S697 &gt; -600,S697 &lt;= -500),-6,IF(AND(S697 &gt; -500,S697 &lt;= -400),-5,IF(AND(S697 &gt; -400,S697 &lt;= -300),-4,IF(AND(S697 &gt; -300,S697 &lt;= -200),-3,IF(AND(S697 &gt; -200,S697 &lt;= -100),-2,IF(AND(S697 &gt; -100,S697 &lt;= -1),-1,IF(AND(S697 &gt;= 0,S697 &lt; 100),1,IF(AND(S697 &gt;= 100,S697 &lt; 200),2,IF(AND(S697 &gt;= 200,S697 &lt; 300),3,IF(AND(S697 &gt;= 300,S697 &lt; 400),4,IF(AND(S697 &gt;= 400,S697 &lt; 500),5))))))))))))</f>
        <v>2</v>
      </c>
      <c r="E697" s="1" t="s">
        <v>2007</v>
      </c>
      <c r="F697" s="27" t="s">
        <v>3650</v>
      </c>
      <c r="G697" s="1" t="s">
        <v>2122</v>
      </c>
      <c r="H697" s="1" t="s">
        <v>2123</v>
      </c>
      <c r="I697" s="1">
        <v>2231</v>
      </c>
      <c r="J697" s="1">
        <v>3</v>
      </c>
      <c r="K697" s="1">
        <v>0</v>
      </c>
      <c r="L697" s="1">
        <v>0</v>
      </c>
      <c r="M697" t="s">
        <v>29</v>
      </c>
      <c r="N697" s="14">
        <f>J697/I697</f>
        <v>1.344688480502017E-3</v>
      </c>
      <c r="O697" s="14">
        <f>K697/I697</f>
        <v>0</v>
      </c>
      <c r="P697" s="14">
        <f>L697/I697</f>
        <v>0</v>
      </c>
      <c r="Q697">
        <v>475</v>
      </c>
      <c r="R697" s="14">
        <f>Q697/I697</f>
        <v>0.21290900941281937</v>
      </c>
      <c r="S697">
        <v>166</v>
      </c>
      <c r="T697" t="s">
        <v>97</v>
      </c>
      <c r="U697" s="19" t="s">
        <v>2010</v>
      </c>
      <c r="V697" s="19" t="s">
        <v>483</v>
      </c>
      <c r="W697">
        <v>266.10000000000008</v>
      </c>
      <c r="X697" s="14">
        <f>(Q697-W697)/I697</f>
        <v>9.3635141192290411E-2</v>
      </c>
      <c r="Y697" s="14" t="s">
        <v>2124</v>
      </c>
      <c r="Z697" s="30" t="str">
        <f>CONCATENATE(E697," (",U697,") - ",F697," (",V697,")")</f>
        <v>Aristides, Aelius (0284) - Orationes 51 Dindorf 33 Keil (051)</v>
      </c>
      <c r="AA697" s="14"/>
      <c r="AB697" s="14"/>
      <c r="AC697" s="14"/>
      <c r="AD697" s="14"/>
      <c r="AE697">
        <v>33</v>
      </c>
    </row>
    <row r="698" spans="1:31" ht="15.75" customHeight="1" x14ac:dyDescent="0.2">
      <c r="A698" s="1" t="s">
        <v>1410</v>
      </c>
      <c r="B698" s="1" t="s">
        <v>1410</v>
      </c>
      <c r="C698" s="1" t="s">
        <v>1410</v>
      </c>
      <c r="D698" s="10">
        <f>IF(AND(S698 &gt;= -800,S698 &lt;= -600),-7,IF(AND(S698 &gt; -600,S698 &lt;= -500),-6,IF(AND(S698 &gt; -500,S698 &lt;= -400),-5,IF(AND(S698 &gt; -400,S698 &lt;= -300),-4,IF(AND(S698 &gt; -300,S698 &lt;= -200),-3,IF(AND(S698 &gt; -200,S698 &lt;= -100),-2,IF(AND(S698 &gt; -100,S698 &lt;= -1),-1,IF(AND(S698 &gt;= 0,S698 &lt; 100),1,IF(AND(S698 &gt;= 100,S698 &lt; 200),2,IF(AND(S698 &gt;= 200,S698 &lt; 300),3,IF(AND(S698 &gt;= 300,S698 &lt; 400),4,IF(AND(S698 &gt;= 400,S698 &lt; 500),5))))))))))))</f>
        <v>2</v>
      </c>
      <c r="E698" s="1" t="s">
        <v>2007</v>
      </c>
      <c r="F698" s="27" t="s">
        <v>3651</v>
      </c>
      <c r="G698" s="1" t="s">
        <v>2125</v>
      </c>
      <c r="H698" s="1" t="s">
        <v>2126</v>
      </c>
      <c r="I698" s="1">
        <v>1261</v>
      </c>
      <c r="J698" s="1">
        <v>0</v>
      </c>
      <c r="K698" s="1">
        <v>0</v>
      </c>
      <c r="L698" s="1">
        <v>0</v>
      </c>
      <c r="M698" t="s">
        <v>29</v>
      </c>
      <c r="N698" s="14">
        <f>J698/I698</f>
        <v>0</v>
      </c>
      <c r="O698" s="14">
        <f>K698/I698</f>
        <v>0</v>
      </c>
      <c r="P698" s="14">
        <f>L698/I698</f>
        <v>0</v>
      </c>
      <c r="Q698">
        <v>248</v>
      </c>
      <c r="R698" s="14">
        <f>Q698/I698</f>
        <v>0.19666931007137192</v>
      </c>
      <c r="S698">
        <v>167</v>
      </c>
      <c r="T698" t="s">
        <v>97</v>
      </c>
      <c r="U698" s="19" t="s">
        <v>2010</v>
      </c>
      <c r="V698" s="19" t="s">
        <v>732</v>
      </c>
      <c r="W698">
        <v>133.9499999999999</v>
      </c>
      <c r="X698" s="14">
        <f>(Q698-W698)/I698</f>
        <v>9.0444091990483824E-2</v>
      </c>
      <c r="Y698" s="14" t="s">
        <v>2127</v>
      </c>
      <c r="Z698" s="30" t="str">
        <f>CONCATENATE(E698," (",U698,") - ",F698," (",V698,")")</f>
        <v>Aristides, Aelius (0284) - Orationes 18 Dindorf 39 Keil (018)</v>
      </c>
      <c r="AA698" s="14"/>
      <c r="AB698" s="14"/>
      <c r="AC698" s="14"/>
      <c r="AD698" s="14"/>
      <c r="AE698">
        <v>39</v>
      </c>
    </row>
    <row r="699" spans="1:31" ht="15.75" customHeight="1" x14ac:dyDescent="0.2">
      <c r="A699" s="1" t="s">
        <v>1410</v>
      </c>
      <c r="B699" s="1" t="s">
        <v>1410</v>
      </c>
      <c r="C699" s="1" t="s">
        <v>1410</v>
      </c>
      <c r="D699" s="10">
        <f>IF(AND(S699 &gt;= -800,S699 &lt;= -600),-7,IF(AND(S699 &gt; -600,S699 &lt;= -500),-6,IF(AND(S699 &gt; -500,S699 &lt;= -400),-5,IF(AND(S699 &gt; -400,S699 &lt;= -300),-4,IF(AND(S699 &gt; -300,S699 &lt;= -200),-3,IF(AND(S699 &gt; -200,S699 &lt;= -100),-2,IF(AND(S699 &gt; -100,S699 &lt;= -1),-1,IF(AND(S699 &gt;= 0,S699 &lt; 100),1,IF(AND(S699 &gt;= 100,S699 &lt; 200),2,IF(AND(S699 &gt;= 200,S699 &lt; 300),3,IF(AND(S699 &gt;= 300,S699 &lt; 400),4,IF(AND(S699 &gt;= 400,S699 &lt; 500),5))))))))))))</f>
        <v>2</v>
      </c>
      <c r="E699" s="1" t="s">
        <v>2007</v>
      </c>
      <c r="F699" s="27" t="s">
        <v>3652</v>
      </c>
      <c r="G699" s="1" t="s">
        <v>2128</v>
      </c>
      <c r="H699" s="1" t="s">
        <v>2129</v>
      </c>
      <c r="I699" s="1">
        <v>6427</v>
      </c>
      <c r="J699" s="1">
        <v>12</v>
      </c>
      <c r="K699" s="1">
        <v>0</v>
      </c>
      <c r="L699" s="1">
        <v>0</v>
      </c>
      <c r="M699" t="s">
        <v>29</v>
      </c>
      <c r="N699" s="14">
        <f>J699/I699</f>
        <v>1.8671230745293294E-3</v>
      </c>
      <c r="O699" s="14">
        <f>K699/I699</f>
        <v>0</v>
      </c>
      <c r="P699" s="14">
        <f>L699/I699</f>
        <v>0</v>
      </c>
      <c r="Q699">
        <v>1357</v>
      </c>
      <c r="R699" s="14">
        <f>Q699/I699</f>
        <v>0.21114050101135834</v>
      </c>
      <c r="S699">
        <v>167</v>
      </c>
      <c r="T699" t="s">
        <v>97</v>
      </c>
      <c r="U699" s="19" t="s">
        <v>2010</v>
      </c>
      <c r="V699" s="19" t="s">
        <v>521</v>
      </c>
      <c r="W699">
        <v>760.60476190476368</v>
      </c>
      <c r="X699" s="14">
        <f>(Q699-W699)/I699</f>
        <v>9.279527588225242E-2</v>
      </c>
      <c r="Y699" s="14" t="s">
        <v>2130</v>
      </c>
      <c r="Z699" s="30" t="str">
        <f>CONCATENATE(E699," (",U699,") - ",F699," (",V699,")")</f>
        <v>Aristides, Aelius (0284) - Orationes 42 Dindorf 23 Keil (042)</v>
      </c>
      <c r="AA699" s="14"/>
      <c r="AB699" s="14"/>
      <c r="AC699" s="14"/>
      <c r="AD699" s="14"/>
      <c r="AE699">
        <v>23</v>
      </c>
    </row>
    <row r="700" spans="1:31" ht="15.75" customHeight="1" x14ac:dyDescent="0.2">
      <c r="A700" s="1" t="s">
        <v>84</v>
      </c>
      <c r="B700" s="1" t="s">
        <v>85</v>
      </c>
      <c r="C700" s="1" t="s">
        <v>85</v>
      </c>
      <c r="D700" s="10">
        <f>IF(AND(S700 &gt;= -800,S700 &lt;= -600),-7,IF(AND(S700 &gt; -600,S700 &lt;= -500),-6,IF(AND(S700 &gt; -500,S700 &lt;= -400),-5,IF(AND(S700 &gt; -400,S700 &lt;= -300),-4,IF(AND(S700 &gt; -300,S700 &lt;= -200),-3,IF(AND(S700 &gt; -200,S700 &lt;= -100),-2,IF(AND(S700 &gt; -100,S700 &lt;= -1),-1,IF(AND(S700 &gt;= 0,S700 &lt; 100),1,IF(AND(S700 &gt;= 100,S700 &lt; 200),2,IF(AND(S700 &gt;= 200,S700 &lt; 300),3,IF(AND(S700 &gt;= 300,S700 &lt; 400),4,IF(AND(S700 &gt;= 400,S700 &lt; 500),5))))))))))))</f>
        <v>2</v>
      </c>
      <c r="E700" s="1" t="s">
        <v>456</v>
      </c>
      <c r="F700" s="27" t="s">
        <v>518</v>
      </c>
      <c r="G700" s="1" t="s">
        <v>519</v>
      </c>
      <c r="H700" s="1" t="s">
        <v>520</v>
      </c>
      <c r="I700" s="1">
        <v>4211</v>
      </c>
      <c r="J700" s="1">
        <v>3</v>
      </c>
      <c r="K700" s="1">
        <v>14</v>
      </c>
      <c r="L700" s="1">
        <v>0</v>
      </c>
      <c r="M700" t="s">
        <v>29</v>
      </c>
      <c r="N700" s="14">
        <f>J700/I700</f>
        <v>7.124198527665638E-4</v>
      </c>
      <c r="O700" s="14">
        <f>K700/I700</f>
        <v>3.3246259795772976E-3</v>
      </c>
      <c r="P700" s="14">
        <f>L700/I700</f>
        <v>0</v>
      </c>
      <c r="Q700">
        <v>815</v>
      </c>
      <c r="R700" s="14">
        <f>Q700/I700</f>
        <v>0.19354072666824981</v>
      </c>
      <c r="S700">
        <v>169</v>
      </c>
      <c r="T700" t="s">
        <v>97</v>
      </c>
      <c r="U700" s="19" t="s">
        <v>460</v>
      </c>
      <c r="V700" s="19" t="s">
        <v>521</v>
      </c>
      <c r="W700">
        <v>420.43333333333288</v>
      </c>
      <c r="X700" s="14">
        <f>(Q700-W700)/I700</f>
        <v>9.3699042191086948E-2</v>
      </c>
      <c r="Y700" s="14" t="s">
        <v>522</v>
      </c>
      <c r="Z700" s="30" t="str">
        <f>CONCATENATE(E700," (",U700,") - ",F700," (",V700,")")</f>
        <v>Lucian (0062) - De morte Peregrini (042)</v>
      </c>
      <c r="AA700" s="14"/>
      <c r="AB700" s="14"/>
      <c r="AC700" s="14"/>
      <c r="AD700" s="14"/>
    </row>
    <row r="701" spans="1:31" ht="15.75" customHeight="1" x14ac:dyDescent="0.2">
      <c r="A701" s="1" t="s">
        <v>1410</v>
      </c>
      <c r="B701" s="1" t="s">
        <v>1410</v>
      </c>
      <c r="C701" s="1" t="s">
        <v>1410</v>
      </c>
      <c r="D701" s="10">
        <f>IF(AND(S701 &gt;= -800,S701 &lt;= -600),-7,IF(AND(S701 &gt; -600,S701 &lt;= -500),-6,IF(AND(S701 &gt; -500,S701 &lt;= -400),-5,IF(AND(S701 &gt; -400,S701 &lt;= -300),-4,IF(AND(S701 &gt; -300,S701 &lt;= -200),-3,IF(AND(S701 &gt; -200,S701 &lt;= -100),-2,IF(AND(S701 &gt; -100,S701 &lt;= -1),-1,IF(AND(S701 &gt;= 0,S701 &lt; 100),1,IF(AND(S701 &gt;= 100,S701 &lt; 200),2,IF(AND(S701 &gt;= 200,S701 &lt; 300),3,IF(AND(S701 &gt;= 300,S701 &lt; 400),4,IF(AND(S701 &gt;= 400,S701 &lt; 500),5))))))))))))</f>
        <v>2</v>
      </c>
      <c r="E701" s="1" t="s">
        <v>2007</v>
      </c>
      <c r="F701" s="27" t="s">
        <v>3653</v>
      </c>
      <c r="G701" s="1" t="s">
        <v>2131</v>
      </c>
      <c r="H701" s="1" t="s">
        <v>2132</v>
      </c>
      <c r="I701" s="1">
        <v>4074</v>
      </c>
      <c r="J701" s="1">
        <v>7</v>
      </c>
      <c r="K701" s="1">
        <v>2</v>
      </c>
      <c r="L701" s="1">
        <v>0</v>
      </c>
      <c r="M701" t="s">
        <v>29</v>
      </c>
      <c r="N701" s="14">
        <f>J701/I701</f>
        <v>1.718213058419244E-3</v>
      </c>
      <c r="O701" s="14">
        <f>K701/I701</f>
        <v>4.9091801669121256E-4</v>
      </c>
      <c r="P701" s="14">
        <f>L701/I701</f>
        <v>0</v>
      </c>
      <c r="Q701">
        <v>887</v>
      </c>
      <c r="R701" s="14">
        <f>Q701/I701</f>
        <v>0.21772214040255278</v>
      </c>
      <c r="S701">
        <v>170</v>
      </c>
      <c r="T701" t="s">
        <v>97</v>
      </c>
      <c r="U701" s="19" t="s">
        <v>2010</v>
      </c>
      <c r="V701" s="19" t="s">
        <v>590</v>
      </c>
      <c r="W701">
        <v>483.78333333333228</v>
      </c>
      <c r="X701" s="14">
        <f>(Q701-W701)/I701</f>
        <v>9.8973163148421139E-2</v>
      </c>
      <c r="Y701" s="14" t="s">
        <v>2133</v>
      </c>
      <c r="Z701" s="30" t="str">
        <f>CONCATENATE(E701," (",U701,") - ",F701," (",V701,")")</f>
        <v>Aristides, Aelius (0284) - Orationes 50 Dindorf 34 Keil (050)</v>
      </c>
      <c r="AA701" s="14"/>
      <c r="AB701" s="14"/>
      <c r="AC701" s="14"/>
      <c r="AD701" s="14"/>
      <c r="AE701">
        <v>34</v>
      </c>
    </row>
    <row r="702" spans="1:31" ht="15.75" customHeight="1" x14ac:dyDescent="0.2">
      <c r="A702" s="1" t="s">
        <v>3075</v>
      </c>
      <c r="B702" s="1" t="s">
        <v>3143</v>
      </c>
      <c r="C702" s="1" t="s">
        <v>3672</v>
      </c>
      <c r="D702" s="10">
        <f>IF(AND(S702 &gt;= -800,S702 &lt;= -600),-7,IF(AND(S702 &gt; -600,S702 &lt;= -500),-6,IF(AND(S702 &gt; -500,S702 &lt;= -400),-5,IF(AND(S702 &gt; -400,S702 &lt;= -300),-4,IF(AND(S702 &gt; -300,S702 &lt;= -200),-3,IF(AND(S702 &gt; -200,S702 &lt;= -100),-2,IF(AND(S702 &gt; -100,S702 &lt;= -1),-1,IF(AND(S702 &gt;= 0,S702 &lt; 100),1,IF(AND(S702 &gt;= 100,S702 &lt; 200),2,IF(AND(S702 &gt;= 200,S702 &lt; 300),3,IF(AND(S702 &gt;= 300,S702 &lt; 400),4,IF(AND(S702 &gt;= 400,S702 &lt; 500),5))))))))))))</f>
        <v>2</v>
      </c>
      <c r="E702" s="3" t="s">
        <v>3221</v>
      </c>
      <c r="F702" s="27" t="s">
        <v>3222</v>
      </c>
      <c r="G702" s="1" t="s">
        <v>3223</v>
      </c>
      <c r="H702" s="1" t="s">
        <v>3224</v>
      </c>
      <c r="I702" s="1">
        <v>31808</v>
      </c>
      <c r="J702" s="1">
        <v>96</v>
      </c>
      <c r="K702" s="1">
        <v>90</v>
      </c>
      <c r="L702" s="1">
        <v>0</v>
      </c>
      <c r="M702" t="s">
        <v>29</v>
      </c>
      <c r="N702" s="14">
        <f>J702/I702</f>
        <v>3.0181086519114686E-3</v>
      </c>
      <c r="O702" s="14">
        <f>K702/I702</f>
        <v>2.8294768611670019E-3</v>
      </c>
      <c r="P702" s="14">
        <f>L702/I702</f>
        <v>0</v>
      </c>
      <c r="Q702">
        <v>6013</v>
      </c>
      <c r="R702" s="14">
        <f>Q702/I702</f>
        <v>0.18904049295774647</v>
      </c>
      <c r="S702">
        <v>170</v>
      </c>
      <c r="T702" t="s">
        <v>97</v>
      </c>
      <c r="U702" s="19" t="s">
        <v>3225</v>
      </c>
      <c r="V702" s="19" t="s">
        <v>77</v>
      </c>
      <c r="W702">
        <v>3303.833333333369</v>
      </c>
      <c r="X702" s="14">
        <f>(Q702-W702)/I702</f>
        <v>8.5172493293090762E-2</v>
      </c>
      <c r="Y702" s="14" t="s">
        <v>3226</v>
      </c>
      <c r="Z702" s="30" t="str">
        <f>CONCATENATE(E702," (",U702,") - ",F702," (",V702,")")</f>
        <v>Galen (0057) - On the Natural Faculties (010)</v>
      </c>
      <c r="AA702" s="14"/>
      <c r="AB702" s="14"/>
      <c r="AC702" s="14"/>
      <c r="AD702" s="14"/>
    </row>
    <row r="703" spans="1:31" ht="15.75" customHeight="1" x14ac:dyDescent="0.2">
      <c r="A703" s="1" t="s">
        <v>84</v>
      </c>
      <c r="B703" s="1" t="s">
        <v>85</v>
      </c>
      <c r="C703" s="1" t="s">
        <v>85</v>
      </c>
      <c r="D703" s="10">
        <f>IF(AND(S703 &gt;= -800,S703 &lt;= -600),-7,IF(AND(S703 &gt; -600,S703 &lt;= -500),-6,IF(AND(S703 &gt; -500,S703 &lt;= -400),-5,IF(AND(S703 &gt; -400,S703 &lt;= -300),-4,IF(AND(S703 &gt; -300,S703 &lt;= -200),-3,IF(AND(S703 &gt; -200,S703 &lt;= -100),-2,IF(AND(S703 &gt; -100,S703 &lt;= -1),-1,IF(AND(S703 &gt;= 0,S703 &lt; 100),1,IF(AND(S703 &gt;= 100,S703 &lt; 200),2,IF(AND(S703 &gt;= 200,S703 &lt; 300),3,IF(AND(S703 &gt;= 300,S703 &lt; 400),4,IF(AND(S703 &gt;= 400,S703 &lt; 500),5))))))))))))</f>
        <v>2</v>
      </c>
      <c r="E703" s="1" t="s">
        <v>456</v>
      </c>
      <c r="F703" s="27" t="s">
        <v>523</v>
      </c>
      <c r="G703" s="1" t="s">
        <v>524</v>
      </c>
      <c r="H703" s="1" t="s">
        <v>525</v>
      </c>
      <c r="I703" s="1">
        <v>6930</v>
      </c>
      <c r="J703" s="1">
        <v>11</v>
      </c>
      <c r="K703" s="1">
        <v>62</v>
      </c>
      <c r="L703" s="1">
        <v>0</v>
      </c>
      <c r="M703" t="s">
        <v>29</v>
      </c>
      <c r="N703" s="14">
        <f>J703/I703</f>
        <v>1.5873015873015873E-3</v>
      </c>
      <c r="O703" s="14">
        <f>K703/I703</f>
        <v>8.9466089466089475E-3</v>
      </c>
      <c r="P703" s="14">
        <f>L703/I703</f>
        <v>0</v>
      </c>
      <c r="Q703">
        <v>1302</v>
      </c>
      <c r="R703" s="14">
        <f>Q703/I703</f>
        <v>0.18787878787878787</v>
      </c>
      <c r="S703">
        <v>170</v>
      </c>
      <c r="T703" t="s">
        <v>97</v>
      </c>
      <c r="U703" s="19" t="s">
        <v>460</v>
      </c>
      <c r="V703" s="19" t="s">
        <v>526</v>
      </c>
      <c r="W703">
        <v>705.16666666666754</v>
      </c>
      <c r="X703" s="14">
        <f>(Q703-W703)/I703</f>
        <v>8.612313612313599E-2</v>
      </c>
      <c r="Y703" s="14" t="s">
        <v>527</v>
      </c>
      <c r="Z703" s="30" t="str">
        <f>CONCATENATE(E703," (",U703,") - ",F703," (",V703,")")</f>
        <v>Lucian (0062) - Alexander (038)</v>
      </c>
      <c r="AA703" s="14"/>
      <c r="AB703" s="14"/>
      <c r="AC703" s="14"/>
      <c r="AD703" s="14"/>
    </row>
    <row r="704" spans="1:31" ht="15.75" customHeight="1" x14ac:dyDescent="0.2">
      <c r="A704" s="1" t="s">
        <v>84</v>
      </c>
      <c r="B704" s="1" t="s">
        <v>85</v>
      </c>
      <c r="C704" s="1" t="s">
        <v>85</v>
      </c>
      <c r="D704" s="10">
        <f>IF(AND(S704 &gt;= -800,S704 &lt;= -600),-7,IF(AND(S704 &gt; -600,S704 &lt;= -500),-6,IF(AND(S704 &gt; -500,S704 &lt;= -400),-5,IF(AND(S704 &gt; -400,S704 &lt;= -300),-4,IF(AND(S704 &gt; -300,S704 &lt;= -200),-3,IF(AND(S704 &gt; -200,S704 &lt;= -100),-2,IF(AND(S704 &gt; -100,S704 &lt;= -1),-1,IF(AND(S704 &gt;= 0,S704 &lt; 100),1,IF(AND(S704 &gt;= 100,S704 &lt; 200),2,IF(AND(S704 &gt;= 200,S704 &lt; 300),3,IF(AND(S704 &gt;= 300,S704 &lt; 400),4,IF(AND(S704 &gt;= 400,S704 &lt; 500),5))))))))))))</f>
        <v>2</v>
      </c>
      <c r="E704" s="1" t="s">
        <v>456</v>
      </c>
      <c r="F704" s="27" t="s">
        <v>528</v>
      </c>
      <c r="G704" s="1" t="s">
        <v>529</v>
      </c>
      <c r="H704" s="1" t="s">
        <v>530</v>
      </c>
      <c r="I704" s="1">
        <v>6320</v>
      </c>
      <c r="J704" s="1">
        <v>6</v>
      </c>
      <c r="K704" s="1">
        <v>1</v>
      </c>
      <c r="L704" s="1">
        <v>1</v>
      </c>
      <c r="M704" t="s">
        <v>29</v>
      </c>
      <c r="N704" s="14">
        <f>J704/I704</f>
        <v>9.493670886075949E-4</v>
      </c>
      <c r="O704" s="14">
        <f>K704/I704</f>
        <v>1.5822784810126583E-4</v>
      </c>
      <c r="P704" s="14">
        <f>L704/I704</f>
        <v>1.5822784810126583E-4</v>
      </c>
      <c r="Q704">
        <v>1387</v>
      </c>
      <c r="R704" s="14">
        <f>Q704/I704</f>
        <v>0.2194620253164557</v>
      </c>
      <c r="S704">
        <v>170</v>
      </c>
      <c r="T704" t="s">
        <v>97</v>
      </c>
      <c r="U704" s="19" t="s">
        <v>460</v>
      </c>
      <c r="V704" s="19" t="s">
        <v>531</v>
      </c>
      <c r="W704">
        <v>825.41904761904902</v>
      </c>
      <c r="X704" s="14">
        <f>(Q704-W704)/I704</f>
        <v>8.8857745629897303E-2</v>
      </c>
      <c r="Y704" s="14" t="s">
        <v>532</v>
      </c>
      <c r="Z704" s="30" t="str">
        <f>CONCATENATE(E704," (",U704,") - ",F704," (",V704,")")</f>
        <v>Lucian (0062) - Anacharsis (034)</v>
      </c>
      <c r="AA704" s="14"/>
      <c r="AB704" s="14"/>
      <c r="AC704" s="14"/>
      <c r="AD704" s="14"/>
    </row>
    <row r="705" spans="1:31" ht="15.75" customHeight="1" x14ac:dyDescent="0.2">
      <c r="A705" s="1" t="s">
        <v>84</v>
      </c>
      <c r="B705" s="1" t="s">
        <v>85</v>
      </c>
      <c r="C705" s="1" t="s">
        <v>85</v>
      </c>
      <c r="D705" s="10">
        <f>IF(AND(S705 &gt;= -800,S705 &lt;= -600),-7,IF(AND(S705 &gt; -600,S705 &lt;= -500),-6,IF(AND(S705 &gt; -500,S705 &lt;= -400),-5,IF(AND(S705 &gt; -400,S705 &lt;= -300),-4,IF(AND(S705 &gt; -300,S705 &lt;= -200),-3,IF(AND(S705 &gt; -200,S705 &lt;= -100),-2,IF(AND(S705 &gt; -100,S705 &lt;= -1),-1,IF(AND(S705 &gt;= 0,S705 &lt; 100),1,IF(AND(S705 &gt;= 100,S705 &lt; 200),2,IF(AND(S705 &gt;= 200,S705 &lt; 300),3,IF(AND(S705 &gt;= 300,S705 &lt; 400),4,IF(AND(S705 &gt;= 400,S705 &lt; 500),5))))))))))))</f>
        <v>2</v>
      </c>
      <c r="E705" s="1" t="s">
        <v>456</v>
      </c>
      <c r="F705" s="27" t="s">
        <v>533</v>
      </c>
      <c r="G705" s="1" t="s">
        <v>534</v>
      </c>
      <c r="H705" s="1" t="s">
        <v>535</v>
      </c>
      <c r="I705" s="1">
        <v>2065</v>
      </c>
      <c r="J705" s="1">
        <v>11</v>
      </c>
      <c r="K705" s="1">
        <v>1</v>
      </c>
      <c r="L705" s="1">
        <v>1</v>
      </c>
      <c r="M705" t="s">
        <v>29</v>
      </c>
      <c r="N705" s="14">
        <f>J705/I705</f>
        <v>5.3268765133171912E-3</v>
      </c>
      <c r="O705" s="14">
        <f>K705/I705</f>
        <v>4.8426150121065375E-4</v>
      </c>
      <c r="P705" s="14">
        <f>L705/I705</f>
        <v>4.8426150121065375E-4</v>
      </c>
      <c r="Q705">
        <v>416</v>
      </c>
      <c r="R705" s="14">
        <f>Q705/I705</f>
        <v>0.20145278450363197</v>
      </c>
      <c r="S705">
        <v>170</v>
      </c>
      <c r="T705" t="s">
        <v>97</v>
      </c>
      <c r="U705" s="19" t="s">
        <v>460</v>
      </c>
      <c r="V705" s="19" t="s">
        <v>536</v>
      </c>
      <c r="W705">
        <v>235.1500000000002</v>
      </c>
      <c r="X705" s="14">
        <f>(Q705-W705)/I705</f>
        <v>8.7578692493946633E-2</v>
      </c>
      <c r="Y705" s="14" t="s">
        <v>537</v>
      </c>
      <c r="Z705" s="30" t="str">
        <f>CONCATENATE(E705," (",U705,") - ",F705," (",V705,")")</f>
        <v>Lucian (0062) - Apologia (059)</v>
      </c>
      <c r="AA705" s="14"/>
      <c r="AB705" s="14"/>
      <c r="AC705" s="14"/>
      <c r="AD705" s="14"/>
    </row>
    <row r="706" spans="1:31" ht="15.75" customHeight="1" x14ac:dyDescent="0.2">
      <c r="A706" s="1" t="s">
        <v>84</v>
      </c>
      <c r="B706" s="1" t="s">
        <v>85</v>
      </c>
      <c r="C706" s="1" t="s">
        <v>85</v>
      </c>
      <c r="D706" s="10">
        <f>IF(AND(S706 &gt;= -800,S706 &lt;= -600),-7,IF(AND(S706 &gt; -600,S706 &lt;= -500),-6,IF(AND(S706 &gt; -500,S706 &lt;= -400),-5,IF(AND(S706 &gt; -400,S706 &lt;= -300),-4,IF(AND(S706 &gt; -300,S706 &lt;= -200),-3,IF(AND(S706 &gt; -200,S706 &lt;= -100),-2,IF(AND(S706 &gt; -100,S706 &lt;= -1),-1,IF(AND(S706 &gt;= 0,S706 &lt; 100),1,IF(AND(S706 &gt;= 100,S706 &lt; 200),2,IF(AND(S706 &gt;= 200,S706 &lt; 300),3,IF(AND(S706 &gt;= 300,S706 &lt; 400),4,IF(AND(S706 &gt;= 400,S706 &lt; 500),5))))))))))))</f>
        <v>2</v>
      </c>
      <c r="E706" s="1" t="s">
        <v>456</v>
      </c>
      <c r="F706" s="27" t="s">
        <v>538</v>
      </c>
      <c r="G706" s="1" t="s">
        <v>539</v>
      </c>
      <c r="H706" s="1" t="s">
        <v>540</v>
      </c>
      <c r="I706" s="1">
        <v>1019</v>
      </c>
      <c r="J706" s="1">
        <v>5</v>
      </c>
      <c r="K706" s="1">
        <v>1</v>
      </c>
      <c r="L706" s="1">
        <v>0</v>
      </c>
      <c r="M706" t="s">
        <v>29</v>
      </c>
      <c r="N706" s="14">
        <f>J706/I706</f>
        <v>4.9067713444553487E-3</v>
      </c>
      <c r="O706" s="14">
        <f>K706/I706</f>
        <v>9.813542688910696E-4</v>
      </c>
      <c r="P706" s="14">
        <f>L706/I706</f>
        <v>0</v>
      </c>
      <c r="Q706">
        <v>209</v>
      </c>
      <c r="R706" s="14">
        <f>Q706/I706</f>
        <v>0.20510304219823355</v>
      </c>
      <c r="S706">
        <v>170</v>
      </c>
      <c r="T706" t="s">
        <v>97</v>
      </c>
      <c r="U706" s="19" t="s">
        <v>460</v>
      </c>
      <c r="V706" s="19" t="s">
        <v>42</v>
      </c>
      <c r="W706">
        <v>131.1666666666666</v>
      </c>
      <c r="X706" s="14">
        <f>(Q706-W706)/I706</f>
        <v>7.6382073928688315E-2</v>
      </c>
      <c r="Y706" s="14" t="s">
        <v>541</v>
      </c>
      <c r="Z706" s="30" t="str">
        <f>CONCATENATE(E706," (",U706,") - ",F706," (",V706,")")</f>
        <v>Lucian (0062) - Bacchus (003)</v>
      </c>
      <c r="AA706" s="14"/>
      <c r="AB706" s="14"/>
      <c r="AC706" s="14"/>
      <c r="AD706" s="14"/>
    </row>
    <row r="707" spans="1:31" ht="15.75" customHeight="1" x14ac:dyDescent="0.2">
      <c r="A707" s="1" t="s">
        <v>84</v>
      </c>
      <c r="B707" s="1" t="s">
        <v>85</v>
      </c>
      <c r="C707" s="1" t="s">
        <v>85</v>
      </c>
      <c r="D707" s="10">
        <f>IF(AND(S707 &gt;= -800,S707 &lt;= -600),-7,IF(AND(S707 &gt; -600,S707 &lt;= -500),-6,IF(AND(S707 &gt; -500,S707 &lt;= -400),-5,IF(AND(S707 &gt; -400,S707 &lt;= -300),-4,IF(AND(S707 &gt; -300,S707 &lt;= -200),-3,IF(AND(S707 &gt; -200,S707 &lt;= -100),-2,IF(AND(S707 &gt; -100,S707 &lt;= -1),-1,IF(AND(S707 &gt;= 0,S707 &lt; 100),1,IF(AND(S707 &gt;= 100,S707 &lt; 200),2,IF(AND(S707 &gt;= 200,S707 &lt; 300),3,IF(AND(S707 &gt;= 300,S707 &lt; 400),4,IF(AND(S707 &gt;= 400,S707 &lt; 500),5))))))))))))</f>
        <v>2</v>
      </c>
      <c r="E707" s="1" t="s">
        <v>456</v>
      </c>
      <c r="F707" s="27" t="s">
        <v>542</v>
      </c>
      <c r="G707" s="1" t="s">
        <v>543</v>
      </c>
      <c r="H707" s="1" t="s">
        <v>544</v>
      </c>
      <c r="I707" s="1">
        <v>3140</v>
      </c>
      <c r="J707" s="1">
        <v>5</v>
      </c>
      <c r="K707" s="1">
        <v>0</v>
      </c>
      <c r="L707" s="1">
        <v>0</v>
      </c>
      <c r="M707" t="s">
        <v>29</v>
      </c>
      <c r="N707" s="14">
        <f>J707/I707</f>
        <v>1.5923566878980893E-3</v>
      </c>
      <c r="O707" s="14">
        <f>K707/I707</f>
        <v>0</v>
      </c>
      <c r="P707" s="14">
        <f>L707/I707</f>
        <v>0</v>
      </c>
      <c r="Q707">
        <v>593</v>
      </c>
      <c r="R707" s="14">
        <f>Q707/I707</f>
        <v>0.18885350318471339</v>
      </c>
      <c r="S707">
        <v>170</v>
      </c>
      <c r="T707" t="s">
        <v>97</v>
      </c>
      <c r="U707" s="19" t="s">
        <v>460</v>
      </c>
      <c r="V707" s="19" t="s">
        <v>545</v>
      </c>
      <c r="W707">
        <v>322.64999999999992</v>
      </c>
      <c r="X707" s="14">
        <f>(Q707-W707)/I707</f>
        <v>8.6098726114649707E-2</v>
      </c>
      <c r="Y707" s="14" t="s">
        <v>546</v>
      </c>
      <c r="Z707" s="30" t="str">
        <f>CONCATENATE(E707," (",U707,") - ",F707," (",V707,")")</f>
        <v>Lucian (0062) - Calumniae non temere credundum (013)</v>
      </c>
      <c r="AA707" s="14"/>
      <c r="AB707" s="14"/>
      <c r="AC707" s="14"/>
      <c r="AD707" s="14"/>
    </row>
    <row r="708" spans="1:31" ht="15.75" customHeight="1" x14ac:dyDescent="0.2">
      <c r="A708" s="1" t="s">
        <v>84</v>
      </c>
      <c r="B708" s="1" t="s">
        <v>85</v>
      </c>
      <c r="C708" s="1" t="s">
        <v>85</v>
      </c>
      <c r="D708" s="10">
        <f>IF(AND(S708 &gt;= -800,S708 &lt;= -600),-7,IF(AND(S708 &gt; -600,S708 &lt;= -500),-6,IF(AND(S708 &gt; -500,S708 &lt;= -400),-5,IF(AND(S708 &gt; -400,S708 &lt;= -300),-4,IF(AND(S708 &gt; -300,S708 &lt;= -200),-3,IF(AND(S708 &gt; -200,S708 &lt;= -100),-2,IF(AND(S708 &gt; -100,S708 &lt;= -1),-1,IF(AND(S708 &gt;= 0,S708 &lt; 100),1,IF(AND(S708 &gt;= 100,S708 &lt; 200),2,IF(AND(S708 &gt;= 200,S708 &lt; 300),3,IF(AND(S708 &gt;= 300,S708 &lt; 400),4,IF(AND(S708 &gt;= 400,S708 &lt; 500),5))))))))))))</f>
        <v>2</v>
      </c>
      <c r="E708" s="1" t="s">
        <v>456</v>
      </c>
      <c r="F708" s="27" t="s">
        <v>547</v>
      </c>
      <c r="G708" s="1" t="s">
        <v>548</v>
      </c>
      <c r="H708" s="1" t="s">
        <v>549</v>
      </c>
      <c r="I708" s="1">
        <v>1957</v>
      </c>
      <c r="J708" s="1">
        <v>15</v>
      </c>
      <c r="K708" s="1">
        <v>0</v>
      </c>
      <c r="L708" s="1">
        <v>0</v>
      </c>
      <c r="M708" t="s">
        <v>29</v>
      </c>
      <c r="N708" s="14">
        <f>J708/I708</f>
        <v>7.6647930505876344E-3</v>
      </c>
      <c r="O708" s="14">
        <f>K708/I708</f>
        <v>0</v>
      </c>
      <c r="P708" s="14">
        <f>L708/I708</f>
        <v>0</v>
      </c>
      <c r="Q708">
        <v>411</v>
      </c>
      <c r="R708" s="14">
        <f>Q708/I708</f>
        <v>0.21001532958610117</v>
      </c>
      <c r="S708">
        <v>170</v>
      </c>
      <c r="T708" t="s">
        <v>97</v>
      </c>
      <c r="U708" s="19" t="s">
        <v>460</v>
      </c>
      <c r="V708" s="19" t="s">
        <v>550</v>
      </c>
      <c r="W708">
        <v>239.6166666666669</v>
      </c>
      <c r="X708" s="14">
        <f>(Q708-W708)/I708</f>
        <v>8.757451882132504E-2</v>
      </c>
      <c r="Y708" s="14" t="s">
        <v>551</v>
      </c>
      <c r="Z708" s="30" t="str">
        <f>CONCATENATE(E708," (",U708,") - ",F708," (",V708,")")</f>
        <v>Lucian (0062) - De astrologia (048)</v>
      </c>
      <c r="AA708" s="14"/>
      <c r="AB708" s="14"/>
      <c r="AC708" s="14"/>
      <c r="AD708" s="14"/>
    </row>
    <row r="709" spans="1:31" ht="15.75" customHeight="1" x14ac:dyDescent="0.2">
      <c r="A709" s="1" t="s">
        <v>84</v>
      </c>
      <c r="B709" s="1" t="s">
        <v>85</v>
      </c>
      <c r="C709" s="1" t="s">
        <v>85</v>
      </c>
      <c r="D709" s="10">
        <f>IF(AND(S709 &gt;= -800,S709 &lt;= -600),-7,IF(AND(S709 &gt; -600,S709 &lt;= -500),-6,IF(AND(S709 &gt; -500,S709 &lt;= -400),-5,IF(AND(S709 &gt; -400,S709 &lt;= -300),-4,IF(AND(S709 &gt; -300,S709 &lt;= -200),-3,IF(AND(S709 &gt; -200,S709 &lt;= -100),-2,IF(AND(S709 &gt; -100,S709 &lt;= -1),-1,IF(AND(S709 &gt;= 0,S709 &lt; 100),1,IF(AND(S709 &gt;= 100,S709 &lt; 200),2,IF(AND(S709 &gt;= 200,S709 &lt; 300),3,IF(AND(S709 &gt;= 300,S709 &lt; 400),4,IF(AND(S709 &gt;= 400,S709 &lt; 500),5))))))))))))</f>
        <v>2</v>
      </c>
      <c r="E709" s="1" t="s">
        <v>456</v>
      </c>
      <c r="F709" s="27" t="s">
        <v>552</v>
      </c>
      <c r="G709" s="1" t="s">
        <v>553</v>
      </c>
      <c r="H709" s="1" t="s">
        <v>554</v>
      </c>
      <c r="I709" s="1">
        <v>1771</v>
      </c>
      <c r="J709" s="1">
        <v>6</v>
      </c>
      <c r="K709" s="1">
        <v>2</v>
      </c>
      <c r="L709" s="1">
        <v>0</v>
      </c>
      <c r="M709" t="s">
        <v>29</v>
      </c>
      <c r="N709" s="14">
        <f>J709/I709</f>
        <v>3.3879164313946925E-3</v>
      </c>
      <c r="O709" s="14">
        <f>K709/I709</f>
        <v>1.129305477131564E-3</v>
      </c>
      <c r="P709" s="14">
        <f>L709/I709</f>
        <v>0</v>
      </c>
      <c r="Q709">
        <v>358</v>
      </c>
      <c r="R709" s="14">
        <f>Q709/I709</f>
        <v>0.20214568040654998</v>
      </c>
      <c r="S709">
        <v>170</v>
      </c>
      <c r="T709" t="s">
        <v>97</v>
      </c>
      <c r="U709" s="19" t="s">
        <v>460</v>
      </c>
      <c r="V709" s="19" t="s">
        <v>555</v>
      </c>
      <c r="W709">
        <v>210.18333333333351</v>
      </c>
      <c r="X709" s="14">
        <f>(Q709-W709)/I709</f>
        <v>8.3465085638998585E-2</v>
      </c>
      <c r="Y709" s="14" t="s">
        <v>556</v>
      </c>
      <c r="Z709" s="30" t="str">
        <f>CONCATENATE(E709," (",U709,") - ",F709," (",V709,")")</f>
        <v>Lucian (0062) - De luctu (036)</v>
      </c>
      <c r="AA709" s="14"/>
      <c r="AB709" s="14"/>
      <c r="AC709" s="14"/>
      <c r="AD709" s="14"/>
    </row>
    <row r="710" spans="1:31" ht="15.75" customHeight="1" x14ac:dyDescent="0.2">
      <c r="A710" s="1" t="s">
        <v>84</v>
      </c>
      <c r="B710" s="1" t="s">
        <v>85</v>
      </c>
      <c r="C710" s="1" t="s">
        <v>85</v>
      </c>
      <c r="D710" s="10">
        <f>IF(AND(S710 &gt;= -800,S710 &lt;= -600),-7,IF(AND(S710 &gt; -600,S710 &lt;= -500),-6,IF(AND(S710 &gt; -500,S710 &lt;= -400),-5,IF(AND(S710 &gt; -400,S710 &lt;= -300),-4,IF(AND(S710 &gt; -300,S710 &lt;= -200),-3,IF(AND(S710 &gt; -200,S710 &lt;= -100),-2,IF(AND(S710 &gt; -100,S710 &lt;= -1),-1,IF(AND(S710 &gt;= 0,S710 &lt; 100),1,IF(AND(S710 &gt;= 100,S710 &lt; 200),2,IF(AND(S710 &gt;= 200,S710 &lt; 300),3,IF(AND(S710 &gt;= 300,S710 &lt; 400),4,IF(AND(S710 &gt;= 400,S710 &lt; 500),5))))))))))))</f>
        <v>2</v>
      </c>
      <c r="E710" s="1" t="s">
        <v>456</v>
      </c>
      <c r="F710" s="27" t="s">
        <v>557</v>
      </c>
      <c r="G710" s="1" t="s">
        <v>558</v>
      </c>
      <c r="H710" s="1" t="s">
        <v>559</v>
      </c>
      <c r="I710" s="1">
        <v>7078</v>
      </c>
      <c r="J710" s="1">
        <v>9</v>
      </c>
      <c r="K710" s="1">
        <v>22</v>
      </c>
      <c r="L710" s="1">
        <v>0</v>
      </c>
      <c r="M710" t="s">
        <v>29</v>
      </c>
      <c r="N710" s="14">
        <f>J710/I710</f>
        <v>1.2715456343599886E-3</v>
      </c>
      <c r="O710" s="14">
        <f>K710/I710</f>
        <v>3.1082226617688614E-3</v>
      </c>
      <c r="P710" s="14">
        <f>L710/I710</f>
        <v>0</v>
      </c>
      <c r="Q710">
        <v>1400</v>
      </c>
      <c r="R710" s="14">
        <f>Q710/I710</f>
        <v>0.19779598756710937</v>
      </c>
      <c r="S710">
        <v>170</v>
      </c>
      <c r="T710" t="s">
        <v>97</v>
      </c>
      <c r="U710" s="19" t="s">
        <v>460</v>
      </c>
      <c r="V710" s="19" t="s">
        <v>560</v>
      </c>
      <c r="W710">
        <v>806.46666666666806</v>
      </c>
      <c r="X710" s="14">
        <f>(Q710-W710)/I710</f>
        <v>8.3856079871903355E-2</v>
      </c>
      <c r="Y710" s="14" t="s">
        <v>561</v>
      </c>
      <c r="Z710" s="30" t="str">
        <f>CONCATENATE(E710," (",U710,") - ",F710," (",V710,")")</f>
        <v>Lucian (0062) - De mercede (033)</v>
      </c>
      <c r="AA710" s="14"/>
      <c r="AB710" s="14"/>
      <c r="AC710" s="14"/>
      <c r="AD710" s="14"/>
    </row>
    <row r="711" spans="1:31" ht="15.75" customHeight="1" x14ac:dyDescent="0.2">
      <c r="A711" s="1" t="s">
        <v>84</v>
      </c>
      <c r="B711" s="1" t="s">
        <v>85</v>
      </c>
      <c r="C711" s="1" t="s">
        <v>85</v>
      </c>
      <c r="D711" s="10">
        <f>IF(AND(S711 &gt;= -800,S711 &lt;= -600),-7,IF(AND(S711 &gt; -600,S711 &lt;= -500),-6,IF(AND(S711 &gt; -500,S711 &lt;= -400),-5,IF(AND(S711 &gt; -400,S711 &lt;= -300),-4,IF(AND(S711 &gt; -300,S711 &lt;= -200),-3,IF(AND(S711 &gt; -200,S711 &lt;= -100),-2,IF(AND(S711 &gt; -100,S711 &lt;= -1),-1,IF(AND(S711 &gt;= 0,S711 &lt; 100),1,IF(AND(S711 &gt;= 100,S711 &lt; 200),2,IF(AND(S711 &gt;= 200,S711 &lt; 300),3,IF(AND(S711 &gt;= 300,S711 &lt; 400),4,IF(AND(S711 &gt;= 400,S711 &lt; 500),5))))))))))))</f>
        <v>2</v>
      </c>
      <c r="E711" s="1" t="s">
        <v>456</v>
      </c>
      <c r="F711" s="27" t="s">
        <v>562</v>
      </c>
      <c r="G711" s="1" t="s">
        <v>563</v>
      </c>
      <c r="H711" s="1" t="s">
        <v>564</v>
      </c>
      <c r="I711" s="1">
        <v>6365</v>
      </c>
      <c r="J711" s="1">
        <v>16</v>
      </c>
      <c r="K711" s="1">
        <v>13</v>
      </c>
      <c r="L711" s="1">
        <v>2</v>
      </c>
      <c r="M711" t="s">
        <v>29</v>
      </c>
      <c r="N711" s="14">
        <f>J711/I711</f>
        <v>2.5137470542026708E-3</v>
      </c>
      <c r="O711" s="14">
        <f>K711/I711</f>
        <v>2.0424194815396699E-3</v>
      </c>
      <c r="P711" s="14">
        <f>L711/I711</f>
        <v>3.1421838177533385E-4</v>
      </c>
      <c r="Q711">
        <v>1338</v>
      </c>
      <c r="R711" s="14">
        <f>Q711/I711</f>
        <v>0.21021209740769836</v>
      </c>
      <c r="S711">
        <v>170</v>
      </c>
      <c r="T711" t="s">
        <v>97</v>
      </c>
      <c r="U711" s="19" t="s">
        <v>460</v>
      </c>
      <c r="V711" s="19" t="s">
        <v>565</v>
      </c>
      <c r="W711">
        <v>687.46666666666658</v>
      </c>
      <c r="X711" s="14">
        <f>(Q711-W711)/I711</f>
        <v>0.10220476564545694</v>
      </c>
      <c r="Y711" s="14" t="s">
        <v>566</v>
      </c>
      <c r="Z711" s="30" t="str">
        <f>CONCATENATE(E711," (",U711,") - ",F711," (",V711,")")</f>
        <v>Lucian (0062) - De parasito sive artem esse parasiticam (030)</v>
      </c>
      <c r="AA711" s="14"/>
      <c r="AB711" s="14"/>
      <c r="AC711" s="14"/>
      <c r="AD711" s="14"/>
    </row>
    <row r="712" spans="1:31" ht="15.75" customHeight="1" x14ac:dyDescent="0.2">
      <c r="A712" s="1" t="s">
        <v>84</v>
      </c>
      <c r="B712" s="1" t="s">
        <v>85</v>
      </c>
      <c r="C712" s="1" t="s">
        <v>85</v>
      </c>
      <c r="D712" s="10">
        <f>IF(AND(S712 &gt;= -800,S712 &lt;= -600),-7,IF(AND(S712 &gt; -600,S712 &lt;= -500),-6,IF(AND(S712 &gt; -500,S712 &lt;= -400),-5,IF(AND(S712 &gt; -400,S712 &lt;= -300),-4,IF(AND(S712 &gt; -300,S712 &lt;= -200),-3,IF(AND(S712 &gt; -200,S712 &lt;= -100),-2,IF(AND(S712 &gt; -100,S712 &lt;= -1),-1,IF(AND(S712 &gt;= 0,S712 &lt; 100),1,IF(AND(S712 &gt;= 100,S712 &lt; 200),2,IF(AND(S712 &gt;= 200,S712 &lt; 300),3,IF(AND(S712 &gt;= 300,S712 &lt; 400),4,IF(AND(S712 &gt;= 400,S712 &lt; 500),5))))))))))))</f>
        <v>2</v>
      </c>
      <c r="E712" s="1" t="s">
        <v>456</v>
      </c>
      <c r="F712" s="27" t="s">
        <v>567</v>
      </c>
      <c r="G712" s="1" t="s">
        <v>568</v>
      </c>
      <c r="H712" s="1" t="s">
        <v>569</v>
      </c>
      <c r="I712" s="1">
        <v>1785</v>
      </c>
      <c r="J712" s="1">
        <v>4</v>
      </c>
      <c r="K712" s="1">
        <v>7</v>
      </c>
      <c r="L712" s="1">
        <v>0</v>
      </c>
      <c r="M712" t="s">
        <v>29</v>
      </c>
      <c r="N712" s="14">
        <f>J712/I712</f>
        <v>2.2408963585434172E-3</v>
      </c>
      <c r="O712" s="14">
        <f>K712/I712</f>
        <v>3.9215686274509803E-3</v>
      </c>
      <c r="P712" s="14">
        <f>L712/I712</f>
        <v>0</v>
      </c>
      <c r="Q712">
        <v>346</v>
      </c>
      <c r="R712" s="14">
        <f>Q712/I712</f>
        <v>0.19383753501400561</v>
      </c>
      <c r="S712">
        <v>170</v>
      </c>
      <c r="T712" t="s">
        <v>97</v>
      </c>
      <c r="U712" s="19" t="s">
        <v>460</v>
      </c>
      <c r="V712" s="19" t="s">
        <v>570</v>
      </c>
      <c r="W712">
        <v>188.75000000000011</v>
      </c>
      <c r="X712" s="14">
        <f>(Q712-W712)/I712</f>
        <v>8.8095238095238032E-2</v>
      </c>
      <c r="Y712" s="14" t="s">
        <v>571</v>
      </c>
      <c r="Z712" s="30" t="str">
        <f>CONCATENATE(E712," (",U712,") - ",F712," (",V712,")")</f>
        <v>Lucian (0062) - De sacrificiis (027)</v>
      </c>
      <c r="AA712" s="14"/>
      <c r="AB712" s="14"/>
      <c r="AC712" s="14"/>
      <c r="AD712" s="14"/>
      <c r="AE712" s="21"/>
    </row>
    <row r="713" spans="1:31" ht="15.75" customHeight="1" x14ac:dyDescent="0.2">
      <c r="A713" s="1" t="s">
        <v>84</v>
      </c>
      <c r="B713" s="1" t="s">
        <v>85</v>
      </c>
      <c r="C713" s="1" t="s">
        <v>85</v>
      </c>
      <c r="D713" s="10">
        <f>IF(AND(S713 &gt;= -800,S713 &lt;= -600),-7,IF(AND(S713 &gt; -600,S713 &lt;= -500),-6,IF(AND(S713 &gt; -500,S713 &lt;= -400),-5,IF(AND(S713 &gt; -400,S713 &lt;= -300),-4,IF(AND(S713 &gt; -300,S713 &lt;= -200),-3,IF(AND(S713 &gt; -200,S713 &lt;= -100),-2,IF(AND(S713 &gt; -100,S713 &lt;= -1),-1,IF(AND(S713 &gt;= 0,S713 &lt; 100),1,IF(AND(S713 &gt;= 100,S713 &lt; 200),2,IF(AND(S713 &gt;= 200,S713 &lt; 300),3,IF(AND(S713 &gt;= 300,S713 &lt; 400),4,IF(AND(S713 &gt;= 400,S713 &lt; 500),5))))))))))))</f>
        <v>2</v>
      </c>
      <c r="E713" s="1" t="s">
        <v>456</v>
      </c>
      <c r="F713" s="27" t="s">
        <v>572</v>
      </c>
      <c r="G713" s="1" t="s">
        <v>573</v>
      </c>
      <c r="H713" s="1" t="s">
        <v>574</v>
      </c>
      <c r="I713" s="1">
        <v>6970</v>
      </c>
      <c r="J713" s="1">
        <v>10</v>
      </c>
      <c r="K713" s="1">
        <v>14</v>
      </c>
      <c r="L713" s="1">
        <v>0</v>
      </c>
      <c r="M713" t="s">
        <v>29</v>
      </c>
      <c r="N713" s="14">
        <f>J713/I713</f>
        <v>1.4347202295552368E-3</v>
      </c>
      <c r="O713" s="14">
        <f>K713/I713</f>
        <v>2.0086083213773313E-3</v>
      </c>
      <c r="P713" s="14">
        <f>L713/I713</f>
        <v>0</v>
      </c>
      <c r="Q713">
        <v>1313</v>
      </c>
      <c r="R713" s="14">
        <f>Q713/I713</f>
        <v>0.18837876614060259</v>
      </c>
      <c r="S713">
        <v>170</v>
      </c>
      <c r="T713" t="s">
        <v>97</v>
      </c>
      <c r="U713" s="19" t="s">
        <v>460</v>
      </c>
      <c r="V713" s="19" t="s">
        <v>575</v>
      </c>
      <c r="W713">
        <v>710.80000000000041</v>
      </c>
      <c r="X713" s="14">
        <f>(Q713-W713)/I713</f>
        <v>8.6398852223816297E-2</v>
      </c>
      <c r="Y713" s="14" t="s">
        <v>576</v>
      </c>
      <c r="Z713" s="30" t="str">
        <f>CONCATENATE(E713," (",U713,") - ",F713," (",V713,")")</f>
        <v>Lucian (0062) - De saltatione (045)</v>
      </c>
      <c r="AA713" s="14" t="s">
        <v>3692</v>
      </c>
      <c r="AB713" s="31">
        <v>5</v>
      </c>
      <c r="AC713" s="31">
        <v>15</v>
      </c>
      <c r="AD713" s="14"/>
    </row>
    <row r="714" spans="1:31" ht="15.75" customHeight="1" x14ac:dyDescent="0.2">
      <c r="A714" s="1" t="s">
        <v>84</v>
      </c>
      <c r="B714" s="1" t="s">
        <v>85</v>
      </c>
      <c r="C714" s="1" t="s">
        <v>85</v>
      </c>
      <c r="D714" s="10">
        <f>IF(AND(S714 &gt;= -800,S714 &lt;= -600),-7,IF(AND(S714 &gt; -600,S714 &lt;= -500),-6,IF(AND(S714 &gt; -500,S714 &lt;= -400),-5,IF(AND(S714 &gt; -400,S714 &lt;= -300),-4,IF(AND(S714 &gt; -300,S714 &lt;= -200),-3,IF(AND(S714 &gt; -200,S714 &lt;= -100),-2,IF(AND(S714 &gt; -100,S714 &lt;= -1),-1,IF(AND(S714 &gt;= 0,S714 &lt; 100),1,IF(AND(S714 &gt;= 100,S714 &lt; 200),2,IF(AND(S714 &gt;= 200,S714 &lt; 300),3,IF(AND(S714 &gt;= 300,S714 &lt; 400),4,IF(AND(S714 &gt;= 400,S714 &lt; 500),5))))))))))))</f>
        <v>2</v>
      </c>
      <c r="E714" s="1" t="s">
        <v>456</v>
      </c>
      <c r="F714" s="27" t="s">
        <v>577</v>
      </c>
      <c r="G714" s="1" t="s">
        <v>578</v>
      </c>
      <c r="H714" s="1" t="s">
        <v>579</v>
      </c>
      <c r="I714" s="1">
        <v>6240</v>
      </c>
      <c r="J714" s="1">
        <v>35</v>
      </c>
      <c r="K714" s="1">
        <v>56</v>
      </c>
      <c r="L714" s="1">
        <v>1</v>
      </c>
      <c r="M714" t="s">
        <v>29</v>
      </c>
      <c r="N714" s="14">
        <f>J714/I714</f>
        <v>5.608974358974359E-3</v>
      </c>
      <c r="O714" s="14">
        <f>K714/I714</f>
        <v>8.9743589743589737E-3</v>
      </c>
      <c r="P714" s="14">
        <f>L714/I714</f>
        <v>1.6025641025641026E-4</v>
      </c>
      <c r="Q714">
        <v>1342</v>
      </c>
      <c r="R714" s="14">
        <f>Q714/I714</f>
        <v>0.21506410256410258</v>
      </c>
      <c r="S714">
        <v>170</v>
      </c>
      <c r="T714" t="s">
        <v>97</v>
      </c>
      <c r="U714" s="19" t="s">
        <v>460</v>
      </c>
      <c r="V714" s="19" t="s">
        <v>580</v>
      </c>
      <c r="W714">
        <v>667.18333333333396</v>
      </c>
      <c r="X714" s="14">
        <f>(Q714-W714)/I714</f>
        <v>0.10814369658119648</v>
      </c>
      <c r="Y714" s="14" t="s">
        <v>581</v>
      </c>
      <c r="Z714" s="30" t="str">
        <f>CONCATENATE(E714," (",U714,") - ",F714," (",V714,")")</f>
        <v>Lucian (0062) - De Syria dea (041)</v>
      </c>
      <c r="AA714" s="14"/>
      <c r="AB714" s="14"/>
      <c r="AC714" s="14"/>
      <c r="AD714" s="14"/>
    </row>
    <row r="715" spans="1:31" ht="15.75" customHeight="1" x14ac:dyDescent="0.2">
      <c r="A715" s="1" t="s">
        <v>84</v>
      </c>
      <c r="B715" s="1" t="s">
        <v>85</v>
      </c>
      <c r="C715" s="1" t="s">
        <v>85</v>
      </c>
      <c r="D715" s="10">
        <f>IF(AND(S715 &gt;= -800,S715 &lt;= -600),-7,IF(AND(S715 &gt; -600,S715 &lt;= -500),-6,IF(AND(S715 &gt; -500,S715 &lt;= -400),-5,IF(AND(S715 &gt; -400,S715 &lt;= -300),-4,IF(AND(S715 &gt; -300,S715 &lt;= -200),-3,IF(AND(S715 &gt; -200,S715 &lt;= -100),-2,IF(AND(S715 &gt; -100,S715 &lt;= -1),-1,IF(AND(S715 &gt;= 0,S715 &lt; 100),1,IF(AND(S715 &gt;= 100,S715 &lt; 200),2,IF(AND(S715 &gt;= 200,S715 &lt; 300),3,IF(AND(S715 &gt;= 300,S715 &lt; 400),4,IF(AND(S715 &gt;= 400,S715 &lt; 500),5))))))))))))</f>
        <v>2</v>
      </c>
      <c r="E715" s="1" t="s">
        <v>456</v>
      </c>
      <c r="F715" s="27" t="s">
        <v>582</v>
      </c>
      <c r="G715" s="1" t="s">
        <v>583</v>
      </c>
      <c r="H715" s="1" t="s">
        <v>584</v>
      </c>
      <c r="I715" s="1">
        <v>1978</v>
      </c>
      <c r="J715" s="1">
        <v>1</v>
      </c>
      <c r="K715" s="1">
        <v>1</v>
      </c>
      <c r="L715" s="1">
        <v>0</v>
      </c>
      <c r="M715" t="s">
        <v>29</v>
      </c>
      <c r="N715" s="14">
        <f>J715/I715</f>
        <v>5.0556117290192115E-4</v>
      </c>
      <c r="O715" s="14">
        <f>K715/I715</f>
        <v>5.0556117290192115E-4</v>
      </c>
      <c r="P715" s="14">
        <f>L715/I715</f>
        <v>0</v>
      </c>
      <c r="Q715">
        <v>392</v>
      </c>
      <c r="R715" s="14">
        <f>Q715/I715</f>
        <v>0.19817997977755308</v>
      </c>
      <c r="S715">
        <v>170</v>
      </c>
      <c r="T715" t="s">
        <v>97</v>
      </c>
      <c r="U715" s="19" t="s">
        <v>460</v>
      </c>
      <c r="V715" s="19" t="s">
        <v>585</v>
      </c>
      <c r="W715">
        <v>218.65</v>
      </c>
      <c r="X715" s="14">
        <f>(Q715-W715)/I715</f>
        <v>8.7639029322548023E-2</v>
      </c>
      <c r="Y715" s="14" t="s">
        <v>586</v>
      </c>
      <c r="Z715" s="30" t="str">
        <f>CONCATENATE(E715," (",U715,") - ",F715," (",V715,")")</f>
        <v>Lucian (0062) - Dearum judicium (032)</v>
      </c>
      <c r="AA715" s="14"/>
      <c r="AB715" s="14"/>
      <c r="AC715" s="14"/>
      <c r="AD715" s="14"/>
    </row>
    <row r="716" spans="1:31" ht="15.75" customHeight="1" x14ac:dyDescent="0.2">
      <c r="A716" s="1" t="s">
        <v>84</v>
      </c>
      <c r="B716" s="1" t="s">
        <v>85</v>
      </c>
      <c r="C716" s="1" t="s">
        <v>85</v>
      </c>
      <c r="D716" s="10">
        <f>IF(AND(S716 &gt;= -800,S716 &lt;= -600),-7,IF(AND(S716 &gt; -600,S716 &lt;= -500),-6,IF(AND(S716 &gt; -500,S716 &lt;= -400),-5,IF(AND(S716 &gt; -400,S716 &lt;= -300),-4,IF(AND(S716 &gt; -300,S716 &lt;= -200),-3,IF(AND(S716 &gt; -200,S716 &lt;= -100),-2,IF(AND(S716 &gt; -100,S716 &lt;= -1),-1,IF(AND(S716 &gt;= 0,S716 &lt; 100),1,IF(AND(S716 &gt;= 100,S716 &lt; 200),2,IF(AND(S716 &gt;= 200,S716 &lt; 300),3,IF(AND(S716 &gt;= 300,S716 &lt; 400),4,IF(AND(S716 &gt;= 400,S716 &lt; 500),5))))))))))))</f>
        <v>2</v>
      </c>
      <c r="E716" s="1" t="s">
        <v>456</v>
      </c>
      <c r="F716" s="27" t="s">
        <v>587</v>
      </c>
      <c r="G716" s="1" t="s">
        <v>588</v>
      </c>
      <c r="H716" s="1" t="s">
        <v>589</v>
      </c>
      <c r="I716" s="1">
        <v>1832</v>
      </c>
      <c r="J716" s="1">
        <v>5</v>
      </c>
      <c r="K716" s="1">
        <v>3</v>
      </c>
      <c r="L716" s="1">
        <v>0</v>
      </c>
      <c r="M716" t="s">
        <v>29</v>
      </c>
      <c r="N716" s="14">
        <f>J716/I716</f>
        <v>2.7292576419213972E-3</v>
      </c>
      <c r="O716" s="14">
        <f>K716/I716</f>
        <v>1.6375545851528383E-3</v>
      </c>
      <c r="P716" s="14">
        <f>L716/I716</f>
        <v>0</v>
      </c>
      <c r="Q716">
        <v>366</v>
      </c>
      <c r="R716" s="14">
        <f>Q716/I716</f>
        <v>0.19978165938864628</v>
      </c>
      <c r="S716">
        <v>170</v>
      </c>
      <c r="T716" t="s">
        <v>97</v>
      </c>
      <c r="U716" s="19" t="s">
        <v>460</v>
      </c>
      <c r="V716" s="19" t="s">
        <v>590</v>
      </c>
      <c r="W716">
        <v>214.88333333333341</v>
      </c>
      <c r="X716" s="14">
        <f>(Q716-W716)/I716</f>
        <v>8.2487263464337657E-2</v>
      </c>
      <c r="Y716" s="14" t="s">
        <v>591</v>
      </c>
      <c r="Z716" s="30" t="str">
        <f>CONCATENATE(E716," (",U716,") - ",F716," (",V716,")")</f>
        <v>Lucian (0062) - Deorum concilium (050)</v>
      </c>
      <c r="AA716" s="14"/>
      <c r="AB716" s="14"/>
      <c r="AC716" s="14"/>
      <c r="AD716" s="14"/>
    </row>
    <row r="717" spans="1:31" ht="15.75" customHeight="1" x14ac:dyDescent="0.2">
      <c r="A717" s="1" t="s">
        <v>84</v>
      </c>
      <c r="B717" s="1" t="s">
        <v>85</v>
      </c>
      <c r="C717" s="1" t="s">
        <v>85</v>
      </c>
      <c r="D717" s="10">
        <f>IF(AND(S717 &gt;= -800,S717 &lt;= -600),-7,IF(AND(S717 &gt; -600,S717 &lt;= -500),-6,IF(AND(S717 &gt; -500,S717 &lt;= -400),-5,IF(AND(S717 &gt; -400,S717 &lt;= -300),-4,IF(AND(S717 &gt; -300,S717 &lt;= -200),-3,IF(AND(S717 &gt; -200,S717 &lt;= -100),-2,IF(AND(S717 &gt; -100,S717 &lt;= -1),-1,IF(AND(S717 &gt;= 0,S717 &lt; 100),1,IF(AND(S717 &gt;= 100,S717 &lt; 200),2,IF(AND(S717 &gt;= 200,S717 &lt; 300),3,IF(AND(S717 &gt;= 300,S717 &lt; 400),4,IF(AND(S717 &gt;= 400,S717 &lt; 500),5))))))))))))</f>
        <v>2</v>
      </c>
      <c r="E717" s="1" t="s">
        <v>456</v>
      </c>
      <c r="F717" s="27" t="s">
        <v>592</v>
      </c>
      <c r="G717" s="1" t="s">
        <v>593</v>
      </c>
      <c r="H717" s="1" t="s">
        <v>594</v>
      </c>
      <c r="I717" s="1">
        <v>603</v>
      </c>
      <c r="J717" s="1">
        <v>2</v>
      </c>
      <c r="K717" s="1">
        <v>1</v>
      </c>
      <c r="L717" s="1">
        <v>0</v>
      </c>
      <c r="M717" t="s">
        <v>29</v>
      </c>
      <c r="N717" s="14">
        <f>J717/I717</f>
        <v>3.3167495854063019E-3</v>
      </c>
      <c r="O717" s="14">
        <f>K717/I717</f>
        <v>1.658374792703151E-3</v>
      </c>
      <c r="P717" s="14">
        <f>L717/I717</f>
        <v>0</v>
      </c>
      <c r="Q717">
        <v>112</v>
      </c>
      <c r="R717" s="14">
        <f>Q717/I717</f>
        <v>0.18573797678275289</v>
      </c>
      <c r="S717">
        <v>170</v>
      </c>
      <c r="T717" t="s">
        <v>97</v>
      </c>
      <c r="U717" s="19" t="s">
        <v>460</v>
      </c>
      <c r="V717" s="19" t="s">
        <v>52</v>
      </c>
      <c r="W717">
        <v>67.166666666666686</v>
      </c>
      <c r="X717" s="14">
        <f>(Q717-W717)/I717</f>
        <v>7.4350469872857899E-2</v>
      </c>
      <c r="Y717" s="14" t="s">
        <v>595</v>
      </c>
      <c r="Z717" s="30" t="str">
        <f>CONCATENATE(E717," (",U717,") - ",F717," (",V717,")")</f>
        <v>Lucian (0062) - Electrum (005)</v>
      </c>
      <c r="AA717" s="14"/>
      <c r="AB717" s="14"/>
      <c r="AC717" s="14"/>
      <c r="AD717" s="14"/>
    </row>
    <row r="718" spans="1:31" ht="15.75" customHeight="1" x14ac:dyDescent="0.2">
      <c r="A718" s="1" t="s">
        <v>84</v>
      </c>
      <c r="B718" s="1" t="s">
        <v>85</v>
      </c>
      <c r="C718" s="1" t="s">
        <v>85</v>
      </c>
      <c r="D718" s="10">
        <f>IF(AND(S718 &gt;= -800,S718 &lt;= -600),-7,IF(AND(S718 &gt; -600,S718 &lt;= -500),-6,IF(AND(S718 &gt; -500,S718 &lt;= -400),-5,IF(AND(S718 &gt; -400,S718 &lt;= -300),-4,IF(AND(S718 &gt; -300,S718 &lt;= -200),-3,IF(AND(S718 &gt; -200,S718 &lt;= -100),-2,IF(AND(S718 &gt; -100,S718 &lt;= -1),-1,IF(AND(S718 &gt;= 0,S718 &lt; 100),1,IF(AND(S718 &gt;= 100,S718 &lt; 200),2,IF(AND(S718 &gt;= 200,S718 &lt; 300),3,IF(AND(S718 &gt;= 300,S718 &lt; 400),4,IF(AND(S718 &gt;= 400,S718 &lt; 500),5))))))))))))</f>
        <v>2</v>
      </c>
      <c r="E718" s="1" t="s">
        <v>456</v>
      </c>
      <c r="F718" s="27" t="s">
        <v>596</v>
      </c>
      <c r="G718" s="1" t="s">
        <v>597</v>
      </c>
      <c r="H718" s="1" t="s">
        <v>598</v>
      </c>
      <c r="I718" s="1">
        <v>1299</v>
      </c>
      <c r="J718" s="1">
        <v>1</v>
      </c>
      <c r="K718" s="1">
        <v>2</v>
      </c>
      <c r="L718" s="1">
        <v>0</v>
      </c>
      <c r="M718" t="s">
        <v>29</v>
      </c>
      <c r="N718" s="14">
        <f>J718/I718</f>
        <v>7.6982294072363352E-4</v>
      </c>
      <c r="O718" s="14">
        <f>K718/I718</f>
        <v>1.539645881447267E-3</v>
      </c>
      <c r="P718" s="14">
        <f>L718/I718</f>
        <v>0</v>
      </c>
      <c r="Q718">
        <v>248</v>
      </c>
      <c r="R718" s="14">
        <f>Q718/I718</f>
        <v>0.19091608929946113</v>
      </c>
      <c r="S718">
        <v>170</v>
      </c>
      <c r="T718" t="s">
        <v>97</v>
      </c>
      <c r="U718" s="19" t="s">
        <v>460</v>
      </c>
      <c r="V718" s="19" t="s">
        <v>599</v>
      </c>
      <c r="W718">
        <v>139.93571428571431</v>
      </c>
      <c r="X718" s="14">
        <f>(Q718-W718)/I718</f>
        <v>8.3190366215770348E-2</v>
      </c>
      <c r="Y718" s="14" t="s">
        <v>600</v>
      </c>
      <c r="Z718" s="30" t="str">
        <f>CONCATENATE(E718," (",U718,") - ",F718," (",V718,")")</f>
        <v>Lucian (0062) - Eunuchus (047)</v>
      </c>
      <c r="AA718" s="14"/>
      <c r="AB718" s="14"/>
      <c r="AC718" s="14"/>
      <c r="AD718" s="14"/>
    </row>
    <row r="719" spans="1:31" ht="15.75" customHeight="1" x14ac:dyDescent="0.2">
      <c r="A719" s="1" t="s">
        <v>84</v>
      </c>
      <c r="B719" s="1" t="s">
        <v>85</v>
      </c>
      <c r="C719" s="1" t="s">
        <v>85</v>
      </c>
      <c r="D719" s="10">
        <f>IF(AND(S719 &gt;= -800,S719 &lt;= -600),-7,IF(AND(S719 &gt; -600,S719 &lt;= -500),-6,IF(AND(S719 &gt; -500,S719 &lt;= -400),-5,IF(AND(S719 &gt; -400,S719 &lt;= -300),-4,IF(AND(S719 &gt; -300,S719 &lt;= -200),-3,IF(AND(S719 &gt; -200,S719 &lt;= -100),-2,IF(AND(S719 &gt; -100,S719 &lt;= -1),-1,IF(AND(S719 &gt;= 0,S719 &lt; 100),1,IF(AND(S719 &gt;= 100,S719 &lt; 200),2,IF(AND(S719 &gt;= 200,S719 &lt; 300),3,IF(AND(S719 &gt;= 300,S719 &lt; 400),4,IF(AND(S719 &gt;= 400,S719 &lt; 500),5))))))))))))</f>
        <v>2</v>
      </c>
      <c r="E719" s="1" t="s">
        <v>456</v>
      </c>
      <c r="F719" s="27" t="s">
        <v>601</v>
      </c>
      <c r="G719" s="1" t="s">
        <v>602</v>
      </c>
      <c r="H719" s="1" t="s">
        <v>603</v>
      </c>
      <c r="I719" s="1">
        <v>3110</v>
      </c>
      <c r="J719" s="1">
        <v>6</v>
      </c>
      <c r="K719" s="1">
        <v>13</v>
      </c>
      <c r="L719" s="1">
        <v>2</v>
      </c>
      <c r="M719" t="s">
        <v>29</v>
      </c>
      <c r="N719" s="14">
        <f>J719/I719</f>
        <v>1.9292604501607716E-3</v>
      </c>
      <c r="O719" s="14">
        <f>K719/I719</f>
        <v>4.1800643086816721E-3</v>
      </c>
      <c r="P719" s="14">
        <f>L719/I719</f>
        <v>6.4308681672025725E-4</v>
      </c>
      <c r="Q719">
        <v>679</v>
      </c>
      <c r="R719" s="14">
        <f>Q719/I719</f>
        <v>0.21832797427652734</v>
      </c>
      <c r="S719">
        <v>170</v>
      </c>
      <c r="T719" t="s">
        <v>97</v>
      </c>
      <c r="U719" s="19" t="s">
        <v>460</v>
      </c>
      <c r="V719" s="19" t="s">
        <v>604</v>
      </c>
      <c r="W719">
        <v>402.48333333333318</v>
      </c>
      <c r="X719" s="14">
        <f>(Q719-W719)/I719</f>
        <v>8.8912111468381613E-2</v>
      </c>
      <c r="Y719" s="14" t="s">
        <v>605</v>
      </c>
      <c r="Z719" s="30" t="str">
        <f>CONCATENATE(E719," (",U719,") - ",F719," (",V719,")")</f>
        <v>Lucian (0062) - Fugitivi (043)</v>
      </c>
      <c r="AA719" s="14"/>
      <c r="AB719" s="14"/>
      <c r="AC719" s="14"/>
      <c r="AD719" s="14"/>
    </row>
    <row r="720" spans="1:31" ht="15.75" customHeight="1" x14ac:dyDescent="0.2">
      <c r="A720" s="1" t="s">
        <v>84</v>
      </c>
      <c r="B720" s="1" t="s">
        <v>85</v>
      </c>
      <c r="C720" s="1" t="s">
        <v>85</v>
      </c>
      <c r="D720" s="10">
        <f>IF(AND(S720 &gt;= -800,S720 &lt;= -600),-7,IF(AND(S720 &gt; -600,S720 &lt;= -500),-6,IF(AND(S720 &gt; -500,S720 &lt;= -400),-5,IF(AND(S720 &gt; -400,S720 &lt;= -300),-4,IF(AND(S720 &gt; -300,S720 &lt;= -200),-3,IF(AND(S720 &gt; -200,S720 &lt;= -100),-2,IF(AND(S720 &gt; -100,S720 &lt;= -1),-1,IF(AND(S720 &gt;= 0,S720 &lt; 100),1,IF(AND(S720 &gt;= 100,S720 &lt; 200),2,IF(AND(S720 &gt;= 200,S720 &lt; 300),3,IF(AND(S720 &gt;= 300,S720 &lt; 400),4,IF(AND(S720 &gt;= 400,S720 &lt; 500),5))))))))))))</f>
        <v>2</v>
      </c>
      <c r="E720" s="1" t="s">
        <v>456</v>
      </c>
      <c r="F720" s="27" t="s">
        <v>606</v>
      </c>
      <c r="G720" s="1" t="s">
        <v>607</v>
      </c>
      <c r="H720" s="1" t="s">
        <v>608</v>
      </c>
      <c r="I720" s="1">
        <v>980</v>
      </c>
      <c r="J720" s="1">
        <v>1</v>
      </c>
      <c r="K720" s="1">
        <v>0</v>
      </c>
      <c r="L720" s="1">
        <v>0</v>
      </c>
      <c r="M720" t="s">
        <v>29</v>
      </c>
      <c r="N720" s="14">
        <f>J720/I720</f>
        <v>1.0204081632653062E-3</v>
      </c>
      <c r="O720" s="14">
        <f>K720/I720</f>
        <v>0</v>
      </c>
      <c r="P720" s="14">
        <f>L720/I720</f>
        <v>0</v>
      </c>
      <c r="Q720">
        <v>226</v>
      </c>
      <c r="R720" s="14">
        <f>Q720/I720</f>
        <v>0.23061224489795917</v>
      </c>
      <c r="S720">
        <v>170</v>
      </c>
      <c r="T720" t="s">
        <v>97</v>
      </c>
      <c r="U720" s="19" t="s">
        <v>460</v>
      </c>
      <c r="V720" s="19" t="s">
        <v>609</v>
      </c>
      <c r="W720">
        <v>126.2833333333333</v>
      </c>
      <c r="X720" s="14">
        <f>(Q720-W720)/I720</f>
        <v>0.10175170068027214</v>
      </c>
      <c r="Y720" s="14" t="s">
        <v>610</v>
      </c>
      <c r="Z720" s="30" t="str">
        <f>CONCATENATE(E720," (",U720,") - ",F720," (",V720,")")</f>
        <v>Lucian (0062) - Harmonides (060)</v>
      </c>
      <c r="AA720" s="14"/>
      <c r="AB720" s="14"/>
      <c r="AC720" s="14"/>
      <c r="AD720" s="14"/>
    </row>
    <row r="721" spans="1:31" ht="15.75" customHeight="1" x14ac:dyDescent="0.2">
      <c r="A721" s="1" t="s">
        <v>84</v>
      </c>
      <c r="B721" s="1" t="s">
        <v>85</v>
      </c>
      <c r="C721" s="1" t="s">
        <v>85</v>
      </c>
      <c r="D721" s="10">
        <f>IF(AND(S721 &gt;= -800,S721 &lt;= -600),-7,IF(AND(S721 &gt; -600,S721 &lt;= -500),-6,IF(AND(S721 &gt; -500,S721 &lt;= -400),-5,IF(AND(S721 &gt; -400,S721 &lt;= -300),-4,IF(AND(S721 &gt; -300,S721 &lt;= -200),-3,IF(AND(S721 &gt; -200,S721 &lt;= -100),-2,IF(AND(S721 &gt; -100,S721 &lt;= -1),-1,IF(AND(S721 &gt;= 0,S721 &lt; 100),1,IF(AND(S721 &gt;= 100,S721 &lt; 200),2,IF(AND(S721 &gt;= 200,S721 &lt; 300),3,IF(AND(S721 &gt;= 300,S721 &lt; 400),4,IF(AND(S721 &gt;= 400,S721 &lt; 500),5))))))))))))</f>
        <v>2</v>
      </c>
      <c r="E721" s="1" t="s">
        <v>456</v>
      </c>
      <c r="F721" s="27" t="s">
        <v>611</v>
      </c>
      <c r="G721" s="1" t="s">
        <v>612</v>
      </c>
      <c r="H721" s="1" t="s">
        <v>613</v>
      </c>
      <c r="I721" s="1">
        <v>762</v>
      </c>
      <c r="J721" s="1">
        <v>2</v>
      </c>
      <c r="K721" s="1">
        <v>0</v>
      </c>
      <c r="L721" s="1">
        <v>0</v>
      </c>
      <c r="M721" t="s">
        <v>29</v>
      </c>
      <c r="N721" s="14">
        <f>J721/I721</f>
        <v>2.6246719160104987E-3</v>
      </c>
      <c r="O721" s="14">
        <f>K721/I721</f>
        <v>0</v>
      </c>
      <c r="P721" s="14">
        <f>L721/I721</f>
        <v>0</v>
      </c>
      <c r="Q721">
        <v>141</v>
      </c>
      <c r="R721" s="14">
        <f>Q721/I721</f>
        <v>0.18503937007874016</v>
      </c>
      <c r="S721">
        <v>170</v>
      </c>
      <c r="T721" t="s">
        <v>97</v>
      </c>
      <c r="U721" s="19" t="s">
        <v>460</v>
      </c>
      <c r="V721" s="19" t="s">
        <v>47</v>
      </c>
      <c r="W721">
        <v>84.833333333333329</v>
      </c>
      <c r="X721" s="14">
        <f>(Q721-W721)/I721</f>
        <v>7.370953630796151E-2</v>
      </c>
      <c r="Y721" s="14" t="s">
        <v>614</v>
      </c>
      <c r="Z721" s="30" t="str">
        <f>CONCATENATE(E721," (",U721,") - ",F721," (",V721,")")</f>
        <v>Lucian (0062) - Hercules (004)</v>
      </c>
      <c r="AA721" s="14"/>
      <c r="AB721" s="14"/>
      <c r="AC721" s="14"/>
      <c r="AD721" s="14"/>
    </row>
    <row r="722" spans="1:31" ht="15.75" customHeight="1" x14ac:dyDescent="0.2">
      <c r="A722" s="1" t="s">
        <v>84</v>
      </c>
      <c r="B722" s="1" t="s">
        <v>85</v>
      </c>
      <c r="C722" s="1" t="s">
        <v>85</v>
      </c>
      <c r="D722" s="10">
        <f>IF(AND(S722 &gt;= -800,S722 &lt;= -600),-7,IF(AND(S722 &gt; -600,S722 &lt;= -500),-6,IF(AND(S722 &gt; -500,S722 &lt;= -400),-5,IF(AND(S722 &gt; -400,S722 &lt;= -300),-4,IF(AND(S722 &gt; -300,S722 &lt;= -200),-3,IF(AND(S722 &gt; -200,S722 &lt;= -100),-2,IF(AND(S722 &gt; -100,S722 &lt;= -1),-1,IF(AND(S722 &gt;= 0,S722 &lt; 100),1,IF(AND(S722 &gt;= 100,S722 &lt; 200),2,IF(AND(S722 &gt;= 200,S722 &lt; 300),3,IF(AND(S722 &gt;= 300,S722 &lt; 400),4,IF(AND(S722 &gt;= 400,S722 &lt; 500),5))))))))))))</f>
        <v>2</v>
      </c>
      <c r="E722" s="1" t="s">
        <v>456</v>
      </c>
      <c r="F722" s="27" t="s">
        <v>615</v>
      </c>
      <c r="G722" s="1" t="s">
        <v>616</v>
      </c>
      <c r="H722" s="1" t="s">
        <v>617</v>
      </c>
      <c r="I722" s="1">
        <v>925</v>
      </c>
      <c r="J722" s="1">
        <v>5</v>
      </c>
      <c r="K722" s="1">
        <v>9</v>
      </c>
      <c r="L722" s="1">
        <v>0</v>
      </c>
      <c r="M722" t="s">
        <v>29</v>
      </c>
      <c r="N722" s="14">
        <f>J722/I722</f>
        <v>5.4054054054054057E-3</v>
      </c>
      <c r="O722" s="14">
        <f>K722/I722</f>
        <v>9.7297297297297292E-3</v>
      </c>
      <c r="P722" s="14">
        <f>L722/I722</f>
        <v>0</v>
      </c>
      <c r="Q722">
        <v>185</v>
      </c>
      <c r="R722" s="14">
        <f>Q722/I722</f>
        <v>0.2</v>
      </c>
      <c r="S722">
        <v>170</v>
      </c>
      <c r="T722" t="s">
        <v>97</v>
      </c>
      <c r="U722" s="19" t="s">
        <v>460</v>
      </c>
      <c r="V722" s="19" t="s">
        <v>618</v>
      </c>
      <c r="W722">
        <v>98.416666666666629</v>
      </c>
      <c r="X722" s="14">
        <f>(Q722-W722)/I722</f>
        <v>9.3603603603603647E-2</v>
      </c>
      <c r="Y722" s="14" t="s">
        <v>619</v>
      </c>
      <c r="Z722" s="30" t="str">
        <f>CONCATENATE(E722," (",U722,") - ",F722," (",V722,")")</f>
        <v>Lucian (0062) - Herodotus (056)</v>
      </c>
      <c r="AA722" s="14"/>
      <c r="AB722" s="14"/>
      <c r="AC722" s="14"/>
      <c r="AD722" s="14"/>
    </row>
    <row r="723" spans="1:31" ht="15.75" customHeight="1" x14ac:dyDescent="0.2">
      <c r="A723" s="1" t="s">
        <v>84</v>
      </c>
      <c r="B723" s="1" t="s">
        <v>85</v>
      </c>
      <c r="C723" s="1" t="s">
        <v>85</v>
      </c>
      <c r="D723" s="10">
        <f>IF(AND(S723 &gt;= -800,S723 &lt;= -600),-7,IF(AND(S723 &gt; -600,S723 &lt;= -500),-6,IF(AND(S723 &gt; -500,S723 &lt;= -400),-5,IF(AND(S723 &gt; -400,S723 &lt;= -300),-4,IF(AND(S723 &gt; -300,S723 &lt;= -200),-3,IF(AND(S723 &gt; -200,S723 &lt;= -100),-2,IF(AND(S723 &gt; -100,S723 &lt;= -1),-1,IF(AND(S723 &gt;= 0,S723 &lt; 100),1,IF(AND(S723 &gt;= 100,S723 &lt; 200),2,IF(AND(S723 &gt;= 200,S723 &lt; 300),3,IF(AND(S723 &gt;= 300,S723 &lt; 400),4,IF(AND(S723 &gt;= 400,S723 &lt; 500),5))))))))))))</f>
        <v>2</v>
      </c>
      <c r="E723" s="1" t="s">
        <v>456</v>
      </c>
      <c r="F723" s="27" t="s">
        <v>620</v>
      </c>
      <c r="G723" s="1" t="s">
        <v>621</v>
      </c>
      <c r="H723" s="1" t="s">
        <v>622</v>
      </c>
      <c r="I723" s="1">
        <v>936</v>
      </c>
      <c r="J723" s="1">
        <v>6</v>
      </c>
      <c r="K723" s="1">
        <v>0</v>
      </c>
      <c r="L723" s="1">
        <v>0</v>
      </c>
      <c r="M723" t="s">
        <v>29</v>
      </c>
      <c r="N723" s="14">
        <f>J723/I723</f>
        <v>6.41025641025641E-3</v>
      </c>
      <c r="O723" s="14">
        <f>K723/I723</f>
        <v>0</v>
      </c>
      <c r="P723" s="14">
        <f>L723/I723</f>
        <v>0</v>
      </c>
      <c r="Q723">
        <v>222</v>
      </c>
      <c r="R723" s="14">
        <f>Q723/I723</f>
        <v>0.23717948717948717</v>
      </c>
      <c r="S723">
        <v>170</v>
      </c>
      <c r="T723" t="s">
        <v>97</v>
      </c>
      <c r="U723" s="19" t="s">
        <v>460</v>
      </c>
      <c r="V723" s="19" t="s">
        <v>623</v>
      </c>
      <c r="W723">
        <v>130.03333333333319</v>
      </c>
      <c r="X723" s="14">
        <f>(Q723-W723)/I723</f>
        <v>9.825498575498591E-2</v>
      </c>
      <c r="Y723" s="14" t="s">
        <v>624</v>
      </c>
      <c r="Z723" s="30" t="str">
        <f>CONCATENATE(E723," (",U723,") - ",F723," (",V723,")")</f>
        <v>Lucian (0062) - Hesiod (061)</v>
      </c>
      <c r="AA723" s="14"/>
      <c r="AB723" s="14"/>
      <c r="AC723" s="14"/>
      <c r="AD723" s="14"/>
    </row>
    <row r="724" spans="1:31" ht="15.75" customHeight="1" x14ac:dyDescent="0.2">
      <c r="A724" s="1" t="s">
        <v>84</v>
      </c>
      <c r="B724" s="1" t="s">
        <v>85</v>
      </c>
      <c r="C724" s="1" t="s">
        <v>85</v>
      </c>
      <c r="D724" s="10">
        <f>IF(AND(S724 &gt;= -800,S724 &lt;= -600),-7,IF(AND(S724 &gt; -600,S724 &lt;= -500),-6,IF(AND(S724 &gt; -500,S724 &lt;= -400),-5,IF(AND(S724 &gt; -400,S724 &lt;= -300),-4,IF(AND(S724 &gt; -300,S724 &lt;= -200),-3,IF(AND(S724 &gt; -200,S724 &lt;= -100),-2,IF(AND(S724 &gt; -100,S724 &lt;= -1),-1,IF(AND(S724 &gt;= 0,S724 &lt; 100),1,IF(AND(S724 &gt;= 100,S724 &lt; 200),2,IF(AND(S724 &gt;= 200,S724 &lt; 300),3,IF(AND(S724 &gt;= 300,S724 &lt; 400),4,IF(AND(S724 &gt;= 400,S724 &lt; 500),5))))))))))))</f>
        <v>2</v>
      </c>
      <c r="E724" s="1" t="s">
        <v>456</v>
      </c>
      <c r="F724" s="27" t="s">
        <v>625</v>
      </c>
      <c r="G724" s="1" t="s">
        <v>626</v>
      </c>
      <c r="H724" s="1" t="s">
        <v>627</v>
      </c>
      <c r="I724" s="1">
        <v>968</v>
      </c>
      <c r="J724" s="1">
        <v>0</v>
      </c>
      <c r="K724" s="1">
        <v>0</v>
      </c>
      <c r="L724" s="1">
        <v>0</v>
      </c>
      <c r="M724" t="s">
        <v>29</v>
      </c>
      <c r="N724" s="14">
        <f>J724/I724</f>
        <v>0</v>
      </c>
      <c r="O724" s="14">
        <f>K724/I724</f>
        <v>0</v>
      </c>
      <c r="P724" s="14">
        <f>L724/I724</f>
        <v>0</v>
      </c>
      <c r="Q724">
        <v>182</v>
      </c>
      <c r="R724" s="14">
        <f>Q724/I724</f>
        <v>0.18801652892561985</v>
      </c>
      <c r="S724">
        <v>170</v>
      </c>
      <c r="T724" t="s">
        <v>97</v>
      </c>
      <c r="U724" s="19" t="s">
        <v>460</v>
      </c>
      <c r="V724" s="19" t="s">
        <v>37</v>
      </c>
      <c r="W724">
        <v>101.0333333333333</v>
      </c>
      <c r="X724" s="14">
        <f>(Q724-W724)/I724</f>
        <v>8.3643250688705262E-2</v>
      </c>
      <c r="Y724" s="14" t="s">
        <v>628</v>
      </c>
      <c r="Z724" s="30" t="str">
        <f>CONCATENATE(E724," (",U724,") - ",F724," (",V724,")")</f>
        <v>Lucian (0062) - Hippias (002)</v>
      </c>
      <c r="AA724" s="14"/>
      <c r="AB724" s="14"/>
      <c r="AC724" s="14"/>
      <c r="AD724" s="14"/>
    </row>
    <row r="725" spans="1:31" ht="15.75" customHeight="1" x14ac:dyDescent="0.2">
      <c r="A725" s="1" t="s">
        <v>84</v>
      </c>
      <c r="B725" s="1" t="s">
        <v>85</v>
      </c>
      <c r="C725" s="1" t="s">
        <v>85</v>
      </c>
      <c r="D725" s="10">
        <f>IF(AND(S725 &gt;= -800,S725 &lt;= -600),-7,IF(AND(S725 &gt; -600,S725 &lt;= -500),-6,IF(AND(S725 &gt; -500,S725 &lt;= -400),-5,IF(AND(S725 &gt; -400,S725 &lt;= -300),-4,IF(AND(S725 &gt; -300,S725 &lt;= -200),-3,IF(AND(S725 &gt; -200,S725 &lt;= -100),-2,IF(AND(S725 &gt; -100,S725 &lt;= -1),-1,IF(AND(S725 &gt;= 0,S725 &lt; 100),1,IF(AND(S725 &gt;= 100,S725 &lt; 200),2,IF(AND(S725 &gt;= 200,S725 &lt; 300),3,IF(AND(S725 &gt;= 300,S725 &lt; 400),4,IF(AND(S725 &gt;= 400,S725 &lt; 500),5))))))))))))</f>
        <v>2</v>
      </c>
      <c r="E725" s="1" t="s">
        <v>456</v>
      </c>
      <c r="F725" s="27" t="s">
        <v>629</v>
      </c>
      <c r="G725" s="1" t="s">
        <v>630</v>
      </c>
      <c r="H725" s="1" t="s">
        <v>631</v>
      </c>
      <c r="I725" s="1">
        <v>2118</v>
      </c>
      <c r="J725" s="1">
        <v>3</v>
      </c>
      <c r="K725" s="1">
        <v>49</v>
      </c>
      <c r="L725" s="1">
        <v>0</v>
      </c>
      <c r="M725" t="s">
        <v>29</v>
      </c>
      <c r="N725" s="14">
        <f>J725/I725</f>
        <v>1.4164305949008499E-3</v>
      </c>
      <c r="O725" s="14">
        <f>K725/I725</f>
        <v>2.3135033050047216E-2</v>
      </c>
      <c r="P725" s="14">
        <f>L725/I725</f>
        <v>0</v>
      </c>
      <c r="Q725">
        <v>383</v>
      </c>
      <c r="R725" s="14">
        <f>Q725/I725</f>
        <v>0.18083097261567516</v>
      </c>
      <c r="S725">
        <v>170</v>
      </c>
      <c r="T725" t="s">
        <v>97</v>
      </c>
      <c r="U725" s="19" t="s">
        <v>460</v>
      </c>
      <c r="V725" s="19" t="s">
        <v>82</v>
      </c>
      <c r="W725">
        <v>178.73333333333341</v>
      </c>
      <c r="X725" s="14">
        <f>(Q725-W725)/I725</f>
        <v>9.644318539502672E-2</v>
      </c>
      <c r="Y725" s="14" t="s">
        <v>632</v>
      </c>
      <c r="Z725" s="30" t="str">
        <f>CONCATENATE(E725," (",U725,") - ",F725," (",V725,")")</f>
        <v>Lucian (0062) - Macrobii (011)</v>
      </c>
      <c r="AA725" s="14"/>
      <c r="AB725" s="14"/>
      <c r="AC725" s="14"/>
      <c r="AD725" s="14"/>
    </row>
    <row r="726" spans="1:31" ht="15.75" customHeight="1" x14ac:dyDescent="0.2">
      <c r="A726" s="1" t="s">
        <v>84</v>
      </c>
      <c r="B726" s="1" t="s">
        <v>85</v>
      </c>
      <c r="C726" s="1" t="s">
        <v>85</v>
      </c>
      <c r="D726" s="10">
        <f>IF(AND(S726 &gt;= -800,S726 &lt;= -600),-7,IF(AND(S726 &gt; -600,S726 &lt;= -500),-6,IF(AND(S726 &gt; -500,S726 &lt;= -400),-5,IF(AND(S726 &gt; -400,S726 &lt;= -300),-4,IF(AND(S726 &gt; -300,S726 &lt;= -200),-3,IF(AND(S726 &gt; -200,S726 &lt;= -100),-2,IF(AND(S726 &gt; -100,S726 &lt;= -1),-1,IF(AND(S726 &gt;= 0,S726 &lt; 100),1,IF(AND(S726 &gt;= 100,S726 &lt; 200),2,IF(AND(S726 &gt;= 200,S726 &lt; 300),3,IF(AND(S726 &gt;= 300,S726 &lt; 400),4,IF(AND(S726 &gt;= 400,S726 &lt; 500),5))))))))))))</f>
        <v>2</v>
      </c>
      <c r="E726" s="1" t="s">
        <v>456</v>
      </c>
      <c r="F726" s="27" t="s">
        <v>633</v>
      </c>
      <c r="G726" s="1" t="s">
        <v>634</v>
      </c>
      <c r="H726" s="1" t="s">
        <v>635</v>
      </c>
      <c r="I726" s="1">
        <v>373</v>
      </c>
      <c r="J726" s="1">
        <v>3</v>
      </c>
      <c r="K726" s="1">
        <v>1</v>
      </c>
      <c r="L726" s="1">
        <v>0</v>
      </c>
      <c r="M726" t="s">
        <v>29</v>
      </c>
      <c r="N726" s="14">
        <f>J726/I726</f>
        <v>8.0428954423592495E-3</v>
      </c>
      <c r="O726" s="14">
        <f>K726/I726</f>
        <v>2.6809651474530832E-3</v>
      </c>
      <c r="P726" s="14">
        <f>L726/I726</f>
        <v>0</v>
      </c>
      <c r="Q726">
        <v>87</v>
      </c>
      <c r="R726" s="14">
        <f>Q726/I726</f>
        <v>0.23324396782841822</v>
      </c>
      <c r="S726">
        <v>170</v>
      </c>
      <c r="T726" t="s">
        <v>97</v>
      </c>
      <c r="U726" s="19" t="s">
        <v>460</v>
      </c>
      <c r="V726" s="19" t="s">
        <v>444</v>
      </c>
      <c r="W726">
        <v>56.833333333333343</v>
      </c>
      <c r="X726" s="14">
        <f>(Q726-W726)/I726</f>
        <v>8.0875781948167982E-2</v>
      </c>
      <c r="Y726" s="14" t="s">
        <v>636</v>
      </c>
      <c r="Z726" s="30" t="str">
        <f>CONCATENATE(E726," (",U726,") - ",F726," (",V726,")")</f>
        <v>Lucian (0062) - Podagra (071)</v>
      </c>
      <c r="AA726" s="14"/>
      <c r="AB726" s="14"/>
      <c r="AC726" s="14"/>
      <c r="AD726" s="14"/>
    </row>
    <row r="727" spans="1:31" ht="15.75" customHeight="1" x14ac:dyDescent="0.2">
      <c r="A727" s="1" t="s">
        <v>84</v>
      </c>
      <c r="B727" s="1" t="s">
        <v>85</v>
      </c>
      <c r="C727" s="1" t="s">
        <v>85</v>
      </c>
      <c r="D727" s="10">
        <f>IF(AND(S727 &gt;= -800,S727 &lt;= -600),-7,IF(AND(S727 &gt; -600,S727 &lt;= -500),-6,IF(AND(S727 &gt; -500,S727 &lt;= -400),-5,IF(AND(S727 &gt; -400,S727 &lt;= -300),-4,IF(AND(S727 &gt; -300,S727 &lt;= -200),-3,IF(AND(S727 &gt; -200,S727 &lt;= -100),-2,IF(AND(S727 &gt; -100,S727 &lt;= -1),-1,IF(AND(S727 &gt;= 0,S727 &lt; 100),1,IF(AND(S727 &gt;= 100,S727 &lt; 200),2,IF(AND(S727 &gt;= 200,S727 &lt; 300),3,IF(AND(S727 &gt;= 300,S727 &lt; 400),4,IF(AND(S727 &gt;= 400,S727 &lt; 500),5))))))))))))</f>
        <v>2</v>
      </c>
      <c r="E727" s="1" t="s">
        <v>456</v>
      </c>
      <c r="F727" s="27" t="s">
        <v>637</v>
      </c>
      <c r="G727" s="1" t="s">
        <v>638</v>
      </c>
      <c r="H727" s="1" t="s">
        <v>639</v>
      </c>
      <c r="I727" s="1">
        <v>1592</v>
      </c>
      <c r="J727" s="1">
        <v>6</v>
      </c>
      <c r="K727" s="1">
        <v>5</v>
      </c>
      <c r="L727" s="1">
        <v>0</v>
      </c>
      <c r="M727" t="s">
        <v>29</v>
      </c>
      <c r="N727" s="14">
        <f>J727/I727</f>
        <v>3.7688442211055275E-3</v>
      </c>
      <c r="O727" s="14">
        <f>K727/I727</f>
        <v>3.1407035175879399E-3</v>
      </c>
      <c r="P727" s="14">
        <f>L727/I727</f>
        <v>0</v>
      </c>
      <c r="Q727">
        <v>338</v>
      </c>
      <c r="R727" s="14">
        <f>Q727/I727</f>
        <v>0.21231155778894473</v>
      </c>
      <c r="S727">
        <v>170</v>
      </c>
      <c r="T727" t="s">
        <v>97</v>
      </c>
      <c r="U727" s="19" t="s">
        <v>460</v>
      </c>
      <c r="V727" s="19" t="s">
        <v>640</v>
      </c>
      <c r="W727">
        <v>194.85000000000011</v>
      </c>
      <c r="X727" s="14">
        <f>(Q727-W727)/I727</f>
        <v>8.991834170854264E-2</v>
      </c>
      <c r="Y727" s="14" t="s">
        <v>641</v>
      </c>
      <c r="Z727" s="30" t="str">
        <f>CONCATENATE(E727," (",U727,") - ",F727," (",V727,")")</f>
        <v>Lucian (0062) - Pro lapsu inter salutandum (058)</v>
      </c>
      <c r="AA727" s="14"/>
      <c r="AB727" s="14"/>
      <c r="AC727" s="14"/>
      <c r="AD727" s="14"/>
    </row>
    <row r="728" spans="1:31" ht="15.75" customHeight="1" x14ac:dyDescent="0.2">
      <c r="A728" s="1" t="s">
        <v>84</v>
      </c>
      <c r="B728" s="1" t="s">
        <v>85</v>
      </c>
      <c r="C728" s="1" t="s">
        <v>85</v>
      </c>
      <c r="D728" s="10">
        <f>IF(AND(S728 &gt;= -800,S728 &lt;= -600),-7,IF(AND(S728 &gt; -600,S728 &lt;= -500),-6,IF(AND(S728 &gt; -500,S728 &lt;= -400),-5,IF(AND(S728 &gt; -400,S728 &lt;= -300),-4,IF(AND(S728 &gt; -300,S728 &lt;= -200),-3,IF(AND(S728 &gt; -200,S728 &lt;= -100),-2,IF(AND(S728 &gt; -100,S728 &lt;= -1),-1,IF(AND(S728 &gt;= 0,S728 &lt; 100),1,IF(AND(S728 &gt;= 100,S728 &lt; 200),2,IF(AND(S728 &gt;= 200,S728 &lt; 300),3,IF(AND(S728 &gt;= 300,S728 &lt; 400),4,IF(AND(S728 &gt;= 400,S728 &lt; 500),5))))))))))))</f>
        <v>2</v>
      </c>
      <c r="E728" s="1" t="s">
        <v>456</v>
      </c>
      <c r="F728" s="27" t="s">
        <v>642</v>
      </c>
      <c r="G728" s="1" t="s">
        <v>643</v>
      </c>
      <c r="H728" s="1" t="s">
        <v>644</v>
      </c>
      <c r="I728" s="1">
        <v>2348</v>
      </c>
      <c r="J728" s="1">
        <v>6</v>
      </c>
      <c r="K728" s="1">
        <v>0</v>
      </c>
      <c r="L728" s="1">
        <v>1</v>
      </c>
      <c r="M728" t="s">
        <v>29</v>
      </c>
      <c r="N728" s="14">
        <f>J728/I728</f>
        <v>2.5553662691652468E-3</v>
      </c>
      <c r="O728" s="14">
        <f>K728/I728</f>
        <v>0</v>
      </c>
      <c r="P728" s="14">
        <f>L728/I728</f>
        <v>4.2589437819420784E-4</v>
      </c>
      <c r="Q728">
        <v>480</v>
      </c>
      <c r="R728" s="14">
        <f>Q728/I728</f>
        <v>0.20442930153321975</v>
      </c>
      <c r="S728">
        <v>170</v>
      </c>
      <c r="T728" t="s">
        <v>97</v>
      </c>
      <c r="U728" s="19" t="s">
        <v>460</v>
      </c>
      <c r="V728" s="19" t="s">
        <v>645</v>
      </c>
      <c r="W728">
        <v>286.85000000000008</v>
      </c>
      <c r="X728" s="14">
        <f>(Q728-W728)/I728</f>
        <v>8.2261499148211209E-2</v>
      </c>
      <c r="Y728" s="14" t="s">
        <v>646</v>
      </c>
      <c r="Z728" s="30" t="str">
        <f>CONCATENATE(E728," (",U728,") - ",F728," (",V728,")")</f>
        <v>Lucian (0062) - Prometheus (020)</v>
      </c>
      <c r="AA728" s="14"/>
      <c r="AB728" s="14"/>
      <c r="AC728" s="14"/>
      <c r="AD728" s="14"/>
    </row>
    <row r="729" spans="1:31" ht="15.75" customHeight="1" x14ac:dyDescent="0.2">
      <c r="A729" s="1" t="s">
        <v>84</v>
      </c>
      <c r="B729" s="1" t="s">
        <v>85</v>
      </c>
      <c r="C729" s="1" t="s">
        <v>85</v>
      </c>
      <c r="D729" s="10">
        <f>IF(AND(S729 &gt;= -800,S729 &lt;= -600),-7,IF(AND(S729 &gt; -600,S729 &lt;= -500),-6,IF(AND(S729 &gt; -500,S729 &lt;= -400),-5,IF(AND(S729 &gt; -400,S729 &lt;= -300),-4,IF(AND(S729 &gt; -300,S729 &lt;= -200),-3,IF(AND(S729 &gt; -200,S729 &lt;= -100),-2,IF(AND(S729 &gt; -100,S729 &lt;= -1),-1,IF(AND(S729 &gt;= 0,S729 &lt; 100),1,IF(AND(S729 &gt;= 100,S729 &lt; 200),2,IF(AND(S729 &gt;= 200,S729 &lt; 300),3,IF(AND(S729 &gt;= 300,S729 &lt; 400),4,IF(AND(S729 &gt;= 400,S729 &lt; 500),5))))))))))))</f>
        <v>2</v>
      </c>
      <c r="E729" s="1" t="s">
        <v>456</v>
      </c>
      <c r="F729" s="27" t="s">
        <v>647</v>
      </c>
      <c r="G729" s="1" t="s">
        <v>648</v>
      </c>
      <c r="H729" s="1" t="s">
        <v>649</v>
      </c>
      <c r="I729" s="1">
        <v>1006</v>
      </c>
      <c r="J729" s="1">
        <v>19</v>
      </c>
      <c r="K729" s="1">
        <v>0</v>
      </c>
      <c r="L729" s="1">
        <v>1</v>
      </c>
      <c r="M729" t="s">
        <v>29</v>
      </c>
      <c r="N729" s="14">
        <f>J729/I729</f>
        <v>1.8886679920477135E-2</v>
      </c>
      <c r="O729" s="14">
        <f>K729/I729</f>
        <v>0</v>
      </c>
      <c r="P729" s="14">
        <f>L729/I729</f>
        <v>9.9403578528827028E-4</v>
      </c>
      <c r="Q729">
        <v>177</v>
      </c>
      <c r="R729" s="14">
        <f>Q729/I729</f>
        <v>0.17594433399602386</v>
      </c>
      <c r="S729">
        <v>170</v>
      </c>
      <c r="T729" t="s">
        <v>97</v>
      </c>
      <c r="U729" s="19" t="s">
        <v>460</v>
      </c>
      <c r="V729" s="19" t="s">
        <v>650</v>
      </c>
      <c r="W729">
        <v>97.316666666666649</v>
      </c>
      <c r="X729" s="14">
        <f>(Q729-W729)/I729</f>
        <v>7.9208084824387029E-2</v>
      </c>
      <c r="Y729" s="14" t="s">
        <v>651</v>
      </c>
      <c r="Z729" s="30" t="str">
        <f>CONCATENATE(E729," (",U729,") - ",F729," (",V729,")")</f>
        <v>Lucian (0062) - Prometheus es in verbis (064)</v>
      </c>
      <c r="AA729" s="14"/>
      <c r="AB729" s="14"/>
      <c r="AC729" s="14"/>
      <c r="AD729" s="14"/>
    </row>
    <row r="730" spans="1:31" ht="15.75" customHeight="1" x14ac:dyDescent="0.2">
      <c r="A730" s="1" t="s">
        <v>84</v>
      </c>
      <c r="B730" s="1" t="s">
        <v>85</v>
      </c>
      <c r="C730" s="1" t="s">
        <v>85</v>
      </c>
      <c r="D730" s="10">
        <f>IF(AND(S730 &gt;= -800,S730 &lt;= -600),-7,IF(AND(S730 &gt; -600,S730 &lt;= -500),-6,IF(AND(S730 &gt; -500,S730 &lt;= -400),-5,IF(AND(S730 &gt; -400,S730 &lt;= -300),-4,IF(AND(S730 &gt; -300,S730 &lt;= -200),-3,IF(AND(S730 &gt; -200,S730 &lt;= -100),-2,IF(AND(S730 &gt; -100,S730 &lt;= -1),-1,IF(AND(S730 &gt;= 0,S730 &lt; 100),1,IF(AND(S730 &gt;= 100,S730 &lt; 200),2,IF(AND(S730 &gt;= 200,S730 &lt; 300),3,IF(AND(S730 &gt;= 300,S730 &lt; 400),4,IF(AND(S730 &gt;= 400,S730 &lt; 500),5))))))))))))</f>
        <v>2</v>
      </c>
      <c r="E730" s="1" t="s">
        <v>456</v>
      </c>
      <c r="F730" s="27" t="s">
        <v>652</v>
      </c>
      <c r="G730" s="1" t="s">
        <v>653</v>
      </c>
      <c r="H730" s="1" t="s">
        <v>654</v>
      </c>
      <c r="I730" s="1">
        <v>3911</v>
      </c>
      <c r="J730" s="1">
        <v>6</v>
      </c>
      <c r="K730" s="1">
        <v>13</v>
      </c>
      <c r="L730" s="1">
        <v>0</v>
      </c>
      <c r="M730" t="s">
        <v>29</v>
      </c>
      <c r="N730" s="14">
        <f>J730/I730</f>
        <v>1.534134492457172E-3</v>
      </c>
      <c r="O730" s="14">
        <f>K730/I730</f>
        <v>3.3239580669905395E-3</v>
      </c>
      <c r="P730" s="14">
        <f>L730/I730</f>
        <v>0</v>
      </c>
      <c r="Q730">
        <v>840</v>
      </c>
      <c r="R730" s="14">
        <f>Q730/I730</f>
        <v>0.2147788289440041</v>
      </c>
      <c r="S730">
        <v>170</v>
      </c>
      <c r="T730" t="s">
        <v>97</v>
      </c>
      <c r="U730" s="19" t="s">
        <v>460</v>
      </c>
      <c r="V730" s="19" t="s">
        <v>655</v>
      </c>
      <c r="W730">
        <v>465.83333333333269</v>
      </c>
      <c r="X730" s="14">
        <f>(Q730-W730)/I730</f>
        <v>9.5670331543509929E-2</v>
      </c>
      <c r="Y730" s="14" t="s">
        <v>656</v>
      </c>
      <c r="Z730" s="30" t="str">
        <f>CONCATENATE(E730," (",U730,") - ",F730," (",V730,")")</f>
        <v>Lucian (0062) - Pseudologista (049)</v>
      </c>
      <c r="AA730" s="14"/>
      <c r="AB730" s="14"/>
      <c r="AC730" s="14"/>
      <c r="AD730" s="14"/>
    </row>
    <row r="731" spans="1:31" ht="15.75" customHeight="1" x14ac:dyDescent="0.2">
      <c r="A731" s="1" t="s">
        <v>84</v>
      </c>
      <c r="B731" s="1" t="s">
        <v>85</v>
      </c>
      <c r="C731" s="1" t="s">
        <v>85</v>
      </c>
      <c r="D731" s="10">
        <f>IF(AND(S731 &gt;= -800,S731 &lt;= -600),-7,IF(AND(S731 &gt; -600,S731 &lt;= -500),-6,IF(AND(S731 &gt; -500,S731 &lt;= -400),-5,IF(AND(S731 &gt; -400,S731 &lt;= -300),-4,IF(AND(S731 &gt; -300,S731 &lt;= -200),-3,IF(AND(S731 &gt; -200,S731 &lt;= -100),-2,IF(AND(S731 &gt; -100,S731 &lt;= -1),-1,IF(AND(S731 &gt;= 0,S731 &lt; 100),1,IF(AND(S731 &gt;= 100,S731 &lt; 200),2,IF(AND(S731 &gt;= 200,S731 &lt; 300),3,IF(AND(S731 &gt;= 300,S731 &lt; 400),4,IF(AND(S731 &gt;= 400,S731 &lt; 500),5))))))))))))</f>
        <v>2</v>
      </c>
      <c r="E731" s="1" t="s">
        <v>456</v>
      </c>
      <c r="F731" s="27" t="s">
        <v>657</v>
      </c>
      <c r="G731" s="1" t="s">
        <v>658</v>
      </c>
      <c r="H731" s="1" t="s">
        <v>659</v>
      </c>
      <c r="I731" s="1">
        <v>5180</v>
      </c>
      <c r="J731" s="1">
        <v>31</v>
      </c>
      <c r="K731" s="1">
        <v>4</v>
      </c>
      <c r="L731" s="1">
        <v>0</v>
      </c>
      <c r="M731" t="s">
        <v>29</v>
      </c>
      <c r="N731" s="14">
        <f>J731/I731</f>
        <v>5.9845559845559844E-3</v>
      </c>
      <c r="O731" s="14">
        <f>K731/I731</f>
        <v>7.722007722007722E-4</v>
      </c>
      <c r="P731" s="14">
        <f>L731/I731</f>
        <v>0</v>
      </c>
      <c r="Q731">
        <v>1056</v>
      </c>
      <c r="R731" s="14">
        <f>Q731/I731</f>
        <v>0.20386100386100386</v>
      </c>
      <c r="S731">
        <v>170</v>
      </c>
      <c r="T731" t="s">
        <v>97</v>
      </c>
      <c r="U731" s="19" t="s">
        <v>460</v>
      </c>
      <c r="V731" s="19" t="s">
        <v>660</v>
      </c>
      <c r="W731">
        <v>647.50476190476263</v>
      </c>
      <c r="X731" s="14">
        <f>(Q731-W731)/I731</f>
        <v>7.8860084574370146E-2</v>
      </c>
      <c r="Y731" s="14" t="s">
        <v>661</v>
      </c>
      <c r="Z731" s="30" t="str">
        <f>CONCATENATE(E731," (",U731,") - ",F731," (",V731,")")</f>
        <v>Lucian (0062) - Saturnalia (055)</v>
      </c>
      <c r="AA731" s="14"/>
      <c r="AB731" s="14"/>
      <c r="AC731" s="14"/>
      <c r="AD731" s="14"/>
    </row>
    <row r="732" spans="1:31" ht="15.75" customHeight="1" x14ac:dyDescent="0.2">
      <c r="A732" s="1" t="s">
        <v>84</v>
      </c>
      <c r="B732" s="1" t="s">
        <v>85</v>
      </c>
      <c r="C732" s="1" t="s">
        <v>85</v>
      </c>
      <c r="D732" s="10">
        <f>IF(AND(S732 &gt;= -800,S732 &lt;= -600),-7,IF(AND(S732 &gt; -600,S732 &lt;= -500),-6,IF(AND(S732 &gt; -500,S732 &lt;= -400),-5,IF(AND(S732 &gt; -400,S732 &lt;= -300),-4,IF(AND(S732 &gt; -300,S732 &lt;= -200),-3,IF(AND(S732 &gt; -200,S732 &lt;= -100),-2,IF(AND(S732 &gt; -100,S732 &lt;= -1),-1,IF(AND(S732 &gt;= 0,S732 &lt; 100),1,IF(AND(S732 &gt;= 100,S732 &lt; 200),2,IF(AND(S732 &gt;= 200,S732 &lt; 300),3,IF(AND(S732 &gt;= 300,S732 &lt; 400),4,IF(AND(S732 &gt;= 400,S732 &lt; 500),5))))))))))))</f>
        <v>2</v>
      </c>
      <c r="E732" s="1" t="s">
        <v>456</v>
      </c>
      <c r="F732" s="27" t="s">
        <v>662</v>
      </c>
      <c r="G732" s="1" t="s">
        <v>663</v>
      </c>
      <c r="H732" s="1" t="s">
        <v>664</v>
      </c>
      <c r="I732" s="1">
        <v>1832</v>
      </c>
      <c r="J732" s="1">
        <v>16</v>
      </c>
      <c r="K732" s="1">
        <v>26</v>
      </c>
      <c r="L732" s="1">
        <v>0</v>
      </c>
      <c r="M732" t="s">
        <v>29</v>
      </c>
      <c r="N732" s="14">
        <f>J732/I732</f>
        <v>8.7336244541484712E-3</v>
      </c>
      <c r="O732" s="14">
        <f>K732/I732</f>
        <v>1.4192139737991267E-2</v>
      </c>
      <c r="P732" s="14">
        <f>L732/I732</f>
        <v>0</v>
      </c>
      <c r="Q732">
        <v>378</v>
      </c>
      <c r="R732" s="14">
        <f>Q732/I732</f>
        <v>0.20633187772925765</v>
      </c>
      <c r="S732">
        <v>170</v>
      </c>
      <c r="T732" t="s">
        <v>97</v>
      </c>
      <c r="U732" s="19" t="s">
        <v>460</v>
      </c>
      <c r="V732" s="19" t="s">
        <v>665</v>
      </c>
      <c r="W732">
        <v>214.03571428571439</v>
      </c>
      <c r="X732" s="14">
        <f>(Q732-W732)/I732</f>
        <v>8.9500155957579486E-2</v>
      </c>
      <c r="Y732" s="14" t="s">
        <v>666</v>
      </c>
      <c r="Z732" s="30" t="str">
        <f>CONCATENATE(E732," (",U732,") - ",F732," (",V732,")")</f>
        <v>Lucian (0062) - Scytha (062)</v>
      </c>
      <c r="AA732" s="14"/>
      <c r="AB732" s="14"/>
      <c r="AC732" s="14"/>
      <c r="AD732" s="14"/>
    </row>
    <row r="733" spans="1:31" ht="15.75" customHeight="1" x14ac:dyDescent="0.2">
      <c r="A733" s="1" t="s">
        <v>84</v>
      </c>
      <c r="B733" s="1" t="s">
        <v>85</v>
      </c>
      <c r="C733" s="1" t="s">
        <v>85</v>
      </c>
      <c r="D733" s="10">
        <f>IF(AND(S733 &gt;= -800,S733 &lt;= -600),-7,IF(AND(S733 &gt; -600,S733 &lt;= -500),-6,IF(AND(S733 &gt; -500,S733 &lt;= -400),-5,IF(AND(S733 &gt; -400,S733 &lt;= -300),-4,IF(AND(S733 &gt; -300,S733 &lt;= -200),-3,IF(AND(S733 &gt; -200,S733 &lt;= -100),-2,IF(AND(S733 &gt; -100,S733 &lt;= -1),-1,IF(AND(S733 &gt;= 0,S733 &lt; 100),1,IF(AND(S733 &gt;= 100,S733 &lt; 200),2,IF(AND(S733 &gt;= 200,S733 &lt; 300),3,IF(AND(S733 &gt;= 300,S733 &lt; 400),4,IF(AND(S733 &gt;= 400,S733 &lt; 500),5))))))))))))</f>
        <v>2</v>
      </c>
      <c r="E733" s="1" t="s">
        <v>456</v>
      </c>
      <c r="F733" s="27" t="s">
        <v>667</v>
      </c>
      <c r="G733" s="1" t="s">
        <v>668</v>
      </c>
      <c r="H733" s="1" t="s">
        <v>669</v>
      </c>
      <c r="I733" s="1">
        <v>1788</v>
      </c>
      <c r="J733" s="1">
        <v>1</v>
      </c>
      <c r="K733" s="1">
        <v>0</v>
      </c>
      <c r="L733" s="1">
        <v>0</v>
      </c>
      <c r="M733" t="s">
        <v>29</v>
      </c>
      <c r="N733" s="14">
        <f>J733/I733</f>
        <v>5.5928411633109618E-4</v>
      </c>
      <c r="O733" s="14">
        <f>K733/I733</f>
        <v>0</v>
      </c>
      <c r="P733" s="14">
        <f>L733/I733</f>
        <v>0</v>
      </c>
      <c r="Q733">
        <v>334</v>
      </c>
      <c r="R733" s="14">
        <f>Q733/I733</f>
        <v>0.18680089485458612</v>
      </c>
      <c r="S733">
        <v>170</v>
      </c>
      <c r="T733" t="s">
        <v>97</v>
      </c>
      <c r="U733" s="19" t="s">
        <v>460</v>
      </c>
      <c r="V733" s="19" t="s">
        <v>670</v>
      </c>
      <c r="W733">
        <v>203.78333333333339</v>
      </c>
      <c r="X733" s="14">
        <f>(Q733-W733)/I733</f>
        <v>7.2828113348247542E-2</v>
      </c>
      <c r="Y733" s="14" t="s">
        <v>671</v>
      </c>
      <c r="Z733" s="30" t="str">
        <f>CONCATENATE(E733," (",U733,") - ",F733," (",V733,")")</f>
        <v>Lucian (0062) - Somnium sive vita Luciani (029)</v>
      </c>
      <c r="AA733" s="14"/>
      <c r="AB733" s="14"/>
      <c r="AC733" s="14"/>
      <c r="AD733" s="14"/>
    </row>
    <row r="734" spans="1:31" ht="15.75" customHeight="1" x14ac:dyDescent="0.2">
      <c r="A734" s="1" t="s">
        <v>84</v>
      </c>
      <c r="B734" s="1" t="s">
        <v>85</v>
      </c>
      <c r="C734" s="1" t="s">
        <v>85</v>
      </c>
      <c r="D734" s="10">
        <f>IF(AND(S734 &gt;= -800,S734 &lt;= -600),-7,IF(AND(S734 &gt; -600,S734 &lt;= -500),-6,IF(AND(S734 &gt; -500,S734 &lt;= -400),-5,IF(AND(S734 &gt; -400,S734 &lt;= -300),-4,IF(AND(S734 &gt; -300,S734 &lt;= -200),-3,IF(AND(S734 &gt; -200,S734 &lt;= -100),-2,IF(AND(S734 &gt; -100,S734 &lt;= -1),-1,IF(AND(S734 &gt;= 0,S734 &lt; 100),1,IF(AND(S734 &gt;= 100,S734 &lt; 200),2,IF(AND(S734 &gt;= 200,S734 &lt; 300),3,IF(AND(S734 &gt;= 300,S734 &lt; 400),4,IF(AND(S734 &gt;= 400,S734 &lt; 500),5))))))))))))</f>
        <v>2</v>
      </c>
      <c r="E734" s="1" t="s">
        <v>456</v>
      </c>
      <c r="F734" s="27" t="s">
        <v>672</v>
      </c>
      <c r="G734" s="1" t="s">
        <v>673</v>
      </c>
      <c r="H734" s="1" t="s">
        <v>674</v>
      </c>
      <c r="I734" s="1">
        <v>4741</v>
      </c>
      <c r="J734" s="1">
        <v>15</v>
      </c>
      <c r="K734" s="1">
        <v>27</v>
      </c>
      <c r="L734" s="1">
        <v>0</v>
      </c>
      <c r="M734" t="s">
        <v>29</v>
      </c>
      <c r="N734" s="14">
        <f>J734/I734</f>
        <v>3.1638894747943471E-3</v>
      </c>
      <c r="O734" s="14">
        <f>K734/I734</f>
        <v>5.6950010546298249E-3</v>
      </c>
      <c r="P734" s="14">
        <f>L734/I734</f>
        <v>0</v>
      </c>
      <c r="Q734">
        <v>967</v>
      </c>
      <c r="R734" s="14">
        <f>Q734/I734</f>
        <v>0.20396540814174224</v>
      </c>
      <c r="S734">
        <v>170</v>
      </c>
      <c r="T734" t="s">
        <v>97</v>
      </c>
      <c r="U734" s="19" t="s">
        <v>460</v>
      </c>
      <c r="V734" s="19" t="s">
        <v>675</v>
      </c>
      <c r="W734">
        <v>530.89999999999918</v>
      </c>
      <c r="X734" s="14">
        <f>(Q734-W734)/I734</f>
        <v>9.1984813330521165E-2</v>
      </c>
      <c r="Y734" s="14" t="s">
        <v>676</v>
      </c>
      <c r="Z734" s="30" t="str">
        <f>CONCATENATE(E734," (",U734,") - ",F734," (",V734,")")</f>
        <v>Lucian (0062) - Symposium (015)</v>
      </c>
      <c r="AA734" s="14"/>
      <c r="AB734" s="14"/>
      <c r="AC734" s="14"/>
      <c r="AD734" s="14"/>
    </row>
    <row r="735" spans="1:31" ht="15.75" customHeight="1" x14ac:dyDescent="0.2">
      <c r="A735" s="1" t="s">
        <v>84</v>
      </c>
      <c r="B735" s="1" t="s">
        <v>85</v>
      </c>
      <c r="C735" s="1" t="s">
        <v>85</v>
      </c>
      <c r="D735" s="10">
        <f>IF(AND(S735 &gt;= -800,S735 &lt;= -600),-7,IF(AND(S735 &gt; -600,S735 &lt;= -500),-6,IF(AND(S735 &gt; -500,S735 &lt;= -400),-5,IF(AND(S735 &gt; -400,S735 &lt;= -300),-4,IF(AND(S735 &gt; -300,S735 &lt;= -200),-3,IF(AND(S735 &gt; -200,S735 &lt;= -100),-2,IF(AND(S735 &gt; -100,S735 &lt;= -1),-1,IF(AND(S735 &gt;= 0,S735 &lt; 100),1,IF(AND(S735 &gt;= 100,S735 &lt; 200),2,IF(AND(S735 &gt;= 200,S735 &lt; 300),3,IF(AND(S735 &gt;= 300,S735 &lt; 400),4,IF(AND(S735 &gt;= 400,S735 &lt; 500),5))))))))))))</f>
        <v>2</v>
      </c>
      <c r="E735" s="1" t="s">
        <v>456</v>
      </c>
      <c r="F735" s="27" t="s">
        <v>677</v>
      </c>
      <c r="G735" s="1" t="s">
        <v>678</v>
      </c>
      <c r="H735" s="1" t="s">
        <v>679</v>
      </c>
      <c r="I735" s="1">
        <v>1584</v>
      </c>
      <c r="J735" s="1">
        <v>8</v>
      </c>
      <c r="K735" s="1">
        <v>4</v>
      </c>
      <c r="L735" s="1">
        <v>0</v>
      </c>
      <c r="M735" t="s">
        <v>29</v>
      </c>
      <c r="N735" s="14">
        <f>J735/I735</f>
        <v>5.0505050505050509E-3</v>
      </c>
      <c r="O735" s="14">
        <f>K735/I735</f>
        <v>2.5252525252525255E-3</v>
      </c>
      <c r="P735" s="14">
        <f>L735/I735</f>
        <v>0</v>
      </c>
      <c r="Q735">
        <v>307</v>
      </c>
      <c r="R735" s="14">
        <f>Q735/I735</f>
        <v>0.19381313131313133</v>
      </c>
      <c r="S735">
        <v>170</v>
      </c>
      <c r="T735" t="s">
        <v>97</v>
      </c>
      <c r="U735" s="19" t="s">
        <v>460</v>
      </c>
      <c r="V735" s="19" t="s">
        <v>680</v>
      </c>
      <c r="W735">
        <v>179.98333333333329</v>
      </c>
      <c r="X735" s="14">
        <f>(Q735-W735)/I735</f>
        <v>8.0187289562289585E-2</v>
      </c>
      <c r="Y735" s="14" t="s">
        <v>681</v>
      </c>
      <c r="Z735" s="30" t="str">
        <f>CONCATENATE(E735," (",U735,") - ",F735," (",V735,")")</f>
        <v>Lucian (0062) - Zeuxis (057)</v>
      </c>
      <c r="AA735" s="14" t="s">
        <v>3692</v>
      </c>
      <c r="AB735" s="31">
        <v>5</v>
      </c>
      <c r="AC735" s="31">
        <v>15</v>
      </c>
      <c r="AD735" s="14"/>
    </row>
    <row r="736" spans="1:31" ht="15.75" customHeight="1" x14ac:dyDescent="0.2">
      <c r="A736" s="1" t="s">
        <v>1410</v>
      </c>
      <c r="B736" s="1" t="s">
        <v>1410</v>
      </c>
      <c r="C736" s="1" t="s">
        <v>1410</v>
      </c>
      <c r="D736" s="10">
        <f>IF(AND(S736 &gt;= -800,S736 &lt;= -600),-7,IF(AND(S736 &gt; -600,S736 &lt;= -500),-6,IF(AND(S736 &gt; -500,S736 &lt;= -400),-5,IF(AND(S736 &gt; -400,S736 &lt;= -300),-4,IF(AND(S736 &gt; -300,S736 &lt;= -200),-3,IF(AND(S736 &gt; -200,S736 &lt;= -100),-2,IF(AND(S736 &gt; -100,S736 &lt;= -1),-1,IF(AND(S736 &gt;= 0,S736 &lt; 100),1,IF(AND(S736 &gt;= 100,S736 &lt; 200),2,IF(AND(S736 &gt;= 200,S736 &lt; 300),3,IF(AND(S736 &gt;= 300,S736 &lt; 400),4,IF(AND(S736 &gt;= 400,S736 &lt; 500),5))))))))))))</f>
        <v>2</v>
      </c>
      <c r="E736" s="1" t="s">
        <v>2007</v>
      </c>
      <c r="F736" s="27" t="s">
        <v>3654</v>
      </c>
      <c r="G736" s="1" t="s">
        <v>2134</v>
      </c>
      <c r="H736" s="1" t="s">
        <v>2135</v>
      </c>
      <c r="I736" s="1">
        <v>1015</v>
      </c>
      <c r="J736" s="1">
        <v>5</v>
      </c>
      <c r="K736" s="1">
        <v>1</v>
      </c>
      <c r="L736" s="1">
        <v>0</v>
      </c>
      <c r="M736" t="s">
        <v>29</v>
      </c>
      <c r="N736" s="14">
        <f>J736/I736</f>
        <v>4.9261083743842365E-3</v>
      </c>
      <c r="O736" s="14">
        <f>K736/I736</f>
        <v>9.8522167487684722E-4</v>
      </c>
      <c r="P736" s="14">
        <f>L736/I736</f>
        <v>0</v>
      </c>
      <c r="Q736">
        <v>245</v>
      </c>
      <c r="R736" s="14">
        <f>Q736/I736</f>
        <v>0.2413793103448276</v>
      </c>
      <c r="S736">
        <v>171</v>
      </c>
      <c r="T736" t="s">
        <v>97</v>
      </c>
      <c r="U736" s="19" t="s">
        <v>2010</v>
      </c>
      <c r="V736" s="19" t="s">
        <v>717</v>
      </c>
      <c r="W736">
        <v>143.16190476190471</v>
      </c>
      <c r="X736" s="14">
        <f>(Q736-W736)/I736</f>
        <v>0.10033309875674414</v>
      </c>
      <c r="Y736" s="14" t="s">
        <v>2136</v>
      </c>
      <c r="Z736" s="30" t="str">
        <f>CONCATENATE(E736," (",U736,") - ",F736," (",V736,")")</f>
        <v>Aristides, Aelius (0284) - Orationes 19 Dindorf 22 Keil (019)</v>
      </c>
      <c r="AA736" s="14"/>
      <c r="AB736" s="14"/>
      <c r="AC736" s="14"/>
      <c r="AD736" s="14"/>
      <c r="AE736">
        <v>22</v>
      </c>
    </row>
    <row r="737" spans="1:31" ht="15.75" customHeight="1" x14ac:dyDescent="0.2">
      <c r="A737" s="1" t="s">
        <v>1410</v>
      </c>
      <c r="B737" s="1" t="s">
        <v>1410</v>
      </c>
      <c r="C737" s="1" t="s">
        <v>1410</v>
      </c>
      <c r="D737" s="10">
        <f>IF(AND(S737 &gt;= -800,S737 &lt;= -600),-7,IF(AND(S737 &gt; -600,S737 &lt;= -500),-6,IF(AND(S737 &gt; -500,S737 &lt;= -400),-5,IF(AND(S737 &gt; -400,S737 &lt;= -300),-4,IF(AND(S737 &gt; -300,S737 &lt;= -200),-3,IF(AND(S737 &gt; -200,S737 &lt;= -100),-2,IF(AND(S737 &gt; -100,S737 &lt;= -1),-1,IF(AND(S737 &gt;= 0,S737 &lt; 100),1,IF(AND(S737 &gt;= 100,S737 &lt; 200),2,IF(AND(S737 &gt;= 200,S737 &lt; 300),3,IF(AND(S737 &gt;= 300,S737 &lt; 400),4,IF(AND(S737 &gt;= 400,S737 &lt; 500),5))))))))))))</f>
        <v>2</v>
      </c>
      <c r="E737" s="1" t="s">
        <v>2007</v>
      </c>
      <c r="F737" s="27" t="s">
        <v>3655</v>
      </c>
      <c r="G737" s="1" t="s">
        <v>2137</v>
      </c>
      <c r="H737" s="1" t="s">
        <v>2138</v>
      </c>
      <c r="I737" s="1">
        <v>5172</v>
      </c>
      <c r="J737" s="1">
        <v>15</v>
      </c>
      <c r="K737" s="1">
        <v>10</v>
      </c>
      <c r="L737" s="1">
        <v>0</v>
      </c>
      <c r="M737" t="s">
        <v>29</v>
      </c>
      <c r="N737" s="14">
        <f>J737/I737</f>
        <v>2.9002320185614848E-3</v>
      </c>
      <c r="O737" s="14">
        <f>K737/I737</f>
        <v>1.9334880123743233E-3</v>
      </c>
      <c r="P737" s="14">
        <f>L737/I737</f>
        <v>0</v>
      </c>
      <c r="Q737">
        <v>1149</v>
      </c>
      <c r="R737" s="14">
        <f>Q737/I737</f>
        <v>0.22215777262180975</v>
      </c>
      <c r="S737">
        <v>171</v>
      </c>
      <c r="T737" t="s">
        <v>97</v>
      </c>
      <c r="U737" s="19" t="s">
        <v>2010</v>
      </c>
      <c r="V737" s="19" t="s">
        <v>695</v>
      </c>
      <c r="W737">
        <v>517.95238095237937</v>
      </c>
      <c r="X737" s="14">
        <f>(Q737-W737)/I737</f>
        <v>0.12201230066659331</v>
      </c>
      <c r="Y737" s="14" t="s">
        <v>2139</v>
      </c>
      <c r="Z737" s="30" t="str">
        <f>CONCATENATE(E737," (",U737,") - ",F737," (",V737,")")</f>
        <v>Aristides, Aelius (0284) - Orationes 23 Dindorf 47 Keil (023)</v>
      </c>
      <c r="AA737" s="14"/>
      <c r="AB737" s="14"/>
      <c r="AC737" s="14"/>
      <c r="AD737" s="14"/>
      <c r="AE737">
        <v>47</v>
      </c>
    </row>
    <row r="738" spans="1:31" ht="15.75" customHeight="1" x14ac:dyDescent="0.2">
      <c r="A738" s="1" t="s">
        <v>1410</v>
      </c>
      <c r="B738" s="1" t="s">
        <v>1410</v>
      </c>
      <c r="C738" s="1" t="s">
        <v>1410</v>
      </c>
      <c r="D738" s="10">
        <f>IF(AND(S738 &gt;= -800,S738 &lt;= -600),-7,IF(AND(S738 &gt; -600,S738 &lt;= -500),-6,IF(AND(S738 &gt; -500,S738 &lt;= -400),-5,IF(AND(S738 &gt; -400,S738 &lt;= -300),-4,IF(AND(S738 &gt; -300,S738 &lt;= -200),-3,IF(AND(S738 &gt; -200,S738 &lt;= -100),-2,IF(AND(S738 &gt; -100,S738 &lt;= -1),-1,IF(AND(S738 &gt;= 0,S738 &lt; 100),1,IF(AND(S738 &gt;= 100,S738 &lt; 200),2,IF(AND(S738 &gt;= 200,S738 &lt; 300),3,IF(AND(S738 &gt;= 300,S738 &lt; 400),4,IF(AND(S738 &gt;= 400,S738 &lt; 500),5))))))))))))</f>
        <v>2</v>
      </c>
      <c r="E738" s="1" t="s">
        <v>2007</v>
      </c>
      <c r="F738" s="27" t="s">
        <v>3656</v>
      </c>
      <c r="G738" s="1" t="s">
        <v>2140</v>
      </c>
      <c r="H738" s="1" t="s">
        <v>2141</v>
      </c>
      <c r="I738" s="1">
        <v>5741</v>
      </c>
      <c r="J738" s="1">
        <v>11</v>
      </c>
      <c r="K738" s="1">
        <v>17</v>
      </c>
      <c r="L738" s="1">
        <v>0</v>
      </c>
      <c r="M738" t="s">
        <v>29</v>
      </c>
      <c r="N738" s="14">
        <f>J738/I738</f>
        <v>1.9160425013063926E-3</v>
      </c>
      <c r="O738" s="14">
        <f>K738/I738</f>
        <v>2.9611565929280612E-3</v>
      </c>
      <c r="P738" s="14">
        <f>L738/I738</f>
        <v>0</v>
      </c>
      <c r="Q738">
        <v>1239</v>
      </c>
      <c r="R738" s="14">
        <f>Q738/I738</f>
        <v>0.2158160599198746</v>
      </c>
      <c r="S738">
        <v>171</v>
      </c>
      <c r="T738" t="s">
        <v>97</v>
      </c>
      <c r="U738" s="19" t="s">
        <v>2010</v>
      </c>
      <c r="V738" s="19" t="s">
        <v>766</v>
      </c>
      <c r="W738">
        <v>625.55000000000018</v>
      </c>
      <c r="X738" s="14">
        <f>(Q738-W738)/I738</f>
        <v>0.10685420658421875</v>
      </c>
      <c r="Y738" s="14" t="s">
        <v>2142</v>
      </c>
      <c r="Z738" s="30" t="str">
        <f>CONCATENATE(E738," (",U738,") - ",F738," (",V738,")")</f>
        <v>Aristides, Aelius (0284) - Orationes 24 Dindorf 48 Keil (024)</v>
      </c>
      <c r="AA738" s="14" t="s">
        <v>3692</v>
      </c>
      <c r="AB738" s="31">
        <v>5</v>
      </c>
      <c r="AC738" s="31">
        <v>2</v>
      </c>
      <c r="AD738" s="14"/>
      <c r="AE738">
        <v>48</v>
      </c>
    </row>
    <row r="739" spans="1:31" ht="15.75" customHeight="1" x14ac:dyDescent="0.2">
      <c r="A739" s="1" t="s">
        <v>1410</v>
      </c>
      <c r="B739" s="1" t="s">
        <v>1410</v>
      </c>
      <c r="C739" s="1" t="s">
        <v>1410</v>
      </c>
      <c r="D739" s="10">
        <f>IF(AND(S739 &gt;= -800,S739 &lt;= -600),-7,IF(AND(S739 &gt; -600,S739 &lt;= -500),-6,IF(AND(S739 &gt; -500,S739 &lt;= -400),-5,IF(AND(S739 &gt; -400,S739 &lt;= -300),-4,IF(AND(S739 &gt; -300,S739 &lt;= -200),-3,IF(AND(S739 &gt; -200,S739 &lt;= -100),-2,IF(AND(S739 &gt; -100,S739 &lt;= -1),-1,IF(AND(S739 &gt;= 0,S739 &lt; 100),1,IF(AND(S739 &gt;= 100,S739 &lt; 200),2,IF(AND(S739 &gt;= 200,S739 &lt; 300),3,IF(AND(S739 &gt;= 300,S739 &lt; 400),4,IF(AND(S739 &gt;= 400,S739 &lt; 500),5))))))))))))</f>
        <v>2</v>
      </c>
      <c r="E739" s="1" t="s">
        <v>2007</v>
      </c>
      <c r="F739" s="27" t="s">
        <v>3657</v>
      </c>
      <c r="G739" s="1" t="s">
        <v>2143</v>
      </c>
      <c r="H739" s="1" t="s">
        <v>2144</v>
      </c>
      <c r="I739" s="1">
        <v>3472</v>
      </c>
      <c r="J739" s="1">
        <v>5</v>
      </c>
      <c r="K739" s="1">
        <v>6</v>
      </c>
      <c r="L739" s="1">
        <v>0</v>
      </c>
      <c r="M739" t="s">
        <v>29</v>
      </c>
      <c r="N739" s="14">
        <f>J739/I739</f>
        <v>1.4400921658986176E-3</v>
      </c>
      <c r="O739" s="14">
        <f>K739/I739</f>
        <v>1.7281105990783411E-3</v>
      </c>
      <c r="P739" s="14">
        <f>L739/I739</f>
        <v>0</v>
      </c>
      <c r="Q739">
        <v>752</v>
      </c>
      <c r="R739" s="14">
        <f>Q739/I739</f>
        <v>0.21658986175115208</v>
      </c>
      <c r="S739">
        <v>171</v>
      </c>
      <c r="T739" t="s">
        <v>97</v>
      </c>
      <c r="U739" s="19" t="s">
        <v>2010</v>
      </c>
      <c r="V739" s="19" t="s">
        <v>752</v>
      </c>
      <c r="W739">
        <v>375.90952380952359</v>
      </c>
      <c r="X739" s="14">
        <f>(Q739-W739)/I739</f>
        <v>0.10832098968619712</v>
      </c>
      <c r="Y739" s="14" t="s">
        <v>2145</v>
      </c>
      <c r="Z739" s="30" t="str">
        <f>CONCATENATE(E739," (",U739,") - ",F739," (",V739,")")</f>
        <v>Aristides, Aelius (0284) - Orationes 25 Dindorf 49 Keil (025)</v>
      </c>
      <c r="AA739" s="14"/>
      <c r="AB739" s="14"/>
      <c r="AC739" s="14"/>
      <c r="AD739" s="14"/>
      <c r="AE739">
        <v>49</v>
      </c>
    </row>
    <row r="740" spans="1:31" ht="15.75" customHeight="1" x14ac:dyDescent="0.2">
      <c r="A740" s="1" t="s">
        <v>1410</v>
      </c>
      <c r="B740" s="1" t="s">
        <v>1410</v>
      </c>
      <c r="C740" s="1" t="s">
        <v>1410</v>
      </c>
      <c r="D740" s="10">
        <f>IF(AND(S740 &gt;= -800,S740 &lt;= -600),-7,IF(AND(S740 &gt; -600,S740 &lt;= -500),-6,IF(AND(S740 &gt; -500,S740 &lt;= -400),-5,IF(AND(S740 &gt; -400,S740 &lt;= -300),-4,IF(AND(S740 &gt; -300,S740 &lt;= -200),-3,IF(AND(S740 &gt; -200,S740 &lt;= -100),-2,IF(AND(S740 &gt; -100,S740 &lt;= -1),-1,IF(AND(S740 &gt;= 0,S740 &lt; 100),1,IF(AND(S740 &gt;= 100,S740 &lt; 200),2,IF(AND(S740 &gt;= 200,S740 &lt; 300),3,IF(AND(S740 &gt;= 300,S740 &lt; 400),4,IF(AND(S740 &gt;= 400,S740 &lt; 500),5))))))))))))</f>
        <v>2</v>
      </c>
      <c r="E740" s="1" t="s">
        <v>2007</v>
      </c>
      <c r="F740" s="27" t="s">
        <v>3658</v>
      </c>
      <c r="G740" s="1" t="s">
        <v>2146</v>
      </c>
      <c r="H740" s="1" t="s">
        <v>2147</v>
      </c>
      <c r="I740" s="1">
        <v>7944</v>
      </c>
      <c r="J740" s="1">
        <v>21</v>
      </c>
      <c r="K740" s="1">
        <v>39</v>
      </c>
      <c r="L740" s="1">
        <v>0</v>
      </c>
      <c r="M740" t="s">
        <v>29</v>
      </c>
      <c r="N740" s="14">
        <f>J740/I740</f>
        <v>2.6435045317220545E-3</v>
      </c>
      <c r="O740" s="14">
        <f>K740/I740</f>
        <v>4.9093655589123866E-3</v>
      </c>
      <c r="P740" s="14">
        <f>L740/I740</f>
        <v>0</v>
      </c>
      <c r="Q740">
        <v>1686</v>
      </c>
      <c r="R740" s="14">
        <f>Q740/I740</f>
        <v>0.2122356495468278</v>
      </c>
      <c r="S740">
        <v>171</v>
      </c>
      <c r="T740" t="s">
        <v>97</v>
      </c>
      <c r="U740" s="19" t="s">
        <v>2010</v>
      </c>
      <c r="V740" s="19" t="s">
        <v>685</v>
      </c>
      <c r="W740">
        <v>875.53571428571638</v>
      </c>
      <c r="X740" s="14">
        <f>(Q740-W740)/I740</f>
        <v>0.10202219105164698</v>
      </c>
      <c r="Y740" s="14" t="s">
        <v>2148</v>
      </c>
      <c r="Z740" s="30" t="str">
        <f>CONCATENATE(E740," (",U740,") - ",F740," (",V740,")")</f>
        <v>Aristides, Aelius (0284) - Orationes 26 Dindorf 50 Keil (026)</v>
      </c>
      <c r="AA740" s="14"/>
      <c r="AB740" s="14"/>
      <c r="AC740" s="14"/>
      <c r="AD740" s="14"/>
      <c r="AE740">
        <v>50</v>
      </c>
    </row>
    <row r="741" spans="1:31" ht="15.75" customHeight="1" x14ac:dyDescent="0.2">
      <c r="A741" s="1" t="s">
        <v>1410</v>
      </c>
      <c r="B741" s="1" t="s">
        <v>1410</v>
      </c>
      <c r="C741" s="1" t="s">
        <v>1410</v>
      </c>
      <c r="D741" s="10">
        <f>IF(AND(S741 &gt;= -800,S741 &lt;= -600),-7,IF(AND(S741 &gt; -600,S741 &lt;= -500),-6,IF(AND(S741 &gt; -500,S741 &lt;= -400),-5,IF(AND(S741 &gt; -400,S741 &lt;= -300),-4,IF(AND(S741 &gt; -300,S741 &lt;= -200),-3,IF(AND(S741 &gt; -200,S741 &lt;= -100),-2,IF(AND(S741 &gt; -100,S741 &lt;= -1),-1,IF(AND(S741 &gt;= 0,S741 &lt; 100),1,IF(AND(S741 &gt;= 100,S741 &lt; 200),2,IF(AND(S741 &gt;= 200,S741 &lt; 300),3,IF(AND(S741 &gt;= 300,S741 &lt; 400),4,IF(AND(S741 &gt;= 400,S741 &lt; 500),5))))))))))))</f>
        <v>2</v>
      </c>
      <c r="E741" s="1" t="s">
        <v>2007</v>
      </c>
      <c r="F741" s="27" t="s">
        <v>3659</v>
      </c>
      <c r="G741" s="1" t="s">
        <v>2149</v>
      </c>
      <c r="H741" s="1" t="s">
        <v>2150</v>
      </c>
      <c r="I741" s="1">
        <v>4436</v>
      </c>
      <c r="J741" s="1">
        <v>6</v>
      </c>
      <c r="K741" s="1">
        <v>6</v>
      </c>
      <c r="L741" s="1">
        <v>0</v>
      </c>
      <c r="M741" t="s">
        <v>29</v>
      </c>
      <c r="N741" s="14">
        <f>J741/I741</f>
        <v>1.3525698827772769E-3</v>
      </c>
      <c r="O741" s="14">
        <f>K741/I741</f>
        <v>1.3525698827772769E-3</v>
      </c>
      <c r="P741" s="14">
        <f>L741/I741</f>
        <v>0</v>
      </c>
      <c r="Q741">
        <v>935</v>
      </c>
      <c r="R741" s="14">
        <f>Q741/I741</f>
        <v>0.21077547339945898</v>
      </c>
      <c r="S741">
        <v>171</v>
      </c>
      <c r="T741" t="s">
        <v>97</v>
      </c>
      <c r="U741" s="19" t="s">
        <v>2010</v>
      </c>
      <c r="V741" s="19" t="s">
        <v>570</v>
      </c>
      <c r="W741">
        <v>483.08333333333269</v>
      </c>
      <c r="X741" s="14">
        <f>(Q741-W741)/I741</f>
        <v>0.10187481214307198</v>
      </c>
      <c r="Y741" s="14" t="s">
        <v>2151</v>
      </c>
      <c r="Z741" s="30" t="str">
        <f>CONCATENATE(E741," (",U741,") - ",F741," (",V741,")")</f>
        <v>Aristides, Aelius (0284) - Orationes 27 Dindorf 51 Keil (027)</v>
      </c>
      <c r="AA741" s="14"/>
      <c r="AB741" s="14"/>
      <c r="AC741" s="14"/>
      <c r="AD741" s="14"/>
      <c r="AE741">
        <v>51</v>
      </c>
    </row>
    <row r="742" spans="1:31" ht="15.75" customHeight="1" x14ac:dyDescent="0.2">
      <c r="A742" s="1" t="s">
        <v>1410</v>
      </c>
      <c r="B742" s="1" t="s">
        <v>1410</v>
      </c>
      <c r="C742" s="1" t="s">
        <v>1410</v>
      </c>
      <c r="D742" s="10">
        <f>IF(AND(S742 &gt;= -800,S742 &lt;= -600),-7,IF(AND(S742 &gt; -600,S742 &lt;= -500),-6,IF(AND(S742 &gt; -500,S742 &lt;= -400),-5,IF(AND(S742 &gt; -400,S742 &lt;= -300),-4,IF(AND(S742 &gt; -300,S742 &lt;= -200),-3,IF(AND(S742 &gt; -200,S742 &lt;= -100),-2,IF(AND(S742 &gt; -100,S742 &lt;= -1),-1,IF(AND(S742 &gt;= 0,S742 &lt; 100),1,IF(AND(S742 &gt;= 100,S742 &lt; 200),2,IF(AND(S742 &gt;= 200,S742 &lt; 300),3,IF(AND(S742 &gt;= 300,S742 &lt; 400),4,IF(AND(S742 &gt;= 400,S742 &lt; 500),5))))))))))))</f>
        <v>2</v>
      </c>
      <c r="E742" s="1" t="s">
        <v>2007</v>
      </c>
      <c r="F742" s="27" t="s">
        <v>3660</v>
      </c>
      <c r="G742" s="1" t="s">
        <v>2152</v>
      </c>
      <c r="H742" s="1" t="s">
        <v>2153</v>
      </c>
      <c r="I742" s="1">
        <v>130</v>
      </c>
      <c r="J742" s="1">
        <v>0</v>
      </c>
      <c r="K742" s="1">
        <v>2</v>
      </c>
      <c r="L742" s="1">
        <v>0</v>
      </c>
      <c r="M742" t="s">
        <v>29</v>
      </c>
      <c r="N742" s="14">
        <f>J742/I742</f>
        <v>0</v>
      </c>
      <c r="O742" s="14">
        <f>K742/I742</f>
        <v>1.5384615384615385E-2</v>
      </c>
      <c r="P742" s="14">
        <f>L742/I742</f>
        <v>0</v>
      </c>
      <c r="Q742">
        <v>26</v>
      </c>
      <c r="R742" s="14">
        <f>Q742/I742</f>
        <v>0.2</v>
      </c>
      <c r="S742">
        <v>171</v>
      </c>
      <c r="T742" t="s">
        <v>97</v>
      </c>
      <c r="U742" s="19" t="s">
        <v>2010</v>
      </c>
      <c r="V742" s="19" t="s">
        <v>771</v>
      </c>
      <c r="W742">
        <v>13</v>
      </c>
      <c r="X742" s="14">
        <f>(Q742-W742)/I742</f>
        <v>0.1</v>
      </c>
      <c r="Y742" s="14" t="s">
        <v>2154</v>
      </c>
      <c r="Z742" s="30" t="str">
        <f>CONCATENATE(E742," (",U742,") - ",F742," (",V742,")")</f>
        <v>Aristides, Aelius (0284) - Orationes 28 Dindorf 52 Keil (028)</v>
      </c>
      <c r="AA742" s="14"/>
      <c r="AB742" s="14"/>
      <c r="AC742" s="14"/>
      <c r="AD742" s="14"/>
      <c r="AE742">
        <v>52</v>
      </c>
    </row>
    <row r="743" spans="1:31" ht="15.75" customHeight="1" x14ac:dyDescent="0.2">
      <c r="A743" s="1" t="s">
        <v>2437</v>
      </c>
      <c r="B743" s="1" t="s">
        <v>3490</v>
      </c>
      <c r="C743" s="1" t="s">
        <v>2437</v>
      </c>
      <c r="D743" s="10">
        <f>IF(AND(S743 &gt;= -800,S743 &lt;= -600),-7,IF(AND(S743 &gt; -600,S743 &lt;= -500),-6,IF(AND(S743 &gt; -500,S743 &lt;= -400),-5,IF(AND(S743 &gt; -400,S743 &lt;= -300),-4,IF(AND(S743 &gt; -300,S743 &lt;= -200),-3,IF(AND(S743 &gt; -200,S743 &lt;= -100),-2,IF(AND(S743 &gt; -100,S743 &lt;= -1),-1,IF(AND(S743 &gt;= 0,S743 &lt; 100),1,IF(AND(S743 &gt;= 100,S743 &lt; 200),2,IF(AND(S743 &gt;= 200,S743 &lt; 300),3,IF(AND(S743 &gt;= 300,S743 &lt; 400),4,IF(AND(S743 &gt;= 400,S743 &lt; 500),5))))))))))))</f>
        <v>2</v>
      </c>
      <c r="E743" s="1" t="s">
        <v>3491</v>
      </c>
      <c r="F743" s="27" t="s">
        <v>3492</v>
      </c>
      <c r="G743" s="1" t="s">
        <v>3493</v>
      </c>
      <c r="H743" s="1" t="s">
        <v>3494</v>
      </c>
      <c r="I743" s="1">
        <v>22752</v>
      </c>
      <c r="J743" s="1">
        <v>270</v>
      </c>
      <c r="K743" s="1">
        <v>20</v>
      </c>
      <c r="L743" s="1">
        <v>0</v>
      </c>
      <c r="M743" t="s">
        <v>29</v>
      </c>
      <c r="N743" s="14">
        <f>J743/I743</f>
        <v>1.1867088607594937E-2</v>
      </c>
      <c r="O743" s="14">
        <f>K743/I743</f>
        <v>8.7904360056258787E-4</v>
      </c>
      <c r="P743" s="14">
        <f>L743/I743</f>
        <v>0</v>
      </c>
      <c r="Q743">
        <v>4199</v>
      </c>
      <c r="R743" s="14">
        <f>Q743/I743</f>
        <v>0.18455520393811534</v>
      </c>
      <c r="S743">
        <v>171</v>
      </c>
      <c r="T743" t="s">
        <v>2459</v>
      </c>
      <c r="U743" s="19" t="s">
        <v>3495</v>
      </c>
      <c r="V743" s="19" t="s">
        <v>32</v>
      </c>
      <c r="W743">
        <v>2256.659523809516</v>
      </c>
      <c r="X743" s="14">
        <f>(Q743-W743)/I743</f>
        <v>8.5370098285446727E-2</v>
      </c>
      <c r="Y743" s="21" t="s">
        <v>3496</v>
      </c>
      <c r="Z743" s="30" t="str">
        <f>CONCATENATE(E743," (",U743,") - ",F743," (",V743,")")</f>
        <v>Oppian (0023) - Halieutica (001)</v>
      </c>
      <c r="AA743" s="14"/>
      <c r="AB743" s="21"/>
      <c r="AC743" s="21"/>
    </row>
    <row r="744" spans="1:31" ht="15.75" customHeight="1" x14ac:dyDescent="0.2">
      <c r="A744" s="1" t="s">
        <v>3075</v>
      </c>
      <c r="B744" s="1" t="s">
        <v>3573</v>
      </c>
      <c r="C744" s="1" t="s">
        <v>3675</v>
      </c>
      <c r="D744" s="10">
        <f>IF(AND(S744 &gt;= -800,S744 &lt;= -600),-7,IF(AND(S744 &gt; -600,S744 &lt;= -500),-6,IF(AND(S744 &gt; -500,S744 &lt;= -400),-5,IF(AND(S744 &gt; -400,S744 &lt;= -300),-4,IF(AND(S744 &gt; -300,S744 &lt;= -200),-3,IF(AND(S744 &gt; -200,S744 &lt;= -100),-2,IF(AND(S744 &gt; -100,S744 &lt;= -1),-1,IF(AND(S744 &gt;= 0,S744 &lt; 100),1,IF(AND(S744 &gt;= 100,S744 &lt; 200),2,IF(AND(S744 &gt;= 200,S744 &lt; 300),3,IF(AND(S744 &gt;= 300,S744 &lt; 400),4,IF(AND(S744 &gt;= 400,S744 &lt; 500),5))))))))))))</f>
        <v>2</v>
      </c>
      <c r="E744" s="1" t="s">
        <v>3574</v>
      </c>
      <c r="F744" s="27" t="s">
        <v>3575</v>
      </c>
      <c r="G744" s="21" t="s">
        <v>3576</v>
      </c>
      <c r="H744" s="1" t="s">
        <v>3577</v>
      </c>
      <c r="I744" s="1">
        <v>37022</v>
      </c>
      <c r="J744" s="1">
        <v>101</v>
      </c>
      <c r="K744" s="1">
        <v>667</v>
      </c>
      <c r="L744" s="1">
        <v>13</v>
      </c>
      <c r="M744" t="s">
        <v>29</v>
      </c>
      <c r="N744" s="14">
        <f>J744/I744</f>
        <v>2.7281076116903464E-3</v>
      </c>
      <c r="O744" s="14">
        <f>K744/I744</f>
        <v>1.8016314623737237E-2</v>
      </c>
      <c r="P744" s="14">
        <f>L744/I744</f>
        <v>3.5114256388093569E-4</v>
      </c>
      <c r="Q744">
        <v>8795</v>
      </c>
      <c r="R744" s="14">
        <f>Q744/I744</f>
        <v>0.23756144994867917</v>
      </c>
      <c r="S744">
        <v>175</v>
      </c>
      <c r="T744" t="s">
        <v>90</v>
      </c>
      <c r="U744" s="19" t="s">
        <v>3578</v>
      </c>
      <c r="V744" s="19" t="s">
        <v>32</v>
      </c>
      <c r="W744">
        <v>3812.8523809524208</v>
      </c>
      <c r="X744" s="14">
        <f>(Q744-W744)/I744</f>
        <v>0.13457262219889737</v>
      </c>
      <c r="Y744" s="21" t="s">
        <v>3579</v>
      </c>
      <c r="Z744" s="30" t="str">
        <f>CONCATENATE(E744," (",U744,") - ",F744," (",V744,")")</f>
        <v>Harpocration (1389) - Lexicon in decem oratores Atticos (001)</v>
      </c>
      <c r="AA744" s="14"/>
      <c r="AB744" s="21"/>
      <c r="AC744" s="21"/>
    </row>
    <row r="745" spans="1:31" ht="15.75" customHeight="1" x14ac:dyDescent="0.2">
      <c r="A745" s="1" t="s">
        <v>84</v>
      </c>
      <c r="B745" s="1" t="s">
        <v>85</v>
      </c>
      <c r="C745" s="1" t="s">
        <v>85</v>
      </c>
      <c r="D745" s="10">
        <f>IF(AND(S745 &gt;= -800,S745 &lt;= -600),-7,IF(AND(S745 &gt; -600,S745 &lt;= -500),-6,IF(AND(S745 &gt; -500,S745 &lt;= -400),-5,IF(AND(S745 &gt; -400,S745 &lt;= -300),-4,IF(AND(S745 &gt; -300,S745 &lt;= -200),-3,IF(AND(S745 &gt; -200,S745 &lt;= -100),-2,IF(AND(S745 &gt; -100,S745 &lt;= -1),-1,IF(AND(S745 &gt;= 0,S745 &lt; 100),1,IF(AND(S745 &gt;= 100,S745 &lt; 200),2,IF(AND(S745 &gt;= 200,S745 &lt; 300),3,IF(AND(S745 &gt;= 300,S745 &lt; 400),4,IF(AND(S745 &gt;= 400,S745 &lt; 500),5))))))))))))</f>
        <v>2</v>
      </c>
      <c r="E745" s="1" t="s">
        <v>456</v>
      </c>
      <c r="F745" s="27" t="s">
        <v>682</v>
      </c>
      <c r="G745" s="1" t="s">
        <v>683</v>
      </c>
      <c r="H745" s="1" t="s">
        <v>684</v>
      </c>
      <c r="I745" s="1">
        <v>5620</v>
      </c>
      <c r="J745" s="1">
        <v>15</v>
      </c>
      <c r="K745" s="1">
        <v>14</v>
      </c>
      <c r="L745" s="1">
        <v>0</v>
      </c>
      <c r="M745" t="s">
        <v>29</v>
      </c>
      <c r="N745" s="14">
        <f>J745/I745</f>
        <v>2.6690391459074734E-3</v>
      </c>
      <c r="O745" s="14">
        <f>K745/I745</f>
        <v>2.491103202846975E-3</v>
      </c>
      <c r="P745" s="14">
        <f>L745/I745</f>
        <v>0</v>
      </c>
      <c r="Q745">
        <v>1169</v>
      </c>
      <c r="R745" s="14">
        <f>Q745/I745</f>
        <v>0.20800711743772243</v>
      </c>
      <c r="S745">
        <v>175</v>
      </c>
      <c r="T745" t="s">
        <v>97</v>
      </c>
      <c r="U745" s="19" t="s">
        <v>460</v>
      </c>
      <c r="V745" s="19" t="s">
        <v>685</v>
      </c>
      <c r="W745">
        <v>707.11904761904782</v>
      </c>
      <c r="X745" s="14">
        <f>(Q745-W745)/I745</f>
        <v>8.2185222843585801E-2</v>
      </c>
      <c r="Y745" s="14" t="s">
        <v>686</v>
      </c>
      <c r="Z745" s="30" t="str">
        <f>CONCATENATE(E745," (",U745,") - ",F745," (",V745,")")</f>
        <v>Lucian (0062) - Bis accusatus sive tribunalia (026)</v>
      </c>
      <c r="AA745" s="14"/>
      <c r="AB745" s="14"/>
      <c r="AC745" s="14"/>
      <c r="AD745" s="14"/>
    </row>
    <row r="746" spans="1:31" ht="15.75" customHeight="1" x14ac:dyDescent="0.2">
      <c r="A746" s="1" t="s">
        <v>84</v>
      </c>
      <c r="B746" s="1" t="s">
        <v>85</v>
      </c>
      <c r="C746" s="1" t="s">
        <v>85</v>
      </c>
      <c r="D746" s="10">
        <f>IF(AND(S746 &gt;= -800,S746 &lt;= -600),-7,IF(AND(S746 &gt; -600,S746 &lt;= -500),-6,IF(AND(S746 &gt; -500,S746 &lt;= -400),-5,IF(AND(S746 &gt; -400,S746 &lt;= -300),-4,IF(AND(S746 &gt; -300,S746 &lt;= -200),-3,IF(AND(S746 &gt; -200,S746 &lt;= -100),-2,IF(AND(S746 &gt; -100,S746 &lt;= -1),-1,IF(AND(S746 &gt;= 0,S746 &lt; 100),1,IF(AND(S746 &gt;= 100,S746 &lt; 200),2,IF(AND(S746 &gt;= 200,S746 &lt; 300),3,IF(AND(S746 &gt;= 300,S746 &lt; 400),4,IF(AND(S746 &gt;= 400,S746 &lt; 500),5))))))))))))</f>
        <v>2</v>
      </c>
      <c r="E746" s="1" t="s">
        <v>456</v>
      </c>
      <c r="F746" s="27" t="s">
        <v>687</v>
      </c>
      <c r="G746" s="1" t="s">
        <v>688</v>
      </c>
      <c r="H746" s="1" t="s">
        <v>689</v>
      </c>
      <c r="I746" s="1">
        <v>3848</v>
      </c>
      <c r="J746" s="1">
        <v>10</v>
      </c>
      <c r="K746" s="1">
        <v>28</v>
      </c>
      <c r="L746" s="1">
        <v>0</v>
      </c>
      <c r="M746" t="s">
        <v>29</v>
      </c>
      <c r="N746" s="14">
        <f>J746/I746</f>
        <v>2.5987525987525989E-3</v>
      </c>
      <c r="O746" s="14">
        <f>K746/I746</f>
        <v>7.2765072765072769E-3</v>
      </c>
      <c r="P746" s="14">
        <f>L746/I746</f>
        <v>0</v>
      </c>
      <c r="Q746">
        <v>803</v>
      </c>
      <c r="R746" s="14">
        <f>Q746/I746</f>
        <v>0.20867983367983367</v>
      </c>
      <c r="S746">
        <v>175</v>
      </c>
      <c r="T746" t="s">
        <v>97</v>
      </c>
      <c r="U746" s="19" t="s">
        <v>460</v>
      </c>
      <c r="V746" s="19" t="s">
        <v>690</v>
      </c>
      <c r="W746">
        <v>465.74999999999937</v>
      </c>
      <c r="X746" s="14">
        <f>(Q746-W746)/I746</f>
        <v>8.7642931392931556E-2</v>
      </c>
      <c r="Y746" s="14" t="s">
        <v>691</v>
      </c>
      <c r="Z746" s="30" t="str">
        <f>CONCATENATE(E746," (",U746,") - ",F746," (",V746,")")</f>
        <v>Lucian (0062) - Cataplus (016)</v>
      </c>
      <c r="AA746" s="14"/>
      <c r="AB746" s="14"/>
      <c r="AC746" s="14"/>
      <c r="AD746" s="14"/>
    </row>
    <row r="747" spans="1:31" ht="15.75" customHeight="1" x14ac:dyDescent="0.2">
      <c r="A747" s="1" t="s">
        <v>84</v>
      </c>
      <c r="B747" s="1" t="s">
        <v>85</v>
      </c>
      <c r="C747" s="1" t="s">
        <v>85</v>
      </c>
      <c r="D747" s="10">
        <f>IF(AND(S747 &gt;= -800,S747 &lt;= -600),-7,IF(AND(S747 &gt; -600,S747 &lt;= -500),-6,IF(AND(S747 &gt; -500,S747 &lt;= -400),-5,IF(AND(S747 &gt; -400,S747 &lt;= -300),-4,IF(AND(S747 &gt; -300,S747 &lt;= -200),-3,IF(AND(S747 &gt; -200,S747 &lt;= -100),-2,IF(AND(S747 &gt; -100,S747 &lt;= -1),-1,IF(AND(S747 &gt;= 0,S747 &lt; 100),1,IF(AND(S747 &gt;= 100,S747 &lt; 200),2,IF(AND(S747 &gt;= 200,S747 &lt; 300),3,IF(AND(S747 &gt;= 300,S747 &lt; 400),4,IF(AND(S747 &gt;= 400,S747 &lt; 500),5))))))))))))</f>
        <v>2</v>
      </c>
      <c r="E747" s="1" t="s">
        <v>456</v>
      </c>
      <c r="F747" s="27" t="s">
        <v>692</v>
      </c>
      <c r="G747" s="1" t="s">
        <v>693</v>
      </c>
      <c r="H747" s="1" t="s">
        <v>694</v>
      </c>
      <c r="I747" s="1">
        <v>4114</v>
      </c>
      <c r="J747" s="1">
        <v>7</v>
      </c>
      <c r="K747" s="1">
        <v>3</v>
      </c>
      <c r="L747" s="1">
        <v>1</v>
      </c>
      <c r="M747" t="s">
        <v>29</v>
      </c>
      <c r="N747" s="14">
        <f>J747/I747</f>
        <v>1.7015070491006321E-3</v>
      </c>
      <c r="O747" s="14">
        <f>K747/I747</f>
        <v>7.2921730675741374E-4</v>
      </c>
      <c r="P747" s="14">
        <f>L747/I747</f>
        <v>2.4307243558580456E-4</v>
      </c>
      <c r="Q747">
        <v>850</v>
      </c>
      <c r="R747" s="14">
        <f>Q747/I747</f>
        <v>0.20661157024793389</v>
      </c>
      <c r="S747">
        <v>175</v>
      </c>
      <c r="T747" t="s">
        <v>97</v>
      </c>
      <c r="U747" s="19" t="s">
        <v>460</v>
      </c>
      <c r="V747" s="19" t="s">
        <v>695</v>
      </c>
      <c r="W747">
        <v>487.11666666666599</v>
      </c>
      <c r="X747" s="14">
        <f>(Q747-W747)/I747</f>
        <v>8.8206935666828884E-2</v>
      </c>
      <c r="Y747" s="14" t="s">
        <v>696</v>
      </c>
      <c r="Z747" s="30" t="str">
        <f>CONCATENATE(E747," (",U747,") - ",F747," (",V747,")")</f>
        <v>Lucian (0062) - Contemplantes (023)</v>
      </c>
      <c r="AA747" s="14"/>
      <c r="AB747" s="14"/>
      <c r="AC747" s="14"/>
      <c r="AD747" s="14"/>
    </row>
    <row r="748" spans="1:31" ht="15.75" customHeight="1" x14ac:dyDescent="0.2">
      <c r="A748" s="1" t="s">
        <v>84</v>
      </c>
      <c r="B748" s="1" t="s">
        <v>85</v>
      </c>
      <c r="C748" s="1" t="s">
        <v>85</v>
      </c>
      <c r="D748" s="10">
        <f>IF(AND(S748 &gt;= -800,S748 &lt;= -600),-7,IF(AND(S748 &gt; -600,S748 &lt;= -500),-6,IF(AND(S748 &gt; -500,S748 &lt;= -400),-5,IF(AND(S748 &gt; -400,S748 &lt;= -300),-4,IF(AND(S748 &gt; -300,S748 &lt;= -200),-3,IF(AND(S748 &gt; -200,S748 &lt;= -100),-2,IF(AND(S748 &gt; -100,S748 &lt;= -1),-1,IF(AND(S748 &gt;= 0,S748 &lt; 100),1,IF(AND(S748 &gt;= 100,S748 &lt; 200),2,IF(AND(S748 &gt;= 200,S748 &lt; 300),3,IF(AND(S748 &gt;= 300,S748 &lt; 400),4,IF(AND(S748 &gt;= 400,S748 &lt; 500),5))))))))))))</f>
        <v>2</v>
      </c>
      <c r="E748" s="1" t="s">
        <v>456</v>
      </c>
      <c r="F748" s="27" t="s">
        <v>697</v>
      </c>
      <c r="G748" s="1" t="s">
        <v>698</v>
      </c>
      <c r="H748" s="1" t="s">
        <v>699</v>
      </c>
      <c r="I748" s="1">
        <v>7514</v>
      </c>
      <c r="J748" s="1">
        <v>22</v>
      </c>
      <c r="K748" s="1">
        <v>13</v>
      </c>
      <c r="L748" s="1">
        <v>0</v>
      </c>
      <c r="M748" t="s">
        <v>29</v>
      </c>
      <c r="N748" s="14">
        <f>J748/I748</f>
        <v>2.9278679797710939E-3</v>
      </c>
      <c r="O748" s="14">
        <f>K748/I748</f>
        <v>1.7301038062283738E-3</v>
      </c>
      <c r="P748" s="14">
        <f>L748/I748</f>
        <v>0</v>
      </c>
      <c r="Q748">
        <v>1559</v>
      </c>
      <c r="R748" s="14">
        <f>Q748/I748</f>
        <v>0.20747937183923343</v>
      </c>
      <c r="S748">
        <v>175</v>
      </c>
      <c r="T748" t="s">
        <v>97</v>
      </c>
      <c r="U748" s="19" t="s">
        <v>460</v>
      </c>
      <c r="V748" s="19" t="s">
        <v>434</v>
      </c>
      <c r="W748">
        <v>881.50000000000227</v>
      </c>
      <c r="X748" s="14">
        <f>(Q748-W748)/I748</f>
        <v>9.0165025286132253E-2</v>
      </c>
      <c r="Y748" s="14" t="s">
        <v>700</v>
      </c>
      <c r="Z748" s="30" t="str">
        <f>CONCATENATE(E748," (",U748,") - ",F748," (",V748,")")</f>
        <v>Lucian (0062) - Dialogi deorum (068)</v>
      </c>
      <c r="AA748" s="14"/>
      <c r="AB748" s="14"/>
      <c r="AC748" s="14"/>
      <c r="AD748" s="14"/>
    </row>
    <row r="749" spans="1:31" ht="15.75" customHeight="1" x14ac:dyDescent="0.2">
      <c r="A749" s="1" t="s">
        <v>84</v>
      </c>
      <c r="B749" s="1" t="s">
        <v>85</v>
      </c>
      <c r="C749" s="1" t="s">
        <v>85</v>
      </c>
      <c r="D749" s="10">
        <f>IF(AND(S749 &gt;= -800,S749 &lt;= -600),-7,IF(AND(S749 &gt; -600,S749 &lt;= -500),-6,IF(AND(S749 &gt; -500,S749 &lt;= -400),-5,IF(AND(S749 &gt; -400,S749 &lt;= -300),-4,IF(AND(S749 &gt; -300,S749 &lt;= -200),-3,IF(AND(S749 &gt; -200,S749 &lt;= -100),-2,IF(AND(S749 &gt; -100,S749 &lt;= -1),-1,IF(AND(S749 &gt;= 0,S749 &lt; 100),1,IF(AND(S749 &gt;= 100,S749 &lt; 200),2,IF(AND(S749 &gt;= 200,S749 &lt; 300),3,IF(AND(S749 &gt;= 300,S749 &lt; 400),4,IF(AND(S749 &gt;= 400,S749 &lt; 500),5))))))))))))</f>
        <v>2</v>
      </c>
      <c r="E749" s="1" t="s">
        <v>456</v>
      </c>
      <c r="F749" s="27" t="s">
        <v>701</v>
      </c>
      <c r="G749" s="1" t="s">
        <v>702</v>
      </c>
      <c r="H749" s="1" t="s">
        <v>703</v>
      </c>
      <c r="I749" s="1">
        <v>3925</v>
      </c>
      <c r="J749" s="1">
        <v>17</v>
      </c>
      <c r="K749" s="1">
        <v>2</v>
      </c>
      <c r="L749" s="1">
        <v>0</v>
      </c>
      <c r="M749" t="s">
        <v>29</v>
      </c>
      <c r="N749" s="14">
        <f>J749/I749</f>
        <v>4.3312101910828026E-3</v>
      </c>
      <c r="O749" s="14">
        <f>K749/I749</f>
        <v>5.0955414012738849E-4</v>
      </c>
      <c r="P749" s="14">
        <f>L749/I749</f>
        <v>0</v>
      </c>
      <c r="Q749">
        <v>791</v>
      </c>
      <c r="R749" s="14">
        <f>Q749/I749</f>
        <v>0.20152866242038217</v>
      </c>
      <c r="S749">
        <v>175</v>
      </c>
      <c r="T749" t="s">
        <v>97</v>
      </c>
      <c r="U749" s="19" t="s">
        <v>460</v>
      </c>
      <c r="V749" s="19" t="s">
        <v>299</v>
      </c>
      <c r="W749">
        <v>426.39999999999969</v>
      </c>
      <c r="X749" s="14">
        <f>(Q749-W749)/I749</f>
        <v>9.2891719745223006E-2</v>
      </c>
      <c r="Y749" s="14" t="s">
        <v>704</v>
      </c>
      <c r="Z749" s="30" t="str">
        <f>CONCATENATE(E749," (",U749,") - ",F749," (",V749,")")</f>
        <v>Lucian (0062) - Dialogi Marini (067)</v>
      </c>
      <c r="AA749" s="14"/>
      <c r="AB749" s="14"/>
      <c r="AC749" s="14"/>
      <c r="AD749" s="14"/>
    </row>
    <row r="750" spans="1:31" ht="15.75" customHeight="1" x14ac:dyDescent="0.2">
      <c r="A750" s="1" t="s">
        <v>84</v>
      </c>
      <c r="B750" s="1" t="s">
        <v>85</v>
      </c>
      <c r="C750" s="1" t="s">
        <v>85</v>
      </c>
      <c r="D750" s="10">
        <f>IF(AND(S750 &gt;= -800,S750 &lt;= -600),-7,IF(AND(S750 &gt; -600,S750 &lt;= -500),-6,IF(AND(S750 &gt; -500,S750 &lt;= -400),-5,IF(AND(S750 &gt; -400,S750 &lt;= -300),-4,IF(AND(S750 &gt; -300,S750 &lt;= -200),-3,IF(AND(S750 &gt; -200,S750 &lt;= -100),-2,IF(AND(S750 &gt; -100,S750 &lt;= -1),-1,IF(AND(S750 &gt;= 0,S750 &lt; 100),1,IF(AND(S750 &gt;= 100,S750 &lt; 200),2,IF(AND(S750 &gt;= 200,S750 &lt; 300),3,IF(AND(S750 &gt;= 300,S750 &lt; 400),4,IF(AND(S750 &gt;= 400,S750 &lt; 500),5))))))))))))</f>
        <v>2</v>
      </c>
      <c r="E750" s="1" t="s">
        <v>456</v>
      </c>
      <c r="F750" s="27" t="s">
        <v>705</v>
      </c>
      <c r="G750" s="1" t="s">
        <v>706</v>
      </c>
      <c r="H750" s="1" t="s">
        <v>707</v>
      </c>
      <c r="I750" s="1">
        <v>7848</v>
      </c>
      <c r="J750" s="1">
        <v>38</v>
      </c>
      <c r="K750" s="1">
        <v>86</v>
      </c>
      <c r="L750" s="1">
        <v>0</v>
      </c>
      <c r="M750" t="s">
        <v>29</v>
      </c>
      <c r="N750" s="14">
        <f>J750/I750</f>
        <v>4.8419979612640161E-3</v>
      </c>
      <c r="O750" s="14">
        <f>K750/I750</f>
        <v>1.0958205912334353E-2</v>
      </c>
      <c r="P750" s="14">
        <f>L750/I750</f>
        <v>0</v>
      </c>
      <c r="Q750">
        <v>1579</v>
      </c>
      <c r="R750" s="14">
        <f>Q750/I750</f>
        <v>0.20119775739041795</v>
      </c>
      <c r="S750">
        <v>175</v>
      </c>
      <c r="T750" t="s">
        <v>97</v>
      </c>
      <c r="U750" s="19" t="s">
        <v>460</v>
      </c>
      <c r="V750" s="19" t="s">
        <v>314</v>
      </c>
      <c r="W750">
        <v>932.12738095238331</v>
      </c>
      <c r="X750" s="14">
        <f>(Q750-W750)/I750</f>
        <v>8.2425155332265118E-2</v>
      </c>
      <c r="Y750" s="14" t="s">
        <v>708</v>
      </c>
      <c r="Z750" s="30" t="str">
        <f>CONCATENATE(E750," (",U750,") - ",F750," (",V750,")")</f>
        <v>Lucian (0062) - Dialogi meretricii (069)</v>
      </c>
      <c r="AA750" s="14"/>
      <c r="AB750" s="14"/>
      <c r="AC750" s="14"/>
      <c r="AD750" s="14"/>
    </row>
    <row r="751" spans="1:31" ht="15.75" customHeight="1" x14ac:dyDescent="0.2">
      <c r="A751" s="1" t="s">
        <v>84</v>
      </c>
      <c r="B751" s="1" t="s">
        <v>85</v>
      </c>
      <c r="C751" s="1" t="s">
        <v>85</v>
      </c>
      <c r="D751" s="10">
        <f>IF(AND(S751 &gt;= -800,S751 &lt;= -600),-7,IF(AND(S751 &gt; -600,S751 &lt;= -500),-6,IF(AND(S751 &gt; -500,S751 &lt;= -400),-5,IF(AND(S751 &gt; -400,S751 &lt;= -300),-4,IF(AND(S751 &gt; -300,S751 &lt;= -200),-3,IF(AND(S751 &gt; -200,S751 &lt;= -100),-2,IF(AND(S751 &gt; -100,S751 &lt;= -1),-1,IF(AND(S751 &gt;= 0,S751 &lt; 100),1,IF(AND(S751 &gt;= 100,S751 &lt; 200),2,IF(AND(S751 &gt;= 200,S751 &lt; 300),3,IF(AND(S751 &gt;= 300,S751 &lt; 400),4,IF(AND(S751 &gt;= 400,S751 &lt; 500),5))))))))))))</f>
        <v>2</v>
      </c>
      <c r="E751" s="1" t="s">
        <v>456</v>
      </c>
      <c r="F751" s="27" t="s">
        <v>709</v>
      </c>
      <c r="G751" s="1" t="s">
        <v>710</v>
      </c>
      <c r="H751" s="1" t="s">
        <v>711</v>
      </c>
      <c r="I751" s="1">
        <v>11090</v>
      </c>
      <c r="J751" s="1">
        <v>57</v>
      </c>
      <c r="K751" s="1">
        <v>46</v>
      </c>
      <c r="L751" s="1">
        <v>1</v>
      </c>
      <c r="M751" t="s">
        <v>29</v>
      </c>
      <c r="N751" s="14">
        <f>J751/I751</f>
        <v>5.1397655545536523E-3</v>
      </c>
      <c r="O751" s="14">
        <f>K751/I751</f>
        <v>4.147880973850316E-3</v>
      </c>
      <c r="P751" s="14">
        <f>L751/I751</f>
        <v>9.017132551848512E-5</v>
      </c>
      <c r="Q751">
        <v>2325</v>
      </c>
      <c r="R751" s="14">
        <f>Q751/I751</f>
        <v>0.2096483318304779</v>
      </c>
      <c r="S751">
        <v>175</v>
      </c>
      <c r="T751" t="s">
        <v>97</v>
      </c>
      <c r="U751" s="19" t="s">
        <v>460</v>
      </c>
      <c r="V751" s="19" t="s">
        <v>712</v>
      </c>
      <c r="W751">
        <v>1357.466666666664</v>
      </c>
      <c r="X751" s="14">
        <f>(Q751-W751)/I751</f>
        <v>8.7243763149985221E-2</v>
      </c>
      <c r="Y751" s="14" t="s">
        <v>713</v>
      </c>
      <c r="Z751" s="30" t="str">
        <f>CONCATENATE(E751," (",U751,") - ",F751," (",V751,")")</f>
        <v>Lucian (0062) - Dialogi mortuorum (066)</v>
      </c>
      <c r="AA751" s="14" t="s">
        <v>3692</v>
      </c>
      <c r="AB751" s="31">
        <v>5</v>
      </c>
      <c r="AC751" s="31">
        <v>15</v>
      </c>
      <c r="AD751" s="14"/>
    </row>
    <row r="752" spans="1:31" ht="15.75" customHeight="1" x14ac:dyDescent="0.2">
      <c r="A752" s="1" t="s">
        <v>84</v>
      </c>
      <c r="B752" s="1" t="s">
        <v>85</v>
      </c>
      <c r="C752" s="1" t="s">
        <v>85</v>
      </c>
      <c r="D752" s="10">
        <f>IF(AND(S752 &gt;= -800,S752 &lt;= -600),-7,IF(AND(S752 &gt; -600,S752 &lt;= -500),-6,IF(AND(S752 &gt; -500,S752 &lt;= -400),-5,IF(AND(S752 &gt; -400,S752 &lt;= -300),-4,IF(AND(S752 &gt; -300,S752 &lt;= -200),-3,IF(AND(S752 &gt; -200,S752 &lt;= -100),-2,IF(AND(S752 &gt; -100,S752 &lt;= -1),-1,IF(AND(S752 &gt;= 0,S752 &lt; 100),1,IF(AND(S752 &gt;= 100,S752 &lt; 200),2,IF(AND(S752 &gt;= 200,S752 &lt; 300),3,IF(AND(S752 &gt;= 300,S752 &lt; 400),4,IF(AND(S752 &gt;= 400,S752 &lt; 500),5))))))))))))</f>
        <v>2</v>
      </c>
      <c r="E752" s="1" t="s">
        <v>456</v>
      </c>
      <c r="F752" s="27" t="s">
        <v>714</v>
      </c>
      <c r="G752" s="1" t="s">
        <v>715</v>
      </c>
      <c r="H752" s="1" t="s">
        <v>716</v>
      </c>
      <c r="I752" s="1">
        <v>5567</v>
      </c>
      <c r="J752" s="1">
        <v>5</v>
      </c>
      <c r="K752" s="1">
        <v>40</v>
      </c>
      <c r="L752" s="1">
        <v>0</v>
      </c>
      <c r="M752" t="s">
        <v>29</v>
      </c>
      <c r="N752" s="14">
        <f>J752/I752</f>
        <v>8.9814981138853958E-4</v>
      </c>
      <c r="O752" s="14">
        <f>K752/I752</f>
        <v>7.1851984911083166E-3</v>
      </c>
      <c r="P752" s="14">
        <f>L752/I752</f>
        <v>0</v>
      </c>
      <c r="Q752">
        <v>1126</v>
      </c>
      <c r="R752" s="14">
        <f>Q752/I752</f>
        <v>0.20226333752469913</v>
      </c>
      <c r="S752">
        <v>175</v>
      </c>
      <c r="T752" t="s">
        <v>97</v>
      </c>
      <c r="U752" s="19" t="s">
        <v>460</v>
      </c>
      <c r="V752" s="19" t="s">
        <v>717</v>
      </c>
      <c r="W752">
        <v>657.3500000000007</v>
      </c>
      <c r="X752" s="14">
        <f>(Q752-W752)/I752</f>
        <v>8.4183581821447695E-2</v>
      </c>
      <c r="Y752" s="14" t="s">
        <v>718</v>
      </c>
      <c r="Z752" s="30" t="str">
        <f>CONCATENATE(E752," (",U752,") - ",F752," (",V752,")")</f>
        <v>Lucian (0062) - Gallus (019)</v>
      </c>
      <c r="AA752" s="14"/>
      <c r="AB752" s="14"/>
      <c r="AC752" s="14"/>
      <c r="AD752" s="14"/>
    </row>
    <row r="753" spans="1:31" ht="15.75" customHeight="1" x14ac:dyDescent="0.2">
      <c r="A753" s="1" t="s">
        <v>84</v>
      </c>
      <c r="B753" s="1" t="s">
        <v>85</v>
      </c>
      <c r="C753" s="1" t="s">
        <v>85</v>
      </c>
      <c r="D753" s="10">
        <f>IF(AND(S753 &gt;= -800,S753 &lt;= -600),-7,IF(AND(S753 &gt; -600,S753 &lt;= -500),-6,IF(AND(S753 &gt; -500,S753 &lt;= -400),-5,IF(AND(S753 &gt; -400,S753 &lt;= -300),-4,IF(AND(S753 &gt; -300,S753 &lt;= -200),-3,IF(AND(S753 &gt; -200,S753 &lt;= -100),-2,IF(AND(S753 &gt; -100,S753 &lt;= -1),-1,IF(AND(S753 &gt;= 0,S753 &lt; 100),1,IF(AND(S753 &gt;= 100,S753 &lt; 200),2,IF(AND(S753 &gt;= 200,S753 &lt; 300),3,IF(AND(S753 &gt;= 300,S753 &lt; 400),4,IF(AND(S753 &gt;= 400,S753 &lt; 500),5))))))))))))</f>
        <v>2</v>
      </c>
      <c r="E753" s="1" t="s">
        <v>456</v>
      </c>
      <c r="F753" s="27" t="s">
        <v>719</v>
      </c>
      <c r="G753" s="1" t="s">
        <v>720</v>
      </c>
      <c r="H753" s="1" t="s">
        <v>721</v>
      </c>
      <c r="I753" s="1">
        <v>5217</v>
      </c>
      <c r="J753" s="1">
        <v>8</v>
      </c>
      <c r="K753" s="1">
        <v>10</v>
      </c>
      <c r="L753" s="1">
        <v>0</v>
      </c>
      <c r="M753" t="s">
        <v>29</v>
      </c>
      <c r="N753" s="14">
        <f>J753/I753</f>
        <v>1.5334483419589802E-3</v>
      </c>
      <c r="O753" s="14">
        <f>K753/I753</f>
        <v>1.9168104274487254E-3</v>
      </c>
      <c r="P753" s="14">
        <f>L753/I753</f>
        <v>0</v>
      </c>
      <c r="Q753">
        <v>1040</v>
      </c>
      <c r="R753" s="14">
        <f>Q753/I753</f>
        <v>0.19934828445466743</v>
      </c>
      <c r="S753">
        <v>175</v>
      </c>
      <c r="T753" t="s">
        <v>97</v>
      </c>
      <c r="U753" s="19" t="s">
        <v>460</v>
      </c>
      <c r="V753" s="19" t="s">
        <v>722</v>
      </c>
      <c r="W753">
        <v>586.54999999999995</v>
      </c>
      <c r="X753" s="14">
        <f>(Q753-W753)/I753</f>
        <v>8.6917768832662459E-2</v>
      </c>
      <c r="Y753" s="14" t="s">
        <v>723</v>
      </c>
      <c r="Z753" s="30" t="str">
        <f>CONCATENATE(E753," (",U753,") - ",F753," (",V753,")")</f>
        <v>Lucian (0062) - Icaromenippus (021)</v>
      </c>
      <c r="AA753" s="14"/>
      <c r="AB753" s="14"/>
      <c r="AC753" s="14"/>
      <c r="AD753" s="14"/>
    </row>
    <row r="754" spans="1:31" ht="15.75" customHeight="1" x14ac:dyDescent="0.2">
      <c r="A754" s="1" t="s">
        <v>84</v>
      </c>
      <c r="B754" s="1" t="s">
        <v>85</v>
      </c>
      <c r="C754" s="1" t="s">
        <v>85</v>
      </c>
      <c r="D754" s="10">
        <f>IF(AND(S754 &gt;= -800,S754 &lt;= -600),-7,IF(AND(S754 &gt; -600,S754 &lt;= -500),-6,IF(AND(S754 &gt; -500,S754 &lt;= -400),-5,IF(AND(S754 &gt; -400,S754 &lt;= -300),-4,IF(AND(S754 &gt; -300,S754 &lt;= -200),-3,IF(AND(S754 &gt; -200,S754 &lt;= -100),-2,IF(AND(S754 &gt; -100,S754 &lt;= -1),-1,IF(AND(S754 &gt;= 0,S754 &lt; 100),1,IF(AND(S754 &gt;= 100,S754 &lt; 200),2,IF(AND(S754 &gt;= 200,S754 &lt; 300),3,IF(AND(S754 &gt;= 300,S754 &lt; 400),4,IF(AND(S754 &gt;= 400,S754 &lt; 500),5))))))))))))</f>
        <v>2</v>
      </c>
      <c r="E754" s="1" t="s">
        <v>456</v>
      </c>
      <c r="F754" s="27" t="s">
        <v>724</v>
      </c>
      <c r="G754" s="1" t="s">
        <v>725</v>
      </c>
      <c r="H754" s="1" t="s">
        <v>726</v>
      </c>
      <c r="I754" s="1">
        <v>2257</v>
      </c>
      <c r="J754" s="1">
        <v>1</v>
      </c>
      <c r="K754" s="1">
        <v>1</v>
      </c>
      <c r="L754" s="1">
        <v>1</v>
      </c>
      <c r="M754" t="s">
        <v>29</v>
      </c>
      <c r="N754" s="14">
        <f>J754/I754</f>
        <v>4.4306601683650863E-4</v>
      </c>
      <c r="O754" s="14">
        <f>K754/I754</f>
        <v>4.4306601683650863E-4</v>
      </c>
      <c r="P754" s="14">
        <f>L754/I754</f>
        <v>4.4306601683650863E-4</v>
      </c>
      <c r="Q754">
        <v>481</v>
      </c>
      <c r="R754" s="14">
        <f>Q754/I754</f>
        <v>0.21311475409836064</v>
      </c>
      <c r="S754">
        <v>175</v>
      </c>
      <c r="T754" t="s">
        <v>97</v>
      </c>
      <c r="U754" s="19" t="s">
        <v>460</v>
      </c>
      <c r="V754" s="19" t="s">
        <v>727</v>
      </c>
      <c r="W754">
        <v>288.08333333333343</v>
      </c>
      <c r="X754" s="14">
        <f>(Q754-W754)/I754</f>
        <v>8.5474819081376413E-2</v>
      </c>
      <c r="Y754" s="14" t="s">
        <v>728</v>
      </c>
      <c r="Z754" s="30" t="str">
        <f>CONCATENATE(E754," (",U754,") - ",F754," (",V754,")")</f>
        <v>Lucian (0062) - Juppiter confuatus (017)</v>
      </c>
      <c r="AA754" s="14"/>
      <c r="AB754" s="14"/>
      <c r="AC754" s="14"/>
      <c r="AD754" s="14"/>
    </row>
    <row r="755" spans="1:31" ht="15.75" customHeight="1" x14ac:dyDescent="0.2">
      <c r="A755" s="1" t="s">
        <v>84</v>
      </c>
      <c r="B755" s="1" t="s">
        <v>85</v>
      </c>
      <c r="C755" s="1" t="s">
        <v>85</v>
      </c>
      <c r="D755" s="10">
        <f>IF(AND(S755 &gt;= -800,S755 &lt;= -600),-7,IF(AND(S755 &gt; -600,S755 &lt;= -500),-6,IF(AND(S755 &gt; -500,S755 &lt;= -400),-5,IF(AND(S755 &gt; -400,S755 &lt;= -300),-4,IF(AND(S755 &gt; -300,S755 &lt;= -200),-3,IF(AND(S755 &gt; -200,S755 &lt;= -100),-2,IF(AND(S755 &gt; -100,S755 &lt;= -1),-1,IF(AND(S755 &gt;= 0,S755 &lt; 100),1,IF(AND(S755 &gt;= 100,S755 &lt; 200),2,IF(AND(S755 &gt;= 200,S755 &lt; 300),3,IF(AND(S755 &gt;= 300,S755 &lt; 400),4,IF(AND(S755 &gt;= 400,S755 &lt; 500),5))))))))))))</f>
        <v>2</v>
      </c>
      <c r="E755" s="1" t="s">
        <v>456</v>
      </c>
      <c r="F755" s="27" t="s">
        <v>729</v>
      </c>
      <c r="G755" s="1" t="s">
        <v>730</v>
      </c>
      <c r="H755" s="1" t="s">
        <v>731</v>
      </c>
      <c r="I755" s="1">
        <v>6504</v>
      </c>
      <c r="J755" s="1">
        <v>20</v>
      </c>
      <c r="K755" s="1">
        <v>12</v>
      </c>
      <c r="L755" s="1">
        <v>0</v>
      </c>
      <c r="M755" t="s">
        <v>29</v>
      </c>
      <c r="N755" s="14">
        <f>J755/I755</f>
        <v>3.0750307503075031E-3</v>
      </c>
      <c r="O755" s="14">
        <f>K755/I755</f>
        <v>1.8450184501845018E-3</v>
      </c>
      <c r="P755" s="14">
        <f>L755/I755</f>
        <v>0</v>
      </c>
      <c r="Q755">
        <v>1347</v>
      </c>
      <c r="R755" s="14">
        <f>Q755/I755</f>
        <v>0.20710332103321033</v>
      </c>
      <c r="S755">
        <v>175</v>
      </c>
      <c r="T755" t="s">
        <v>97</v>
      </c>
      <c r="U755" s="19" t="s">
        <v>460</v>
      </c>
      <c r="V755" s="19" t="s">
        <v>732</v>
      </c>
      <c r="W755">
        <v>834.00000000000193</v>
      </c>
      <c r="X755" s="14">
        <f>(Q755-W755)/I755</f>
        <v>7.8874538745387163E-2</v>
      </c>
      <c r="Y755" s="14" t="s">
        <v>733</v>
      </c>
      <c r="Z755" s="30" t="str">
        <f>CONCATENATE(E755," (",U755,") - ",F755," (",V755,")")</f>
        <v>Lucian (0062) - Juppiter trageodeus (018)</v>
      </c>
      <c r="AA755" s="14" t="s">
        <v>3692</v>
      </c>
      <c r="AB755" s="31">
        <v>5</v>
      </c>
      <c r="AC755" s="31">
        <v>15</v>
      </c>
      <c r="AD755" s="14"/>
    </row>
    <row r="756" spans="1:31" ht="15.75" customHeight="1" x14ac:dyDescent="0.2">
      <c r="A756" s="1" t="s">
        <v>84</v>
      </c>
      <c r="B756" s="1" t="s">
        <v>85</v>
      </c>
      <c r="C756" s="1" t="s">
        <v>85</v>
      </c>
      <c r="D756" s="10">
        <f>IF(AND(S756 &gt;= -800,S756 &lt;= -600),-7,IF(AND(S756 &gt; -600,S756 &lt;= -500),-6,IF(AND(S756 &gt; -500,S756 &lt;= -400),-5,IF(AND(S756 &gt; -400,S756 &lt;= -300),-4,IF(AND(S756 &gt; -300,S756 &lt;= -200),-3,IF(AND(S756 &gt; -200,S756 &lt;= -100),-2,IF(AND(S756 &gt; -100,S756 &lt;= -1),-1,IF(AND(S756 &gt;= 0,S756 &lt; 100),1,IF(AND(S756 &gt;= 100,S756 &lt; 200),2,IF(AND(S756 &gt;= 200,S756 &lt; 300),3,IF(AND(S756 &gt;= 300,S756 &lt; 400),4,IF(AND(S756 &gt;= 400,S756 &lt; 500),5))))))))))))</f>
        <v>2</v>
      </c>
      <c r="E756" s="1" t="s">
        <v>456</v>
      </c>
      <c r="F756" s="27" t="s">
        <v>734</v>
      </c>
      <c r="G756" s="1" t="s">
        <v>735</v>
      </c>
      <c r="H756" s="1" t="s">
        <v>736</v>
      </c>
      <c r="I756" s="1">
        <v>5330</v>
      </c>
      <c r="J756" s="1">
        <v>18</v>
      </c>
      <c r="K756" s="1">
        <v>24</v>
      </c>
      <c r="L756" s="1">
        <v>0</v>
      </c>
      <c r="M756" t="s">
        <v>29</v>
      </c>
      <c r="N756" s="14">
        <f>J756/I756</f>
        <v>3.3771106941838649E-3</v>
      </c>
      <c r="O756" s="14">
        <f>K756/I756</f>
        <v>4.5028142589118199E-3</v>
      </c>
      <c r="P756" s="14">
        <f>L756/I756</f>
        <v>0</v>
      </c>
      <c r="Q756">
        <v>1049</v>
      </c>
      <c r="R756" s="14">
        <f>Q756/I756</f>
        <v>0.19681050656660412</v>
      </c>
      <c r="S756">
        <v>175</v>
      </c>
      <c r="T756" t="s">
        <v>97</v>
      </c>
      <c r="U756" s="19" t="s">
        <v>460</v>
      </c>
      <c r="V756" s="19" t="s">
        <v>737</v>
      </c>
      <c r="W756">
        <v>640.28333333333364</v>
      </c>
      <c r="X756" s="14">
        <f>(Q756-W756)/I756</f>
        <v>7.6682301438398937E-2</v>
      </c>
      <c r="Y756" s="14" t="s">
        <v>738</v>
      </c>
      <c r="Z756" s="30" t="str">
        <f>CONCATENATE(E756," (",U756,") - ",F756," (",V756,")")</f>
        <v>Lucian (0062) - Navigium (065)</v>
      </c>
      <c r="AA756" s="14"/>
      <c r="AB756" s="14"/>
      <c r="AC756" s="14"/>
      <c r="AD756" s="14"/>
    </row>
    <row r="757" spans="1:31" ht="15.75" customHeight="1" x14ac:dyDescent="0.2">
      <c r="A757" s="1" t="s">
        <v>84</v>
      </c>
      <c r="B757" s="1" t="s">
        <v>85</v>
      </c>
      <c r="C757" s="1" t="s">
        <v>85</v>
      </c>
      <c r="D757" s="10">
        <f>IF(AND(S757 &gt;= -800,S757 &lt;= -600),-7,IF(AND(S757 &gt; -600,S757 &lt;= -500),-6,IF(AND(S757 &gt; -500,S757 &lt;= -400),-5,IF(AND(S757 &gt; -400,S757 &lt;= -300),-4,IF(AND(S757 &gt; -300,S757 &lt;= -200),-3,IF(AND(S757 &gt; -200,S757 &lt;= -100),-2,IF(AND(S757 &gt; -100,S757 &lt;= -1),-1,IF(AND(S757 &gt;= 0,S757 &lt; 100),1,IF(AND(S757 &gt;= 100,S757 &lt; 200),2,IF(AND(S757 &gt;= 200,S757 &lt; 300),3,IF(AND(S757 &gt;= 300,S757 &lt; 400),4,IF(AND(S757 &gt;= 400,S757 &lt; 500),5))))))))))))</f>
        <v>2</v>
      </c>
      <c r="E757" s="1" t="s">
        <v>456</v>
      </c>
      <c r="F757" s="27" t="s">
        <v>739</v>
      </c>
      <c r="G757" s="1" t="s">
        <v>740</v>
      </c>
      <c r="H757" s="1" t="s">
        <v>741</v>
      </c>
      <c r="I757" s="1">
        <v>3285</v>
      </c>
      <c r="J757" s="1">
        <v>7</v>
      </c>
      <c r="K757" s="1">
        <v>15</v>
      </c>
      <c r="L757" s="1">
        <v>1</v>
      </c>
      <c r="M757" t="s">
        <v>29</v>
      </c>
      <c r="N757" s="14">
        <f>J757/I757</f>
        <v>2.1308980213089802E-3</v>
      </c>
      <c r="O757" s="14">
        <f>K757/I757</f>
        <v>4.5662100456621002E-3</v>
      </c>
      <c r="P757" s="14">
        <f>L757/I757</f>
        <v>3.0441400304414006E-4</v>
      </c>
      <c r="Q757">
        <v>626</v>
      </c>
      <c r="R757" s="14">
        <f>Q757/I757</f>
        <v>0.19056316590563166</v>
      </c>
      <c r="S757">
        <v>175</v>
      </c>
      <c r="T757" t="s">
        <v>97</v>
      </c>
      <c r="U757" s="19" t="s">
        <v>460</v>
      </c>
      <c r="V757" s="19" t="s">
        <v>742</v>
      </c>
      <c r="W757">
        <v>358.40000000000009</v>
      </c>
      <c r="X757" s="14">
        <f>(Q757-W757)/I757</f>
        <v>8.1461187214611847E-2</v>
      </c>
      <c r="Y757" s="14" t="s">
        <v>743</v>
      </c>
      <c r="Z757" s="30" t="str">
        <f>CONCATENATE(E757," (",U757,") - ",F757," (",V757,")")</f>
        <v>Lucian (0062) - Necyomantia (035)</v>
      </c>
      <c r="AA757" s="14"/>
      <c r="AB757" s="14"/>
      <c r="AC757" s="14"/>
      <c r="AD757" s="14"/>
    </row>
    <row r="758" spans="1:31" ht="15.75" customHeight="1" x14ac:dyDescent="0.2">
      <c r="A758" s="1" t="s">
        <v>84</v>
      </c>
      <c r="B758" s="1" t="s">
        <v>85</v>
      </c>
      <c r="C758" s="1" t="s">
        <v>85</v>
      </c>
      <c r="D758" s="10">
        <f>IF(AND(S758 &gt;= -800,S758 &lt;= -600),-7,IF(AND(S758 &gt; -600,S758 &lt;= -500),-6,IF(AND(S758 &gt; -500,S758 &lt;= -400),-5,IF(AND(S758 &gt; -400,S758 &lt;= -300),-4,IF(AND(S758 &gt; -300,S758 &lt;= -200),-3,IF(AND(S758 &gt; -200,S758 &lt;= -100),-2,IF(AND(S758 &gt; -100,S758 &lt;= -1),-1,IF(AND(S758 &gt;= 0,S758 &lt; 100),1,IF(AND(S758 &gt;= 100,S758 &lt; 200),2,IF(AND(S758 &gt;= 200,S758 &lt; 300),3,IF(AND(S758 &gt;= 300,S758 &lt; 400),4,IF(AND(S758 &gt;= 400,S758 &lt; 500),5))))))))))))</f>
        <v>2</v>
      </c>
      <c r="E758" s="1" t="s">
        <v>456</v>
      </c>
      <c r="F758" s="27" t="s">
        <v>744</v>
      </c>
      <c r="G758" s="1" t="s">
        <v>745</v>
      </c>
      <c r="H758" s="1" t="s">
        <v>746</v>
      </c>
      <c r="I758" s="1">
        <v>6241</v>
      </c>
      <c r="J758" s="1">
        <v>20</v>
      </c>
      <c r="K758" s="1">
        <v>39</v>
      </c>
      <c r="L758" s="1">
        <v>0</v>
      </c>
      <c r="M758" t="s">
        <v>29</v>
      </c>
      <c r="N758" s="14">
        <f>J758/I758</f>
        <v>3.2046146450889282E-3</v>
      </c>
      <c r="O758" s="14">
        <f>K758/I758</f>
        <v>6.2489985579234101E-3</v>
      </c>
      <c r="P758" s="14">
        <f>L758/I758</f>
        <v>0</v>
      </c>
      <c r="Q758">
        <v>1227</v>
      </c>
      <c r="R758" s="14">
        <f>Q758/I758</f>
        <v>0.19660310847620574</v>
      </c>
      <c r="S758">
        <v>175</v>
      </c>
      <c r="T758" t="s">
        <v>97</v>
      </c>
      <c r="U758" s="19" t="s">
        <v>460</v>
      </c>
      <c r="V758" s="19" t="s">
        <v>747</v>
      </c>
      <c r="W758">
        <v>655.26190476190493</v>
      </c>
      <c r="X758" s="14">
        <f>(Q758-W758)/I758</f>
        <v>9.161001365776239E-2</v>
      </c>
      <c r="Y758" s="14" t="s">
        <v>748</v>
      </c>
      <c r="Z758" s="30" t="str">
        <f>CONCATENATE(E758," (",U758,") - ",F758," (",V758,")")</f>
        <v>Lucian (0062) - Philopsuedes sive incredulus (031)</v>
      </c>
      <c r="AA758" s="14"/>
      <c r="AB758" s="14"/>
      <c r="AC758" s="14"/>
      <c r="AD758" s="14"/>
    </row>
    <row r="759" spans="1:31" ht="15.75" customHeight="1" x14ac:dyDescent="0.2">
      <c r="A759" s="1" t="s">
        <v>84</v>
      </c>
      <c r="B759" s="1" t="s">
        <v>85</v>
      </c>
      <c r="C759" s="1" t="s">
        <v>85</v>
      </c>
      <c r="D759" s="10">
        <f>IF(AND(S759 &gt;= -800,S759 &lt;= -600),-7,IF(AND(S759 &gt; -600,S759 &lt;= -500),-6,IF(AND(S759 &gt; -500,S759 &lt;= -400),-5,IF(AND(S759 &gt; -400,S759 &lt;= -300),-4,IF(AND(S759 &gt; -300,S759 &lt;= -200),-3,IF(AND(S759 &gt; -200,S759 &lt;= -100),-2,IF(AND(S759 &gt; -100,S759 &lt;= -1),-1,IF(AND(S759 &gt;= 0,S759 &lt; 100),1,IF(AND(S759 &gt;= 100,S759 &lt; 200),2,IF(AND(S759 &gt;= 200,S759 &lt; 300),3,IF(AND(S759 &gt;= 300,S759 &lt; 400),4,IF(AND(S759 &gt;= 400,S759 &lt; 500),5))))))))))))</f>
        <v>2</v>
      </c>
      <c r="E759" s="1" t="s">
        <v>456</v>
      </c>
      <c r="F759" s="27" t="s">
        <v>749</v>
      </c>
      <c r="G759" s="1" t="s">
        <v>750</v>
      </c>
      <c r="H759" s="1" t="s">
        <v>751</v>
      </c>
      <c r="I759" s="1">
        <v>6253</v>
      </c>
      <c r="J759" s="1">
        <v>16</v>
      </c>
      <c r="K759" s="1">
        <v>25</v>
      </c>
      <c r="L759" s="1">
        <v>0</v>
      </c>
      <c r="M759" t="s">
        <v>29</v>
      </c>
      <c r="N759" s="14">
        <f>J759/I759</f>
        <v>2.5587717895410203E-3</v>
      </c>
      <c r="O759" s="14">
        <f>K759/I759</f>
        <v>3.9980809211578447E-3</v>
      </c>
      <c r="P759" s="14">
        <f>L759/I759</f>
        <v>0</v>
      </c>
      <c r="Q759">
        <v>1278</v>
      </c>
      <c r="R759" s="14">
        <f>Q759/I759</f>
        <v>0.204381896689589</v>
      </c>
      <c r="S759">
        <v>175</v>
      </c>
      <c r="T759" t="s">
        <v>97</v>
      </c>
      <c r="U759" s="19" t="s">
        <v>460</v>
      </c>
      <c r="V759" s="19" t="s">
        <v>752</v>
      </c>
      <c r="W759">
        <v>782.98333333333494</v>
      </c>
      <c r="X759" s="14">
        <f>(Q759-W759)/I759</f>
        <v>7.9164667626205831E-2</v>
      </c>
      <c r="Y759" s="14" t="s">
        <v>753</v>
      </c>
      <c r="Z759" s="30" t="str">
        <f>CONCATENATE(E759," (",U759,") - ",F759," (",V759,")")</f>
        <v>Lucian (0062) - Piscator (025)</v>
      </c>
      <c r="AA759" s="14"/>
      <c r="AB759" s="14"/>
      <c r="AC759" s="14"/>
      <c r="AD759" s="14"/>
    </row>
    <row r="760" spans="1:31" ht="15.75" customHeight="1" x14ac:dyDescent="0.2">
      <c r="A760" s="1" t="s">
        <v>84</v>
      </c>
      <c r="B760" s="1" t="s">
        <v>85</v>
      </c>
      <c r="C760" s="1" t="s">
        <v>85</v>
      </c>
      <c r="D760" s="10">
        <f>IF(AND(S760 &gt;= -800,S760 &lt;= -600),-7,IF(AND(S760 &gt; -600,S760 &lt;= -500),-6,IF(AND(S760 &gt; -500,S760 &lt;= -400),-5,IF(AND(S760 &gt; -400,S760 &lt;= -300),-4,IF(AND(S760 &gt; -300,S760 &lt;= -200),-3,IF(AND(S760 &gt; -200,S760 &lt;= -100),-2,IF(AND(S760 &gt; -100,S760 &lt;= -1),-1,IF(AND(S760 &gt;= 0,S760 &lt; 100),1,IF(AND(S760 &gt;= 100,S760 &lt; 200),2,IF(AND(S760 &gt;= 200,S760 &lt; 300),3,IF(AND(S760 &gt;= 300,S760 &lt; 400),4,IF(AND(S760 &gt;= 400,S760 &lt; 500),5))))))))))))</f>
        <v>2</v>
      </c>
      <c r="E760" s="1" t="s">
        <v>456</v>
      </c>
      <c r="F760" s="27" t="s">
        <v>754</v>
      </c>
      <c r="G760" s="1" t="s">
        <v>755</v>
      </c>
      <c r="H760" s="1" t="s">
        <v>756</v>
      </c>
      <c r="I760" s="1">
        <v>1723</v>
      </c>
      <c r="J760" s="1">
        <v>9</v>
      </c>
      <c r="K760" s="1">
        <v>0</v>
      </c>
      <c r="L760" s="1">
        <v>1</v>
      </c>
      <c r="M760" t="s">
        <v>29</v>
      </c>
      <c r="N760" s="14">
        <f>J760/I760</f>
        <v>5.2234474753337203E-3</v>
      </c>
      <c r="O760" s="14">
        <f>K760/I760</f>
        <v>0</v>
      </c>
      <c r="P760" s="14">
        <f>L760/I760</f>
        <v>5.8038305281485781E-4</v>
      </c>
      <c r="Q760">
        <v>353</v>
      </c>
      <c r="R760" s="14">
        <f>Q760/I760</f>
        <v>0.2048752176436448</v>
      </c>
      <c r="S760">
        <v>175</v>
      </c>
      <c r="T760" t="s">
        <v>97</v>
      </c>
      <c r="U760" s="19" t="s">
        <v>460</v>
      </c>
      <c r="V760" s="19" t="s">
        <v>439</v>
      </c>
      <c r="W760">
        <v>170.1</v>
      </c>
      <c r="X760" s="14">
        <f>(Q760-W760)/I760</f>
        <v>0.1061520603598375</v>
      </c>
      <c r="Y760" s="14" t="s">
        <v>757</v>
      </c>
      <c r="Z760" s="30" t="str">
        <f>CONCATENATE(E760," (",U760,") - ",F760," (",V760,")")</f>
        <v>Lucian (0062) - Soleocista (070)</v>
      </c>
      <c r="AA760" s="14"/>
      <c r="AB760" s="14"/>
      <c r="AC760" s="14"/>
      <c r="AD760" s="14"/>
    </row>
    <row r="761" spans="1:31" ht="15.75" customHeight="1" x14ac:dyDescent="0.2">
      <c r="A761" s="1" t="s">
        <v>84</v>
      </c>
      <c r="B761" s="1" t="s">
        <v>85</v>
      </c>
      <c r="C761" s="1" t="s">
        <v>85</v>
      </c>
      <c r="D761" s="10">
        <f>IF(AND(S761 &gt;= -800,S761 &lt;= -600),-7,IF(AND(S761 &gt; -600,S761 &lt;= -500),-6,IF(AND(S761 &gt; -500,S761 &lt;= -400),-5,IF(AND(S761 &gt; -400,S761 &lt;= -300),-4,IF(AND(S761 &gt; -300,S761 &lt;= -200),-3,IF(AND(S761 &gt; -200,S761 &lt;= -100),-2,IF(AND(S761 &gt; -100,S761 &lt;= -1),-1,IF(AND(S761 &gt;= 0,S761 &lt; 100),1,IF(AND(S761 &gt;= 100,S761 &lt; 200),2,IF(AND(S761 &gt;= 200,S761 &lt; 300),3,IF(AND(S761 &gt;= 300,S761 &lt; 400),4,IF(AND(S761 &gt;= 400,S761 &lt; 500),5))))))))))))</f>
        <v>2</v>
      </c>
      <c r="E761" s="1" t="s">
        <v>456</v>
      </c>
      <c r="F761" s="27" t="s">
        <v>758</v>
      </c>
      <c r="G761" s="1" t="s">
        <v>759</v>
      </c>
      <c r="H761" s="1" t="s">
        <v>760</v>
      </c>
      <c r="I761" s="1">
        <v>5894</v>
      </c>
      <c r="J761" s="1">
        <v>16</v>
      </c>
      <c r="K761" s="1">
        <v>11</v>
      </c>
      <c r="L761" s="1">
        <v>0</v>
      </c>
      <c r="M761" t="s">
        <v>29</v>
      </c>
      <c r="N761" s="14">
        <f>J761/I761</f>
        <v>2.7146250424160165E-3</v>
      </c>
      <c r="O761" s="14">
        <f>K761/I761</f>
        <v>1.8663047166610112E-3</v>
      </c>
      <c r="P761" s="14">
        <f>L761/I761</f>
        <v>0</v>
      </c>
      <c r="Q761">
        <v>1139</v>
      </c>
      <c r="R761" s="14">
        <f>Q761/I761</f>
        <v>0.19324737020699015</v>
      </c>
      <c r="S761">
        <v>175</v>
      </c>
      <c r="T761" t="s">
        <v>97</v>
      </c>
      <c r="U761" s="19" t="s">
        <v>460</v>
      </c>
      <c r="V761" s="19" t="s">
        <v>761</v>
      </c>
      <c r="W761">
        <v>695.22619047619128</v>
      </c>
      <c r="X761" s="14">
        <f>(Q761-W761)/I761</f>
        <v>7.5292468531355405E-2</v>
      </c>
      <c r="Y761" s="14" t="s">
        <v>762</v>
      </c>
      <c r="Z761" s="30" t="str">
        <f>CONCATENATE(E761," (",U761,") - ",F761," (",V761,")")</f>
        <v>Lucian (0062) - Timon (022)</v>
      </c>
      <c r="AA761" s="14"/>
      <c r="AB761" s="14"/>
      <c r="AC761" s="14"/>
      <c r="AD761" s="14"/>
    </row>
    <row r="762" spans="1:31" ht="15.75" customHeight="1" x14ac:dyDescent="0.2">
      <c r="A762" s="1" t="s">
        <v>916</v>
      </c>
      <c r="B762" s="1" t="s">
        <v>1381</v>
      </c>
      <c r="C762" s="1" t="s">
        <v>916</v>
      </c>
      <c r="D762" s="10">
        <f>IF(AND(S762 &gt;= -800,S762 &lt;= -600),-7,IF(AND(S762 &gt; -600,S762 &lt;= -500),-6,IF(AND(S762 &gt; -500,S762 &lt;= -400),-5,IF(AND(S762 &gt; -400,S762 &lt;= -300),-4,IF(AND(S762 &gt; -300,S762 &lt;= -200),-3,IF(AND(S762 &gt; -200,S762 &lt;= -100),-2,IF(AND(S762 &gt; -100,S762 &lt;= -1),-1,IF(AND(S762 &gt;= 0,S762 &lt; 100),1,IF(AND(S762 &gt;= 100,S762 &lt; 200),2,IF(AND(S762 &gt;= 200,S762 &lt; 300),3,IF(AND(S762 &gt;= 300,S762 &lt; 400),4,IF(AND(S762 &gt;= 400,S762 &lt; 500),5))))))))))))</f>
        <v>2</v>
      </c>
      <c r="E762" s="1" t="s">
        <v>456</v>
      </c>
      <c r="F762" s="27" t="s">
        <v>1406</v>
      </c>
      <c r="G762" s="1" t="s">
        <v>1407</v>
      </c>
      <c r="H762" s="1" t="s">
        <v>1408</v>
      </c>
      <c r="I762" s="1">
        <v>11168</v>
      </c>
      <c r="J762" s="1">
        <v>21</v>
      </c>
      <c r="K762" s="1">
        <v>58</v>
      </c>
      <c r="L762" s="1">
        <v>2</v>
      </c>
      <c r="M762" t="s">
        <v>29</v>
      </c>
      <c r="N762" s="14">
        <f>J762/I762</f>
        <v>1.8803724928366761E-3</v>
      </c>
      <c r="O762" s="14">
        <f>K762/I762</f>
        <v>5.1934097421203439E-3</v>
      </c>
      <c r="P762" s="14">
        <f>L762/I762</f>
        <v>1.7908309455587392E-4</v>
      </c>
      <c r="Q762">
        <v>2002</v>
      </c>
      <c r="R762" s="14">
        <f>Q762/I762</f>
        <v>0.17926217765042979</v>
      </c>
      <c r="S762">
        <v>175</v>
      </c>
      <c r="T762" t="s">
        <v>97</v>
      </c>
      <c r="U762" s="19" t="s">
        <v>460</v>
      </c>
      <c r="V762" s="19" t="s">
        <v>829</v>
      </c>
      <c r="W762">
        <v>1177.7761904761919</v>
      </c>
      <c r="X762" s="14">
        <f>(Q762-W762)/I762</f>
        <v>7.3802275208077375E-2</v>
      </c>
      <c r="Y762" s="14" t="s">
        <v>1409</v>
      </c>
      <c r="Z762" s="30" t="str">
        <f>CONCATENATE(E762," (",U762,") - ",F762," (",V762,")")</f>
        <v>Lucian (0062) - Verae Historiae (012)</v>
      </c>
      <c r="AA762" s="14"/>
      <c r="AB762" s="14"/>
      <c r="AC762" s="14"/>
      <c r="AD762" s="14"/>
    </row>
    <row r="763" spans="1:31" ht="15.75" customHeight="1" x14ac:dyDescent="0.2">
      <c r="A763" s="1" t="s">
        <v>84</v>
      </c>
      <c r="B763" s="1" t="s">
        <v>85</v>
      </c>
      <c r="C763" s="1" t="s">
        <v>85</v>
      </c>
      <c r="D763" s="10">
        <f>IF(AND(S763 &gt;= -800,S763 &lt;= -600),-7,IF(AND(S763 &gt; -600,S763 &lt;= -500),-6,IF(AND(S763 &gt; -500,S763 &lt;= -400),-5,IF(AND(S763 &gt; -400,S763 &lt;= -300),-4,IF(AND(S763 &gt; -300,S763 &lt;= -200),-3,IF(AND(S763 &gt; -200,S763 &lt;= -100),-2,IF(AND(S763 &gt; -100,S763 &lt;= -1),-1,IF(AND(S763 &gt;= 0,S763 &lt; 100),1,IF(AND(S763 &gt;= 100,S763 &lt; 200),2,IF(AND(S763 &gt;= 200,S763 &lt; 300),3,IF(AND(S763 &gt;= 300,S763 &lt; 400),4,IF(AND(S763 &gt;= 400,S763 &lt; 500),5))))))))))))</f>
        <v>2</v>
      </c>
      <c r="E763" s="1" t="s">
        <v>456</v>
      </c>
      <c r="F763" s="27" t="s">
        <v>763</v>
      </c>
      <c r="G763" s="1" t="s">
        <v>764</v>
      </c>
      <c r="H763" s="1" t="s">
        <v>765</v>
      </c>
      <c r="I763" s="1">
        <v>3389</v>
      </c>
      <c r="J763" s="1">
        <v>17</v>
      </c>
      <c r="K763" s="1">
        <v>1</v>
      </c>
      <c r="L763" s="1">
        <v>0</v>
      </c>
      <c r="M763" t="s">
        <v>29</v>
      </c>
      <c r="N763" s="14">
        <f>J763/I763</f>
        <v>5.0162289760991444E-3</v>
      </c>
      <c r="O763" s="14">
        <f>K763/I763</f>
        <v>2.9507229271171436E-4</v>
      </c>
      <c r="P763" s="14">
        <f>L763/I763</f>
        <v>0</v>
      </c>
      <c r="Q763">
        <v>735</v>
      </c>
      <c r="R763" s="14">
        <f>Q763/I763</f>
        <v>0.21687813514311005</v>
      </c>
      <c r="S763">
        <v>175</v>
      </c>
      <c r="T763" t="s">
        <v>97</v>
      </c>
      <c r="U763" s="19" t="s">
        <v>460</v>
      </c>
      <c r="V763" s="19" t="s">
        <v>766</v>
      </c>
      <c r="W763">
        <v>401.78333333333268</v>
      </c>
      <c r="X763" s="14">
        <f>(Q763-W763)/I763</f>
        <v>9.8323005803088614E-2</v>
      </c>
      <c r="Y763" s="14" t="s">
        <v>767</v>
      </c>
      <c r="Z763" s="30" t="str">
        <f>CONCATENATE(E763," (",U763,") - ",F763," (",V763,")")</f>
        <v>Lucian (0062) - Vitarum auctio (024)</v>
      </c>
      <c r="AA763" s="14"/>
      <c r="AB763" s="14"/>
      <c r="AC763" s="14"/>
      <c r="AD763" s="14"/>
    </row>
    <row r="764" spans="1:31" ht="15.75" customHeight="1" x14ac:dyDescent="0.2">
      <c r="A764" s="1" t="s">
        <v>3075</v>
      </c>
      <c r="B764" s="1" t="s">
        <v>3094</v>
      </c>
      <c r="C764" s="1" t="s">
        <v>831</v>
      </c>
      <c r="D764" s="10">
        <f>IF(AND(S764 &gt;= -800,S764 &lt;= -600),-7,IF(AND(S764 &gt; -600,S764 &lt;= -500),-6,IF(AND(S764 &gt; -500,S764 &lt;= -400),-5,IF(AND(S764 &gt; -400,S764 &lt;= -300),-4,IF(AND(S764 &gt; -300,S764 &lt;= -200),-3,IF(AND(S764 &gt; -200,S764 &lt;= -100),-2,IF(AND(S764 &gt; -100,S764 &lt;= -1),-1,IF(AND(S764 &gt;= 0,S764 &lt; 100),1,IF(AND(S764 &gt;= 100,S764 &lt; 200),2,IF(AND(S764 &gt;= 200,S764 &lt; 300),3,IF(AND(S764 &gt;= 300,S764 &lt; 400),4,IF(AND(S764 &gt;= 400,S764 &lt; 500),5))))))))))))</f>
        <v>2</v>
      </c>
      <c r="E764" s="3" t="s">
        <v>3104</v>
      </c>
      <c r="F764" s="27" t="s">
        <v>3105</v>
      </c>
      <c r="G764" s="1" t="s">
        <v>3106</v>
      </c>
      <c r="H764" s="1" t="s">
        <v>3107</v>
      </c>
      <c r="I764" s="1">
        <v>217284</v>
      </c>
      <c r="J764" s="1">
        <v>107</v>
      </c>
      <c r="K764" s="1">
        <v>1380</v>
      </c>
      <c r="L764" s="1">
        <v>5</v>
      </c>
      <c r="M764" t="s">
        <v>29</v>
      </c>
      <c r="N764" s="14">
        <f>J764/I764</f>
        <v>4.9244306989930234E-4</v>
      </c>
      <c r="O764" s="14">
        <f>K764/I764</f>
        <v>6.3511349201966086E-3</v>
      </c>
      <c r="P764" s="14">
        <f>L764/I764</f>
        <v>2.3011358406509454E-5</v>
      </c>
      <c r="Q764">
        <v>42606</v>
      </c>
      <c r="R764" s="14">
        <f>Q764/I764</f>
        <v>0.19608438725354835</v>
      </c>
      <c r="S764">
        <v>176</v>
      </c>
      <c r="T764" t="s">
        <v>97</v>
      </c>
      <c r="U764" s="19" t="s">
        <v>3108</v>
      </c>
      <c r="V764" s="19" t="s">
        <v>32</v>
      </c>
      <c r="W764">
        <v>21481.973809523381</v>
      </c>
      <c r="X764" s="14">
        <f>(Q764-W764)/I764</f>
        <v>9.7218507531509998E-2</v>
      </c>
      <c r="Y764" s="14" t="s">
        <v>3109</v>
      </c>
      <c r="Z764" s="30" t="str">
        <f>CONCATENATE(E764," (",U764,") - ",F764," (",V764,")")</f>
        <v>Pausanias (0525) - Description of Greece (001)</v>
      </c>
      <c r="AA764" s="14" t="s">
        <v>3692</v>
      </c>
      <c r="AB764" s="31">
        <v>5</v>
      </c>
      <c r="AC764" s="31">
        <v>16</v>
      </c>
      <c r="AD764" s="14"/>
    </row>
    <row r="765" spans="1:31" ht="15.75" customHeight="1" x14ac:dyDescent="0.2">
      <c r="A765" s="1" t="s">
        <v>1410</v>
      </c>
      <c r="B765" s="1" t="s">
        <v>1410</v>
      </c>
      <c r="C765" s="1" t="s">
        <v>1410</v>
      </c>
      <c r="D765" s="10">
        <f>IF(AND(S765 &gt;= -800,S765 &lt;= -600),-7,IF(AND(S765 &gt; -600,S765 &lt;= -500),-6,IF(AND(S765 &gt; -500,S765 &lt;= -400),-5,IF(AND(S765 &gt; -400,S765 &lt;= -300),-4,IF(AND(S765 &gt; -300,S765 &lt;= -200),-3,IF(AND(S765 &gt; -200,S765 &lt;= -100),-2,IF(AND(S765 &gt; -100,S765 &lt;= -1),-1,IF(AND(S765 &gt;= 0,S765 &lt; 100),1,IF(AND(S765 &gt;= 100,S765 &lt; 200),2,IF(AND(S765 &gt;= 200,S765 &lt; 300),3,IF(AND(S765 &gt;= 300,S765 &lt; 400),4,IF(AND(S765 &gt;= 400,S765 &lt; 500),5))))))))))))</f>
        <v>2</v>
      </c>
      <c r="E765" s="1" t="s">
        <v>2007</v>
      </c>
      <c r="F765" s="27" t="s">
        <v>3662</v>
      </c>
      <c r="G765" s="1" t="s">
        <v>2158</v>
      </c>
      <c r="H765" s="1" t="s">
        <v>2159</v>
      </c>
      <c r="I765" s="1">
        <v>725</v>
      </c>
      <c r="J765" s="1">
        <v>2</v>
      </c>
      <c r="K765" s="1">
        <v>1</v>
      </c>
      <c r="L765" s="1">
        <v>0</v>
      </c>
      <c r="M765" t="s">
        <v>29</v>
      </c>
      <c r="N765" s="14">
        <f>J765/I765</f>
        <v>2.7586206896551722E-3</v>
      </c>
      <c r="O765" s="14">
        <f>K765/I765</f>
        <v>1.3793103448275861E-3</v>
      </c>
      <c r="P765" s="14">
        <f>L765/I765</f>
        <v>0</v>
      </c>
      <c r="Q765">
        <v>180</v>
      </c>
      <c r="R765" s="14">
        <f>Q765/I765</f>
        <v>0.24827586206896551</v>
      </c>
      <c r="S765">
        <v>177</v>
      </c>
      <c r="T765" t="s">
        <v>97</v>
      </c>
      <c r="U765" s="19" t="s">
        <v>2010</v>
      </c>
      <c r="V765" s="19" t="s">
        <v>645</v>
      </c>
      <c r="W765">
        <v>110.3928571428571</v>
      </c>
      <c r="X765" s="14">
        <f>(Q765-W765)/I765</f>
        <v>9.6009852216748834E-2</v>
      </c>
      <c r="Y765" s="14" t="s">
        <v>2160</v>
      </c>
      <c r="Z765" s="30" t="str">
        <f>CONCATENATE(E765," (",U765,") - ",F765," (",V765,")")</f>
        <v>Aristides, Aelius (0284) - Orationes 20 Dindorf 18 Keil (020)</v>
      </c>
      <c r="AA765" s="14"/>
      <c r="AB765" s="14"/>
      <c r="AC765" s="14"/>
      <c r="AD765" s="14"/>
      <c r="AE765">
        <v>18</v>
      </c>
    </row>
    <row r="766" spans="1:31" ht="15.75" customHeight="1" x14ac:dyDescent="0.2">
      <c r="A766" s="1" t="s">
        <v>1410</v>
      </c>
      <c r="B766" s="1" t="s">
        <v>1410</v>
      </c>
      <c r="C766" s="1" t="s">
        <v>1410</v>
      </c>
      <c r="D766" s="10">
        <f>IF(AND(S766 &gt;= -800,S766 &lt;= -600),-7,IF(AND(S766 &gt; -600,S766 &lt;= -500),-6,IF(AND(S766 &gt; -500,S766 &lt;= -400),-5,IF(AND(S766 &gt; -400,S766 &lt;= -300),-4,IF(AND(S766 &gt; -300,S766 &lt;= -200),-3,IF(AND(S766 &gt; -200,S766 &lt;= -100),-2,IF(AND(S766 &gt; -100,S766 &lt;= -1),-1,IF(AND(S766 &gt;= 0,S766 &lt; 100),1,IF(AND(S766 &gt;= 100,S766 &lt; 200),2,IF(AND(S766 &gt;= 200,S766 &lt; 300),3,IF(AND(S766 &gt;= 300,S766 &lt; 400),4,IF(AND(S766 &gt;= 400,S766 &lt; 500),5))))))))))))</f>
        <v>2</v>
      </c>
      <c r="E766" s="1" t="s">
        <v>2007</v>
      </c>
      <c r="F766" s="27" t="s">
        <v>3663</v>
      </c>
      <c r="G766" s="1" t="s">
        <v>2161</v>
      </c>
      <c r="H766" s="1" t="s">
        <v>2162</v>
      </c>
      <c r="I766" s="1">
        <v>1660</v>
      </c>
      <c r="J766" s="1">
        <v>5</v>
      </c>
      <c r="K766" s="1">
        <v>1</v>
      </c>
      <c r="L766" s="1">
        <v>0</v>
      </c>
      <c r="M766" t="s">
        <v>29</v>
      </c>
      <c r="N766" s="14">
        <f>J766/I766</f>
        <v>3.0120481927710845E-3</v>
      </c>
      <c r="O766" s="14">
        <f>K766/I766</f>
        <v>6.0240963855421692E-4</v>
      </c>
      <c r="P766" s="14">
        <f>L766/I766</f>
        <v>0</v>
      </c>
      <c r="Q766">
        <v>333</v>
      </c>
      <c r="R766" s="14">
        <f>Q766/I766</f>
        <v>0.20060240963855422</v>
      </c>
      <c r="S766">
        <v>177</v>
      </c>
      <c r="T766" t="s">
        <v>97</v>
      </c>
      <c r="U766" s="19" t="s">
        <v>2010</v>
      </c>
      <c r="V766" s="19" t="s">
        <v>722</v>
      </c>
      <c r="W766">
        <v>198.30952380952391</v>
      </c>
      <c r="X766" s="14">
        <f>(Q766-W766)/I766</f>
        <v>8.113884107860006E-2</v>
      </c>
      <c r="Y766" s="14" t="s">
        <v>2163</v>
      </c>
      <c r="Z766" s="30" t="str">
        <f>CONCATENATE(E766," (",U766,") - ",F766," (",V766,")")</f>
        <v>Aristides, Aelius (0284) - Orationes 21 Dindorf 20 Keil (021)</v>
      </c>
      <c r="AA766" s="14"/>
      <c r="AB766" s="14"/>
      <c r="AC766" s="14"/>
      <c r="AD766" s="14"/>
      <c r="AE766">
        <v>20</v>
      </c>
    </row>
    <row r="767" spans="1:31" ht="15.75" customHeight="1" x14ac:dyDescent="0.2">
      <c r="A767" s="1" t="s">
        <v>1410</v>
      </c>
      <c r="B767" s="1" t="s">
        <v>1410</v>
      </c>
      <c r="C767" s="1" t="s">
        <v>1410</v>
      </c>
      <c r="D767" s="10">
        <f>IF(AND(S767 &gt;= -800,S767 &lt;= -600),-7,IF(AND(S767 &gt; -600,S767 &lt;= -500),-6,IF(AND(S767 &gt; -500,S767 &lt;= -400),-5,IF(AND(S767 &gt; -400,S767 &lt;= -300),-4,IF(AND(S767 &gt; -300,S767 &lt;= -200),-3,IF(AND(S767 &gt; -200,S767 &lt;= -100),-2,IF(AND(S767 &gt; -100,S767 &lt;= -1),-1,IF(AND(S767 &gt;= 0,S767 &lt; 100),1,IF(AND(S767 &gt;= 100,S767 &lt; 200),2,IF(AND(S767 &gt;= 200,S767 &lt; 300),3,IF(AND(S767 &gt;= 300,S767 &lt; 400),4,IF(AND(S767 &gt;= 400,S767 &lt; 500),5))))))))))))</f>
        <v>2</v>
      </c>
      <c r="E767" s="1" t="s">
        <v>2007</v>
      </c>
      <c r="F767" s="27" t="s">
        <v>3664</v>
      </c>
      <c r="G767" s="1" t="s">
        <v>2164</v>
      </c>
      <c r="H767" s="1" t="s">
        <v>2165</v>
      </c>
      <c r="I767" s="1">
        <v>1107</v>
      </c>
      <c r="J767" s="1">
        <v>0</v>
      </c>
      <c r="K767" s="1">
        <v>4</v>
      </c>
      <c r="L767" s="1">
        <v>0</v>
      </c>
      <c r="M767" t="s">
        <v>29</v>
      </c>
      <c r="N767" s="14">
        <f>J767/I767</f>
        <v>0</v>
      </c>
      <c r="O767" s="14">
        <f>K767/I767</f>
        <v>3.6133694670280035E-3</v>
      </c>
      <c r="P767" s="14">
        <f>L767/I767</f>
        <v>0</v>
      </c>
      <c r="Q767">
        <v>227</v>
      </c>
      <c r="R767" s="14">
        <f>Q767/I767</f>
        <v>0.2050587172538392</v>
      </c>
      <c r="S767">
        <v>177</v>
      </c>
      <c r="T767" t="s">
        <v>97</v>
      </c>
      <c r="U767" s="19" t="s">
        <v>2010</v>
      </c>
      <c r="V767" s="19" t="s">
        <v>761</v>
      </c>
      <c r="W767">
        <v>134.53333333333319</v>
      </c>
      <c r="X767" s="14">
        <f>(Q767-W767)/I767</f>
        <v>8.3529057512797475E-2</v>
      </c>
      <c r="Y767" s="14" t="s">
        <v>2166</v>
      </c>
      <c r="Z767" s="30" t="str">
        <f>CONCATENATE(E767," (",U767,") - ",F767," (",V767,")")</f>
        <v>Aristides, Aelius (0284) - Orationes 22 Dindorf 21 Keil (022)</v>
      </c>
      <c r="AA767" s="14"/>
      <c r="AB767" s="14"/>
      <c r="AC767" s="14"/>
      <c r="AD767" s="14"/>
      <c r="AE767">
        <v>21</v>
      </c>
    </row>
    <row r="768" spans="1:31" ht="15.75" customHeight="1" x14ac:dyDescent="0.2">
      <c r="A768" s="1" t="s">
        <v>1410</v>
      </c>
      <c r="B768" s="1" t="s">
        <v>1410</v>
      </c>
      <c r="C768" s="1" t="s">
        <v>1410</v>
      </c>
      <c r="D768" s="10">
        <f>IF(AND(S768 &gt;= -800,S768 &lt;= -600),-7,IF(AND(S768 &gt; -600,S768 &lt;= -500),-6,IF(AND(S768 &gt; -500,S768 &lt;= -400),-5,IF(AND(S768 &gt; -400,S768 &lt;= -300),-4,IF(AND(S768 &gt; -300,S768 &lt;= -200),-3,IF(AND(S768 &gt; -200,S768 &lt;= -100),-2,IF(AND(S768 &gt; -100,S768 &lt;= -1),-1,IF(AND(S768 &gt;= 0,S768 &lt; 100),1,IF(AND(S768 &gt;= 100,S768 &lt; 200),2,IF(AND(S768 &gt;= 200,S768 &lt; 300),3,IF(AND(S768 &gt;= 300,S768 &lt; 400),4,IF(AND(S768 &gt;= 400,S768 &lt; 500),5))))))))))))</f>
        <v>2</v>
      </c>
      <c r="E768" s="1" t="s">
        <v>2007</v>
      </c>
      <c r="F768" s="27" t="s">
        <v>3665</v>
      </c>
      <c r="G768" s="1" t="s">
        <v>2167</v>
      </c>
      <c r="H768" s="1" t="s">
        <v>2168</v>
      </c>
      <c r="I768" s="1">
        <v>1166</v>
      </c>
      <c r="J768" s="1">
        <v>0</v>
      </c>
      <c r="K768" s="1">
        <v>1</v>
      </c>
      <c r="L768" s="1">
        <v>0</v>
      </c>
      <c r="M768" t="s">
        <v>29</v>
      </c>
      <c r="N768" s="14">
        <f>J768/I768</f>
        <v>0</v>
      </c>
      <c r="O768" s="14">
        <f>K768/I768</f>
        <v>8.576329331046312E-4</v>
      </c>
      <c r="P768" s="14">
        <f>L768/I768</f>
        <v>0</v>
      </c>
      <c r="Q768">
        <v>256</v>
      </c>
      <c r="R768" s="14">
        <f>Q768/I768</f>
        <v>0.21955403087478559</v>
      </c>
      <c r="S768">
        <v>177</v>
      </c>
      <c r="T768" t="s">
        <v>97</v>
      </c>
      <c r="U768" s="19" t="s">
        <v>2010</v>
      </c>
      <c r="V768" s="19" t="s">
        <v>580</v>
      </c>
      <c r="W768">
        <v>145.06666666666669</v>
      </c>
      <c r="X768" s="14">
        <f>(Q768-W768)/I768</f>
        <v>9.5140080045740399E-2</v>
      </c>
      <c r="Y768" s="14" t="s">
        <v>2169</v>
      </c>
      <c r="Z768" s="30" t="str">
        <f>CONCATENATE(E768," (",U768,") - ",F768," (",V768,")")</f>
        <v>Aristides, Aelius (0284) - Orationes 41 Dindorf 19 Keil (041)</v>
      </c>
      <c r="AA768" s="14"/>
      <c r="AB768" s="14"/>
      <c r="AC768" s="14"/>
      <c r="AD768" s="14"/>
      <c r="AE768">
        <v>19</v>
      </c>
    </row>
    <row r="769" spans="1:31" ht="15.75" customHeight="1" x14ac:dyDescent="0.2">
      <c r="A769" s="1" t="s">
        <v>1410</v>
      </c>
      <c r="B769" s="1" t="s">
        <v>1410</v>
      </c>
      <c r="C769" s="1" t="s">
        <v>1410</v>
      </c>
      <c r="D769" s="10">
        <f>IF(AND(S769 &gt;= -800,S769 &lt;= -600),-7,IF(AND(S769 &gt; -600,S769 &lt;= -500),-6,IF(AND(S769 &gt; -500,S769 &lt;= -400),-5,IF(AND(S769 &gt; -400,S769 &lt;= -300),-4,IF(AND(S769 &gt; -300,S769 &lt;= -200),-3,IF(AND(S769 &gt; -200,S769 &lt;= -100),-2,IF(AND(S769 &gt; -100,S769 &lt;= -1),-1,IF(AND(S769 &gt;= 0,S769 &lt; 100),1,IF(AND(S769 &gt;= 100,S769 &lt; 200),2,IF(AND(S769 &gt;= 200,S769 &lt; 300),3,IF(AND(S769 &gt;= 300,S769 &lt; 400),4,IF(AND(S769 &gt;= 400,S769 &lt; 500),5))))))))))))</f>
        <v>2</v>
      </c>
      <c r="E769" s="1" t="s">
        <v>2007</v>
      </c>
      <c r="F769" s="27" t="s">
        <v>3661</v>
      </c>
      <c r="G769" s="1" t="s">
        <v>2155</v>
      </c>
      <c r="H769" s="1" t="s">
        <v>2156</v>
      </c>
      <c r="I769" s="1">
        <v>1204</v>
      </c>
      <c r="J769" s="1">
        <v>2</v>
      </c>
      <c r="K769" s="1">
        <v>0</v>
      </c>
      <c r="L769" s="1">
        <v>0</v>
      </c>
      <c r="M769" t="s">
        <v>29</v>
      </c>
      <c r="N769" s="14">
        <f>J769/I769</f>
        <v>1.6611295681063123E-3</v>
      </c>
      <c r="O769" s="14">
        <f>K769/I769</f>
        <v>0</v>
      </c>
      <c r="P769" s="14">
        <f>L769/I769</f>
        <v>0</v>
      </c>
      <c r="Q769">
        <v>244</v>
      </c>
      <c r="R769" s="14">
        <f>Q769/I769</f>
        <v>0.20265780730897009</v>
      </c>
      <c r="S769">
        <v>177</v>
      </c>
      <c r="T769" t="s">
        <v>97</v>
      </c>
      <c r="U769" s="19" t="s">
        <v>2010</v>
      </c>
      <c r="V769" s="19" t="s">
        <v>57</v>
      </c>
      <c r="W769">
        <v>136.64999999999989</v>
      </c>
      <c r="X769" s="14">
        <f>(Q769-W769)/I769</f>
        <v>8.9161129568106401E-2</v>
      </c>
      <c r="Y769" s="14" t="s">
        <v>2157</v>
      </c>
      <c r="Z769" s="30" t="str">
        <f>CONCATENATE(E769," (",U769,") - ",F769," (",V769,")")</f>
        <v>Aristides, Aelius (0284) - Orationes 6 Dindorf 42 Keil (006)</v>
      </c>
      <c r="AA769" s="14"/>
      <c r="AB769" s="14"/>
      <c r="AC769" s="14"/>
      <c r="AD769" s="14"/>
      <c r="AE769">
        <v>42</v>
      </c>
    </row>
    <row r="770" spans="1:31" ht="15.75" customHeight="1" x14ac:dyDescent="0.2">
      <c r="A770" s="1" t="s">
        <v>1410</v>
      </c>
      <c r="B770" s="1" t="s">
        <v>1410</v>
      </c>
      <c r="C770" s="1" t="s">
        <v>1410</v>
      </c>
      <c r="D770" s="10">
        <f>IF(AND(S770 &gt;= -800,S770 &lt;= -600),-7,IF(AND(S770 &gt; -600,S770 &lt;= -500),-6,IF(AND(S770 &gt; -500,S770 &lt;= -400),-5,IF(AND(S770 &gt; -400,S770 &lt;= -300),-4,IF(AND(S770 &gt; -300,S770 &lt;= -200),-3,IF(AND(S770 &gt; -200,S770 &lt;= -100),-2,IF(AND(S770 &gt; -100,S770 &lt;= -1),-1,IF(AND(S770 &gt;= 0,S770 &lt; 100),1,IF(AND(S770 &gt;= 100,S770 &lt; 200),2,IF(AND(S770 &gt;= 200,S770 &lt; 300),3,IF(AND(S770 &gt;= 300,S770 &lt; 400),4,IF(AND(S770 &gt;= 400,S770 &lt; 500),5))))))))))))</f>
        <v>2</v>
      </c>
      <c r="E770" s="1" t="s">
        <v>2007</v>
      </c>
      <c r="F770" s="27" t="s">
        <v>3666</v>
      </c>
      <c r="G770" s="1" t="s">
        <v>2170</v>
      </c>
      <c r="H770" s="1" t="s">
        <v>2171</v>
      </c>
      <c r="I770" s="1">
        <v>362</v>
      </c>
      <c r="J770" s="1">
        <v>0</v>
      </c>
      <c r="K770" s="1">
        <v>0</v>
      </c>
      <c r="L770" s="1">
        <v>0</v>
      </c>
      <c r="M770" t="s">
        <v>29</v>
      </c>
      <c r="N770" s="14">
        <f>J770/I770</f>
        <v>0</v>
      </c>
      <c r="O770" s="14">
        <f>K770/I770</f>
        <v>0</v>
      </c>
      <c r="P770" s="14">
        <f>L770/I770</f>
        <v>0</v>
      </c>
      <c r="Q770">
        <v>76</v>
      </c>
      <c r="R770" s="14">
        <f>Q770/I770</f>
        <v>0.20994475138121546</v>
      </c>
      <c r="S770">
        <v>180</v>
      </c>
      <c r="T770" t="s">
        <v>97</v>
      </c>
      <c r="U770" s="19" t="s">
        <v>2010</v>
      </c>
      <c r="V770" s="19" t="s">
        <v>660</v>
      </c>
      <c r="W770">
        <v>43.916666666666657</v>
      </c>
      <c r="X770" s="14">
        <f>(Q770-W770)/I770</f>
        <v>8.8627992633517519E-2</v>
      </c>
      <c r="Y770" s="14" t="s">
        <v>2172</v>
      </c>
      <c r="Z770" s="30" t="str">
        <f>CONCATENATE(E770," (",U770,") - ",F770," (",V770,")")</f>
        <v>Aristides, Aelius (0284) - Orationes 55 Dindorf 53 Keil (055)</v>
      </c>
      <c r="AA770" s="14"/>
      <c r="AB770" s="14"/>
      <c r="AC770" s="14"/>
      <c r="AD770" s="14"/>
      <c r="AE770">
        <v>53</v>
      </c>
    </row>
    <row r="771" spans="1:31" ht="15.75" customHeight="1" x14ac:dyDescent="0.2">
      <c r="A771" s="1" t="s">
        <v>2204</v>
      </c>
      <c r="B771" s="1" t="s">
        <v>2204</v>
      </c>
      <c r="C771" s="1" t="s">
        <v>2204</v>
      </c>
      <c r="D771" s="10">
        <f>IF(AND(S771 &gt;= -800,S771 &lt;= -600),-7,IF(AND(S771 &gt; -600,S771 &lt;= -500),-6,IF(AND(S771 &gt; -500,S771 &lt;= -400),-5,IF(AND(S771 &gt; -400,S771 &lt;= -300),-4,IF(AND(S771 &gt; -300,S771 &lt;= -200),-3,IF(AND(S771 &gt; -200,S771 &lt;= -100),-2,IF(AND(S771 &gt; -100,S771 &lt;= -1),-1,IF(AND(S771 &gt;= 0,S771 &lt; 100),1,IF(AND(S771 &gt;= 100,S771 &lt; 200),2,IF(AND(S771 &gt;= 200,S771 &lt; 300),3,IF(AND(S771 &gt;= 300,S771 &lt; 400),4,IF(AND(S771 &gt;= 400,S771 &lt; 500),5))))))))))))</f>
        <v>2</v>
      </c>
      <c r="E771" s="1" t="s">
        <v>2425</v>
      </c>
      <c r="F771" s="27" t="s">
        <v>2426</v>
      </c>
      <c r="G771" s="1" t="s">
        <v>2427</v>
      </c>
      <c r="H771" s="1" t="s">
        <v>2428</v>
      </c>
      <c r="I771" s="1">
        <v>29229</v>
      </c>
      <c r="J771" s="1">
        <v>69</v>
      </c>
      <c r="K771" s="1">
        <v>82</v>
      </c>
      <c r="L771" s="1">
        <v>0</v>
      </c>
      <c r="M771" t="s">
        <v>29</v>
      </c>
      <c r="N771" s="14">
        <f>J771/I771</f>
        <v>2.3606691983988504E-3</v>
      </c>
      <c r="O771" s="14">
        <f>K771/I771</f>
        <v>2.805432960416025E-3</v>
      </c>
      <c r="P771" s="14">
        <f>L771/I771</f>
        <v>0</v>
      </c>
      <c r="Q771">
        <v>6147</v>
      </c>
      <c r="R771" s="14">
        <f>Q771/I771</f>
        <v>0.21030483423996715</v>
      </c>
      <c r="S771">
        <v>180</v>
      </c>
      <c r="T771" t="s">
        <v>97</v>
      </c>
      <c r="U771" s="19" t="s">
        <v>2429</v>
      </c>
      <c r="V771" s="19" t="s">
        <v>32</v>
      </c>
      <c r="W771">
        <v>3426.8595238095609</v>
      </c>
      <c r="X771" s="14">
        <f>(Q771-W771)/I771</f>
        <v>9.3063070108126825E-2</v>
      </c>
      <c r="Y771" s="14" t="s">
        <v>2430</v>
      </c>
      <c r="Z771" s="30" t="str">
        <f>CONCATENATE(E771," (",U771,") - ",F771," (",V771,")")</f>
        <v>Marcus Aurelius (0562) - Ad se ipsum (001)</v>
      </c>
      <c r="AA771" s="14"/>
      <c r="AB771" s="14"/>
      <c r="AC771" s="14"/>
      <c r="AD771" s="14"/>
    </row>
    <row r="772" spans="1:31" ht="15.75" customHeight="1" x14ac:dyDescent="0.2">
      <c r="A772" s="1" t="s">
        <v>84</v>
      </c>
      <c r="B772" s="1" t="s">
        <v>85</v>
      </c>
      <c r="C772" s="1" t="s">
        <v>85</v>
      </c>
      <c r="D772" s="10">
        <f>IF(AND(S772 &gt;= -800,S772 &lt;= -600),-7,IF(AND(S772 &gt; -600,S772 &lt;= -500),-6,IF(AND(S772 &gt; -500,S772 &lt;= -400),-5,IF(AND(S772 &gt; -400,S772 &lt;= -300),-4,IF(AND(S772 &gt; -300,S772 &lt;= -200),-3,IF(AND(S772 &gt; -200,S772 &lt;= -100),-2,IF(AND(S772 &gt; -100,S772 &lt;= -1),-1,IF(AND(S772 &gt;= 0,S772 &lt; 100),1,IF(AND(S772 &gt;= 100,S772 &lt; 200),2,IF(AND(S772 &gt;= 200,S772 &lt; 300),3,IF(AND(S772 &gt;= 300,S772 &lt; 400),4,IF(AND(S772 &gt;= 400,S772 &lt; 500),5))))))))))))</f>
        <v>2</v>
      </c>
      <c r="E772" s="1" t="s">
        <v>456</v>
      </c>
      <c r="F772" s="27" t="s">
        <v>768</v>
      </c>
      <c r="G772" s="1" t="s">
        <v>769</v>
      </c>
      <c r="H772" s="1" t="s">
        <v>770</v>
      </c>
      <c r="I772" s="1">
        <v>3804</v>
      </c>
      <c r="J772" s="1">
        <v>6</v>
      </c>
      <c r="K772" s="1">
        <v>5</v>
      </c>
      <c r="L772" s="1">
        <v>0</v>
      </c>
      <c r="M772" t="s">
        <v>29</v>
      </c>
      <c r="N772" s="14">
        <f>J772/I772</f>
        <v>1.5772870662460567E-3</v>
      </c>
      <c r="O772" s="14">
        <f>K772/I772</f>
        <v>1.3144058885383807E-3</v>
      </c>
      <c r="P772" s="14">
        <f>L772/I772</f>
        <v>0</v>
      </c>
      <c r="Q772">
        <v>760</v>
      </c>
      <c r="R772" s="14">
        <f>Q772/I772</f>
        <v>0.19978969505783387</v>
      </c>
      <c r="S772">
        <v>185</v>
      </c>
      <c r="T772" t="s">
        <v>97</v>
      </c>
      <c r="U772" s="19" t="s">
        <v>460</v>
      </c>
      <c r="V772" s="19" t="s">
        <v>771</v>
      </c>
      <c r="W772">
        <v>433.31666666666632</v>
      </c>
      <c r="X772" s="14">
        <f>(Q772-W772)/I772</f>
        <v>8.5878899404136094E-2</v>
      </c>
      <c r="Y772" s="14" t="s">
        <v>772</v>
      </c>
      <c r="Z772" s="30" t="str">
        <f>CONCATENATE(E772," (",U772,") - ",F772," (",V772,")")</f>
        <v>Lucian (0062) - Adversus indoctum et libros multos ementem (028)</v>
      </c>
      <c r="AA772" s="14"/>
      <c r="AB772" s="14"/>
      <c r="AC772" s="14"/>
      <c r="AD772" s="14"/>
    </row>
    <row r="773" spans="1:31" ht="15.75" customHeight="1" x14ac:dyDescent="0.2">
      <c r="A773" s="1" t="s">
        <v>84</v>
      </c>
      <c r="B773" s="1" t="s">
        <v>85</v>
      </c>
      <c r="C773" s="1" t="s">
        <v>85</v>
      </c>
      <c r="D773" s="10">
        <f>IF(AND(S773 &gt;= -800,S773 &lt;= -600),-7,IF(AND(S773 &gt; -600,S773 &lt;= -500),-6,IF(AND(S773 &gt; -500,S773 &lt;= -400),-5,IF(AND(S773 &gt; -400,S773 &lt;= -300),-4,IF(AND(S773 &gt; -300,S773 &lt;= -200),-3,IF(AND(S773 &gt; -200,S773 &lt;= -100),-2,IF(AND(S773 &gt; -100,S773 &lt;= -1),-1,IF(AND(S773 &gt;= 0,S773 &lt; 100),1,IF(AND(S773 &gt;= 100,S773 &lt; 200),2,IF(AND(S773 &gt;= 200,S773 &lt; 300),3,IF(AND(S773 &gt;= 300,S773 &lt; 400),4,IF(AND(S773 &gt;= 400,S773 &lt; 500),5))))))))))))</f>
        <v>2</v>
      </c>
      <c r="E773" s="1" t="s">
        <v>456</v>
      </c>
      <c r="F773" s="27" t="s">
        <v>773</v>
      </c>
      <c r="G773" s="1" t="s">
        <v>774</v>
      </c>
      <c r="H773" s="1" t="s">
        <v>775</v>
      </c>
      <c r="I773" s="1">
        <v>3100</v>
      </c>
      <c r="J773" s="1">
        <v>3</v>
      </c>
      <c r="K773" s="1">
        <v>20</v>
      </c>
      <c r="L773" s="1">
        <v>0</v>
      </c>
      <c r="M773" t="s">
        <v>29</v>
      </c>
      <c r="N773" s="14">
        <f>J773/I773</f>
        <v>9.6774193548387097E-4</v>
      </c>
      <c r="O773" s="14">
        <f>K773/I773</f>
        <v>6.4516129032258064E-3</v>
      </c>
      <c r="P773" s="14">
        <f>L773/I773</f>
        <v>0</v>
      </c>
      <c r="Q773">
        <v>603</v>
      </c>
      <c r="R773" s="14">
        <f>Q773/I773</f>
        <v>0.19451612903225807</v>
      </c>
      <c r="S773">
        <v>185</v>
      </c>
      <c r="T773" t="s">
        <v>97</v>
      </c>
      <c r="U773" s="19" t="s">
        <v>460</v>
      </c>
      <c r="V773" s="19" t="s">
        <v>67</v>
      </c>
      <c r="W773">
        <v>323.23333333333341</v>
      </c>
      <c r="X773" s="14">
        <f>(Q773-W773)/I773</f>
        <v>9.0247311827956964E-2</v>
      </c>
      <c r="Y773" s="14" t="s">
        <v>776</v>
      </c>
      <c r="Z773" s="30" t="str">
        <f>CONCATENATE(E773," (",U773,") - ",F773," (",V773,")")</f>
        <v>Lucian (0062) - Demonax (008)</v>
      </c>
      <c r="AA773" s="14"/>
      <c r="AB773" s="14"/>
      <c r="AC773" s="14"/>
      <c r="AD773" s="14"/>
    </row>
    <row r="774" spans="1:31" ht="15.75" customHeight="1" x14ac:dyDescent="0.2">
      <c r="A774" s="1" t="s">
        <v>84</v>
      </c>
      <c r="B774" s="1" t="s">
        <v>85</v>
      </c>
      <c r="C774" s="1" t="s">
        <v>85</v>
      </c>
      <c r="D774" s="10">
        <f>IF(AND(S774 &gt;= -800,S774 &lt;= -600),-7,IF(AND(S774 &gt; -600,S774 &lt;= -500),-6,IF(AND(S774 &gt; -500,S774 &lt;= -400),-5,IF(AND(S774 &gt; -400,S774 &lt;= -300),-4,IF(AND(S774 &gt; -300,S774 &lt;= -200),-3,IF(AND(S774 &gt; -200,S774 &lt;= -100),-2,IF(AND(S774 &gt; -100,S774 &lt;= -1),-1,IF(AND(S774 &gt;= 0,S774 &lt; 100),1,IF(AND(S774 &gt;= 100,S774 &lt; 200),2,IF(AND(S774 &gt;= 200,S774 &lt; 300),3,IF(AND(S774 &gt;= 300,S774 &lt; 400),4,IF(AND(S774 &gt;= 400,S774 &lt; 500),5))))))))))))</f>
        <v>2</v>
      </c>
      <c r="E774" s="1" t="s">
        <v>456</v>
      </c>
      <c r="F774" s="27" t="s">
        <v>777</v>
      </c>
      <c r="G774" s="1" t="s">
        <v>778</v>
      </c>
      <c r="H774" s="1" t="s">
        <v>779</v>
      </c>
      <c r="I774" s="1">
        <v>2838</v>
      </c>
      <c r="J774" s="1">
        <v>37</v>
      </c>
      <c r="K774" s="1">
        <v>7</v>
      </c>
      <c r="L774" s="1">
        <v>0</v>
      </c>
      <c r="M774" t="s">
        <v>29</v>
      </c>
      <c r="N774" s="14">
        <f>J774/I774</f>
        <v>1.3037350246652573E-2</v>
      </c>
      <c r="O774" s="14">
        <f>K774/I774</f>
        <v>2.4665257223396757E-3</v>
      </c>
      <c r="P774" s="14">
        <f>L774/I774</f>
        <v>0</v>
      </c>
      <c r="Q774">
        <v>538</v>
      </c>
      <c r="R774" s="14">
        <f>Q774/I774</f>
        <v>0.18957011980267793</v>
      </c>
      <c r="S774">
        <v>185</v>
      </c>
      <c r="T774" t="s">
        <v>97</v>
      </c>
      <c r="U774" s="19" t="s">
        <v>460</v>
      </c>
      <c r="V774" s="19" t="s">
        <v>780</v>
      </c>
      <c r="W774">
        <v>288.06666666666678</v>
      </c>
      <c r="X774" s="14">
        <f>(Q774-W774)/I774</f>
        <v>8.806671364810896E-2</v>
      </c>
      <c r="Y774" s="14" t="s">
        <v>781</v>
      </c>
      <c r="Z774" s="30" t="str">
        <f>CONCATENATE(E774," (",U774,") - ",F774," (",V774,")")</f>
        <v>Lucian (0062) - Lexiphanes (046)</v>
      </c>
      <c r="AA774" s="14"/>
      <c r="AB774" s="14"/>
      <c r="AC774" s="14"/>
      <c r="AD774" s="14"/>
    </row>
    <row r="775" spans="1:31" ht="15.75" customHeight="1" x14ac:dyDescent="0.2">
      <c r="A775" s="1" t="s">
        <v>84</v>
      </c>
      <c r="B775" s="1" t="s">
        <v>85</v>
      </c>
      <c r="C775" s="1" t="s">
        <v>85</v>
      </c>
      <c r="D775" s="10">
        <f>IF(AND(S775 &gt;= -800,S775 &lt;= -600),-7,IF(AND(S775 &gt; -600,S775 &lt;= -500),-6,IF(AND(S775 &gt; -500,S775 &lt;= -400),-5,IF(AND(S775 &gt; -400,S775 &lt;= -300),-4,IF(AND(S775 &gt; -300,S775 &lt;= -200),-3,IF(AND(S775 &gt; -200,S775 &lt;= -100),-2,IF(AND(S775 &gt; -100,S775 &lt;= -1),-1,IF(AND(S775 &gt;= 0,S775 &lt; 100),1,IF(AND(S775 &gt;= 100,S775 &lt; 200),2,IF(AND(S775 &gt;= 200,S775 &lt; 300),3,IF(AND(S775 &gt;= 300,S775 &lt; 400),4,IF(AND(S775 &gt;= 400,S775 &lt; 500),5))))))))))))</f>
        <v>2</v>
      </c>
      <c r="E775" s="1" t="s">
        <v>456</v>
      </c>
      <c r="F775" s="27" t="s">
        <v>782</v>
      </c>
      <c r="G775" s="1" t="s">
        <v>783</v>
      </c>
      <c r="H775" s="1" t="s">
        <v>784</v>
      </c>
      <c r="I775" s="1">
        <v>3530</v>
      </c>
      <c r="J775" s="1">
        <v>10</v>
      </c>
      <c r="K775" s="1">
        <v>11</v>
      </c>
      <c r="L775" s="1">
        <v>0</v>
      </c>
      <c r="M775" t="s">
        <v>29</v>
      </c>
      <c r="N775" s="14">
        <f>J775/I775</f>
        <v>2.8328611898016999E-3</v>
      </c>
      <c r="O775" s="14">
        <f>K775/I775</f>
        <v>3.1161473087818695E-3</v>
      </c>
      <c r="P775" s="14">
        <f>L775/I775</f>
        <v>0</v>
      </c>
      <c r="Q775">
        <v>673</v>
      </c>
      <c r="R775" s="14">
        <f>Q775/I775</f>
        <v>0.19065155807365439</v>
      </c>
      <c r="S775">
        <v>185</v>
      </c>
      <c r="T775" t="s">
        <v>97</v>
      </c>
      <c r="U775" s="19" t="s">
        <v>460</v>
      </c>
      <c r="V775" s="19" t="s">
        <v>785</v>
      </c>
      <c r="W775">
        <v>382.56666666666649</v>
      </c>
      <c r="X775" s="14">
        <f>(Q775-W775)/I775</f>
        <v>8.227573182247408E-2</v>
      </c>
      <c r="Y775" s="14" t="s">
        <v>786</v>
      </c>
      <c r="Z775" s="30" t="str">
        <f>CONCATENATE(E775," (",U775,") - ",F775," (",V775,")")</f>
        <v>Lucian (0062) - Rhetorum praeceptor (037)</v>
      </c>
      <c r="AA775" s="14" t="s">
        <v>3692</v>
      </c>
      <c r="AB775" s="31">
        <v>5</v>
      </c>
      <c r="AC775" s="31">
        <v>15</v>
      </c>
      <c r="AD775" s="14"/>
    </row>
    <row r="776" spans="1:31" ht="15.75" customHeight="1" x14ac:dyDescent="0.2">
      <c r="A776" s="1" t="s">
        <v>2566</v>
      </c>
      <c r="B776" s="1" t="s">
        <v>2966</v>
      </c>
      <c r="C776" s="1" t="s">
        <v>2566</v>
      </c>
      <c r="D776" s="10">
        <f>IF(AND(S776 &gt;= -800,S776 &lt;= -600),-7,IF(AND(S776 &gt; -600,S776 &lt;= -500),-6,IF(AND(S776 &gt; -500,S776 &lt;= -400),-5,IF(AND(S776 &gt; -400,S776 &lt;= -300),-4,IF(AND(S776 &gt; -300,S776 &lt;= -200),-3,IF(AND(S776 &gt; -200,S776 &lt;= -100),-2,IF(AND(S776 &gt; -100,S776 &lt;= -1),-1,IF(AND(S776 &gt;= 0,S776 &lt; 100),1,IF(AND(S776 &gt;= 100,S776 &lt; 200),2,IF(AND(S776 &gt;= 200,S776 &lt; 300),3,IF(AND(S776 &gt;= 300,S776 &lt; 400),4,IF(AND(S776 &gt;= 400,S776 &lt; 500),5))))))))))))</f>
        <v>2</v>
      </c>
      <c r="E776" s="1" t="s">
        <v>2967</v>
      </c>
      <c r="F776" s="27" t="s">
        <v>2968</v>
      </c>
      <c r="G776" s="1" t="s">
        <v>2969</v>
      </c>
      <c r="H776" s="1" t="s">
        <v>2970</v>
      </c>
      <c r="I776" s="1">
        <v>678</v>
      </c>
      <c r="J776" s="1">
        <v>5</v>
      </c>
      <c r="K776" s="1">
        <v>0</v>
      </c>
      <c r="L776" s="1">
        <v>0</v>
      </c>
      <c r="M776" t="s">
        <v>29</v>
      </c>
      <c r="N776" s="14">
        <f>J776/I776</f>
        <v>7.3746312684365781E-3</v>
      </c>
      <c r="O776" s="14">
        <f>K776/I776</f>
        <v>0</v>
      </c>
      <c r="P776" s="14">
        <f>L776/I776</f>
        <v>0</v>
      </c>
      <c r="Q776">
        <v>126</v>
      </c>
      <c r="R776" s="14">
        <f>Q776/I776</f>
        <v>0.18584070796460178</v>
      </c>
      <c r="S776">
        <v>195</v>
      </c>
      <c r="T776" t="s">
        <v>97</v>
      </c>
      <c r="U776" s="19" t="s">
        <v>2971</v>
      </c>
      <c r="V776" s="19" t="s">
        <v>67</v>
      </c>
      <c r="W776">
        <v>66.716666666666654</v>
      </c>
      <c r="X776" s="14">
        <f>(Q776-W776)/I776</f>
        <v>8.7438544739429719E-2</v>
      </c>
      <c r="Y776" s="14" t="s">
        <v>2972</v>
      </c>
      <c r="Z776" s="30" t="str">
        <f>CONCATENATE(E776," (",U776,") - ",F776," (",V776,")")</f>
        <v>Clement of Alexandria (0555) - Exhortation to Endurance, or to the Newly Baptized (008)</v>
      </c>
      <c r="AA776" s="14"/>
      <c r="AB776" s="14"/>
      <c r="AC776" s="14"/>
      <c r="AD776" s="14"/>
    </row>
    <row r="777" spans="1:31" ht="15.75" customHeight="1" x14ac:dyDescent="0.2">
      <c r="A777" s="1" t="s">
        <v>2566</v>
      </c>
      <c r="B777" s="1" t="s">
        <v>2966</v>
      </c>
      <c r="C777" s="1" t="s">
        <v>2566</v>
      </c>
      <c r="D777" s="10">
        <f>IF(AND(S777 &gt;= -800,S777 &lt;= -600),-7,IF(AND(S777 &gt; -600,S777 &lt;= -500),-6,IF(AND(S777 &gt; -500,S777 &lt;= -400),-5,IF(AND(S777 &gt; -400,S777 &lt;= -300),-4,IF(AND(S777 &gt; -300,S777 &lt;= -200),-3,IF(AND(S777 &gt; -200,S777 &lt;= -100),-2,IF(AND(S777 &gt; -100,S777 &lt;= -1),-1,IF(AND(S777 &gt;= 0,S777 &lt; 100),1,IF(AND(S777 &gt;= 100,S777 &lt; 200),2,IF(AND(S777 &gt;= 200,S777 &lt; 300),3,IF(AND(S777 &gt;= 300,S777 &lt; 400),4,IF(AND(S777 &gt;= 400,S777 &lt; 500),5))))))))))))</f>
        <v>2</v>
      </c>
      <c r="E777" s="1" t="s">
        <v>2967</v>
      </c>
      <c r="F777" s="27" t="s">
        <v>2973</v>
      </c>
      <c r="G777" s="1" t="s">
        <v>2974</v>
      </c>
      <c r="H777" s="1" t="s">
        <v>2975</v>
      </c>
      <c r="I777" s="1">
        <v>23288</v>
      </c>
      <c r="J777" s="1">
        <v>130</v>
      </c>
      <c r="K777" s="1">
        <v>143</v>
      </c>
      <c r="L777" s="1">
        <v>0</v>
      </c>
      <c r="M777" t="s">
        <v>29</v>
      </c>
      <c r="N777" s="14">
        <f>J777/I777</f>
        <v>5.5822741326004809E-3</v>
      </c>
      <c r="O777" s="14">
        <f>K777/I777</f>
        <v>6.1405015458605291E-3</v>
      </c>
      <c r="P777" s="14">
        <f>L777/I777</f>
        <v>0</v>
      </c>
      <c r="Q777">
        <v>4871</v>
      </c>
      <c r="R777" s="14">
        <f>Q777/I777</f>
        <v>0.20916351769151495</v>
      </c>
      <c r="S777">
        <v>195</v>
      </c>
      <c r="T777" t="s">
        <v>97</v>
      </c>
      <c r="U777" s="19" t="s">
        <v>2971</v>
      </c>
      <c r="V777" s="19" t="s">
        <v>32</v>
      </c>
      <c r="W777">
        <v>2853.0023809523991</v>
      </c>
      <c r="X777" s="14">
        <f>(Q777-W777)/I777</f>
        <v>8.6653968526606021E-2</v>
      </c>
      <c r="Y777" s="14" t="s">
        <v>2976</v>
      </c>
      <c r="Z777" s="30" t="str">
        <f>CONCATENATE(E777," (",U777,") - ",F777," (",V777,")")</f>
        <v>Clement of Alexandria (0555) - Protrepticus (001)</v>
      </c>
      <c r="AA777" s="14"/>
      <c r="AB777" s="14"/>
      <c r="AC777" s="14"/>
      <c r="AD777" s="14"/>
    </row>
    <row r="778" spans="1:31" ht="15.75" customHeight="1" x14ac:dyDescent="0.2">
      <c r="A778" s="1" t="s">
        <v>2566</v>
      </c>
      <c r="B778" s="1" t="s">
        <v>2986</v>
      </c>
      <c r="C778" s="1" t="s">
        <v>2566</v>
      </c>
      <c r="D778" s="10">
        <f>IF(AND(S778 &gt;= -800,S778 &lt;= -600),-7,IF(AND(S778 &gt; -600,S778 &lt;= -500),-6,IF(AND(S778 &gt; -500,S778 &lt;= -400),-5,IF(AND(S778 &gt; -400,S778 &lt;= -300),-4,IF(AND(S778 &gt; -300,S778 &lt;= -200),-3,IF(AND(S778 &gt; -200,S778 &lt;= -100),-2,IF(AND(S778 &gt; -100,S778 &lt;= -1),-1,IF(AND(S778 &gt;= 0,S778 &lt; 100),1,IF(AND(S778 &gt;= 100,S778 &lt; 200),2,IF(AND(S778 &gt;= 200,S778 &lt; 300),3,IF(AND(S778 &gt;= 300,S778 &lt; 400),4,IF(AND(S778 &gt;= 400,S778 &lt; 500),5))))))))))))</f>
        <v>2</v>
      </c>
      <c r="E778" s="1" t="s">
        <v>2967</v>
      </c>
      <c r="F778" s="27" t="s">
        <v>3071</v>
      </c>
      <c r="G778" s="1" t="s">
        <v>3072</v>
      </c>
      <c r="H778" s="1" t="s">
        <v>3073</v>
      </c>
      <c r="I778" s="1">
        <v>9179</v>
      </c>
      <c r="J778" s="1">
        <v>26</v>
      </c>
      <c r="K778" s="1">
        <v>15</v>
      </c>
      <c r="L778" s="1">
        <v>0</v>
      </c>
      <c r="M778" t="s">
        <v>29</v>
      </c>
      <c r="N778" s="14">
        <f>J778/I778</f>
        <v>2.8325525656389583E-3</v>
      </c>
      <c r="O778" s="14">
        <f>K778/I778</f>
        <v>1.6341649417147836E-3</v>
      </c>
      <c r="P778" s="14">
        <f>L778/I778</f>
        <v>0</v>
      </c>
      <c r="Q778">
        <v>1885</v>
      </c>
      <c r="R778" s="14">
        <f>Q778/I778</f>
        <v>0.20536006100882448</v>
      </c>
      <c r="S778">
        <v>195</v>
      </c>
      <c r="T778" t="s">
        <v>97</v>
      </c>
      <c r="U778" s="19" t="s">
        <v>2971</v>
      </c>
      <c r="V778" s="19" t="s">
        <v>57</v>
      </c>
      <c r="W778">
        <v>1122.4000000000019</v>
      </c>
      <c r="X778" s="14">
        <f>(Q778-W778)/I778</f>
        <v>8.3080945636779396E-2</v>
      </c>
      <c r="Y778" s="14" t="s">
        <v>3074</v>
      </c>
      <c r="Z778" s="30" t="str">
        <f>CONCATENATE(E778," (",U778,") - ",F778," (",V778,")")</f>
        <v>Clement of Alexandria (0555) - Quis Dis Salvetur (006)</v>
      </c>
      <c r="AA778" s="14"/>
      <c r="AB778" s="14"/>
      <c r="AC778" s="14"/>
      <c r="AD778" s="14"/>
    </row>
    <row r="779" spans="1:31" ht="15.75" customHeight="1" x14ac:dyDescent="0.2">
      <c r="A779" s="1" t="s">
        <v>84</v>
      </c>
      <c r="B779" s="1" t="s">
        <v>831</v>
      </c>
      <c r="C779" s="1" t="s">
        <v>831</v>
      </c>
      <c r="D779" s="10">
        <f>IF(AND(S779 &gt;= -800,S779 &lt;= -600),-7,IF(AND(S779 &gt; -600,S779 &lt;= -500),-6,IF(AND(S779 &gt; -500,S779 &lt;= -400),-5,IF(AND(S779 &gt; -400,S779 &lt;= -300),-4,IF(AND(S779 &gt; -300,S779 &lt;= -200),-3,IF(AND(S779 &gt; -200,S779 &lt;= -100),-2,IF(AND(S779 &gt; -100,S779 &lt;= -1),-1,IF(AND(S779 &gt;= 0,S779 &lt; 100),1,IF(AND(S779 &gt;= 100,S779 &lt; 200),2,IF(AND(S779 &gt;= 200,S779 &lt; 300),3,IF(AND(S779 &gt;= 300,S779 &lt; 400),4,IF(AND(S779 &gt;= 400,S779 &lt; 500),5))))))))))))</f>
        <v>3</v>
      </c>
      <c r="E779" s="1" t="s">
        <v>832</v>
      </c>
      <c r="F779" s="27" t="s">
        <v>833</v>
      </c>
      <c r="G779" s="1" t="s">
        <v>834</v>
      </c>
      <c r="H779" s="1" t="s">
        <v>835</v>
      </c>
      <c r="I779" s="1">
        <v>38507</v>
      </c>
      <c r="J779" s="1">
        <v>113</v>
      </c>
      <c r="K779" s="1">
        <v>224</v>
      </c>
      <c r="L779" s="1">
        <v>0</v>
      </c>
      <c r="M779" t="s">
        <v>29</v>
      </c>
      <c r="N779" s="14">
        <f>J779/I779</f>
        <v>2.934531383904225E-3</v>
      </c>
      <c r="O779" s="14">
        <f>K779/I779</f>
        <v>5.8171241592437735E-3</v>
      </c>
      <c r="P779" s="14">
        <f>L779/I779</f>
        <v>0</v>
      </c>
      <c r="Q779">
        <v>7369</v>
      </c>
      <c r="R779" s="14">
        <f>Q779/I779</f>
        <v>0.19136780325655076</v>
      </c>
      <c r="S779">
        <v>200</v>
      </c>
      <c r="T779" t="s">
        <v>97</v>
      </c>
      <c r="U779" s="19" t="s">
        <v>836</v>
      </c>
      <c r="V779" s="19" t="s">
        <v>37</v>
      </c>
      <c r="W779">
        <v>3729.7214285714749</v>
      </c>
      <c r="X779" s="14">
        <f>(Q779-W779)/I779</f>
        <v>9.4509532589620721E-2</v>
      </c>
      <c r="Y779" s="14" t="s">
        <v>837</v>
      </c>
      <c r="Z779" s="30" t="str">
        <f>CONCATENATE(E779," (",U779,") - ",F779," (",V779,")")</f>
        <v>Aelian (0545) - Varia Historia (002)</v>
      </c>
      <c r="AA779" s="14" t="s">
        <v>3692</v>
      </c>
      <c r="AB779" s="31">
        <v>6</v>
      </c>
      <c r="AC779" s="31">
        <v>0</v>
      </c>
      <c r="AD779" s="14"/>
    </row>
    <row r="780" spans="1:31" ht="15.75" customHeight="1" x14ac:dyDescent="0.2">
      <c r="A780" s="1" t="s">
        <v>84</v>
      </c>
      <c r="B780" s="1" t="s">
        <v>85</v>
      </c>
      <c r="C780" s="1" t="s">
        <v>85</v>
      </c>
      <c r="D780" s="10">
        <f>IF(AND(S780 &gt;= -800,S780 &lt;= -600),-7,IF(AND(S780 &gt; -600,S780 &lt;= -500),-6,IF(AND(S780 &gt; -500,S780 &lt;= -400),-5,IF(AND(S780 &gt; -400,S780 &lt;= -300),-4,IF(AND(S780 &gt; -300,S780 &lt;= -200),-3,IF(AND(S780 &gt; -200,S780 &lt;= -100),-2,IF(AND(S780 &gt; -100,S780 &lt;= -1),-1,IF(AND(S780 &gt;= 0,S780 &lt; 100),1,IF(AND(S780 &gt;= 100,S780 &lt; 200),2,IF(AND(S780 &gt;= 200,S780 &lt; 300),3,IF(AND(S780 &gt;= 300,S780 &lt; 400),4,IF(AND(S780 &gt;= 400,S780 &lt; 500),5))))))))))))</f>
        <v>3</v>
      </c>
      <c r="E780" s="1" t="s">
        <v>456</v>
      </c>
      <c r="F780" s="27" t="s">
        <v>787</v>
      </c>
      <c r="G780" s="1" t="s">
        <v>788</v>
      </c>
      <c r="H780" s="1" t="s">
        <v>789</v>
      </c>
      <c r="I780" s="1">
        <v>1144</v>
      </c>
      <c r="J780" s="1">
        <v>4</v>
      </c>
      <c r="K780" s="1">
        <v>6</v>
      </c>
      <c r="L780" s="1">
        <v>0</v>
      </c>
      <c r="M780" t="s">
        <v>29</v>
      </c>
      <c r="N780" s="14">
        <f>J780/I780</f>
        <v>3.4965034965034965E-3</v>
      </c>
      <c r="O780" s="14">
        <f>K780/I780</f>
        <v>5.244755244755245E-3</v>
      </c>
      <c r="P780" s="14">
        <f>L780/I780</f>
        <v>0</v>
      </c>
      <c r="Q780">
        <v>209</v>
      </c>
      <c r="R780" s="14">
        <f>Q780/I780</f>
        <v>0.18269230769230768</v>
      </c>
      <c r="S780">
        <v>200</v>
      </c>
      <c r="T780" t="s">
        <v>97</v>
      </c>
      <c r="U780" s="19" t="s">
        <v>460</v>
      </c>
      <c r="V780" s="19" t="s">
        <v>790</v>
      </c>
      <c r="W780">
        <v>103.5833333333333</v>
      </c>
      <c r="X780" s="14">
        <f>(Q780-W780)/I780</f>
        <v>9.2147435897435931E-2</v>
      </c>
      <c r="Y780" s="14" t="s">
        <v>791</v>
      </c>
      <c r="Z780" s="30" t="str">
        <f>CONCATENATE(E780," (",U780,") - ",F780," (",V780,")")</f>
        <v>Lucian (0062) - Judicium vocalium (014)</v>
      </c>
      <c r="AA780" s="14"/>
      <c r="AB780" s="14"/>
      <c r="AC780" s="14"/>
      <c r="AD780" s="14"/>
    </row>
    <row r="781" spans="1:31" ht="15.75" customHeight="1" x14ac:dyDescent="0.2">
      <c r="A781" s="1" t="s">
        <v>3075</v>
      </c>
      <c r="B781" s="1" t="s">
        <v>3260</v>
      </c>
      <c r="C781" s="1" t="s">
        <v>3675</v>
      </c>
      <c r="D781" s="10">
        <f>IF(AND(S781 &gt;= -800,S781 &lt;= -600),-7,IF(AND(S781 &gt; -600,S781 &lt;= -500),-6,IF(AND(S781 &gt; -500,S781 &lt;= -400),-5,IF(AND(S781 &gt; -400,S781 &lt;= -300),-4,IF(AND(S781 &gt; -300,S781 &lt;= -200),-3,IF(AND(S781 &gt; -200,S781 &lt;= -100),-2,IF(AND(S781 &gt; -100,S781 &lt;= -1),-1,IF(AND(S781 &gt;= 0,S781 &lt; 100),1,IF(AND(S781 &gt;= 100,S781 &lt; 200),2,IF(AND(S781 &gt;= 200,S781 &lt; 300),3,IF(AND(S781 &gt;= 300,S781 &lt; 400),4,IF(AND(S781 &gt;= 400,S781 &lt; 500),5))))))))))))</f>
        <v>3</v>
      </c>
      <c r="E781" s="1" t="s">
        <v>3328</v>
      </c>
      <c r="F781" s="27" t="s">
        <v>3329</v>
      </c>
      <c r="G781" s="1" t="s">
        <v>3330</v>
      </c>
      <c r="H781" s="1" t="s">
        <v>3331</v>
      </c>
      <c r="I781" s="1">
        <v>22689</v>
      </c>
      <c r="J781" s="1">
        <v>20</v>
      </c>
      <c r="K781" s="1">
        <v>9</v>
      </c>
      <c r="L781" s="1">
        <v>0</v>
      </c>
      <c r="M781" t="s">
        <v>29</v>
      </c>
      <c r="N781" s="14">
        <f>J781/I781</f>
        <v>8.8148441976288068E-4</v>
      </c>
      <c r="O781" s="14">
        <f>K781/I781</f>
        <v>3.9666798889329631E-4</v>
      </c>
      <c r="P781" s="14">
        <f>L781/I781</f>
        <v>0</v>
      </c>
      <c r="Q781">
        <v>4468</v>
      </c>
      <c r="R781" s="14">
        <f>Q781/I781</f>
        <v>0.19692361937502756</v>
      </c>
      <c r="S781">
        <v>200</v>
      </c>
      <c r="T781" t="s">
        <v>97</v>
      </c>
      <c r="U781" s="19" t="s">
        <v>2010</v>
      </c>
      <c r="V781" s="19" t="s">
        <v>618</v>
      </c>
      <c r="W781">
        <v>2427.1857142857152</v>
      </c>
      <c r="X781" s="14">
        <f>(Q781-W781)/I781</f>
        <v>8.9947299824332708E-2</v>
      </c>
      <c r="Y781" s="14" t="s">
        <v>3332</v>
      </c>
      <c r="Z781" s="30" t="str">
        <f>CONCATENATE(E781," (",U781,") - ",F781," (",V781,")")</f>
        <v>Pseudo-Aristides (0284) - Ars Rhetorica (056)</v>
      </c>
      <c r="AA781" s="14" t="s">
        <v>3692</v>
      </c>
      <c r="AB781" s="31">
        <v>6</v>
      </c>
      <c r="AC781" s="31">
        <v>23</v>
      </c>
      <c r="AD781" s="14"/>
    </row>
    <row r="782" spans="1:31" ht="15.75" customHeight="1" x14ac:dyDescent="0.2">
      <c r="A782" s="1" t="s">
        <v>84</v>
      </c>
      <c r="B782" s="1" t="s">
        <v>85</v>
      </c>
      <c r="C782" s="1" t="s">
        <v>85</v>
      </c>
      <c r="D782" s="10">
        <f>IF(AND(S782 &gt;= -800,S782 &lt;= -600),-7,IF(AND(S782 &gt; -600,S782 &lt;= -500),-6,IF(AND(S782 &gt; -500,S782 &lt;= -400),-5,IF(AND(S782 &gt; -400,S782 &lt;= -300),-4,IF(AND(S782 &gt; -300,S782 &lt;= -200),-3,IF(AND(S782 &gt; -200,S782 &lt;= -100),-2,IF(AND(S782 &gt; -100,S782 &lt;= -1),-1,IF(AND(S782 &gt;= 0,S782 &lt; 100),1,IF(AND(S782 &gt;= 100,S782 &lt; 200),2,IF(AND(S782 &gt;= 200,S782 &lt; 300),3,IF(AND(S782 &gt;= 300,S782 &lt; 400),4,IF(AND(S782 &gt;= 400,S782 &lt; 500),5))))))))))))</f>
        <v>3</v>
      </c>
      <c r="E782" s="1" t="s">
        <v>792</v>
      </c>
      <c r="F782" s="27" t="s">
        <v>793</v>
      </c>
      <c r="G782" s="1" t="s">
        <v>794</v>
      </c>
      <c r="H782" s="1" t="s">
        <v>795</v>
      </c>
      <c r="I782" s="1">
        <v>7914</v>
      </c>
      <c r="J782" s="1">
        <v>21</v>
      </c>
      <c r="K782" s="1">
        <v>40</v>
      </c>
      <c r="L782" s="1">
        <v>0</v>
      </c>
      <c r="M782" t="s">
        <v>29</v>
      </c>
      <c r="N782" s="14">
        <f>J782/I782</f>
        <v>2.6535253980288099E-3</v>
      </c>
      <c r="O782" s="14">
        <f>K782/I782</f>
        <v>5.0543340914834473E-3</v>
      </c>
      <c r="P782" s="14">
        <f>L782/I782</f>
        <v>0</v>
      </c>
      <c r="Q782">
        <v>1509</v>
      </c>
      <c r="R782" s="14">
        <f>Q782/I782</f>
        <v>0.19067475360121305</v>
      </c>
      <c r="S782">
        <v>200</v>
      </c>
      <c r="T782" t="s">
        <v>97</v>
      </c>
      <c r="U782" s="19" t="s">
        <v>796</v>
      </c>
      <c r="V782" s="19" t="s">
        <v>37</v>
      </c>
      <c r="W782">
        <v>869.10000000000218</v>
      </c>
      <c r="X782" s="14">
        <f>(Q782-W782)/I782</f>
        <v>8.0856709628506163E-2</v>
      </c>
      <c r="Y782" s="14" t="s">
        <v>797</v>
      </c>
      <c r="Z782" s="30" t="str">
        <f>CONCATENATE(E782," (",U782,") - ",F782," (",V782,")")</f>
        <v>Pseudo-Plutarch (0094) - De musica (002)</v>
      </c>
      <c r="AA782" s="14" t="s">
        <v>3692</v>
      </c>
      <c r="AB782" s="31">
        <v>6</v>
      </c>
      <c r="AC782" s="31">
        <v>24</v>
      </c>
      <c r="AD782" s="14"/>
    </row>
    <row r="783" spans="1:31" ht="15.75" customHeight="1" x14ac:dyDescent="0.2">
      <c r="A783" s="1" t="s">
        <v>84</v>
      </c>
      <c r="B783" s="1" t="s">
        <v>85</v>
      </c>
      <c r="C783" s="1" t="s">
        <v>85</v>
      </c>
      <c r="D783" s="10">
        <f>IF(AND(S783 &gt;= -800,S783 &lt;= -600),-7,IF(AND(S783 &gt; -600,S783 &lt;= -500),-6,IF(AND(S783 &gt; -500,S783 &lt;= -400),-5,IF(AND(S783 &gt; -400,S783 &lt;= -300),-4,IF(AND(S783 &gt; -300,S783 &lt;= -200),-3,IF(AND(S783 &gt; -200,S783 &lt;= -100),-2,IF(AND(S783 &gt; -100,S783 &lt;= -1),-1,IF(AND(S783 &gt;= 0,S783 &lt; 100),1,IF(AND(S783 &gt;= 100,S783 &lt; 200),2,IF(AND(S783 &gt;= 200,S783 &lt; 300),3,IF(AND(S783 &gt;= 300,S783 &lt; 400),4,IF(AND(S783 &gt;= 400,S783 &lt; 500),5))))))))))))</f>
        <v>3</v>
      </c>
      <c r="E783" s="1" t="s">
        <v>792</v>
      </c>
      <c r="F783" s="27" t="s">
        <v>798</v>
      </c>
      <c r="G783" s="1" t="s">
        <v>799</v>
      </c>
      <c r="H783" s="1" t="s">
        <v>800</v>
      </c>
      <c r="I783" s="1">
        <v>15438</v>
      </c>
      <c r="J783" s="1">
        <v>71</v>
      </c>
      <c r="K783" s="1">
        <v>8</v>
      </c>
      <c r="L783" s="1">
        <v>0</v>
      </c>
      <c r="M783" t="s">
        <v>29</v>
      </c>
      <c r="N783" s="14">
        <f>J783/I783</f>
        <v>4.5990413265967096E-3</v>
      </c>
      <c r="O783" s="14">
        <f>K783/I783</f>
        <v>5.1820183961653063E-4</v>
      </c>
      <c r="P783" s="14">
        <f>L783/I783</f>
        <v>0</v>
      </c>
      <c r="Q783">
        <v>2997</v>
      </c>
      <c r="R783" s="14">
        <f>Q783/I783</f>
        <v>0.1941313641663428</v>
      </c>
      <c r="S783">
        <v>200</v>
      </c>
      <c r="T783" t="s">
        <v>97</v>
      </c>
      <c r="U783" s="19" t="s">
        <v>796</v>
      </c>
      <c r="V783" s="19" t="s">
        <v>42</v>
      </c>
      <c r="W783">
        <v>1799.174999999989</v>
      </c>
      <c r="X783" s="14">
        <f>(Q783-W783)/I783</f>
        <v>7.7589389817334556E-2</v>
      </c>
      <c r="Y783" s="14" t="s">
        <v>801</v>
      </c>
      <c r="Z783" s="30" t="str">
        <f>CONCATENATE(E783," (",U783,") - ",F783," (",V783,")")</f>
        <v>Pseudo-Plutarch (0094) - Placita Philosophorum (003)</v>
      </c>
      <c r="AA783" s="14" t="s">
        <v>3692</v>
      </c>
      <c r="AB783" s="31">
        <v>6</v>
      </c>
      <c r="AC783" s="31">
        <v>24</v>
      </c>
      <c r="AD783" s="14"/>
    </row>
    <row r="784" spans="1:31" ht="15.75" customHeight="1" x14ac:dyDescent="0.2">
      <c r="A784" s="1" t="s">
        <v>2437</v>
      </c>
      <c r="B784" s="1" t="s">
        <v>3490</v>
      </c>
      <c r="C784" s="1" t="s">
        <v>2437</v>
      </c>
      <c r="D784" s="10">
        <f>IF(AND(S784 &gt;= -800,S784 &lt;= -600),-7,IF(AND(S784 &gt; -600,S784 &lt;= -500),-6,IF(AND(S784 &gt; -500,S784 &lt;= -400),-5,IF(AND(S784 &gt; -400,S784 &lt;= -300),-4,IF(AND(S784 &gt; -300,S784 &lt;= -200),-3,IF(AND(S784 &gt; -200,S784 &lt;= -100),-2,IF(AND(S784 &gt; -100,S784 &lt;= -1),-1,IF(AND(S784 &gt;= 0,S784 &lt; 100),1,IF(AND(S784 &gt;= 100,S784 &lt; 200),2,IF(AND(S784 &gt;= 200,S784 &lt; 300),3,IF(AND(S784 &gt;= 300,S784 &lt; 400),4,IF(AND(S784 &gt;= 400,S784 &lt; 500),5))))))))))))</f>
        <v>3</v>
      </c>
      <c r="E784" s="1" t="s">
        <v>3497</v>
      </c>
      <c r="F784" s="27" t="s">
        <v>3498</v>
      </c>
      <c r="G784" s="21" t="s">
        <v>3499</v>
      </c>
      <c r="H784" s="1" t="s">
        <v>3500</v>
      </c>
      <c r="I784" s="1">
        <v>13482</v>
      </c>
      <c r="J784" s="1">
        <v>241</v>
      </c>
      <c r="K784" s="1">
        <v>58</v>
      </c>
      <c r="L784" s="1">
        <v>10</v>
      </c>
      <c r="M784" t="s">
        <v>29</v>
      </c>
      <c r="N784" s="14">
        <f>J784/I784</f>
        <v>1.7875686099985164E-2</v>
      </c>
      <c r="O784" s="14">
        <f>K784/I784</f>
        <v>4.3020323394155173E-3</v>
      </c>
      <c r="P784" s="14">
        <f>L784/I784</f>
        <v>7.4172971369233049E-4</v>
      </c>
      <c r="Q784">
        <v>2315</v>
      </c>
      <c r="R784" s="14">
        <f>Q784/I784</f>
        <v>0.17171042871977452</v>
      </c>
      <c r="S784">
        <v>211</v>
      </c>
      <c r="T784" t="s">
        <v>2459</v>
      </c>
      <c r="U784" s="19" t="s">
        <v>3501</v>
      </c>
      <c r="V784" s="19" t="s">
        <v>32</v>
      </c>
      <c r="W784">
        <v>1255.285714285714</v>
      </c>
      <c r="X784" s="14">
        <f>(Q784-W784)/I784</f>
        <v>7.8602157373852996E-2</v>
      </c>
      <c r="Y784" s="21" t="s">
        <v>3502</v>
      </c>
      <c r="Z784" s="30" t="str">
        <f>CONCATENATE(E784," (",U784,") - ",F784," (",V784,")")</f>
        <v>Oppian of Apamaea (0024) - Cynegetica (001)</v>
      </c>
      <c r="AA784" s="14"/>
      <c r="AB784" s="21"/>
      <c r="AC784" s="21"/>
    </row>
    <row r="785" spans="1:31" ht="15.75" customHeight="1" x14ac:dyDescent="0.2">
      <c r="A785" s="1" t="s">
        <v>84</v>
      </c>
      <c r="B785" s="1" t="s">
        <v>85</v>
      </c>
      <c r="C785" s="1" t="s">
        <v>85</v>
      </c>
      <c r="D785" s="10">
        <f>IF(AND(S785 &gt;= -800,S785 &lt;= -600),-7,IF(AND(S785 &gt; -600,S785 &lt;= -500),-6,IF(AND(S785 &gt; -500,S785 &lt;= -400),-5,IF(AND(S785 &gt; -400,S785 &lt;= -300),-4,IF(AND(S785 &gt; -300,S785 &lt;= -200),-3,IF(AND(S785 &gt; -200,S785 &lt;= -100),-2,IF(AND(S785 &gt; -100,S785 &lt;= -1),-1,IF(AND(S785 &gt;= 0,S785 &lt; 100),1,IF(AND(S785 &gt;= 100,S785 &lt; 200),2,IF(AND(S785 &gt;= 200,S785 &lt; 300),3,IF(AND(S785 &gt;= 300,S785 &lt; 400),4,IF(AND(S785 &gt;= 400,S785 &lt; 500),5))))))))))))</f>
        <v>3</v>
      </c>
      <c r="E785" s="1" t="s">
        <v>802</v>
      </c>
      <c r="F785" s="27" t="s">
        <v>803</v>
      </c>
      <c r="G785" s="1" t="s">
        <v>804</v>
      </c>
      <c r="H785" s="1" t="s">
        <v>805</v>
      </c>
      <c r="I785" s="1">
        <v>21774</v>
      </c>
      <c r="J785" s="1">
        <v>64</v>
      </c>
      <c r="K785" s="1">
        <v>39</v>
      </c>
      <c r="L785" s="1">
        <v>5</v>
      </c>
      <c r="M785" t="s">
        <v>29</v>
      </c>
      <c r="N785" s="14">
        <f>J785/I785</f>
        <v>2.9392853862404704E-3</v>
      </c>
      <c r="O785" s="14">
        <f>K785/I785</f>
        <v>1.7911270322402866E-3</v>
      </c>
      <c r="P785" s="14">
        <f>L785/I785</f>
        <v>2.2963167080003674E-4</v>
      </c>
      <c r="Q785">
        <v>4417</v>
      </c>
      <c r="R785" s="14">
        <f>Q785/I785</f>
        <v>0.20285661798475246</v>
      </c>
      <c r="S785">
        <v>213</v>
      </c>
      <c r="T785" t="s">
        <v>97</v>
      </c>
      <c r="U785" s="19" t="s">
        <v>806</v>
      </c>
      <c r="V785" s="19" t="s">
        <v>47</v>
      </c>
      <c r="W785">
        <v>2348.2333333333272</v>
      </c>
      <c r="X785" s="14">
        <f>(Q785-W785)/I785</f>
        <v>9.5010869232418152E-2</v>
      </c>
      <c r="Y785" s="14" t="s">
        <v>807</v>
      </c>
      <c r="Z785" s="30" t="str">
        <f>CONCATENATE(E785," (",U785,") - ",F785," (",V785,")")</f>
        <v>Philostratus the Athenian (0638) - Heroicus (004)</v>
      </c>
      <c r="AA785" s="14"/>
      <c r="AB785" s="14"/>
      <c r="AC785" s="14"/>
      <c r="AD785" s="14"/>
    </row>
    <row r="786" spans="1:31" ht="15.75" customHeight="1" x14ac:dyDescent="0.2">
      <c r="A786" s="1" t="s">
        <v>84</v>
      </c>
      <c r="B786" s="1" t="s">
        <v>85</v>
      </c>
      <c r="C786" s="1" t="s">
        <v>85</v>
      </c>
      <c r="D786" s="10">
        <f>IF(AND(S786 &gt;= -800,S786 &lt;= -600),-7,IF(AND(S786 &gt; -600,S786 &lt;= -500),-6,IF(AND(S786 &gt; -500,S786 &lt;= -400),-5,IF(AND(S786 &gt; -400,S786 &lt;= -300),-4,IF(AND(S786 &gt; -300,S786 &lt;= -200),-3,IF(AND(S786 &gt; -200,S786 &lt;= -100),-2,IF(AND(S786 &gt; -100,S786 &lt;= -1),-1,IF(AND(S786 &gt;= 0,S786 &lt; 100),1,IF(AND(S786 &gt;= 100,S786 &lt; 200),2,IF(AND(S786 &gt;= 200,S786 &lt; 300),3,IF(AND(S786 &gt;= 300,S786 &lt; 400),4,IF(AND(S786 &gt;= 400,S786 &lt; 500),5))))))))))))</f>
        <v>3</v>
      </c>
      <c r="E786" s="1" t="s">
        <v>802</v>
      </c>
      <c r="F786" s="27" t="s">
        <v>808</v>
      </c>
      <c r="G786" s="1" t="s">
        <v>809</v>
      </c>
      <c r="H786" s="1" t="s">
        <v>810</v>
      </c>
      <c r="I786" s="1">
        <v>991</v>
      </c>
      <c r="J786" s="1">
        <v>3</v>
      </c>
      <c r="K786" s="1">
        <v>21</v>
      </c>
      <c r="L786" s="1">
        <v>0</v>
      </c>
      <c r="M786" t="s">
        <v>29</v>
      </c>
      <c r="N786" s="14">
        <f>J786/I786</f>
        <v>3.0272452068617556E-3</v>
      </c>
      <c r="O786" s="14">
        <f>K786/I786</f>
        <v>2.119071644803229E-2</v>
      </c>
      <c r="P786" s="14">
        <f>L786/I786</f>
        <v>0</v>
      </c>
      <c r="Q786">
        <v>203</v>
      </c>
      <c r="R786" s="14">
        <f>Q786/I786</f>
        <v>0.20484359233097882</v>
      </c>
      <c r="S786">
        <v>217</v>
      </c>
      <c r="T786" t="s">
        <v>97</v>
      </c>
      <c r="U786" s="19" t="s">
        <v>806</v>
      </c>
      <c r="V786" s="19" t="s">
        <v>52</v>
      </c>
      <c r="W786">
        <v>107.2833333333333</v>
      </c>
      <c r="X786" s="14">
        <f>(Q786-W786)/I786</f>
        <v>9.6585940127817044E-2</v>
      </c>
      <c r="Y786" s="14" t="s">
        <v>811</v>
      </c>
      <c r="Z786" s="30" t="str">
        <f>CONCATENATE(E786," (",U786,") - ",F786," (",V786,")")</f>
        <v>Philostratus the Athenian (0638) - Nero (005)</v>
      </c>
      <c r="AA786" s="14"/>
      <c r="AB786" s="14"/>
      <c r="AC786" s="14"/>
      <c r="AD786" s="14"/>
    </row>
    <row r="787" spans="1:31" ht="15.75" customHeight="1" x14ac:dyDescent="0.2">
      <c r="A787" s="1" t="s">
        <v>84</v>
      </c>
      <c r="B787" s="1" t="s">
        <v>85</v>
      </c>
      <c r="C787" s="1" t="s">
        <v>85</v>
      </c>
      <c r="D787" s="10">
        <f>IF(AND(S787 &gt;= -800,S787 &lt;= -600),-7,IF(AND(S787 &gt; -600,S787 &lt;= -500),-6,IF(AND(S787 &gt; -500,S787 &lt;= -400),-5,IF(AND(S787 &gt; -400,S787 &lt;= -300),-4,IF(AND(S787 &gt; -300,S787 &lt;= -200),-3,IF(AND(S787 &gt; -200,S787 &lt;= -100),-2,IF(AND(S787 &gt; -100,S787 &lt;= -1),-1,IF(AND(S787 &gt;= 0,S787 &lt; 100),1,IF(AND(S787 &gt;= 100,S787 &lt; 200),2,IF(AND(S787 &gt;= 200,S787 &lt; 300),3,IF(AND(S787 &gt;= 300,S787 &lt; 400),4,IF(AND(S787 &gt;= 400,S787 &lt; 500),5))))))))))))</f>
        <v>3</v>
      </c>
      <c r="E787" s="1" t="s">
        <v>802</v>
      </c>
      <c r="F787" s="27" t="s">
        <v>812</v>
      </c>
      <c r="G787" s="1" t="s">
        <v>813</v>
      </c>
      <c r="H787" s="1" t="s">
        <v>814</v>
      </c>
      <c r="I787" s="1">
        <v>7635</v>
      </c>
      <c r="J787" s="1">
        <v>47</v>
      </c>
      <c r="K787" s="1">
        <v>14</v>
      </c>
      <c r="L787" s="1">
        <v>0</v>
      </c>
      <c r="M787" t="s">
        <v>29</v>
      </c>
      <c r="N787" s="14">
        <f>J787/I787</f>
        <v>6.1558611656843485E-3</v>
      </c>
      <c r="O787" s="14">
        <f>K787/I787</f>
        <v>1.83366077275704E-3</v>
      </c>
      <c r="P787" s="14">
        <f>L787/I787</f>
        <v>0</v>
      </c>
      <c r="Q787">
        <v>1425</v>
      </c>
      <c r="R787" s="14">
        <f>Q787/I787</f>
        <v>0.18664047151277013</v>
      </c>
      <c r="S787">
        <v>220</v>
      </c>
      <c r="T787" t="s">
        <v>97</v>
      </c>
      <c r="U787" s="19" t="s">
        <v>806</v>
      </c>
      <c r="V787" s="19" t="s">
        <v>62</v>
      </c>
      <c r="W787">
        <v>824.80000000000155</v>
      </c>
      <c r="X787" s="14">
        <f>(Q787-W787)/I787</f>
        <v>7.8611656843483757E-2</v>
      </c>
      <c r="Y787" s="14" t="s">
        <v>815</v>
      </c>
      <c r="Z787" s="30" t="str">
        <f>CONCATENATE(E787," (",U787,") - ",F787," (",V787,")")</f>
        <v>Philostratus the Athenian (0638) - De Gymnastica (007)</v>
      </c>
      <c r="AA787" s="14"/>
      <c r="AB787" s="14"/>
      <c r="AC787" s="14"/>
      <c r="AD787" s="14"/>
    </row>
    <row r="788" spans="1:31" ht="15.75" customHeight="1" x14ac:dyDescent="0.2">
      <c r="A788" s="1" t="s">
        <v>844</v>
      </c>
      <c r="B788" s="1" t="s">
        <v>844</v>
      </c>
      <c r="C788" s="1" t="s">
        <v>844</v>
      </c>
      <c r="D788" s="10">
        <f>IF(AND(S788 &gt;= -800,S788 &lt;= -600),-7,IF(AND(S788 &gt; -600,S788 &lt;= -500),-6,IF(AND(S788 &gt; -500,S788 &lt;= -400),-5,IF(AND(S788 &gt; -400,S788 &lt;= -300),-4,IF(AND(S788 &gt; -300,S788 &lt;= -200),-3,IF(AND(S788 &gt; -200,S788 &lt;= -100),-2,IF(AND(S788 &gt; -100,S788 &lt;= -1),-1,IF(AND(S788 &gt;= 0,S788 &lt; 100),1,IF(AND(S788 &gt;= 100,S788 &lt; 200),2,IF(AND(S788 &gt;= 200,S788 &lt; 300),3,IF(AND(S788 &gt;= 300,S788 &lt; 400),4,IF(AND(S788 &gt;= 400,S788 &lt; 500),5))))))))))))</f>
        <v>3</v>
      </c>
      <c r="E788" s="1" t="s">
        <v>802</v>
      </c>
      <c r="F788" s="27" t="s">
        <v>900</v>
      </c>
      <c r="G788" s="1" t="s">
        <v>901</v>
      </c>
      <c r="H788" s="1" t="s">
        <v>902</v>
      </c>
      <c r="I788" s="1">
        <v>7516</v>
      </c>
      <c r="J788" s="1">
        <v>21</v>
      </c>
      <c r="K788" s="1">
        <v>20</v>
      </c>
      <c r="L788" s="1">
        <v>0</v>
      </c>
      <c r="M788" t="s">
        <v>29</v>
      </c>
      <c r="N788" s="14">
        <f>J788/I788</f>
        <v>2.7940393826503458E-3</v>
      </c>
      <c r="O788" s="14">
        <f>K788/I788</f>
        <v>2.6609898882384245E-3</v>
      </c>
      <c r="P788" s="14">
        <f>L788/I788</f>
        <v>0</v>
      </c>
      <c r="Q788">
        <v>1478</v>
      </c>
      <c r="R788" s="14">
        <f>Q788/I788</f>
        <v>0.19664715274081959</v>
      </c>
      <c r="S788">
        <v>220</v>
      </c>
      <c r="T788" t="s">
        <v>97</v>
      </c>
      <c r="U788" s="19" t="s">
        <v>806</v>
      </c>
      <c r="V788" s="19" t="s">
        <v>57</v>
      </c>
      <c r="W788">
        <v>823.69285714285922</v>
      </c>
      <c r="X788" s="14">
        <f>(Q788-W788)/I788</f>
        <v>8.7055234547251295E-2</v>
      </c>
      <c r="Y788" s="14" t="s">
        <v>903</v>
      </c>
      <c r="Z788" s="30" t="str">
        <f>CONCATENATE(E788," (",U788,") - ",F788," (",V788,")")</f>
        <v>Philostratus the Athenian (0638) - Epistulae et dialexeis (006)</v>
      </c>
      <c r="AA788" s="14"/>
      <c r="AB788" s="14"/>
      <c r="AC788" s="14"/>
      <c r="AD788" s="14"/>
    </row>
    <row r="789" spans="1:31" ht="15.75" customHeight="1" x14ac:dyDescent="0.2">
      <c r="A789" s="1" t="s">
        <v>84</v>
      </c>
      <c r="B789" s="1" t="s">
        <v>831</v>
      </c>
      <c r="C789" s="1" t="s">
        <v>831</v>
      </c>
      <c r="D789" s="10">
        <f>IF(AND(S789 &gt;= -800,S789 &lt;= -600),-7,IF(AND(S789 &gt; -600,S789 &lt;= -500),-6,IF(AND(S789 &gt; -500,S789 &lt;= -400),-5,IF(AND(S789 &gt; -400,S789 &lt;= -300),-4,IF(AND(S789 &gt; -300,S789 &lt;= -200),-3,IF(AND(S789 &gt; -200,S789 &lt;= -100),-2,IF(AND(S789 &gt; -100,S789 &lt;= -1),-1,IF(AND(S789 &gt;= 0,S789 &lt; 100),1,IF(AND(S789 &gt;= 100,S789 &lt; 200),2,IF(AND(S789 &gt;= 200,S789 &lt; 300),3,IF(AND(S789 &gt;= 300,S789 &lt; 400),4,IF(AND(S789 &gt;= 400,S789 &lt; 500),5))))))))))))</f>
        <v>3</v>
      </c>
      <c r="E789" s="3" t="s">
        <v>838</v>
      </c>
      <c r="F789" s="27" t="s">
        <v>839</v>
      </c>
      <c r="G789" s="1" t="s">
        <v>840</v>
      </c>
      <c r="H789" s="1" t="s">
        <v>841</v>
      </c>
      <c r="I789" s="1">
        <v>267810</v>
      </c>
      <c r="J789" s="1">
        <v>6003</v>
      </c>
      <c r="K789" s="1">
        <v>2724</v>
      </c>
      <c r="L789" s="1">
        <v>97</v>
      </c>
      <c r="M789" t="s">
        <v>29</v>
      </c>
      <c r="N789" s="14">
        <f>J789/I789</f>
        <v>2.2415145065531532E-2</v>
      </c>
      <c r="O789" s="14">
        <f>K789/I789</f>
        <v>1.0171390164668982E-2</v>
      </c>
      <c r="P789" s="14">
        <f>L789/I789</f>
        <v>3.6219708001941674E-4</v>
      </c>
      <c r="Q789">
        <v>52477</v>
      </c>
      <c r="R789" s="14">
        <f>Q789/I789</f>
        <v>0.19594862029050447</v>
      </c>
      <c r="S789">
        <v>228</v>
      </c>
      <c r="T789" t="s">
        <v>97</v>
      </c>
      <c r="U789" s="19" t="s">
        <v>842</v>
      </c>
      <c r="V789" s="19" t="s">
        <v>32</v>
      </c>
      <c r="W789">
        <v>25812.037012985231</v>
      </c>
      <c r="X789" s="14">
        <f>(Q789-W789)/I789</f>
        <v>9.9566718894047154E-2</v>
      </c>
      <c r="Y789" s="14" t="s">
        <v>843</v>
      </c>
      <c r="Z789" s="30" t="str">
        <f>CONCATENATE(E789," (",U789,") - ",F789," (",V789,")")</f>
        <v>Athenaeus (0008) - Deipnosophistae (001)</v>
      </c>
      <c r="AA789" s="14" t="s">
        <v>3692</v>
      </c>
      <c r="AB789" s="31">
        <v>6</v>
      </c>
      <c r="AC789" s="31">
        <v>5</v>
      </c>
      <c r="AD789" s="14"/>
    </row>
    <row r="790" spans="1:31" ht="15.75" customHeight="1" x14ac:dyDescent="0.2">
      <c r="A790" s="1" t="s">
        <v>916</v>
      </c>
      <c r="B790" s="1" t="s">
        <v>1241</v>
      </c>
      <c r="C790" s="1" t="s">
        <v>916</v>
      </c>
      <c r="D790" s="10">
        <f>IF(AND(S790 &gt;= -800,S790 &lt;= -600),-7,IF(AND(S790 &gt; -600,S790 &lt;= -500),-6,IF(AND(S790 &gt; -500,S790 &lt;= -400),-5,IF(AND(S790 &gt; -400,S790 &lt;= -300),-4,IF(AND(S790 &gt; -300,S790 &lt;= -200),-3,IF(AND(S790 &gt; -200,S790 &lt;= -100),-2,IF(AND(S790 &gt; -100,S790 &lt;= -1),-1,IF(AND(S790 &gt;= 0,S790 &lt; 100),1,IF(AND(S790 &gt;= 100,S790 &lt; 200),2,IF(AND(S790 &gt;= 200,S790 &lt; 300),3,IF(AND(S790 &gt;= 300,S790 &lt; 400),4,IF(AND(S790 &gt;= 400,S790 &lt; 500),5))))))))))))</f>
        <v>3</v>
      </c>
      <c r="E790" s="1" t="s">
        <v>1368</v>
      </c>
      <c r="F790" s="27" t="s">
        <v>1369</v>
      </c>
      <c r="G790" s="1" t="s">
        <v>1370</v>
      </c>
      <c r="H790" s="1" t="s">
        <v>1371</v>
      </c>
      <c r="I790" s="1">
        <v>189024</v>
      </c>
      <c r="J790" s="1">
        <v>488</v>
      </c>
      <c r="K790" s="1">
        <v>2796</v>
      </c>
      <c r="L790" s="1">
        <v>1</v>
      </c>
      <c r="M790" t="s">
        <v>29</v>
      </c>
      <c r="N790" s="14">
        <f>J790/I790</f>
        <v>2.5816827492805144E-3</v>
      </c>
      <c r="O790" s="14">
        <f>K790/I790</f>
        <v>1.4791772473336719E-2</v>
      </c>
      <c r="P790" s="14">
        <f>L790/I790</f>
        <v>5.2903335026240055E-6</v>
      </c>
      <c r="Q790">
        <v>35078</v>
      </c>
      <c r="R790" s="14">
        <f>Q790/I790</f>
        <v>0.18557431860504486</v>
      </c>
      <c r="S790">
        <v>229</v>
      </c>
      <c r="T790" t="s">
        <v>97</v>
      </c>
      <c r="U790" s="19" t="s">
        <v>1372</v>
      </c>
      <c r="V790" s="19" t="s">
        <v>32</v>
      </c>
      <c r="W790">
        <v>20005.140476190401</v>
      </c>
      <c r="X790" s="14">
        <f>(Q790-W790)/I790</f>
        <v>7.9740453719155238E-2</v>
      </c>
      <c r="Y790" s="14" t="s">
        <v>1373</v>
      </c>
      <c r="Z790" s="30" t="str">
        <f>CONCATENATE(E790," (",U790,") - ",F790," (",V790,")")</f>
        <v>Cassius Dio (0385) - Historiae Romanae (001)</v>
      </c>
      <c r="AA790" s="14"/>
      <c r="AB790" s="14"/>
      <c r="AC790" s="14"/>
      <c r="AD790" s="14"/>
    </row>
    <row r="791" spans="1:31" ht="15.75" customHeight="1" x14ac:dyDescent="0.2">
      <c r="A791" s="1" t="s">
        <v>3075</v>
      </c>
      <c r="B791" s="1" t="s">
        <v>3247</v>
      </c>
      <c r="C791" s="1" t="s">
        <v>3673</v>
      </c>
      <c r="D791" s="10">
        <f>IF(AND(S791 &gt;= -800,S791 &lt;= -600),-7,IF(AND(S791 &gt; -600,S791 &lt;= -500),-6,IF(AND(S791 &gt; -500,S791 &lt;= -400),-5,IF(AND(S791 &gt; -400,S791 &lt;= -300),-4,IF(AND(S791 &gt; -300,S791 &lt;= -200),-3,IF(AND(S791 &gt; -200,S791 &lt;= -100),-2,IF(AND(S791 &gt; -100,S791 &lt;= -1),-1,IF(AND(S791 &gt;= 0,S791 &lt; 100),1,IF(AND(S791 &gt;= 100,S791 &lt; 200),2,IF(AND(S791 &gt;= 200,S791 &lt; 300),3,IF(AND(S791 &gt;= 300,S791 &lt; 400),4,IF(AND(S791 &gt;= 400,S791 &lt; 500),5))))))))))))</f>
        <v>3</v>
      </c>
      <c r="E791" s="2" t="s">
        <v>832</v>
      </c>
      <c r="F791" s="27" t="s">
        <v>3248</v>
      </c>
      <c r="G791" s="1" t="s">
        <v>3249</v>
      </c>
      <c r="H791" s="1" t="s">
        <v>3250</v>
      </c>
      <c r="I791" s="1">
        <v>103265</v>
      </c>
      <c r="J791" s="1">
        <v>396</v>
      </c>
      <c r="K791" s="1">
        <v>279</v>
      </c>
      <c r="L791" s="1">
        <v>1</v>
      </c>
      <c r="M791" t="s">
        <v>29</v>
      </c>
      <c r="N791" s="14">
        <f>J791/I791</f>
        <v>3.8347939766619861E-3</v>
      </c>
      <c r="O791" s="14">
        <f>K791/I791</f>
        <v>2.7017866653754902E-3</v>
      </c>
      <c r="P791" s="14">
        <f>L791/I791</f>
        <v>9.6838231733888538E-6</v>
      </c>
      <c r="Q791">
        <v>20334</v>
      </c>
      <c r="R791" s="14">
        <f>Q791/I791</f>
        <v>0.19691086040768896</v>
      </c>
      <c r="S791">
        <v>230</v>
      </c>
      <c r="T791" t="s">
        <v>97</v>
      </c>
      <c r="U791" s="19" t="s">
        <v>836</v>
      </c>
      <c r="V791" s="19" t="s">
        <v>32</v>
      </c>
      <c r="W791">
        <v>11609.423809524031</v>
      </c>
      <c r="X791" s="14">
        <f>(Q791-W791)/I791</f>
        <v>8.4487253091327832E-2</v>
      </c>
      <c r="Y791" s="14" t="s">
        <v>3251</v>
      </c>
      <c r="Z791" s="30" t="str">
        <f>CONCATENATE(E791," (",U791,") - ",F791," (",V791,")")</f>
        <v>Aelian (0545) - De Natura Animalium (001)</v>
      </c>
      <c r="AB791" s="14"/>
      <c r="AC791" s="14"/>
      <c r="AD791" s="14"/>
    </row>
    <row r="792" spans="1:31" ht="15.75" customHeight="1" x14ac:dyDescent="0.2">
      <c r="A792" s="1" t="s">
        <v>844</v>
      </c>
      <c r="B792" s="1" t="s">
        <v>844</v>
      </c>
      <c r="C792" s="1" t="s">
        <v>844</v>
      </c>
      <c r="D792" s="10">
        <f>IF(AND(S792 &gt;= -800,S792 &lt;= -600),-7,IF(AND(S792 &gt; -600,S792 &lt;= -500),-6,IF(AND(S792 &gt; -500,S792 &lt;= -400),-5,IF(AND(S792 &gt; -400,S792 &lt;= -300),-4,IF(AND(S792 &gt; -300,S792 &lt;= -200),-3,IF(AND(S792 &gt; -200,S792 &lt;= -100),-2,IF(AND(S792 &gt; -100,S792 &lt;= -1),-1,IF(AND(S792 &gt;= 0,S792 &lt; 100),1,IF(AND(S792 &gt;= 100,S792 &lt; 200),2,IF(AND(S792 &gt;= 200,S792 &lt; 300),3,IF(AND(S792 &gt;= 300,S792 &lt; 400),4,IF(AND(S792 &gt;= 400,S792 &lt; 500),5))))))))))))</f>
        <v>3</v>
      </c>
      <c r="E792" s="1" t="s">
        <v>832</v>
      </c>
      <c r="F792" s="27" t="s">
        <v>904</v>
      </c>
      <c r="G792" s="1" t="s">
        <v>905</v>
      </c>
      <c r="H792" s="1" t="s">
        <v>906</v>
      </c>
      <c r="I792" s="1">
        <v>2138</v>
      </c>
      <c r="J792" s="1">
        <v>8</v>
      </c>
      <c r="K792" s="1">
        <v>4</v>
      </c>
      <c r="L792" s="1">
        <v>0</v>
      </c>
      <c r="M792" t="s">
        <v>29</v>
      </c>
      <c r="N792" s="14">
        <f>J792/I792</f>
        <v>3.7418147801683817E-3</v>
      </c>
      <c r="O792" s="14">
        <f>K792/I792</f>
        <v>1.8709073900841909E-3</v>
      </c>
      <c r="P792" s="14">
        <f>L792/I792</f>
        <v>0</v>
      </c>
      <c r="Q792">
        <v>424</v>
      </c>
      <c r="R792" s="14">
        <f>Q792/I792</f>
        <v>0.19831618334892423</v>
      </c>
      <c r="S792">
        <v>230</v>
      </c>
      <c r="T792" t="s">
        <v>97</v>
      </c>
      <c r="U792" s="19" t="s">
        <v>836</v>
      </c>
      <c r="V792" s="19" t="s">
        <v>42</v>
      </c>
      <c r="W792">
        <v>238.10000000000019</v>
      </c>
      <c r="X792" s="14">
        <f>(Q792-W792)/I792</f>
        <v>8.695042095416268E-2</v>
      </c>
      <c r="Y792" s="14" t="s">
        <v>907</v>
      </c>
      <c r="Z792" s="30" t="str">
        <f>CONCATENATE(E792," (",U792,") - ",F792," (",V792,")")</f>
        <v>Aelian (0545) - Epistulae Rusticae (003)</v>
      </c>
      <c r="AA792" s="14"/>
      <c r="AB792" s="14"/>
      <c r="AC792" s="14"/>
      <c r="AD792" s="14"/>
    </row>
    <row r="793" spans="1:31" ht="15.75" customHeight="1" x14ac:dyDescent="0.2">
      <c r="A793" s="1" t="s">
        <v>916</v>
      </c>
      <c r="B793" s="1" t="s">
        <v>917</v>
      </c>
      <c r="C793" s="1" t="s">
        <v>916</v>
      </c>
      <c r="D793" s="10">
        <f>IF(AND(S793 &gt;= -800,S793 &lt;= -600),-7,IF(AND(S793 &gt; -600,S793 &lt;= -500),-6,IF(AND(S793 &gt; -500,S793 &lt;= -400),-5,IF(AND(S793 &gt; -400,S793 &lt;= -300),-4,IF(AND(S793 &gt; -300,S793 &lt;= -200),-3,IF(AND(S793 &gt; -200,S793 &lt;= -100),-2,IF(AND(S793 &gt; -100,S793 &lt;= -1),-1,IF(AND(S793 &gt;= 0,S793 &lt; 100),1,IF(AND(S793 &gt;= 100,S793 &lt; 200),2,IF(AND(S793 &gt;= 200,S793 &lt; 300),3,IF(AND(S793 &gt;= 300,S793 &lt; 400),4,IF(AND(S793 &gt;= 400,S793 &lt; 500),5))))))))))))</f>
        <v>3</v>
      </c>
      <c r="E793" s="3" t="s">
        <v>1220</v>
      </c>
      <c r="F793" s="27" t="s">
        <v>1221</v>
      </c>
      <c r="G793" s="1" t="s">
        <v>1222</v>
      </c>
      <c r="H793" s="1" t="s">
        <v>1223</v>
      </c>
      <c r="I793" s="1">
        <v>109099</v>
      </c>
      <c r="J793" s="1">
        <v>1337</v>
      </c>
      <c r="K793" s="1">
        <v>709</v>
      </c>
      <c r="L793" s="1">
        <v>32</v>
      </c>
      <c r="M793" t="s">
        <v>29</v>
      </c>
      <c r="N793" s="14">
        <f>J793/I793</f>
        <v>1.2254924426438373E-2</v>
      </c>
      <c r="O793" s="14">
        <f>K793/I793</f>
        <v>6.498684680886168E-3</v>
      </c>
      <c r="P793" s="14">
        <f>L793/I793</f>
        <v>2.9331157939119516E-4</v>
      </c>
      <c r="Q793">
        <v>21007</v>
      </c>
      <c r="R793" s="14">
        <f>Q793/I793</f>
        <v>0.19254988588346364</v>
      </c>
      <c r="S793">
        <v>230</v>
      </c>
      <c r="T793" t="s">
        <v>97</v>
      </c>
      <c r="U793" s="19" t="s">
        <v>1224</v>
      </c>
      <c r="V793" s="19" t="s">
        <v>32</v>
      </c>
      <c r="W793">
        <v>11267.314285714499</v>
      </c>
      <c r="X793" s="14">
        <f>(Q793-W793)/I793</f>
        <v>8.9273831238466897E-2</v>
      </c>
      <c r="Y793" s="14" t="s">
        <v>1225</v>
      </c>
      <c r="Z793" s="30" t="str">
        <f>CONCATENATE(E793," (",U793,") - ",F793," (",V793,")")</f>
        <v>Diogenes Laertius (0004) - Lives of Eminent Philosophers (001)</v>
      </c>
      <c r="AA793" s="21" t="s">
        <v>3692</v>
      </c>
      <c r="AB793" s="31">
        <v>6</v>
      </c>
      <c r="AC793" s="31">
        <v>9</v>
      </c>
      <c r="AD793" s="14"/>
    </row>
    <row r="794" spans="1:31" ht="15.75" customHeight="1" x14ac:dyDescent="0.2">
      <c r="A794" s="1" t="s">
        <v>3075</v>
      </c>
      <c r="B794" s="1" t="s">
        <v>3076</v>
      </c>
      <c r="C794" s="1" t="s">
        <v>3675</v>
      </c>
      <c r="D794" s="10">
        <f>IF(AND(S794 &gt;= -800,S794 &lt;= -600),-7,IF(AND(S794 &gt; -600,S794 &lt;= -500),-6,IF(AND(S794 &gt; -500,S794 &lt;= -400),-5,IF(AND(S794 &gt; -400,S794 &lt;= -300),-4,IF(AND(S794 &gt; -300,S794 &lt;= -200),-3,IF(AND(S794 &gt; -200,S794 &lt;= -100),-2,IF(AND(S794 &gt; -100,S794 &lt;= -1),-1,IF(AND(S794 &gt;= 0,S794 &lt; 100),1,IF(AND(S794 &gt;= 100,S794 &lt; 200),2,IF(AND(S794 &gt;= 200,S794 &lt; 300),3,IF(AND(S794 &gt;= 300,S794 &lt; 400),4,IF(AND(S794 &gt;= 400,S794 &lt; 500),5))))))))))))</f>
        <v>3</v>
      </c>
      <c r="E794" s="1" t="s">
        <v>3077</v>
      </c>
      <c r="F794" s="27" t="s">
        <v>499</v>
      </c>
      <c r="G794" s="1" t="s">
        <v>3078</v>
      </c>
      <c r="H794" s="1" t="s">
        <v>3079</v>
      </c>
      <c r="I794" s="1">
        <v>22885</v>
      </c>
      <c r="J794" s="1">
        <v>98</v>
      </c>
      <c r="K794" s="1">
        <v>35</v>
      </c>
      <c r="L794" s="1">
        <v>1</v>
      </c>
      <c r="M794" t="s">
        <v>29</v>
      </c>
      <c r="N794" s="14">
        <f>J794/I794</f>
        <v>4.2822809700677296E-3</v>
      </c>
      <c r="O794" s="14">
        <f>K794/I794</f>
        <v>1.529386060738475E-3</v>
      </c>
      <c r="P794" s="14">
        <f>L794/I794</f>
        <v>4.3696744592527856E-5</v>
      </c>
      <c r="Q794">
        <v>4834</v>
      </c>
      <c r="R794" s="14">
        <f>Q794/I794</f>
        <v>0.21123006336027966</v>
      </c>
      <c r="S794">
        <v>230</v>
      </c>
      <c r="T794" t="s">
        <v>97</v>
      </c>
      <c r="U794" s="19" t="s">
        <v>3080</v>
      </c>
      <c r="V794" s="19" t="s">
        <v>32</v>
      </c>
      <c r="W794">
        <v>2699.4976190476268</v>
      </c>
      <c r="X794" s="14">
        <f>(Q794-W794)/I794</f>
        <v>9.3270805372618448E-2</v>
      </c>
      <c r="Y794" s="14" t="s">
        <v>3081</v>
      </c>
      <c r="Z794" s="30" t="str">
        <f>CONCATENATE(E794," (",U794,") - ",F794," (",V794,")")</f>
        <v>Philostratus of Lemnos (1600) - Imagines (001)</v>
      </c>
      <c r="AA794" s="21" t="s">
        <v>3692</v>
      </c>
      <c r="AB794" s="31">
        <v>6</v>
      </c>
      <c r="AC794" s="31">
        <v>17</v>
      </c>
      <c r="AD794" s="14"/>
    </row>
    <row r="795" spans="1:31" ht="15.75" customHeight="1" x14ac:dyDescent="0.2">
      <c r="A795" s="1" t="s">
        <v>916</v>
      </c>
      <c r="B795" s="1" t="s">
        <v>917</v>
      </c>
      <c r="C795" s="1" t="s">
        <v>916</v>
      </c>
      <c r="D795" s="10">
        <f>IF(AND(S795 &gt;= -800,S795 &lt;= -600),-7,IF(AND(S795 &gt; -600,S795 &lt;= -500),-6,IF(AND(S795 &gt; -500,S795 &lt;= -400),-5,IF(AND(S795 &gt; -400,S795 &lt;= -300),-4,IF(AND(S795 &gt; -300,S795 &lt;= -200),-3,IF(AND(S795 &gt; -200,S795 &lt;= -100),-2,IF(AND(S795 &gt; -100,S795 &lt;= -1),-1,IF(AND(S795 &gt;= 0,S795 &lt; 100),1,IF(AND(S795 &gt;= 100,S795 &lt; 200),2,IF(AND(S795 &gt;= 200,S795 &lt; 300),3,IF(AND(S795 &gt;= 300,S795 &lt; 400),4,IF(AND(S795 &gt;= 400,S795 &lt; 500),5))))))))))))</f>
        <v>3</v>
      </c>
      <c r="E795" s="1" t="s">
        <v>802</v>
      </c>
      <c r="F795" s="27" t="s">
        <v>1226</v>
      </c>
      <c r="G795" s="1" t="s">
        <v>1227</v>
      </c>
      <c r="H795" s="1" t="s">
        <v>1228</v>
      </c>
      <c r="I795" s="1">
        <v>28973</v>
      </c>
      <c r="J795" s="1">
        <v>83</v>
      </c>
      <c r="K795" s="1">
        <v>237</v>
      </c>
      <c r="L795" s="1">
        <v>1</v>
      </c>
      <c r="M795" t="s">
        <v>29</v>
      </c>
      <c r="N795" s="14">
        <f>J795/I795</f>
        <v>2.8647361336416664E-3</v>
      </c>
      <c r="O795" s="14">
        <f>K795/I795</f>
        <v>8.1800296828081313E-3</v>
      </c>
      <c r="P795" s="14">
        <f>L795/I795</f>
        <v>3.4514893176405621E-5</v>
      </c>
      <c r="Q795">
        <v>5266</v>
      </c>
      <c r="R795" s="14">
        <f>Q795/I795</f>
        <v>0.181755427466952</v>
      </c>
      <c r="S795">
        <v>237</v>
      </c>
      <c r="T795" t="s">
        <v>97</v>
      </c>
      <c r="U795" s="19" t="s">
        <v>806</v>
      </c>
      <c r="V795" s="19" t="s">
        <v>42</v>
      </c>
      <c r="W795">
        <v>2718.4214285714452</v>
      </c>
      <c r="X795" s="14">
        <f>(Q795-W795)/I795</f>
        <v>8.7929402251356606E-2</v>
      </c>
      <c r="Y795" s="14" t="s">
        <v>1229</v>
      </c>
      <c r="Z795" s="30" t="str">
        <f>CONCATENATE(E795," (",U795,") - ",F795," (",V795,")")</f>
        <v>Philostratus the Athenian (0638) - Vitae Sophistarum (003)</v>
      </c>
      <c r="AB795" s="14"/>
      <c r="AC795" s="14"/>
      <c r="AD795" s="14"/>
    </row>
    <row r="796" spans="1:31" ht="15.75" customHeight="1" x14ac:dyDescent="0.2">
      <c r="A796" s="1" t="s">
        <v>916</v>
      </c>
      <c r="B796" s="1" t="s">
        <v>917</v>
      </c>
      <c r="C796" s="1" t="s">
        <v>916</v>
      </c>
      <c r="D796" s="10">
        <f>IF(AND(S796 &gt;= -800,S796 &lt;= -600),-7,IF(AND(S796 &gt; -600,S796 &lt;= -500),-6,IF(AND(S796 &gt; -500,S796 &lt;= -400),-5,IF(AND(S796 &gt; -400,S796 &lt;= -300),-4,IF(AND(S796 &gt; -300,S796 &lt;= -200),-3,IF(AND(S796 &gt; -200,S796 &lt;= -100),-2,IF(AND(S796 &gt; -100,S796 &lt;= -1),-1,IF(AND(S796 &gt;= 0,S796 &lt; 100),1,IF(AND(S796 &gt;= 100,S796 &lt; 200),2,IF(AND(S796 &gt;= 200,S796 &lt; 300),3,IF(AND(S796 &gt;= 300,S796 &lt; 400),4,IF(AND(S796 &gt;= 400,S796 &lt; 500),5))))))))))))</f>
        <v>3</v>
      </c>
      <c r="E796" s="1" t="s">
        <v>802</v>
      </c>
      <c r="F796" s="27" t="s">
        <v>1230</v>
      </c>
      <c r="G796" s="1" t="s">
        <v>1231</v>
      </c>
      <c r="H796" s="1" t="s">
        <v>1232</v>
      </c>
      <c r="I796" s="1">
        <v>83965</v>
      </c>
      <c r="J796" s="1">
        <v>216</v>
      </c>
      <c r="K796" s="1">
        <v>724</v>
      </c>
      <c r="L796" s="1">
        <v>0</v>
      </c>
      <c r="M796" t="s">
        <v>29</v>
      </c>
      <c r="N796" s="14">
        <f>J796/I796</f>
        <v>2.5725004466146608E-3</v>
      </c>
      <c r="O796" s="14">
        <f>K796/I796</f>
        <v>8.6226403858750671E-3</v>
      </c>
      <c r="P796" s="14">
        <f>L796/I796</f>
        <v>0</v>
      </c>
      <c r="Q796">
        <v>17170</v>
      </c>
      <c r="R796" s="14">
        <f>Q796/I796</f>
        <v>0.20448996605728578</v>
      </c>
      <c r="S796">
        <v>238</v>
      </c>
      <c r="T796" t="s">
        <v>97</v>
      </c>
      <c r="U796" s="19" t="s">
        <v>806</v>
      </c>
      <c r="V796" s="19" t="s">
        <v>32</v>
      </c>
      <c r="W796">
        <v>9628.2333333333081</v>
      </c>
      <c r="X796" s="14">
        <f>(Q796-W796)/I796</f>
        <v>8.9820361658627904E-2</v>
      </c>
      <c r="Y796" s="14" t="s">
        <v>1233</v>
      </c>
      <c r="Z796" s="30" t="str">
        <f>CONCATENATE(E796," (",U796,") - ",F796," (",V796,")")</f>
        <v>Philostratus the Athenian (0638) - Vita Apollonii (001)</v>
      </c>
      <c r="AB796" s="14"/>
      <c r="AC796" s="14"/>
      <c r="AD796" s="14"/>
    </row>
    <row r="797" spans="1:31" ht="15.75" customHeight="1" x14ac:dyDescent="0.2">
      <c r="A797" s="1" t="s">
        <v>1410</v>
      </c>
      <c r="B797" s="1" t="s">
        <v>1410</v>
      </c>
      <c r="C797" s="1" t="s">
        <v>1410</v>
      </c>
      <c r="D797" s="10">
        <f>IF(AND(S797 &gt;= -800,S797 &lt;= -600),-7,IF(AND(S797 &gt; -600,S797 &lt;= -500),-6,IF(AND(S797 &gt; -500,S797 &lt;= -400),-5,IF(AND(S797 &gt; -400,S797 &lt;= -300),-4,IF(AND(S797 &gt; -300,S797 &lt;= -200),-3,IF(AND(S797 &gt; -200,S797 &lt;= -100),-2,IF(AND(S797 &gt; -100,S797 &lt;= -1),-1,IF(AND(S797 &gt;= 0,S797 &lt; 100),1,IF(AND(S797 &gt;= 100,S797 &lt; 200),2,IF(AND(S797 &gt;= 200,S797 &lt; 300),3,IF(AND(S797 &gt;= 300,S797 &lt; 400),4,IF(AND(S797 &gt;= 400,S797 &lt; 500),5))))))))))))</f>
        <v>3</v>
      </c>
      <c r="E797" s="1" t="s">
        <v>2007</v>
      </c>
      <c r="F797" s="27" t="s">
        <v>3668</v>
      </c>
      <c r="G797" s="1" t="s">
        <v>2173</v>
      </c>
      <c r="H797" s="1" t="s">
        <v>2174</v>
      </c>
      <c r="I797" s="1">
        <v>2855</v>
      </c>
      <c r="J797" s="1">
        <v>2</v>
      </c>
      <c r="K797" s="1">
        <v>4</v>
      </c>
      <c r="L797" s="1">
        <v>0</v>
      </c>
      <c r="M797" t="s">
        <v>29</v>
      </c>
      <c r="N797" s="14">
        <f>J797/I797</f>
        <v>7.0052539404553418E-4</v>
      </c>
      <c r="O797" s="14">
        <f>K797/I797</f>
        <v>1.4010507880910684E-3</v>
      </c>
      <c r="P797" s="14">
        <f>L797/I797</f>
        <v>0</v>
      </c>
      <c r="Q797">
        <v>558</v>
      </c>
      <c r="R797" s="14">
        <f>Q797/I797</f>
        <v>0.19544658493870404</v>
      </c>
      <c r="S797">
        <v>246</v>
      </c>
      <c r="T797" t="s">
        <v>97</v>
      </c>
      <c r="U797" s="19" t="s">
        <v>2010</v>
      </c>
      <c r="V797" s="19" t="s">
        <v>72</v>
      </c>
      <c r="W797">
        <v>309.00000000000011</v>
      </c>
      <c r="X797" s="14">
        <f>(Q797-W797)/I797</f>
        <v>8.7215411558668965E-2</v>
      </c>
      <c r="Y797" s="14" t="s">
        <v>2175</v>
      </c>
      <c r="Z797" s="30" t="str">
        <f>CONCATENATE(E797," (",U797,") - ",F797," (",V797,")")</f>
        <v>Aristides, Aelius (0284) - Orationes 9 Dindorf 35 Keil (sp.) (009)</v>
      </c>
      <c r="AB797" s="14"/>
      <c r="AC797" s="14"/>
      <c r="AD797" s="14"/>
      <c r="AE797">
        <v>35</v>
      </c>
    </row>
    <row r="798" spans="1:31" ht="15.75" customHeight="1" x14ac:dyDescent="0.2">
      <c r="A798" s="1" t="s">
        <v>3075</v>
      </c>
      <c r="B798" s="1" t="s">
        <v>3094</v>
      </c>
      <c r="C798" s="1" t="s">
        <v>831</v>
      </c>
      <c r="D798" s="10">
        <f>IF(AND(S798 &gt;= -800,S798 &lt;= -600),-7,IF(AND(S798 &gt; -600,S798 &lt;= -500),-6,IF(AND(S798 &gt; -500,S798 &lt;= -400),-5,IF(AND(S798 &gt; -400,S798 &lt;= -300),-4,IF(AND(S798 &gt; -300,S798 &lt;= -200),-3,IF(AND(S798 &gt; -200,S798 &lt;= -100),-2,IF(AND(S798 &gt; -100,S798 &lt;= -1),-1,IF(AND(S798 &gt;= 0,S798 &lt; 100),1,IF(AND(S798 &gt;= 100,S798 &lt; 200),2,IF(AND(S798 &gt;= 200,S798 &lt; 300),3,IF(AND(S798 &gt;= 300,S798 &lt; 400),4,IF(AND(S798 &gt;= 400,S798 &lt; 500),5))))))))))))</f>
        <v>3</v>
      </c>
      <c r="E798" s="1" t="s">
        <v>3110</v>
      </c>
      <c r="F798" s="27" t="s">
        <v>3111</v>
      </c>
      <c r="G798" s="1" t="s">
        <v>3112</v>
      </c>
      <c r="H798" s="1" t="s">
        <v>3113</v>
      </c>
      <c r="I798" s="1">
        <v>1961</v>
      </c>
      <c r="J798" s="1">
        <v>89</v>
      </c>
      <c r="K798" s="1">
        <v>69</v>
      </c>
      <c r="L798" s="1">
        <v>56</v>
      </c>
      <c r="M798" t="s">
        <v>29</v>
      </c>
      <c r="N798" s="14">
        <f>J798/I798</f>
        <v>4.5385007649158593E-2</v>
      </c>
      <c r="O798" s="14">
        <f>K798/I798</f>
        <v>3.5186129525752168E-2</v>
      </c>
      <c r="P798" s="14">
        <f>L798/I798</f>
        <v>2.855685874553799E-2</v>
      </c>
      <c r="Q798">
        <v>401</v>
      </c>
      <c r="R798" s="14">
        <f>Q798/I798</f>
        <v>0.20448750637429883</v>
      </c>
      <c r="S798">
        <v>250</v>
      </c>
      <c r="T798" t="s">
        <v>97</v>
      </c>
      <c r="U798" s="19" t="s">
        <v>3114</v>
      </c>
      <c r="V798" s="19" t="s">
        <v>32</v>
      </c>
      <c r="W798">
        <v>293.66666666666657</v>
      </c>
      <c r="X798" s="14">
        <f>(Q798-W798)/I798</f>
        <v>5.4733979262281199E-2</v>
      </c>
      <c r="Y798" s="14" t="s">
        <v>3115</v>
      </c>
      <c r="Z798" s="30" t="str">
        <f>CONCATENATE(E798," (",U798,") - ",F798," (",V798,")")</f>
        <v>Agathemerus (0090) - Geographiae Informatio (001)</v>
      </c>
      <c r="AB798" s="14"/>
      <c r="AC798" s="14"/>
      <c r="AD798" s="14"/>
    </row>
    <row r="799" spans="1:31" ht="15.75" customHeight="1" x14ac:dyDescent="0.2">
      <c r="A799" s="1" t="s">
        <v>3075</v>
      </c>
      <c r="B799" s="1" t="s">
        <v>3076</v>
      </c>
      <c r="C799" s="1" t="s">
        <v>3675</v>
      </c>
      <c r="D799" s="10">
        <f>IF(AND(S799 &gt;= -800,S799 &lt;= -600),-7,IF(AND(S799 &gt; -600,S799 &lt;= -500),-6,IF(AND(S799 &gt; -500,S799 &lt;= -400),-5,IF(AND(S799 &gt; -400,S799 &lt;= -300),-4,IF(AND(S799 &gt; -300,S799 &lt;= -200),-3,IF(AND(S799 &gt; -200,S799 &lt;= -100),-2,IF(AND(S799 &gt; -100,S799 &lt;= -1),-1,IF(AND(S799 &gt;= 0,S799 &lt; 100),1,IF(AND(S799 &gt;= 100,S799 &lt; 200),2,IF(AND(S799 &gt;= 200,S799 &lt; 300),3,IF(AND(S799 &gt;= 300,S799 &lt; 400),4,IF(AND(S799 &gt;= 400,S799 &lt; 500),5))))))))))))</f>
        <v>3</v>
      </c>
      <c r="E799" s="1" t="s">
        <v>3082</v>
      </c>
      <c r="F799" s="27" t="s">
        <v>499</v>
      </c>
      <c r="G799" s="1" t="s">
        <v>3083</v>
      </c>
      <c r="H799" s="1" t="s">
        <v>3084</v>
      </c>
      <c r="I799" s="1">
        <v>7147</v>
      </c>
      <c r="J799" s="1">
        <v>22</v>
      </c>
      <c r="K799" s="1">
        <v>1</v>
      </c>
      <c r="L799" s="1">
        <v>0</v>
      </c>
      <c r="M799" t="s">
        <v>29</v>
      </c>
      <c r="N799" s="14">
        <f>J799/I799</f>
        <v>3.0782146355114032E-3</v>
      </c>
      <c r="O799" s="14">
        <f>K799/I799</f>
        <v>1.3991884706870015E-4</v>
      </c>
      <c r="P799" s="14">
        <f>L799/I799</f>
        <v>0</v>
      </c>
      <c r="Q799">
        <v>1418</v>
      </c>
      <c r="R799" s="14">
        <f>Q799/I799</f>
        <v>0.19840492514341682</v>
      </c>
      <c r="S799">
        <v>250</v>
      </c>
      <c r="T799" t="s">
        <v>97</v>
      </c>
      <c r="U799" s="19" t="s">
        <v>3085</v>
      </c>
      <c r="V799" s="19" t="s">
        <v>32</v>
      </c>
      <c r="W799">
        <v>787.76666666666904</v>
      </c>
      <c r="X799" s="14">
        <f>(Q799-W799)/I799</f>
        <v>8.8181521384263467E-2</v>
      </c>
      <c r="Y799" s="14" t="s">
        <v>3086</v>
      </c>
      <c r="Z799" s="30" t="str">
        <f>CONCATENATE(E799," (",U799,") - ",F799," (",V799,")")</f>
        <v>Philostratus the Younger (0652) - Imagines (001)</v>
      </c>
      <c r="AA799" s="14" t="s">
        <v>3692</v>
      </c>
      <c r="AB799" s="31">
        <v>6</v>
      </c>
      <c r="AC799" s="31">
        <v>18</v>
      </c>
      <c r="AD799" s="14"/>
    </row>
    <row r="800" spans="1:31" ht="15.75" customHeight="1" x14ac:dyDescent="0.2">
      <c r="A800" s="1" t="s">
        <v>2437</v>
      </c>
      <c r="B800" s="1" t="s">
        <v>2494</v>
      </c>
      <c r="C800" s="1" t="s">
        <v>2437</v>
      </c>
      <c r="D800" s="10">
        <f>IF(AND(S800 &gt;= -800,S800 &lt;= -600),-7,IF(AND(S800 &gt; -600,S800 &lt;= -500),-6,IF(AND(S800 &gt; -500,S800 &lt;= -400),-5,IF(AND(S800 &gt; -400,S800 &lt;= -300),-4,IF(AND(S800 &gt; -300,S800 &lt;= -200),-3,IF(AND(S800 &gt; -200,S800 &lt;= -100),-2,IF(AND(S800 &gt; -100,S800 &lt;= -1),-1,IF(AND(S800 &gt;= 0,S800 &lt; 100),1,IF(AND(S800 &gt;= 100,S800 &lt; 200),2,IF(AND(S800 &gt;= 200,S800 &lt; 300),3,IF(AND(S800 &gt;= 300,S800 &lt; 400),4,IF(AND(S800 &gt;= 400,S800 &lt; 500),5))))))))))))</f>
        <v>3</v>
      </c>
      <c r="E800" s="3" t="s">
        <v>2534</v>
      </c>
      <c r="F800" s="27" t="s">
        <v>2535</v>
      </c>
      <c r="G800" s="1" t="s">
        <v>2536</v>
      </c>
      <c r="H800" s="1" t="s">
        <v>2537</v>
      </c>
      <c r="I800" s="1">
        <v>4232</v>
      </c>
      <c r="J800" s="1">
        <v>43</v>
      </c>
      <c r="K800" s="1">
        <v>11</v>
      </c>
      <c r="L800" s="1">
        <v>1</v>
      </c>
      <c r="M800" t="s">
        <v>29</v>
      </c>
      <c r="N800" s="14">
        <f>J800/I800</f>
        <v>1.0160680529300567E-2</v>
      </c>
      <c r="O800" s="14">
        <f>K800/I800</f>
        <v>2.5992438563327033E-3</v>
      </c>
      <c r="P800" s="14">
        <f>L800/I800</f>
        <v>2.3629489603024575E-4</v>
      </c>
      <c r="Q800">
        <v>725</v>
      </c>
      <c r="R800" s="14">
        <f>Q800/I800</f>
        <v>0.17131379962192816</v>
      </c>
      <c r="S800">
        <v>250</v>
      </c>
      <c r="T800" t="s">
        <v>97</v>
      </c>
      <c r="U800" s="19" t="s">
        <v>2538</v>
      </c>
      <c r="V800" s="19" t="s">
        <v>32</v>
      </c>
      <c r="W800">
        <v>371.83333333333297</v>
      </c>
      <c r="X800" s="14">
        <f>(Q800-W800)/I800</f>
        <v>8.3451480781348536E-2</v>
      </c>
      <c r="Y800" s="14" t="s">
        <v>2539</v>
      </c>
      <c r="Z800" s="30" t="str">
        <f>CONCATENATE(E800," (",U800,") - ",F800," (",V800,")")</f>
        <v>Triphiodorus (0647) - The Taking of Ilios (001)</v>
      </c>
      <c r="AA800" s="14"/>
      <c r="AB800" s="14"/>
      <c r="AC800" s="14"/>
      <c r="AD800" s="14"/>
    </row>
    <row r="801" spans="1:31" ht="15.75" customHeight="1" x14ac:dyDescent="0.2">
      <c r="A801" s="1" t="s">
        <v>2204</v>
      </c>
      <c r="B801" s="1" t="s">
        <v>2204</v>
      </c>
      <c r="C801" s="1" t="s">
        <v>2204</v>
      </c>
      <c r="D801" s="10">
        <f>IF(AND(S801 &gt;= -800,S801 &lt;= -600),-7,IF(AND(S801 &gt; -600,S801 &lt;= -500),-6,IF(AND(S801 &gt; -500,S801 &lt;= -400),-5,IF(AND(S801 &gt; -400,S801 &lt;= -300),-4,IF(AND(S801 &gt; -300,S801 &lt;= -200),-3,IF(AND(S801 &gt; -200,S801 &lt;= -100),-2,IF(AND(S801 &gt; -100,S801 &lt;= -1),-1,IF(AND(S801 &gt;= 0,S801 &lt; 100),1,IF(AND(S801 &gt;= 100,S801 &lt; 200),2,IF(AND(S801 &gt;= 200,S801 &lt; 300),3,IF(AND(S801 &gt;= 300,S801 &lt; 400),4,IF(AND(S801 &gt;= 400,S801 &lt; 500),5))))))))))))</f>
        <v>3</v>
      </c>
      <c r="E801" s="1" t="s">
        <v>2431</v>
      </c>
      <c r="F801" s="27" t="s">
        <v>2432</v>
      </c>
      <c r="G801" s="1" t="s">
        <v>2433</v>
      </c>
      <c r="H801" s="1" t="s">
        <v>2434</v>
      </c>
      <c r="I801" s="1">
        <v>213493</v>
      </c>
      <c r="J801" s="1">
        <v>1358</v>
      </c>
      <c r="K801" s="1">
        <v>58</v>
      </c>
      <c r="L801" s="1">
        <v>33</v>
      </c>
      <c r="M801" t="s">
        <v>897</v>
      </c>
      <c r="N801" s="14">
        <f>J801/I801</f>
        <v>6.3608642906324798E-3</v>
      </c>
      <c r="O801" s="14">
        <f>K801/I801</f>
        <v>2.7167167073393505E-4</v>
      </c>
      <c r="P801" s="14">
        <f>L801/I801</f>
        <v>1.5457181265896307E-4</v>
      </c>
      <c r="Q801">
        <v>49449</v>
      </c>
      <c r="R801" s="14">
        <f>Q801/I801</f>
        <v>0.23161883527797164</v>
      </c>
      <c r="S801">
        <v>270</v>
      </c>
      <c r="T801" t="s">
        <v>97</v>
      </c>
      <c r="U801" s="20" t="s">
        <v>2435</v>
      </c>
      <c r="V801" s="20" t="s">
        <v>32</v>
      </c>
      <c r="W801">
        <v>26529.51190475982</v>
      </c>
      <c r="X801" s="14">
        <f>(Q801-W801)/I801</f>
        <v>0.10735475212414543</v>
      </c>
      <c r="Y801" s="14" t="s">
        <v>2436</v>
      </c>
      <c r="Z801" s="30" t="str">
        <f>CONCATENATE(E801," (",U801,") - ",F801," (",V801,")")</f>
        <v>Plotinus (2000) - Enneads (001)</v>
      </c>
      <c r="AA801" s="14" t="s">
        <v>3692</v>
      </c>
      <c r="AB801" s="31">
        <v>6</v>
      </c>
      <c r="AC801" s="31">
        <v>21</v>
      </c>
      <c r="AD801" s="14"/>
    </row>
    <row r="802" spans="1:31" ht="15.75" customHeight="1" x14ac:dyDescent="0.2">
      <c r="A802" s="1" t="s">
        <v>916</v>
      </c>
      <c r="B802" s="1" t="s">
        <v>1234</v>
      </c>
      <c r="C802" s="1" t="s">
        <v>916</v>
      </c>
      <c r="D802" s="10">
        <f>IF(AND(S802 &gt;= -800,S802 &lt;= -600),-7,IF(AND(S802 &gt; -600,S802 &lt;= -500),-6,IF(AND(S802 &gt; -500,S802 &lt;= -400),-5,IF(AND(S802 &gt; -400,S802 &lt;= -300),-4,IF(AND(S802 &gt; -300,S802 &lt;= -200),-3,IF(AND(S802 &gt; -200,S802 &lt;= -100),-2,IF(AND(S802 &gt; -100,S802 &lt;= -1),-1,IF(AND(S802 &gt;= 0,S802 &lt; 100),1,IF(AND(S802 &gt;= 100,S802 &lt; 200),2,IF(AND(S802 &gt;= 200,S802 &lt; 300),3,IF(AND(S802 &gt;= 300,S802 &lt; 400),4,IF(AND(S802 &gt;= 400,S802 &lt; 500),5))))))))))))</f>
        <v>4</v>
      </c>
      <c r="E802" s="1" t="s">
        <v>1235</v>
      </c>
      <c r="F802" s="27" t="s">
        <v>1236</v>
      </c>
      <c r="G802" s="1" t="s">
        <v>1237</v>
      </c>
      <c r="H802" s="1" t="s">
        <v>1238</v>
      </c>
      <c r="I802" s="1">
        <v>98382</v>
      </c>
      <c r="J802" s="1">
        <v>457</v>
      </c>
      <c r="K802" s="1">
        <v>2013</v>
      </c>
      <c r="L802" s="1">
        <v>9</v>
      </c>
      <c r="M802" t="s">
        <v>29</v>
      </c>
      <c r="N802" s="14">
        <f>J802/I802</f>
        <v>4.6451586672358767E-3</v>
      </c>
      <c r="O802" s="14">
        <f>K802/I802</f>
        <v>2.0461059949990854E-2</v>
      </c>
      <c r="P802" s="14">
        <f>L802/I802</f>
        <v>9.1480148807708721E-5</v>
      </c>
      <c r="Q802">
        <v>19491</v>
      </c>
      <c r="R802" s="14">
        <f>Q802/I802</f>
        <v>0.1981155089345612</v>
      </c>
      <c r="S802">
        <v>313</v>
      </c>
      <c r="T802" t="s">
        <v>97</v>
      </c>
      <c r="U802" s="19" t="s">
        <v>1239</v>
      </c>
      <c r="V802" s="19" t="s">
        <v>37</v>
      </c>
      <c r="W802">
        <v>11122.133333333521</v>
      </c>
      <c r="X802" s="14">
        <f>(Q802-W802)/I802</f>
        <v>8.5065018668724762E-2</v>
      </c>
      <c r="Y802" s="14" t="s">
        <v>1240</v>
      </c>
      <c r="Z802" s="30" t="str">
        <f>CONCATENATE(E802," (",U802,") - ",F802," (",V802,")")</f>
        <v>Eusebius of Caesarea (2018) - Historia Ecclesiastica (002)</v>
      </c>
      <c r="AA802" s="14"/>
      <c r="AB802" s="14"/>
      <c r="AC802" s="14"/>
      <c r="AD802" s="14"/>
    </row>
    <row r="803" spans="1:31" ht="15.75" customHeight="1" x14ac:dyDescent="0.2">
      <c r="A803" s="1" t="s">
        <v>3075</v>
      </c>
      <c r="B803" s="1" t="s">
        <v>3076</v>
      </c>
      <c r="C803" s="1" t="s">
        <v>3675</v>
      </c>
      <c r="D803" s="10">
        <f>IF(AND(S803 &gt;= -800,S803 &lt;= -600),-7,IF(AND(S803 &gt; -600,S803 &lt;= -500),-6,IF(AND(S803 &gt; -500,S803 &lt;= -400),-5,IF(AND(S803 &gt; -400,S803 &lt;= -300),-4,IF(AND(S803 &gt; -300,S803 &lt;= -200),-3,IF(AND(S803 &gt; -200,S803 &lt;= -100),-2,IF(AND(S803 &gt; -100,S803 &lt;= -1),-1,IF(AND(S803 &gt;= 0,S803 &lt; 100),1,IF(AND(S803 &gt;= 100,S803 &lt; 200),2,IF(AND(S803 &gt;= 200,S803 &lt; 300),3,IF(AND(S803 &gt;= 300,S803 &lt; 400),4,IF(AND(S803 &gt;= 400,S803 &lt; 500),5))))))))))))</f>
        <v>4</v>
      </c>
      <c r="E803" s="1" t="s">
        <v>3087</v>
      </c>
      <c r="F803" s="27" t="s">
        <v>3088</v>
      </c>
      <c r="G803" s="1" t="s">
        <v>3089</v>
      </c>
      <c r="H803" s="1" t="s">
        <v>3090</v>
      </c>
      <c r="I803" s="1">
        <v>3886</v>
      </c>
      <c r="J803" s="1">
        <v>19</v>
      </c>
      <c r="K803" s="1">
        <v>2</v>
      </c>
      <c r="L803" s="1">
        <v>0</v>
      </c>
      <c r="M803" t="s">
        <v>29</v>
      </c>
      <c r="N803" s="14">
        <f>J803/I803</f>
        <v>4.8893463715903246E-3</v>
      </c>
      <c r="O803" s="14">
        <f>K803/I803</f>
        <v>5.1466803911477102E-4</v>
      </c>
      <c r="P803" s="14">
        <f>L803/I803</f>
        <v>0</v>
      </c>
      <c r="Q803">
        <v>710</v>
      </c>
      <c r="R803" s="14">
        <f>Q803/I803</f>
        <v>0.18270715388574368</v>
      </c>
      <c r="S803">
        <v>350</v>
      </c>
      <c r="T803" t="s">
        <v>97</v>
      </c>
      <c r="U803" s="19" t="s">
        <v>3091</v>
      </c>
      <c r="V803" s="19" t="s">
        <v>32</v>
      </c>
      <c r="W803">
        <v>362.39999999999958</v>
      </c>
      <c r="X803" s="14">
        <f>(Q803-W803)/I803</f>
        <v>8.9449305198147297E-2</v>
      </c>
      <c r="Y803" s="14" t="s">
        <v>3092</v>
      </c>
      <c r="Z803" s="30" t="str">
        <f>CONCATENATE(E803," (",U803,") - ",F803," (",V803,")")</f>
        <v>Callistratus (4091) - Statuarum Descriptiones (001)</v>
      </c>
      <c r="AA803" s="14" t="s">
        <v>3692</v>
      </c>
      <c r="AB803" s="31">
        <v>7</v>
      </c>
      <c r="AC803" s="31">
        <v>6</v>
      </c>
      <c r="AD803" s="14"/>
      <c r="AE803" s="15" t="s">
        <v>3093</v>
      </c>
    </row>
    <row r="804" spans="1:31" ht="15.75" customHeight="1" x14ac:dyDescent="0.2">
      <c r="A804" s="1" t="s">
        <v>2437</v>
      </c>
      <c r="B804" s="1" t="s">
        <v>2494</v>
      </c>
      <c r="C804" s="1" t="s">
        <v>2437</v>
      </c>
      <c r="D804" s="10">
        <f>IF(AND(S804 &gt;= -800,S804 &lt;= -600),-7,IF(AND(S804 &gt; -600,S804 &lt;= -500),-6,IF(AND(S804 &gt; -500,S804 &lt;= -400),-5,IF(AND(S804 &gt; -400,S804 &lt;= -300),-4,IF(AND(S804 &gt; -300,S804 &lt;= -200),-3,IF(AND(S804 &gt; -200,S804 &lt;= -100),-2,IF(AND(S804 &gt; -100,S804 &lt;= -1),-1,IF(AND(S804 &gt;= 0,S804 &lt; 100),1,IF(AND(S804 &gt;= 100,S804 &lt; 200),2,IF(AND(S804 &gt;= 200,S804 &lt; 300),3,IF(AND(S804 &gt;= 300,S804 &lt; 400),4,IF(AND(S804 &gt;= 400,S804 &lt; 500),5))))))))))))</f>
        <v>4</v>
      </c>
      <c r="E804" s="1" t="s">
        <v>3532</v>
      </c>
      <c r="F804" s="27" t="s">
        <v>3533</v>
      </c>
      <c r="G804" s="21" t="s">
        <v>3534</v>
      </c>
      <c r="H804" s="1" t="s">
        <v>3535</v>
      </c>
      <c r="I804" s="1">
        <v>60107</v>
      </c>
      <c r="J804" s="1">
        <v>759</v>
      </c>
      <c r="K804" s="1">
        <v>228</v>
      </c>
      <c r="L804" s="1">
        <v>10</v>
      </c>
      <c r="M804" t="s">
        <v>29</v>
      </c>
      <c r="N804" s="14">
        <f>J804/I804</f>
        <v>1.2627480992230522E-2</v>
      </c>
      <c r="O804" s="14">
        <f>K804/I804</f>
        <v>3.7932353968755717E-3</v>
      </c>
      <c r="P804" s="14">
        <f>L804/I804</f>
        <v>1.663699735471742E-4</v>
      </c>
      <c r="Q804">
        <v>11005</v>
      </c>
      <c r="R804" s="14">
        <f>Q804/I804</f>
        <v>0.1830901558886652</v>
      </c>
      <c r="S804">
        <v>350</v>
      </c>
      <c r="T804" t="s">
        <v>2459</v>
      </c>
      <c r="U804" s="19" t="s">
        <v>3536</v>
      </c>
      <c r="V804" s="19" t="s">
        <v>32</v>
      </c>
      <c r="W804">
        <v>6140.7214285713726</v>
      </c>
      <c r="X804" s="14">
        <f>(Q804-W804)/I804</f>
        <v>8.0926989725466705E-2</v>
      </c>
      <c r="Y804" s="21" t="s">
        <v>3537</v>
      </c>
      <c r="Z804" s="30" t="str">
        <f>CONCATENATE(E804," (",U804,") - ",F804," (",V804,")")</f>
        <v>Quintus Smyrnaeus (2046) - Fall of Troy (001)</v>
      </c>
      <c r="AA804" s="14"/>
      <c r="AB804" s="21"/>
      <c r="AC804" s="21"/>
    </row>
    <row r="805" spans="1:31" ht="15.75" customHeight="1" x14ac:dyDescent="0.2">
      <c r="A805" s="1" t="s">
        <v>1410</v>
      </c>
      <c r="B805" s="1" t="s">
        <v>1410</v>
      </c>
      <c r="C805" s="1" t="s">
        <v>1410</v>
      </c>
      <c r="D805" s="10">
        <f>IF(AND(S805 &gt;= -800,S805 &lt;= -600),-7,IF(AND(S805 &gt; -600,S805 &lt;= -500),-6,IF(AND(S805 &gt; -500,S805 &lt;= -400),-5,IF(AND(S805 &gt; -400,S805 &lt;= -300),-4,IF(AND(S805 &gt; -300,S805 &lt;= -200),-3,IF(AND(S805 &gt; -200,S805 &lt;= -100),-2,IF(AND(S805 &gt; -100,S805 &lt;= -1),-1,IF(AND(S805 &gt;= 0,S805 &lt; 100),1,IF(AND(S805 &gt;= 100,S805 &lt; 200),2,IF(AND(S805 &gt;= 200,S805 &lt; 300),3,IF(AND(S805 &gt;= 300,S805 &lt; 400),4,IF(AND(S805 &gt;= 400,S805 &lt; 500),5))))))))))))</f>
        <v>4</v>
      </c>
      <c r="E805" s="1" t="s">
        <v>816</v>
      </c>
      <c r="F805" s="27" t="s">
        <v>2176</v>
      </c>
      <c r="G805" s="1" t="s">
        <v>2177</v>
      </c>
      <c r="H805" s="1" t="s">
        <v>2178</v>
      </c>
      <c r="I805" s="1">
        <v>11584</v>
      </c>
      <c r="J805" s="1">
        <v>20</v>
      </c>
      <c r="K805" s="1">
        <v>26</v>
      </c>
      <c r="L805" s="1">
        <v>0</v>
      </c>
      <c r="M805" t="s">
        <v>29</v>
      </c>
      <c r="N805" s="14">
        <f>J805/I805</f>
        <v>1.7265193370165745E-3</v>
      </c>
      <c r="O805" s="14">
        <f>K805/I805</f>
        <v>2.2444751381215469E-3</v>
      </c>
      <c r="P805" s="14">
        <f>L805/I805</f>
        <v>0</v>
      </c>
      <c r="Q805">
        <v>2273</v>
      </c>
      <c r="R805" s="14">
        <f>Q805/I805</f>
        <v>0.19621892265193369</v>
      </c>
      <c r="S805">
        <v>356</v>
      </c>
      <c r="T805" t="s">
        <v>97</v>
      </c>
      <c r="U805" s="19" t="s">
        <v>820</v>
      </c>
      <c r="V805" s="19" t="s">
        <v>32</v>
      </c>
      <c r="W805">
        <v>1318.404761904761</v>
      </c>
      <c r="X805" s="14">
        <f>(Q805-W805)/I805</f>
        <v>8.2406356879768564E-2</v>
      </c>
      <c r="Y805" s="14" t="s">
        <v>2179</v>
      </c>
      <c r="Z805" s="30" t="str">
        <f>CONCATENATE(E805," (",U805,") - ",F805," (",V805,")")</f>
        <v>Julian the Emperor (2003) - Panegyric in Honor of the Emperor Constantinus (001)</v>
      </c>
      <c r="AA805" s="14"/>
      <c r="AB805" s="14"/>
      <c r="AC805" s="14"/>
      <c r="AD805" s="14"/>
    </row>
    <row r="806" spans="1:31" ht="15.75" customHeight="1" x14ac:dyDescent="0.2">
      <c r="A806" s="1" t="s">
        <v>1410</v>
      </c>
      <c r="B806" s="1" t="s">
        <v>1410</v>
      </c>
      <c r="C806" s="1" t="s">
        <v>1410</v>
      </c>
      <c r="D806" s="10">
        <f>IF(AND(S806 &gt;= -800,S806 &lt;= -600),-7,IF(AND(S806 &gt; -600,S806 &lt;= -500),-6,IF(AND(S806 &gt; -500,S806 &lt;= -400),-5,IF(AND(S806 &gt; -400,S806 &lt;= -300),-4,IF(AND(S806 &gt; -300,S806 &lt;= -200),-3,IF(AND(S806 &gt; -200,S806 &lt;= -100),-2,IF(AND(S806 &gt; -100,S806 &lt;= -1),-1,IF(AND(S806 &gt;= 0,S806 &lt; 100),1,IF(AND(S806 &gt;= 100,S806 &lt; 200),2,IF(AND(S806 &gt;= 200,S806 &lt; 300),3,IF(AND(S806 &gt;= 300,S806 &lt; 400),4,IF(AND(S806 &gt;= 400,S806 &lt; 500),5))))))))))))</f>
        <v>4</v>
      </c>
      <c r="E806" s="1" t="s">
        <v>816</v>
      </c>
      <c r="F806" s="27" t="s">
        <v>2180</v>
      </c>
      <c r="G806" s="1" t="s">
        <v>2181</v>
      </c>
      <c r="H806" s="1" t="s">
        <v>2182</v>
      </c>
      <c r="I806" s="1">
        <v>6850</v>
      </c>
      <c r="J806" s="1">
        <v>16</v>
      </c>
      <c r="K806" s="1">
        <v>6</v>
      </c>
      <c r="L806" s="1">
        <v>0</v>
      </c>
      <c r="M806" t="s">
        <v>29</v>
      </c>
      <c r="N806" s="14">
        <f>J806/I806</f>
        <v>2.3357664233576644E-3</v>
      </c>
      <c r="O806" s="14">
        <f>K806/I806</f>
        <v>8.7591240875912405E-4</v>
      </c>
      <c r="P806" s="14">
        <f>L806/I806</f>
        <v>0</v>
      </c>
      <c r="Q806">
        <v>1342</v>
      </c>
      <c r="R806" s="14">
        <f>Q806/I806</f>
        <v>0.19591240875912408</v>
      </c>
      <c r="S806">
        <v>357</v>
      </c>
      <c r="T806" t="s">
        <v>97</v>
      </c>
      <c r="U806" s="19" t="s">
        <v>820</v>
      </c>
      <c r="V806" s="19" t="s">
        <v>37</v>
      </c>
      <c r="W806">
        <v>806.36666666666838</v>
      </c>
      <c r="X806" s="14">
        <f>(Q806-W806)/I806</f>
        <v>7.8194647201946216E-2</v>
      </c>
      <c r="Y806" s="14" t="s">
        <v>2183</v>
      </c>
      <c r="Z806" s="30" t="str">
        <f>CONCATENATE(E806," (",U806,") - ",F806," (",V806,")")</f>
        <v>Julian the Emperor (2003) - Panegyric on the Empress Eusebia (002)</v>
      </c>
      <c r="AA806" s="14"/>
      <c r="AB806" s="14"/>
      <c r="AC806" s="14"/>
      <c r="AD806" s="14"/>
    </row>
    <row r="807" spans="1:31" ht="15.75" customHeight="1" x14ac:dyDescent="0.2">
      <c r="A807" s="1" t="s">
        <v>1410</v>
      </c>
      <c r="B807" s="1" t="s">
        <v>1410</v>
      </c>
      <c r="C807" s="1" t="s">
        <v>1410</v>
      </c>
      <c r="D807" s="10">
        <f>IF(AND(S807 &gt;= -800,S807 &lt;= -600),-7,IF(AND(S807 &gt; -600,S807 &lt;= -500),-6,IF(AND(S807 &gt; -500,S807 &lt;= -400),-5,IF(AND(S807 &gt; -400,S807 &lt;= -300),-4,IF(AND(S807 &gt; -300,S807 &lt;= -200),-3,IF(AND(S807 &gt; -200,S807 &lt;= -100),-2,IF(AND(S807 &gt; -100,S807 &lt;= -1),-1,IF(AND(S807 &gt;= 0,S807 &lt; 100),1,IF(AND(S807 &gt;= 100,S807 &lt; 200),2,IF(AND(S807 &gt;= 200,S807 &lt; 300),3,IF(AND(S807 &gt;= 300,S807 &lt; 400),4,IF(AND(S807 &gt;= 400,S807 &lt; 500),5))))))))))))</f>
        <v>4</v>
      </c>
      <c r="E807" s="1" t="s">
        <v>816</v>
      </c>
      <c r="F807" s="27" t="s">
        <v>2184</v>
      </c>
      <c r="G807" s="1" t="s">
        <v>2185</v>
      </c>
      <c r="H807" s="1" t="s">
        <v>2186</v>
      </c>
      <c r="I807" s="1">
        <v>13033</v>
      </c>
      <c r="J807" s="1">
        <v>36</v>
      </c>
      <c r="K807" s="1">
        <v>41</v>
      </c>
      <c r="L807" s="1">
        <v>0</v>
      </c>
      <c r="M807" t="s">
        <v>29</v>
      </c>
      <c r="N807" s="14">
        <f>J807/I807</f>
        <v>2.7622189825826748E-3</v>
      </c>
      <c r="O807" s="14">
        <f>K807/I807</f>
        <v>3.1458605079413794E-3</v>
      </c>
      <c r="P807" s="14">
        <f>L807/I807</f>
        <v>0</v>
      </c>
      <c r="Q807">
        <v>2500</v>
      </c>
      <c r="R807" s="14">
        <f>Q807/I807</f>
        <v>0.19182076267935241</v>
      </c>
      <c r="S807">
        <v>357</v>
      </c>
      <c r="T807" t="s">
        <v>97</v>
      </c>
      <c r="U807" s="19" t="s">
        <v>820</v>
      </c>
      <c r="V807" s="19" t="s">
        <v>42</v>
      </c>
      <c r="W807">
        <v>1433.326190476186</v>
      </c>
      <c r="X807" s="14">
        <f>(Q807-W807)/I807</f>
        <v>8.1844073469179324E-2</v>
      </c>
      <c r="Y807" s="14" t="s">
        <v>2187</v>
      </c>
      <c r="Z807" s="30" t="str">
        <f>CONCATENATE(E807," (",U807,") - ",F807," (",V807,")")</f>
        <v>Julian the Emperor (2003) - The Heroic Deeds of the Emperor Constantius, or on Kingship (003)</v>
      </c>
      <c r="AA807" s="14"/>
      <c r="AB807" s="14"/>
      <c r="AC807" s="14"/>
      <c r="AD807" s="14"/>
    </row>
    <row r="808" spans="1:31" ht="15.75" customHeight="1" x14ac:dyDescent="0.2">
      <c r="A808" s="1" t="s">
        <v>1410</v>
      </c>
      <c r="B808" s="1" t="s">
        <v>1410</v>
      </c>
      <c r="C808" s="1" t="s">
        <v>1410</v>
      </c>
      <c r="D808" s="10">
        <f>IF(AND(S808 &gt;= -800,S808 &lt;= -600),-7,IF(AND(S808 &gt; -600,S808 &lt;= -500),-6,IF(AND(S808 &gt; -500,S808 &lt;= -400),-5,IF(AND(S808 &gt; -400,S808 &lt;= -300),-4,IF(AND(S808 &gt; -300,S808 &lt;= -200),-3,IF(AND(S808 &gt; -200,S808 &lt;= -100),-2,IF(AND(S808 &gt; -100,S808 &lt;= -1),-1,IF(AND(S808 &gt;= 0,S808 &lt; 100),1,IF(AND(S808 &gt;= 100,S808 &lt; 200),2,IF(AND(S808 &gt;= 200,S808 &lt; 300),3,IF(AND(S808 &gt;= 300,S808 &lt; 400),4,IF(AND(S808 &gt;= 400,S808 &lt; 500),5))))))))))))</f>
        <v>4</v>
      </c>
      <c r="E808" s="1" t="s">
        <v>816</v>
      </c>
      <c r="F808" s="27" t="s">
        <v>2188</v>
      </c>
      <c r="G808" s="1" t="s">
        <v>2189</v>
      </c>
      <c r="H808" s="1" t="s">
        <v>2190</v>
      </c>
      <c r="I808" s="1">
        <v>3026</v>
      </c>
      <c r="J808" s="1">
        <v>6</v>
      </c>
      <c r="K808" s="1">
        <v>13</v>
      </c>
      <c r="L808" s="1">
        <v>1</v>
      </c>
      <c r="M808" t="s">
        <v>29</v>
      </c>
      <c r="N808" s="14">
        <f>J808/I808</f>
        <v>1.9828155981493722E-3</v>
      </c>
      <c r="O808" s="14">
        <f>K808/I808</f>
        <v>4.2961004626569732E-3</v>
      </c>
      <c r="P808" s="14">
        <f>L808/I808</f>
        <v>3.3046926635822867E-4</v>
      </c>
      <c r="Q808">
        <v>600</v>
      </c>
      <c r="R808" s="14">
        <f>Q808/I808</f>
        <v>0.1982815598149372</v>
      </c>
      <c r="S808">
        <v>359</v>
      </c>
      <c r="T808" t="s">
        <v>97</v>
      </c>
      <c r="U808" s="19" t="s">
        <v>820</v>
      </c>
      <c r="V808" s="19" t="s">
        <v>47</v>
      </c>
      <c r="W808">
        <v>372.04999999999973</v>
      </c>
      <c r="X808" s="14">
        <f>(Q808-W808)/I808</f>
        <v>7.5330469266358321E-2</v>
      </c>
      <c r="Y808" s="14" t="s">
        <v>2191</v>
      </c>
      <c r="Z808" s="30" t="str">
        <f>CONCATENATE(E808," (",U808,") - ",F808," (",V808,")")</f>
        <v>Julian the Emperor (2003) - A Consolation to Himself Upon the Departure of the Excellent Sallust (004)</v>
      </c>
      <c r="AA808" s="14"/>
      <c r="AB808" s="14"/>
      <c r="AC808" s="14"/>
      <c r="AD808" s="14"/>
    </row>
    <row r="809" spans="1:31" ht="15.75" customHeight="1" x14ac:dyDescent="0.2">
      <c r="A809" s="1" t="s">
        <v>844</v>
      </c>
      <c r="B809" s="1" t="s">
        <v>844</v>
      </c>
      <c r="C809" s="1" t="s">
        <v>844</v>
      </c>
      <c r="D809" s="10">
        <f>IF(AND(S809 &gt;= -800,S809 &lt;= -600),-7,IF(AND(S809 &gt; -600,S809 &lt;= -500),-6,IF(AND(S809 &gt; -500,S809 &lt;= -400),-5,IF(AND(S809 &gt; -400,S809 &lt;= -300),-4,IF(AND(S809 &gt; -300,S809 &lt;= -200),-3,IF(AND(S809 &gt; -200,S809 &lt;= -100),-2,IF(AND(S809 &gt; -100,S809 &lt;= -1),-1,IF(AND(S809 &gt;= 0,S809 &lt; 100),1,IF(AND(S809 &gt;= 100,S809 &lt; 200),2,IF(AND(S809 &gt;= 200,S809 &lt; 300),3,IF(AND(S809 &gt;= 300,S809 &lt; 400),4,IF(AND(S809 &gt;= 400,S809 &lt; 500),5))))))))))))</f>
        <v>4</v>
      </c>
      <c r="E809" s="1" t="s">
        <v>816</v>
      </c>
      <c r="F809" s="27" t="s">
        <v>908</v>
      </c>
      <c r="G809" s="1" t="s">
        <v>909</v>
      </c>
      <c r="H809" s="1" t="s">
        <v>910</v>
      </c>
      <c r="I809" s="1">
        <v>27211</v>
      </c>
      <c r="J809" s="1">
        <v>123</v>
      </c>
      <c r="K809" s="1">
        <v>116</v>
      </c>
      <c r="L809" s="1">
        <v>0</v>
      </c>
      <c r="M809" t="s">
        <v>29</v>
      </c>
      <c r="N809" s="14">
        <f>J809/I809</f>
        <v>4.520230789019147E-3</v>
      </c>
      <c r="O809" s="14">
        <f>K809/I809</f>
        <v>4.2629818823270004E-3</v>
      </c>
      <c r="P809" s="14">
        <f>L809/I809</f>
        <v>0</v>
      </c>
      <c r="Q809">
        <v>5518</v>
      </c>
      <c r="R809" s="14">
        <f>Q809/I809</f>
        <v>0.20278563816103781</v>
      </c>
      <c r="S809">
        <v>359</v>
      </c>
      <c r="T809" t="s">
        <v>97</v>
      </c>
      <c r="U809" s="19" t="s">
        <v>820</v>
      </c>
      <c r="V809" s="19" t="s">
        <v>545</v>
      </c>
      <c r="W809">
        <v>3320.8166666666862</v>
      </c>
      <c r="X809" s="14">
        <f>(Q809-W809)/I809</f>
        <v>8.0746144328885883E-2</v>
      </c>
      <c r="Y809" s="14" t="s">
        <v>911</v>
      </c>
      <c r="Z809" s="30" t="str">
        <f>CONCATENATE(E809," (",U809,") - ",F809," (",V809,")")</f>
        <v>Julian the Emperor (2003) - Epistulae (013)</v>
      </c>
      <c r="AA809" s="14"/>
      <c r="AB809" s="14"/>
      <c r="AC809" s="14"/>
      <c r="AD809" s="14"/>
    </row>
    <row r="810" spans="1:31" ht="15.75" customHeight="1" x14ac:dyDescent="0.2">
      <c r="A810" s="1" t="s">
        <v>84</v>
      </c>
      <c r="B810" s="1" t="s">
        <v>85</v>
      </c>
      <c r="C810" s="1" t="s">
        <v>85</v>
      </c>
      <c r="D810" s="10">
        <f>IF(AND(S810 &gt;= -800,S810 &lt;= -600),-7,IF(AND(S810 &gt; -600,S810 &lt;= -500),-6,IF(AND(S810 &gt; -500,S810 &lt;= -400),-5,IF(AND(S810 &gt; -400,S810 &lt;= -300),-4,IF(AND(S810 &gt; -300,S810 &lt;= -200),-3,IF(AND(S810 &gt; -200,S810 &lt;= -100),-2,IF(AND(S810 &gt; -100,S810 &lt;= -1),-1,IF(AND(S810 &gt;= 0,S810 &lt; 100),1,IF(AND(S810 &gt;= 100,S810 &lt; 200),2,IF(AND(S810 &gt;= 200,S810 &lt; 300),3,IF(AND(S810 &gt;= 300,S810 &lt; 400),4,IF(AND(S810 &gt;= 400,S810 &lt; 500),5))))))))))))</f>
        <v>4</v>
      </c>
      <c r="E810" s="1" t="s">
        <v>816</v>
      </c>
      <c r="F810" s="27" t="s">
        <v>817</v>
      </c>
      <c r="G810" s="1" t="s">
        <v>818</v>
      </c>
      <c r="H810" s="1" t="s">
        <v>819</v>
      </c>
      <c r="I810" s="1">
        <v>4655</v>
      </c>
      <c r="J810" s="1">
        <v>15</v>
      </c>
      <c r="K810" s="1">
        <v>64</v>
      </c>
      <c r="L810" s="1">
        <v>0</v>
      </c>
      <c r="M810" t="s">
        <v>29</v>
      </c>
      <c r="N810" s="14">
        <f>J810/I810</f>
        <v>3.22234156820623E-3</v>
      </c>
      <c r="O810" s="14">
        <f>K810/I810</f>
        <v>1.3748657357679914E-2</v>
      </c>
      <c r="P810" s="14">
        <f>L810/I810</f>
        <v>0</v>
      </c>
      <c r="Q810">
        <v>880</v>
      </c>
      <c r="R810" s="14">
        <f>Q810/I810</f>
        <v>0.18904403866809882</v>
      </c>
      <c r="S810">
        <v>361</v>
      </c>
      <c r="T810" t="s">
        <v>97</v>
      </c>
      <c r="U810" s="19" t="s">
        <v>820</v>
      </c>
      <c r="V810" s="19" t="s">
        <v>52</v>
      </c>
      <c r="W810">
        <v>501.29285714285618</v>
      </c>
      <c r="X810" s="14">
        <f>(Q810-W810)/I810</f>
        <v>8.135491790701263E-2</v>
      </c>
      <c r="Y810" s="14" t="s">
        <v>821</v>
      </c>
      <c r="Z810" s="30" t="str">
        <f>CONCATENATE(E810," (",U810,") - ",F810," (",V810,")")</f>
        <v>Julian the Emperor (2003) - Letter to the Senate and the People of Athens (005)</v>
      </c>
      <c r="AA810" s="14"/>
      <c r="AB810" s="14"/>
      <c r="AC810" s="14"/>
      <c r="AD810" s="14"/>
    </row>
    <row r="811" spans="1:31" ht="15.75" customHeight="1" x14ac:dyDescent="0.2">
      <c r="A811" s="1" t="s">
        <v>84</v>
      </c>
      <c r="B811" s="1" t="s">
        <v>85</v>
      </c>
      <c r="C811" s="1" t="s">
        <v>85</v>
      </c>
      <c r="D811" s="10">
        <f>IF(AND(S811 &gt;= -800,S811 &lt;= -600),-7,IF(AND(S811 &gt; -600,S811 &lt;= -500),-6,IF(AND(S811 &gt; -500,S811 &lt;= -400),-5,IF(AND(S811 &gt; -400,S811 &lt;= -300),-4,IF(AND(S811 &gt; -300,S811 &lt;= -200),-3,IF(AND(S811 &gt; -200,S811 &lt;= -100),-2,IF(AND(S811 &gt; -100,S811 &lt;= -1),-1,IF(AND(S811 &gt;= 0,S811 &lt; 100),1,IF(AND(S811 &gt;= 100,S811 &lt; 200),2,IF(AND(S811 &gt;= 200,S811 &lt; 300),3,IF(AND(S811 &gt;= 300,S811 &lt; 400),4,IF(AND(S811 &gt;= 400,S811 &lt; 500),5))))))))))))</f>
        <v>4</v>
      </c>
      <c r="E811" s="1" t="s">
        <v>816</v>
      </c>
      <c r="F811" s="27" t="s">
        <v>822</v>
      </c>
      <c r="G811" s="1" t="s">
        <v>823</v>
      </c>
      <c r="H811" s="1" t="s">
        <v>824</v>
      </c>
      <c r="I811" s="1">
        <v>10648</v>
      </c>
      <c r="J811" s="1">
        <v>35</v>
      </c>
      <c r="K811" s="1">
        <v>157</v>
      </c>
      <c r="L811" s="1">
        <v>0</v>
      </c>
      <c r="M811" t="s">
        <v>29</v>
      </c>
      <c r="N811" s="14">
        <f>J811/I811</f>
        <v>3.2870022539444026E-3</v>
      </c>
      <c r="O811" s="14">
        <f>K811/I811</f>
        <v>1.4744552967693463E-2</v>
      </c>
      <c r="P811" s="14">
        <f>L811/I811</f>
        <v>0</v>
      </c>
      <c r="Q811">
        <v>2179</v>
      </c>
      <c r="R811" s="14">
        <f>Q811/I811</f>
        <v>0.20463936889556725</v>
      </c>
      <c r="S811">
        <v>362</v>
      </c>
      <c r="T811" t="s">
        <v>97</v>
      </c>
      <c r="U811" s="19" t="s">
        <v>820</v>
      </c>
      <c r="V811" s="19" t="s">
        <v>727</v>
      </c>
      <c r="W811">
        <v>1249.9857142857129</v>
      </c>
      <c r="X811" s="14">
        <f>(Q811-W811)/I811</f>
        <v>8.724777288826889E-2</v>
      </c>
      <c r="Y811" s="14" t="s">
        <v>825</v>
      </c>
      <c r="Z811" s="30" t="str">
        <f>CONCATENATE(E811," (",U811,") - ",F811," (",V811,")")</f>
        <v>Julian the Emperor (2003) - Contra Galilaeos (017)</v>
      </c>
      <c r="AA811" s="14"/>
      <c r="AB811" s="14"/>
      <c r="AC811" s="14"/>
      <c r="AD811" s="14"/>
    </row>
    <row r="812" spans="1:31" ht="15.75" customHeight="1" x14ac:dyDescent="0.2">
      <c r="A812" s="1" t="s">
        <v>844</v>
      </c>
      <c r="B812" s="1" t="s">
        <v>844</v>
      </c>
      <c r="C812" s="1" t="s">
        <v>844</v>
      </c>
      <c r="D812" s="10">
        <f>IF(AND(S812 &gt;= -800,S812 &lt;= -600),-7,IF(AND(S812 &gt; -600,S812 &lt;= -500),-6,IF(AND(S812 &gt; -500,S812 &lt;= -400),-5,IF(AND(S812 &gt; -400,S812 &lt;= -300),-4,IF(AND(S812 &gt; -300,S812 &lt;= -200),-3,IF(AND(S812 &gt; -200,S812 &lt;= -100),-2,IF(AND(S812 &gt; -100,S812 &lt;= -1),-1,IF(AND(S812 &gt;= 0,S812 &lt; 100),1,IF(AND(S812 &gt;= 100,S812 &lt; 200),2,IF(AND(S812 &gt;= 200,S812 &lt; 300),3,IF(AND(S812 &gt;= 300,S812 &lt; 400),4,IF(AND(S812 &gt;= 400,S812 &lt; 500),5))))))))))))</f>
        <v>4</v>
      </c>
      <c r="E812" s="1" t="s">
        <v>816</v>
      </c>
      <c r="F812" s="27" t="s">
        <v>912</v>
      </c>
      <c r="G812" s="1" t="s">
        <v>913</v>
      </c>
      <c r="H812" s="1" t="s">
        <v>914</v>
      </c>
      <c r="I812" s="1">
        <v>3302</v>
      </c>
      <c r="J812" s="1">
        <v>3</v>
      </c>
      <c r="K812" s="1">
        <v>8</v>
      </c>
      <c r="L812" s="1">
        <v>0</v>
      </c>
      <c r="M812" t="s">
        <v>29</v>
      </c>
      <c r="N812" s="14">
        <f>J812/I812</f>
        <v>9.0854027861901881E-4</v>
      </c>
      <c r="O812" s="14">
        <f>K812/I812</f>
        <v>2.4227740763173833E-3</v>
      </c>
      <c r="P812" s="14">
        <f>L812/I812</f>
        <v>0</v>
      </c>
      <c r="Q812">
        <v>680</v>
      </c>
      <c r="R812" s="14">
        <f>Q812/I812</f>
        <v>0.2059357964869776</v>
      </c>
      <c r="S812">
        <v>362</v>
      </c>
      <c r="T812" t="s">
        <v>97</v>
      </c>
      <c r="U812" s="19" t="s">
        <v>820</v>
      </c>
      <c r="V812" s="19" t="s">
        <v>57</v>
      </c>
      <c r="W812">
        <v>382.98333333333312</v>
      </c>
      <c r="X812" s="14">
        <f>(Q812-W812)/I812</f>
        <v>8.9950535029275247E-2</v>
      </c>
      <c r="Y812" s="14" t="s">
        <v>915</v>
      </c>
      <c r="Z812" s="30" t="str">
        <f>CONCATENATE(E812," (",U812,") - ",F812," (",V812,")")</f>
        <v>Julian the Emperor (2003) - Epistula ad Themistium (006)</v>
      </c>
      <c r="AA812" s="14"/>
      <c r="AB812" s="14"/>
      <c r="AC812" s="14"/>
      <c r="AD812" s="14"/>
    </row>
    <row r="813" spans="1:31" ht="15.75" customHeight="1" x14ac:dyDescent="0.2">
      <c r="A813" s="1" t="s">
        <v>2566</v>
      </c>
      <c r="B813" s="1" t="s">
        <v>2567</v>
      </c>
      <c r="C813" s="1" t="s">
        <v>2566</v>
      </c>
      <c r="D813" s="10">
        <f>IF(AND(S813 &gt;= -800,S813 &lt;= -600),-7,IF(AND(S813 &gt; -600,S813 &lt;= -500),-6,IF(AND(S813 &gt; -500,S813 &lt;= -400),-5,IF(AND(S813 &gt; -400,S813 &lt;= -300),-4,IF(AND(S813 &gt; -300,S813 &lt;= -200),-3,IF(AND(S813 &gt; -200,S813 &lt;= -100),-2,IF(AND(S813 &gt; -100,S813 &lt;= -1),-1,IF(AND(S813 &gt;= 0,S813 &lt; 100),1,IF(AND(S813 &gt;= 100,S813 &lt; 200),2,IF(AND(S813 &gt;= 200,S813 &lt; 300),3,IF(AND(S813 &gt;= 300,S813 &lt; 400),4,IF(AND(S813 &gt;= 400,S813 &lt; 500),5))))))))))))</f>
        <v>4</v>
      </c>
      <c r="E813" s="1" t="s">
        <v>816</v>
      </c>
      <c r="F813" s="27" t="s">
        <v>2725</v>
      </c>
      <c r="G813" s="1" t="s">
        <v>2726</v>
      </c>
      <c r="H813" s="1" t="s">
        <v>2727</v>
      </c>
      <c r="I813" s="1">
        <v>7451</v>
      </c>
      <c r="J813" s="1">
        <v>8</v>
      </c>
      <c r="K813" s="1">
        <v>15</v>
      </c>
      <c r="L813" s="1">
        <v>0</v>
      </c>
      <c r="M813" t="s">
        <v>29</v>
      </c>
      <c r="N813" s="14">
        <f>J813/I813</f>
        <v>1.0736813850489868E-3</v>
      </c>
      <c r="O813" s="14">
        <f>K813/I813</f>
        <v>2.0131525969668499E-3</v>
      </c>
      <c r="P813" s="14">
        <f>L813/I813</f>
        <v>0</v>
      </c>
      <c r="Q813">
        <v>1540</v>
      </c>
      <c r="R813" s="14">
        <f>Q813/I813</f>
        <v>0.20668366662192994</v>
      </c>
      <c r="S813">
        <v>362</v>
      </c>
      <c r="T813" t="s">
        <v>97</v>
      </c>
      <c r="U813" s="19" t="s">
        <v>820</v>
      </c>
      <c r="V813" s="19" t="s">
        <v>82</v>
      </c>
      <c r="W813">
        <v>891.03333333333592</v>
      </c>
      <c r="X813" s="14">
        <f>(Q813-W813)/I813</f>
        <v>8.7097928689661E-2</v>
      </c>
      <c r="Y813" s="14" t="s">
        <v>2728</v>
      </c>
      <c r="Z813" s="30" t="str">
        <f>CONCATENATE(E813," (",U813,") - ",F813," (",V813,")")</f>
        <v>Julian the Emperor (2003) - Hymn to King Helios Dedicated to Sallus (011)</v>
      </c>
      <c r="AA813" s="14"/>
      <c r="AB813" s="14"/>
      <c r="AC813" s="14"/>
      <c r="AD813" s="14"/>
    </row>
    <row r="814" spans="1:31" ht="15.75" customHeight="1" x14ac:dyDescent="0.2">
      <c r="A814" s="1" t="s">
        <v>2566</v>
      </c>
      <c r="B814" s="1" t="s">
        <v>2567</v>
      </c>
      <c r="C814" s="1" t="s">
        <v>2566</v>
      </c>
      <c r="D814" s="10">
        <f>IF(AND(S814 &gt;= -800,S814 &lt;= -600),-7,IF(AND(S814 &gt; -600,S814 &lt;= -500),-6,IF(AND(S814 &gt; -500,S814 &lt;= -400),-5,IF(AND(S814 &gt; -400,S814 &lt;= -300),-4,IF(AND(S814 &gt; -300,S814 &lt;= -200),-3,IF(AND(S814 &gt; -200,S814 &lt;= -100),-2,IF(AND(S814 &gt; -100,S814 &lt;= -1),-1,IF(AND(S814 &gt;= 0,S814 &lt; 100),1,IF(AND(S814 &gt;= 100,S814 &lt; 200),2,IF(AND(S814 &gt;= 200,S814 &lt; 300),3,IF(AND(S814 &gt;= 300,S814 &lt; 400),4,IF(AND(S814 &gt;= 400,S814 &lt; 500),5))))))))))))</f>
        <v>4</v>
      </c>
      <c r="E814" s="1" t="s">
        <v>816</v>
      </c>
      <c r="F814" s="27" t="s">
        <v>2729</v>
      </c>
      <c r="G814" s="1" t="s">
        <v>2730</v>
      </c>
      <c r="H814" s="1" t="s">
        <v>2731</v>
      </c>
      <c r="I814" s="1">
        <v>5748</v>
      </c>
      <c r="J814" s="1">
        <v>14</v>
      </c>
      <c r="K814" s="1">
        <v>44</v>
      </c>
      <c r="L814" s="1">
        <v>0</v>
      </c>
      <c r="M814" t="s">
        <v>29</v>
      </c>
      <c r="N814" s="14">
        <f>J814/I814</f>
        <v>2.4356297842727907E-3</v>
      </c>
      <c r="O814" s="14">
        <f>K814/I814</f>
        <v>7.6548364648573418E-3</v>
      </c>
      <c r="P814" s="14">
        <f>L814/I814</f>
        <v>0</v>
      </c>
      <c r="Q814">
        <v>1157</v>
      </c>
      <c r="R814" s="14">
        <f>Q814/I814</f>
        <v>0.2012874043145442</v>
      </c>
      <c r="S814">
        <v>362</v>
      </c>
      <c r="T814" t="s">
        <v>97</v>
      </c>
      <c r="U814" s="19" t="s">
        <v>820</v>
      </c>
      <c r="V814" s="19" t="s">
        <v>67</v>
      </c>
      <c r="W814">
        <v>647.25000000000023</v>
      </c>
      <c r="X814" s="14">
        <f>(Q814-W814)/I814</f>
        <v>8.8683020180932465E-2</v>
      </c>
      <c r="Y814" s="14" t="s">
        <v>2732</v>
      </c>
      <c r="Z814" s="30" t="str">
        <f>CONCATENATE(E814," (",U814,") - ",F814," (",V814,")")</f>
        <v>Julian the Emperor (2003) - Hymn to the Mother of the Gods (008)</v>
      </c>
      <c r="AA814" s="14"/>
      <c r="AB814" s="14"/>
      <c r="AC814" s="14"/>
      <c r="AD814" s="14"/>
    </row>
    <row r="815" spans="1:31" ht="15.75" customHeight="1" x14ac:dyDescent="0.2">
      <c r="A815" s="1" t="s">
        <v>1410</v>
      </c>
      <c r="B815" s="1" t="s">
        <v>1410</v>
      </c>
      <c r="C815" s="1" t="s">
        <v>1410</v>
      </c>
      <c r="D815" s="10">
        <f>IF(AND(S815 &gt;= -800,S815 &lt;= -600),-7,IF(AND(S815 &gt; -600,S815 &lt;= -500),-6,IF(AND(S815 &gt; -500,S815 &lt;= -400),-5,IF(AND(S815 &gt; -400,S815 &lt;= -300),-4,IF(AND(S815 &gt; -300,S815 &lt;= -200),-3,IF(AND(S815 &gt; -200,S815 &lt;= -100),-2,IF(AND(S815 &gt; -100,S815 &lt;= -1),-1,IF(AND(S815 &gt;= 0,S815 &lt; 100),1,IF(AND(S815 &gt;= 100,S815 &lt; 200),2,IF(AND(S815 &gt;= 200,S815 &lt; 300),3,IF(AND(S815 &gt;= 300,S815 &lt; 400),4,IF(AND(S815 &gt;= 400,S815 &lt; 500),5))))))))))))</f>
        <v>4</v>
      </c>
      <c r="E815" s="1" t="s">
        <v>816</v>
      </c>
      <c r="F815" s="27" t="s">
        <v>2192</v>
      </c>
      <c r="G815" s="1" t="s">
        <v>2193</v>
      </c>
      <c r="H815" s="1" t="s">
        <v>2194</v>
      </c>
      <c r="I815" s="1">
        <v>6710</v>
      </c>
      <c r="J815" s="1">
        <v>16</v>
      </c>
      <c r="K815" s="1">
        <v>88</v>
      </c>
      <c r="L815" s="1">
        <v>0</v>
      </c>
      <c r="M815" t="s">
        <v>29</v>
      </c>
      <c r="N815" s="14">
        <f>J815/I815</f>
        <v>2.3845007451564829E-3</v>
      </c>
      <c r="O815" s="14">
        <f>K815/I815</f>
        <v>1.3114754098360656E-2</v>
      </c>
      <c r="P815" s="14">
        <f>L815/I815</f>
        <v>0</v>
      </c>
      <c r="Q815">
        <v>1249</v>
      </c>
      <c r="R815" s="14">
        <f>Q815/I815</f>
        <v>0.18614008941877794</v>
      </c>
      <c r="S815">
        <v>362</v>
      </c>
      <c r="T815" t="s">
        <v>97</v>
      </c>
      <c r="U815" s="19" t="s">
        <v>820</v>
      </c>
      <c r="V815" s="19" t="s">
        <v>77</v>
      </c>
      <c r="W815">
        <v>694.28571428571547</v>
      </c>
      <c r="X815" s="14">
        <f>(Q815-W815)/I815</f>
        <v>8.2669789227166099E-2</v>
      </c>
      <c r="Y815" s="14" t="s">
        <v>2195</v>
      </c>
      <c r="Z815" s="30" t="str">
        <f>CONCATENATE(E815," (",U815,") - ",F815," (",V815,")")</f>
        <v>Julian the Emperor (2003) - The Caesars (010)</v>
      </c>
      <c r="AA815" s="14"/>
      <c r="AB815" s="14"/>
      <c r="AC815" s="14"/>
      <c r="AD815" s="14"/>
    </row>
    <row r="816" spans="1:31" ht="15.75" customHeight="1" x14ac:dyDescent="0.2">
      <c r="A816" s="1" t="s">
        <v>1410</v>
      </c>
      <c r="B816" s="1" t="s">
        <v>1410</v>
      </c>
      <c r="C816" s="1" t="s">
        <v>1410</v>
      </c>
      <c r="D816" s="10">
        <f>IF(AND(S816 &gt;= -800,S816 &lt;= -600),-7,IF(AND(S816 &gt; -600,S816 &lt;= -500),-6,IF(AND(S816 &gt; -500,S816 &lt;= -400),-5,IF(AND(S816 &gt; -400,S816 &lt;= -300),-4,IF(AND(S816 &gt; -300,S816 &lt;= -200),-3,IF(AND(S816 &gt; -200,S816 &lt;= -100),-2,IF(AND(S816 &gt; -100,S816 &lt;= -1),-1,IF(AND(S816 &gt;= 0,S816 &lt; 100),1,IF(AND(S816 &gt;= 100,S816 &lt; 200),2,IF(AND(S816 &gt;= 200,S816 &lt; 300),3,IF(AND(S816 &gt;= 300,S816 &lt; 400),4,IF(AND(S816 &gt;= 400,S816 &lt; 500),5))))))))))))</f>
        <v>4</v>
      </c>
      <c r="E816" s="1" t="s">
        <v>816</v>
      </c>
      <c r="F816" s="27" t="s">
        <v>2196</v>
      </c>
      <c r="G816" s="1" t="s">
        <v>2197</v>
      </c>
      <c r="H816" s="1" t="s">
        <v>2198</v>
      </c>
      <c r="I816" s="1">
        <v>8828</v>
      </c>
      <c r="J816" s="1">
        <v>21</v>
      </c>
      <c r="K816" s="1">
        <v>16</v>
      </c>
      <c r="L816" s="1">
        <v>0</v>
      </c>
      <c r="M816" t="s">
        <v>29</v>
      </c>
      <c r="N816" s="14">
        <f>J816/I816</f>
        <v>2.378794743996375E-3</v>
      </c>
      <c r="O816" s="14">
        <f>K816/I816</f>
        <v>1.8124150430448573E-3</v>
      </c>
      <c r="P816" s="14">
        <f>L816/I816</f>
        <v>0</v>
      </c>
      <c r="Q816">
        <v>1739</v>
      </c>
      <c r="R816" s="14">
        <f>Q816/I816</f>
        <v>0.19698685999093793</v>
      </c>
      <c r="S816">
        <v>362</v>
      </c>
      <c r="T816" t="s">
        <v>97</v>
      </c>
      <c r="U816" s="19" t="s">
        <v>820</v>
      </c>
      <c r="V816" s="19" t="s">
        <v>62</v>
      </c>
      <c r="W816">
        <v>929.93571428571636</v>
      </c>
      <c r="X816" s="14">
        <f>(Q816-W816)/I816</f>
        <v>9.1647517638681883E-2</v>
      </c>
      <c r="Y816" s="14" t="s">
        <v>2199</v>
      </c>
      <c r="Z816" s="30" t="str">
        <f>CONCATENATE(E816," (",U816,") - ",F816," (",V816,")")</f>
        <v>Julian the Emperor (2003) - To the Cynic Heracleios (007)</v>
      </c>
      <c r="AA816" s="14"/>
      <c r="AB816" s="14"/>
      <c r="AC816" s="14"/>
      <c r="AD816" s="14"/>
    </row>
    <row r="817" spans="1:32" ht="15.75" customHeight="1" x14ac:dyDescent="0.2">
      <c r="A817" s="1" t="s">
        <v>1410</v>
      </c>
      <c r="B817" s="1" t="s">
        <v>1410</v>
      </c>
      <c r="C817" s="1" t="s">
        <v>1410</v>
      </c>
      <c r="D817" s="10">
        <f>IF(AND(S817 &gt;= -800,S817 &lt;= -600),-7,IF(AND(S817 &gt; -600,S817 &lt;= -500),-6,IF(AND(S817 &gt; -500,S817 &lt;= -400),-5,IF(AND(S817 &gt; -400,S817 &lt;= -300),-4,IF(AND(S817 &gt; -300,S817 &lt;= -200),-3,IF(AND(S817 &gt; -200,S817 &lt;= -100),-2,IF(AND(S817 &gt; -100,S817 &lt;= -1),-1,IF(AND(S817 &gt;= 0,S817 &lt; 100),1,IF(AND(S817 &gt;= 100,S817 &lt; 200),2,IF(AND(S817 &gt;= 200,S817 &lt; 300),3,IF(AND(S817 &gt;= 300,S817 &lt; 400),4,IF(AND(S817 &gt;= 400,S817 &lt; 500),5))))))))))))</f>
        <v>4</v>
      </c>
      <c r="E817" s="1" t="s">
        <v>816</v>
      </c>
      <c r="F817" s="27" t="s">
        <v>2200</v>
      </c>
      <c r="G817" s="1" t="s">
        <v>2201</v>
      </c>
      <c r="H817" s="1" t="s">
        <v>2202</v>
      </c>
      <c r="I817" s="1">
        <v>5652</v>
      </c>
      <c r="J817" s="1">
        <v>13</v>
      </c>
      <c r="K817" s="1">
        <v>5</v>
      </c>
      <c r="L817" s="1">
        <v>0</v>
      </c>
      <c r="M817" t="s">
        <v>29</v>
      </c>
      <c r="N817" s="14">
        <f>J817/I817</f>
        <v>2.3000707714083512E-3</v>
      </c>
      <c r="O817" s="14">
        <f>K817/I817</f>
        <v>8.8464260438782727E-4</v>
      </c>
      <c r="P817" s="14">
        <f>L817/I817</f>
        <v>0</v>
      </c>
      <c r="Q817">
        <v>1130</v>
      </c>
      <c r="R817" s="14">
        <f>Q817/I817</f>
        <v>0.19992922859164897</v>
      </c>
      <c r="S817">
        <v>362</v>
      </c>
      <c r="T817" t="s">
        <v>97</v>
      </c>
      <c r="U817" s="19" t="s">
        <v>820</v>
      </c>
      <c r="V817" s="19" t="s">
        <v>72</v>
      </c>
      <c r="W817">
        <v>641.94285714285695</v>
      </c>
      <c r="X817" s="14">
        <f>(Q817-W817)/I817</f>
        <v>8.6351228389444978E-2</v>
      </c>
      <c r="Y817" s="14" t="s">
        <v>2203</v>
      </c>
      <c r="Z817" s="30" t="str">
        <f>CONCATENATE(E817," (",U817,") - ",F817," (",V817,")")</f>
        <v>Julian the Emperor (2003) - To the Uneducated Cynics (009)</v>
      </c>
      <c r="AB817" s="14"/>
      <c r="AC817" s="14"/>
      <c r="AD817" s="14"/>
    </row>
    <row r="818" spans="1:32" ht="15.75" customHeight="1" x14ac:dyDescent="0.2">
      <c r="A818" s="1" t="s">
        <v>84</v>
      </c>
      <c r="B818" s="1" t="s">
        <v>85</v>
      </c>
      <c r="C818" s="1" t="s">
        <v>85</v>
      </c>
      <c r="D818" s="10">
        <f>IF(AND(S818 &gt;= -800,S818 &lt;= -600),-7,IF(AND(S818 &gt; -600,S818 &lt;= -500),-6,IF(AND(S818 &gt; -500,S818 &lt;= -400),-5,IF(AND(S818 &gt; -400,S818 &lt;= -300),-4,IF(AND(S818 &gt; -300,S818 &lt;= -200),-3,IF(AND(S818 &gt; -200,S818 &lt;= -100),-2,IF(AND(S818 &gt; -100,S818 &lt;= -1),-1,IF(AND(S818 &gt;= 0,S818 &lt; 100),1,IF(AND(S818 &gt;= 100,S818 &lt; 200),2,IF(AND(S818 &gt;= 200,S818 &lt; 300),3,IF(AND(S818 &gt;= 300,S818 &lt; 400),4,IF(AND(S818 &gt;= 400,S818 &lt; 500),5))))))))))))</f>
        <v>4</v>
      </c>
      <c r="E818" s="1" t="s">
        <v>816</v>
      </c>
      <c r="F818" s="27" t="s">
        <v>826</v>
      </c>
      <c r="G818" s="1" t="s">
        <v>827</v>
      </c>
      <c r="H818" s="1" t="s">
        <v>828</v>
      </c>
      <c r="I818" s="1">
        <v>8662</v>
      </c>
      <c r="J818" s="1">
        <v>32</v>
      </c>
      <c r="K818" s="1">
        <v>25</v>
      </c>
      <c r="L818" s="1">
        <v>0</v>
      </c>
      <c r="M818" t="s">
        <v>29</v>
      </c>
      <c r="N818" s="14">
        <f>J818/I818</f>
        <v>3.6942969291156777E-3</v>
      </c>
      <c r="O818" s="14">
        <f>K818/I818</f>
        <v>2.886169475871623E-3</v>
      </c>
      <c r="P818" s="14">
        <f>L818/I818</f>
        <v>0</v>
      </c>
      <c r="Q818">
        <v>1795</v>
      </c>
      <c r="R818" s="14">
        <f>Q818/I818</f>
        <v>0.20722696836758253</v>
      </c>
      <c r="S818">
        <v>363</v>
      </c>
      <c r="T818" t="s">
        <v>97</v>
      </c>
      <c r="U818" s="19" t="s">
        <v>820</v>
      </c>
      <c r="V818" s="19" t="s">
        <v>829</v>
      </c>
      <c r="W818">
        <v>1051.5166666666689</v>
      </c>
      <c r="X818" s="14">
        <f>(Q818-W818)/I818</f>
        <v>8.5832756099437899E-2</v>
      </c>
      <c r="Y818" s="14" t="s">
        <v>830</v>
      </c>
      <c r="Z818" s="30" t="str">
        <f>CONCATENATE(E818," (",U818,") - ",F818," (",V818,")")</f>
        <v>Julian the Emperor (2003) - Misopogon (012)</v>
      </c>
      <c r="AB818" s="14"/>
      <c r="AC818" s="14"/>
      <c r="AD818" s="14"/>
    </row>
    <row r="819" spans="1:32" ht="15.75" customHeight="1" x14ac:dyDescent="0.2">
      <c r="A819" s="1" t="s">
        <v>2566</v>
      </c>
      <c r="B819" s="1" t="s">
        <v>3563</v>
      </c>
      <c r="C819" s="1" t="s">
        <v>2566</v>
      </c>
      <c r="D819" s="10">
        <f>IF(AND(S819 &gt;= -800,S819 &lt;= -600),-7,IF(AND(S819 &gt; -600,S819 &lt;= -500),-6,IF(AND(S819 &gt; -500,S819 &lt;= -400),-5,IF(AND(S819 &gt; -400,S819 &lt;= -300),-4,IF(AND(S819 &gt; -300,S819 &lt;= -200),-3,IF(AND(S819 &gt; -200,S819 &lt;= -100),-2,IF(AND(S819 &gt; -100,S819 &lt;= -1),-1,IF(AND(S819 &gt;= 0,S819 &lt; 100),1,IF(AND(S819 &gt;= 100,S819 &lt; 200),2,IF(AND(S819 &gt;= 200,S819 &lt; 300),3,IF(AND(S819 &gt;= 300,S819 &lt; 400),4,IF(AND(S819 &gt;= 400,S819 &lt; 500),5))))))))))))</f>
        <v>4</v>
      </c>
      <c r="E819" s="1" t="s">
        <v>3564</v>
      </c>
      <c r="F819" s="27" t="s">
        <v>3565</v>
      </c>
      <c r="G819" s="21" t="s">
        <v>3566</v>
      </c>
      <c r="H819" s="1" t="s">
        <v>3567</v>
      </c>
      <c r="I819" s="1">
        <v>4685</v>
      </c>
      <c r="J819" s="1">
        <v>11</v>
      </c>
      <c r="K819" s="1">
        <v>4</v>
      </c>
      <c r="L819" s="1">
        <v>0</v>
      </c>
      <c r="M819" t="s">
        <v>29</v>
      </c>
      <c r="N819" s="14">
        <f>J819/I819</f>
        <v>2.3479188900747067E-3</v>
      </c>
      <c r="O819" s="14">
        <f>K819/I819</f>
        <v>8.5378868729989329E-4</v>
      </c>
      <c r="P819" s="14">
        <f>L819/I819</f>
        <v>0</v>
      </c>
      <c r="Q819">
        <v>997</v>
      </c>
      <c r="R819" s="14">
        <f>Q819/I819</f>
        <v>0.2128068303094984</v>
      </c>
      <c r="S819">
        <v>365</v>
      </c>
      <c r="T819" t="s">
        <v>3542</v>
      </c>
      <c r="U819" s="19" t="s">
        <v>3568</v>
      </c>
      <c r="V819" s="19" t="s">
        <v>37</v>
      </c>
      <c r="W819">
        <v>571.8690476190468</v>
      </c>
      <c r="X819" s="14">
        <f>(Q819-W819)/I819</f>
        <v>9.0742999440971875E-2</v>
      </c>
      <c r="Y819" s="21" t="s">
        <v>3569</v>
      </c>
      <c r="Z819" s="30" t="str">
        <f>CONCATENATE(E819," (",U819,") - ",F819," (",V819,")")</f>
        <v>Basilius (2040) - De legendis gentilium libris (002)</v>
      </c>
      <c r="AA819" s="14"/>
      <c r="AB819" s="21"/>
      <c r="AC819" s="21"/>
    </row>
    <row r="820" spans="1:32" ht="15.75" customHeight="1" x14ac:dyDescent="0.2">
      <c r="A820" s="1" t="s">
        <v>844</v>
      </c>
      <c r="B820" s="1" t="s">
        <v>844</v>
      </c>
      <c r="C820" s="1" t="s">
        <v>844</v>
      </c>
      <c r="D820" s="10">
        <f>IF(AND(S820 &gt;= -800,S820 &lt;= -600),-7,IF(AND(S820 &gt; -600,S820 &lt;= -500),-6,IF(AND(S820 &gt; -500,S820 &lt;= -400),-5,IF(AND(S820 &gt; -400,S820 &lt;= -300),-4,IF(AND(S820 &gt; -300,S820 &lt;= -200),-3,IF(AND(S820 &gt; -200,S820 &lt;= -100),-2,IF(AND(S820 &gt; -100,S820 &lt;= -1),-1,IF(AND(S820 &gt;= 0,S820 &lt; 100),1,IF(AND(S820 &gt;= 100,S820 &lt; 200),2,IF(AND(S820 &gt;= 200,S820 &lt; 300),3,IF(AND(S820 &gt;= 300,S820 &lt; 400),4,IF(AND(S820 &gt;= 400,S820 &lt; 500),5))))))))))))</f>
        <v>4</v>
      </c>
      <c r="E820" s="1" t="s">
        <v>3564</v>
      </c>
      <c r="F820" s="27" t="s">
        <v>908</v>
      </c>
      <c r="G820" s="21" t="s">
        <v>3570</v>
      </c>
      <c r="H820" s="1" t="s">
        <v>3571</v>
      </c>
      <c r="I820" s="1">
        <v>133875</v>
      </c>
      <c r="J820" s="1">
        <v>690</v>
      </c>
      <c r="K820" s="1">
        <v>614</v>
      </c>
      <c r="L820" s="1">
        <v>3</v>
      </c>
      <c r="M820" t="s">
        <v>29</v>
      </c>
      <c r="N820" s="14">
        <f>J820/I820</f>
        <v>5.1540616246498602E-3</v>
      </c>
      <c r="O820" s="14">
        <f>K820/I820</f>
        <v>4.5863678804855274E-3</v>
      </c>
      <c r="P820" s="14">
        <f>L820/I820</f>
        <v>2.2408963585434174E-5</v>
      </c>
      <c r="Q820">
        <v>28156</v>
      </c>
      <c r="R820" s="14">
        <f>Q820/I820</f>
        <v>0.2103155929038282</v>
      </c>
      <c r="S820">
        <v>365</v>
      </c>
      <c r="T820" t="s">
        <v>3542</v>
      </c>
      <c r="U820" s="19" t="s">
        <v>3568</v>
      </c>
      <c r="V820" s="19" t="s">
        <v>47</v>
      </c>
      <c r="W820">
        <v>17257.930952381848</v>
      </c>
      <c r="X820" s="14">
        <f>(Q820-W820)/I820</f>
        <v>8.1404810813207482E-2</v>
      </c>
      <c r="Y820" s="21" t="s">
        <v>3572</v>
      </c>
      <c r="Z820" s="30" t="str">
        <f>CONCATENATE(E820," (",U820,") - ",F820," (",V820,")")</f>
        <v>Basilius (2040) - Epistulae (004)</v>
      </c>
      <c r="AB820" s="21"/>
      <c r="AC820" s="21"/>
    </row>
    <row r="821" spans="1:32" ht="15.75" customHeight="1" x14ac:dyDescent="0.2">
      <c r="A821" s="1" t="s">
        <v>2437</v>
      </c>
      <c r="B821" s="1" t="s">
        <v>2494</v>
      </c>
      <c r="C821" s="1" t="s">
        <v>2437</v>
      </c>
      <c r="D821" s="10">
        <f>IF(AND(S821 &gt;= -800,S821 &lt;= -600),-7,IF(AND(S821 &gt; -600,S821 &lt;= -500),-6,IF(AND(S821 &gt; -500,S821 &lt;= -400),-5,IF(AND(S821 &gt; -400,S821 &lt;= -300),-4,IF(AND(S821 &gt; -300,S821 &lt;= -200),-3,IF(AND(S821 &gt; -200,S821 &lt;= -100),-2,IF(AND(S821 &gt; -100,S821 &lt;= -1),-1,IF(AND(S821 &gt;= 0,S821 &lt; 100),1,IF(AND(S821 &gt;= 100,S821 &lt; 200),2,IF(AND(S821 &gt;= 200,S821 &lt; 300),3,IF(AND(S821 &gt;= 300,S821 &lt; 400),4,IF(AND(S821 &gt;= 400,S821 &lt; 500),5))))))))))))</f>
        <v>5</v>
      </c>
      <c r="E821" s="3" t="s">
        <v>2540</v>
      </c>
      <c r="F821" s="27" t="s">
        <v>2541</v>
      </c>
      <c r="G821" s="1" t="s">
        <v>2542</v>
      </c>
      <c r="H821" s="1" t="s">
        <v>2543</v>
      </c>
      <c r="I821" s="1">
        <v>126892</v>
      </c>
      <c r="J821" s="1">
        <v>2015</v>
      </c>
      <c r="K821" s="1">
        <v>1504</v>
      </c>
      <c r="L821" s="1">
        <v>3</v>
      </c>
      <c r="M821" t="s">
        <v>29</v>
      </c>
      <c r="N821" s="14">
        <f>J821/I821</f>
        <v>1.5879645682942974E-2</v>
      </c>
      <c r="O821" s="14">
        <f>K821/I821</f>
        <v>1.1852599060618479E-2</v>
      </c>
      <c r="P821" s="14">
        <f>L821/I821</f>
        <v>2.3642152381552816E-5</v>
      </c>
      <c r="Q821">
        <v>19900</v>
      </c>
      <c r="R821" s="14">
        <f>Q821/I821</f>
        <v>0.15682627746430036</v>
      </c>
      <c r="S821">
        <v>400</v>
      </c>
      <c r="T821" t="s">
        <v>2459</v>
      </c>
      <c r="U821" s="19" t="s">
        <v>2544</v>
      </c>
      <c r="V821" s="19" t="s">
        <v>32</v>
      </c>
      <c r="W821">
        <v>9272.883333333275</v>
      </c>
      <c r="X821" s="14">
        <f>(Q821-W821)/I821</f>
        <v>8.3749303869958117E-2</v>
      </c>
      <c r="Y821" s="14" t="s">
        <v>2545</v>
      </c>
      <c r="Z821" s="30" t="str">
        <f>CONCATENATE(E821," (",U821,") - ",F821," (",V821,")")</f>
        <v>Nonnus (2045) - Dionysiaca (001)</v>
      </c>
      <c r="AA821" s="14"/>
      <c r="AB821" s="14"/>
      <c r="AC821" s="14"/>
      <c r="AD821" s="14"/>
      <c r="AF821" t="s">
        <v>2016</v>
      </c>
    </row>
    <row r="822" spans="1:32" s="21" customFormat="1" ht="15.75" customHeight="1" x14ac:dyDescent="0.2">
      <c r="A822" s="1"/>
      <c r="B822" s="1"/>
      <c r="C822" s="1"/>
      <c r="D822" s="10"/>
      <c r="E822" s="3"/>
      <c r="F822" s="27"/>
      <c r="G822" s="1"/>
      <c r="H822" s="1"/>
      <c r="I822" s="1"/>
      <c r="J822" s="1"/>
      <c r="K822" s="1"/>
      <c r="L822" s="1"/>
      <c r="N822" s="14"/>
      <c r="O822" s="14"/>
      <c r="P822" s="14"/>
      <c r="R822" s="14"/>
      <c r="U822" s="19"/>
      <c r="V822" s="19"/>
      <c r="X822" s="14"/>
      <c r="Y822" s="14"/>
      <c r="Z822" s="30"/>
      <c r="AA822" s="14"/>
      <c r="AB822" s="31"/>
      <c r="AC822" s="31"/>
      <c r="AD822" s="14"/>
    </row>
    <row r="823" spans="1:32" ht="32" customHeight="1" x14ac:dyDescent="0.2">
      <c r="H823" s="5" t="s">
        <v>3580</v>
      </c>
      <c r="I823" s="8">
        <f>SUM(I1:I821)</f>
        <v>10206421</v>
      </c>
      <c r="J823" s="4">
        <f>SUM(J1:J821)</f>
        <v>42350</v>
      </c>
      <c r="K823" s="4">
        <f>SUM(K1:K821)</f>
        <v>109924</v>
      </c>
      <c r="L823" s="4">
        <f>SUM(L1:L821)</f>
        <v>1319</v>
      </c>
      <c r="M823" s="11"/>
      <c r="N823" s="12"/>
      <c r="O823" s="12"/>
      <c r="P823" s="33" t="s">
        <v>3586</v>
      </c>
      <c r="Q823" s="4">
        <f>SUM(Q1:Q821)</f>
        <v>2020004</v>
      </c>
      <c r="R823" s="4">
        <v>93248</v>
      </c>
      <c r="S823" t="s">
        <v>3581</v>
      </c>
      <c r="W823" s="4">
        <f>Q823-SUM(W1:W821)</f>
        <v>909351.75847764499</v>
      </c>
    </row>
    <row r="824" spans="1:32" x14ac:dyDescent="0.2">
      <c r="H824" s="5" t="s">
        <v>3582</v>
      </c>
      <c r="I824" s="9"/>
      <c r="J824" s="6">
        <f>J823/$I$823</f>
        <v>4.1493487286091762E-3</v>
      </c>
      <c r="K824" s="6">
        <f>K823/$I$823</f>
        <v>1.0770082872340853E-2</v>
      </c>
      <c r="L824" s="6">
        <f>L823/$I$823</f>
        <v>1.2923237244475807E-4</v>
      </c>
      <c r="M824" s="11"/>
      <c r="N824" s="12"/>
      <c r="O824" s="12"/>
      <c r="P824" s="33"/>
      <c r="Q824" s="6">
        <f>Q823/$I$823</f>
        <v>0.19791501839871195</v>
      </c>
      <c r="R824" s="13">
        <f>Q823/R823</f>
        <v>21.662705902539464</v>
      </c>
      <c r="S824" t="s">
        <v>3583</v>
      </c>
      <c r="W824" s="6">
        <f>W823/$I$823</f>
        <v>8.9096046349415231E-2</v>
      </c>
    </row>
    <row r="825" spans="1:32" x14ac:dyDescent="0.2">
      <c r="H825" s="21"/>
      <c r="I825" s="21"/>
      <c r="J825" s="21"/>
      <c r="K825" s="21"/>
      <c r="L825" s="21"/>
      <c r="M825" s="21"/>
      <c r="P825" s="21"/>
      <c r="Q825" s="21"/>
      <c r="R825" s="21"/>
      <c r="W825" s="21"/>
    </row>
    <row r="826" spans="1:32" ht="48" customHeight="1" x14ac:dyDescent="0.2">
      <c r="J826" s="7" t="s">
        <v>8</v>
      </c>
      <c r="K826" s="7" t="s">
        <v>3584</v>
      </c>
      <c r="L826" s="7" t="s">
        <v>3585</v>
      </c>
      <c r="W826" s="7" t="s">
        <v>3587</v>
      </c>
    </row>
    <row r="829" spans="1:32" x14ac:dyDescent="0.2">
      <c r="J829" s="4"/>
    </row>
  </sheetData>
  <autoFilter ref="A1:AC821" xr:uid="{1C644164-C370-074C-949C-7F7F0199DB4D}">
    <sortState ref="A40:AC803">
      <sortCondition ref="S2:S821"/>
      <sortCondition ref="E2:E821"/>
      <sortCondition ref="F2:F821"/>
    </sortState>
  </autoFilter>
  <sortState ref="A2:AC821">
    <sortCondition ref="E2:E821"/>
    <sortCondition ref="F2:F821"/>
    <sortCondition ref="S2:S821"/>
  </sortState>
  <mergeCells count="1">
    <mergeCell ref="P823:P824"/>
  </mergeCells>
  <conditionalFormatting sqref="O749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4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49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37:N1048576 N1:N833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37:O1048576 O1:O833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37:P1048576 P1:P822 P825:P833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27:R833 R837:R1048576 R1:R823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28:O833 N837:O1048576 N1:O748 N750:O826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748 P750:P822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822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23:AA1048576 X299 X805:X822 X802:Y804 AA802:AA804 X326:AA801 X300:Y325 AA300:AA325 Z2:Z821 X1:AA298 AD1:AD298 AD300:AD804 AD823:AD1048576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802:Z8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99:Z3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E803" r:id="rId1" location="v=onepage&amp;q=St.%20Altekamp%2C%20Zu%20den%20Statuenbeschreibungen%20des&amp;f=false" display="https://books.google.co.uk/books?id=GWIKa48GMf8C&amp;pg=PA141&amp;lpg=PA141&amp;dq=St.+Altekamp,+Zu+den+Statuenbeschreibungen+des&amp;source=bl&amp;ots=3YQ2itBPu-&amp;sig=8RbAXUuNHj8XxixdPRGpJYmDJfo&amp;hl=en&amp;sa=X&amp;ved=0ahUKEwiFna7gse7YAhWHOxQKHQOfCO4Q6AEIODAF#v=onepage&amp;q=St.%20Altekamp%2C%20Zu%20den%20Statuenbeschreibungen%20des&amp;f=false" xr:uid="{00000000-0004-0000-0000-000000000000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BCF9A-3A1E-5441-93EB-119B7480EA70}">
  <dimension ref="A1:N20"/>
  <sheetViews>
    <sheetView workbookViewId="0">
      <selection activeCell="B2" sqref="B2:C13"/>
    </sheetView>
  </sheetViews>
  <sheetFormatPr baseColWidth="10" defaultRowHeight="16" x14ac:dyDescent="0.2"/>
  <cols>
    <col min="1" max="1" width="17.1640625" bestFit="1" customWidth="1"/>
    <col min="2" max="2" width="15.6640625" bestFit="1" customWidth="1"/>
    <col min="3" max="3" width="6.6640625" bestFit="1" customWidth="1"/>
    <col min="4" max="4" width="7.6640625" bestFit="1" customWidth="1"/>
    <col min="5" max="5" width="9.1640625" bestFit="1" customWidth="1"/>
    <col min="6" max="7" width="7.6640625" bestFit="1" customWidth="1"/>
    <col min="8" max="11" width="9.1640625" bestFit="1" customWidth="1"/>
    <col min="12" max="13" width="7.6640625" bestFit="1" customWidth="1"/>
    <col min="14" max="14" width="11" bestFit="1" customWidth="1"/>
  </cols>
  <sheetData>
    <row r="1" spans="1:14" x14ac:dyDescent="0.2">
      <c r="A1" s="22" t="s">
        <v>3588</v>
      </c>
      <c r="B1" s="22" t="s">
        <v>3590</v>
      </c>
    </row>
    <row r="2" spans="1:14" x14ac:dyDescent="0.2">
      <c r="A2" s="22" t="s">
        <v>3589</v>
      </c>
      <c r="B2" s="24">
        <v>-8</v>
      </c>
      <c r="C2" s="24">
        <v>-7</v>
      </c>
      <c r="D2" s="24">
        <v>-5</v>
      </c>
      <c r="E2" s="24">
        <v>-4</v>
      </c>
      <c r="F2" s="24">
        <v>-3</v>
      </c>
      <c r="G2" s="24">
        <v>-2</v>
      </c>
      <c r="H2" s="24">
        <v>-1</v>
      </c>
      <c r="I2" s="24">
        <v>1</v>
      </c>
      <c r="J2" s="24">
        <v>2</v>
      </c>
      <c r="K2" s="24">
        <v>3</v>
      </c>
      <c r="L2" s="24">
        <v>4</v>
      </c>
      <c r="M2" s="24">
        <v>5</v>
      </c>
      <c r="N2" s="24" t="s">
        <v>3676</v>
      </c>
    </row>
    <row r="3" spans="1:14" x14ac:dyDescent="0.2">
      <c r="A3" s="23" t="s">
        <v>24</v>
      </c>
      <c r="B3" s="4"/>
      <c r="C3" s="4"/>
      <c r="D3" s="4">
        <v>78949</v>
      </c>
      <c r="E3" s="4">
        <v>15805</v>
      </c>
      <c r="F3" s="4"/>
      <c r="G3" s="4"/>
      <c r="H3" s="4"/>
      <c r="I3" s="4"/>
      <c r="J3" s="4"/>
      <c r="K3" s="4"/>
      <c r="L3" s="4"/>
      <c r="M3" s="4"/>
      <c r="N3" s="4">
        <v>94754</v>
      </c>
    </row>
    <row r="4" spans="1:14" x14ac:dyDescent="0.2">
      <c r="A4" s="23" t="s">
        <v>84</v>
      </c>
      <c r="B4" s="4"/>
      <c r="C4" s="4"/>
      <c r="D4" s="4"/>
      <c r="E4" s="4">
        <v>3827</v>
      </c>
      <c r="F4" s="4"/>
      <c r="G4" s="4"/>
      <c r="H4" s="4"/>
      <c r="I4" s="4">
        <v>475169</v>
      </c>
      <c r="J4" s="4">
        <v>263270</v>
      </c>
      <c r="K4" s="4">
        <v>361213</v>
      </c>
      <c r="L4" s="4">
        <v>23965</v>
      </c>
      <c r="M4" s="4"/>
      <c r="N4" s="4">
        <v>1127444</v>
      </c>
    </row>
    <row r="5" spans="1:14" x14ac:dyDescent="0.2">
      <c r="A5" s="23" t="s">
        <v>844</v>
      </c>
      <c r="B5" s="4"/>
      <c r="C5" s="4"/>
      <c r="D5" s="4"/>
      <c r="E5" s="4">
        <v>9566</v>
      </c>
      <c r="F5" s="4">
        <v>1333</v>
      </c>
      <c r="G5" s="4"/>
      <c r="H5" s="4"/>
      <c r="I5" s="4"/>
      <c r="J5" s="4"/>
      <c r="K5" s="4">
        <v>9654</v>
      </c>
      <c r="L5" s="4">
        <v>164388</v>
      </c>
      <c r="M5" s="4"/>
      <c r="N5" s="4">
        <v>184941</v>
      </c>
    </row>
    <row r="6" spans="1:14" x14ac:dyDescent="0.2">
      <c r="A6" s="23" t="s">
        <v>916</v>
      </c>
      <c r="B6" s="4"/>
      <c r="C6" s="4"/>
      <c r="D6" s="4">
        <v>334791</v>
      </c>
      <c r="E6" s="4">
        <v>208921</v>
      </c>
      <c r="F6" s="4">
        <v>311307</v>
      </c>
      <c r="G6" s="4"/>
      <c r="H6" s="4">
        <v>661459</v>
      </c>
      <c r="I6" s="4">
        <v>961707</v>
      </c>
      <c r="J6" s="4">
        <v>482568</v>
      </c>
      <c r="K6" s="4">
        <v>411061</v>
      </c>
      <c r="L6" s="4">
        <v>98382</v>
      </c>
      <c r="M6" s="4"/>
      <c r="N6" s="4">
        <v>3470196</v>
      </c>
    </row>
    <row r="7" spans="1:14" x14ac:dyDescent="0.2">
      <c r="A7" s="23" t="s">
        <v>1410</v>
      </c>
      <c r="B7" s="4"/>
      <c r="C7" s="4"/>
      <c r="D7" s="4">
        <v>57542</v>
      </c>
      <c r="E7" s="4">
        <v>529374</v>
      </c>
      <c r="F7" s="4"/>
      <c r="G7" s="4"/>
      <c r="H7" s="4"/>
      <c r="I7" s="4">
        <v>184783</v>
      </c>
      <c r="J7" s="4">
        <v>295583</v>
      </c>
      <c r="K7" s="4">
        <v>2855</v>
      </c>
      <c r="L7" s="4">
        <v>55683</v>
      </c>
      <c r="M7" s="4"/>
      <c r="N7" s="4">
        <v>1125820</v>
      </c>
    </row>
    <row r="8" spans="1:14" x14ac:dyDescent="0.2">
      <c r="A8" s="23" t="s">
        <v>2204</v>
      </c>
      <c r="B8" s="4"/>
      <c r="C8" s="4"/>
      <c r="D8" s="4"/>
      <c r="E8" s="4">
        <v>895412</v>
      </c>
      <c r="F8" s="4"/>
      <c r="G8" s="4"/>
      <c r="H8" s="4"/>
      <c r="I8" s="4"/>
      <c r="J8" s="4">
        <v>112846</v>
      </c>
      <c r="K8" s="4">
        <v>213493</v>
      </c>
      <c r="L8" s="4"/>
      <c r="M8" s="4"/>
      <c r="N8" s="4">
        <v>1221751</v>
      </c>
    </row>
    <row r="9" spans="1:14" x14ac:dyDescent="0.2">
      <c r="A9" s="23" t="s">
        <v>2437</v>
      </c>
      <c r="B9" s="4">
        <v>199050</v>
      </c>
      <c r="C9" s="4">
        <v>16025</v>
      </c>
      <c r="D9" s="4">
        <v>21120</v>
      </c>
      <c r="E9" s="4"/>
      <c r="F9" s="4">
        <v>80783</v>
      </c>
      <c r="G9" s="4">
        <v>4100</v>
      </c>
      <c r="H9" s="4">
        <v>6399</v>
      </c>
      <c r="I9" s="4"/>
      <c r="J9" s="4">
        <v>22752</v>
      </c>
      <c r="K9" s="4">
        <v>17714</v>
      </c>
      <c r="L9" s="4">
        <v>60107</v>
      </c>
      <c r="M9" s="4">
        <v>126892</v>
      </c>
      <c r="N9" s="4">
        <v>554942</v>
      </c>
    </row>
    <row r="10" spans="1:14" x14ac:dyDescent="0.2">
      <c r="A10" s="23" t="s">
        <v>2566</v>
      </c>
      <c r="B10" s="4"/>
      <c r="C10" s="4">
        <v>15788</v>
      </c>
      <c r="D10" s="4"/>
      <c r="E10" s="4"/>
      <c r="F10" s="4">
        <v>131895</v>
      </c>
      <c r="G10" s="4">
        <v>463115</v>
      </c>
      <c r="H10" s="4"/>
      <c r="I10" s="4">
        <v>133864</v>
      </c>
      <c r="J10" s="4">
        <v>44919</v>
      </c>
      <c r="K10" s="4"/>
      <c r="L10" s="4">
        <v>17884</v>
      </c>
      <c r="M10" s="4"/>
      <c r="N10" s="4">
        <v>807465</v>
      </c>
    </row>
    <row r="11" spans="1:14" x14ac:dyDescent="0.2">
      <c r="A11" s="23" t="s">
        <v>3075</v>
      </c>
      <c r="B11" s="4"/>
      <c r="C11" s="4"/>
      <c r="D11" s="4">
        <v>104091</v>
      </c>
      <c r="E11" s="4">
        <v>326746</v>
      </c>
      <c r="F11" s="4">
        <v>15409</v>
      </c>
      <c r="G11" s="4"/>
      <c r="H11" s="4">
        <v>385503</v>
      </c>
      <c r="I11" s="4">
        <v>24056</v>
      </c>
      <c r="J11" s="4">
        <v>394012</v>
      </c>
      <c r="K11" s="4">
        <v>157947</v>
      </c>
      <c r="L11" s="4">
        <v>3886</v>
      </c>
      <c r="M11" s="4"/>
      <c r="N11" s="4">
        <v>1411650</v>
      </c>
    </row>
    <row r="12" spans="1:14" x14ac:dyDescent="0.2">
      <c r="A12" s="23" t="s">
        <v>3374</v>
      </c>
      <c r="B12" s="4"/>
      <c r="C12" s="4"/>
      <c r="D12" s="4">
        <v>207458</v>
      </c>
      <c r="E12" s="4"/>
      <c r="F12" s="4"/>
      <c r="G12" s="4"/>
      <c r="H12" s="4"/>
      <c r="I12" s="4"/>
      <c r="J12" s="4"/>
      <c r="K12" s="4"/>
      <c r="L12" s="4"/>
      <c r="M12" s="4"/>
      <c r="N12" s="4">
        <v>207458</v>
      </c>
    </row>
    <row r="13" spans="1:14" x14ac:dyDescent="0.2">
      <c r="A13" s="23" t="s">
        <v>3676</v>
      </c>
      <c r="B13" s="4">
        <v>199050</v>
      </c>
      <c r="C13" s="4">
        <v>31813</v>
      </c>
      <c r="D13" s="4">
        <v>803951</v>
      </c>
      <c r="E13" s="4">
        <v>1989651</v>
      </c>
      <c r="F13" s="4">
        <v>540727</v>
      </c>
      <c r="G13" s="4">
        <v>467215</v>
      </c>
      <c r="H13" s="4">
        <v>1053361</v>
      </c>
      <c r="I13" s="4">
        <v>1779579</v>
      </c>
      <c r="J13" s="4">
        <v>1615950</v>
      </c>
      <c r="K13" s="4">
        <v>1173937</v>
      </c>
      <c r="L13" s="4">
        <v>424295</v>
      </c>
      <c r="M13" s="4">
        <v>126892</v>
      </c>
      <c r="N13" s="4">
        <v>10206421</v>
      </c>
    </row>
    <row r="19" spans="2:13" x14ac:dyDescent="0.2">
      <c r="B19" s="25">
        <v>-8</v>
      </c>
      <c r="C19" s="25">
        <v>-7</v>
      </c>
      <c r="D19" s="25">
        <v>-5</v>
      </c>
      <c r="E19" s="25">
        <v>-4</v>
      </c>
      <c r="F19" s="25">
        <v>-3</v>
      </c>
      <c r="G19" s="25">
        <v>-2</v>
      </c>
      <c r="H19" s="25">
        <v>-1</v>
      </c>
      <c r="I19" s="25">
        <v>1</v>
      </c>
      <c r="J19" s="25">
        <v>2</v>
      </c>
      <c r="K19" s="25">
        <v>3</v>
      </c>
      <c r="L19" s="25">
        <v>4</v>
      </c>
      <c r="M19" s="25">
        <v>5</v>
      </c>
    </row>
    <row r="20" spans="2:13" x14ac:dyDescent="0.2">
      <c r="B20" t="s">
        <v>3677</v>
      </c>
      <c r="C20" t="s">
        <v>3678</v>
      </c>
      <c r="D20" t="s">
        <v>3679</v>
      </c>
      <c r="E20" t="s">
        <v>3680</v>
      </c>
      <c r="F20" t="s">
        <v>3681</v>
      </c>
      <c r="G20" t="s">
        <v>3682</v>
      </c>
      <c r="H20" t="s">
        <v>3683</v>
      </c>
      <c r="I20" t="s">
        <v>3684</v>
      </c>
      <c r="J20" t="s">
        <v>3685</v>
      </c>
      <c r="K20" t="s">
        <v>3686</v>
      </c>
      <c r="L20" t="s">
        <v>3687</v>
      </c>
      <c r="M20" t="s">
        <v>3688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E149A0CD8DFA4DB95D29759254D907" ma:contentTypeVersion="6" ma:contentTypeDescription="Create a new document." ma:contentTypeScope="" ma:versionID="05949ac5a71af8cf073657d926da5034">
  <xsd:schema xmlns:xsd="http://www.w3.org/2001/XMLSchema" xmlns:xs="http://www.w3.org/2001/XMLSchema" xmlns:p="http://schemas.microsoft.com/office/2006/metadata/properties" xmlns:ns2="99a766b5-3ce1-41e1-be7c-994f22c4dc4c" targetNamespace="http://schemas.microsoft.com/office/2006/metadata/properties" ma:root="true" ma:fieldsID="0d92f7e9d4a7185c4c276a812ba740ab" ns2:_="">
    <xsd:import namespace="99a766b5-3ce1-41e1-be7c-994f22c4dc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a766b5-3ce1-41e1-be7c-994f22c4dc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6C4983-330B-478A-93F9-91CB78B09F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CE8A304-C9BE-462D-A41D-6B61F358DFF8}">
  <ds:schemaRefs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99a766b5-3ce1-41e1-be7c-994f22c4dc4c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1AA1EC0-0554-44F8-8CB0-A38E2A74D7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a766b5-3ce1-41e1-be7c-994f22c4dc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Genre_Century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2017-12-30T01:39:45Z</dcterms:created>
  <dcterms:modified xsi:type="dcterms:W3CDTF">2018-05-23T23:38:23Z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0x0101000AE149A0CD8DFA4DB95D29759254D907</vt:lpwstr>
  </property>
</Properties>
</file>