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000" windowHeight="46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 s="1"/>
  <c r="H5" i="1" s="1"/>
  <c r="H6" i="1" s="1"/>
  <c r="G5" i="1"/>
  <c r="G6" i="1"/>
  <c r="G4" i="1"/>
  <c r="G3" i="1"/>
  <c r="F5" i="1"/>
  <c r="F6" i="1"/>
  <c r="F4" i="1"/>
  <c r="F3" i="1"/>
  <c r="M3" i="1" l="1"/>
  <c r="K3" i="1"/>
  <c r="I4" i="1"/>
  <c r="I5" i="1"/>
  <c r="I6" i="1"/>
  <c r="I3" i="1"/>
  <c r="N3" i="1" l="1"/>
  <c r="L6" i="1"/>
  <c r="O6" i="1" s="1"/>
  <c r="M5" i="1"/>
  <c r="M6" i="1"/>
  <c r="N5" i="1"/>
  <c r="N6" i="1"/>
  <c r="L3" i="1"/>
  <c r="O3" i="1" s="1"/>
  <c r="K5" i="1" l="1"/>
  <c r="L5" i="1"/>
  <c r="O5" i="1" s="1"/>
  <c r="P5" i="1" s="1"/>
  <c r="P6" i="1"/>
  <c r="Q6" i="1"/>
  <c r="K6" i="1"/>
  <c r="Q3" i="1"/>
  <c r="P3" i="1"/>
  <c r="Q5" i="1" l="1"/>
  <c r="M4" i="1"/>
  <c r="N4" i="1"/>
  <c r="K4" i="1"/>
  <c r="L4" i="1"/>
  <c r="O4" i="1"/>
  <c r="Q4" i="1" s="1"/>
  <c r="P4" i="1"/>
</calcChain>
</file>

<file path=xl/sharedStrings.xml><?xml version="1.0" encoding="utf-8"?>
<sst xmlns="http://schemas.openxmlformats.org/spreadsheetml/2006/main" count="17" uniqueCount="17">
  <si>
    <t>Год</t>
  </si>
  <si>
    <t>Плановый объем</t>
  </si>
  <si>
    <t>Факт. Объем</t>
  </si>
  <si>
    <t>Факт. Цена</t>
  </si>
  <si>
    <t>PV</t>
  </si>
  <si>
    <t>EV</t>
  </si>
  <si>
    <t>AC</t>
  </si>
  <si>
    <t>BAC</t>
  </si>
  <si>
    <t>CV</t>
  </si>
  <si>
    <t>CPI</t>
  </si>
  <si>
    <t>SV</t>
  </si>
  <si>
    <t>SPI</t>
  </si>
  <si>
    <t>EAC</t>
  </si>
  <si>
    <t>ETC</t>
  </si>
  <si>
    <t>VAC</t>
  </si>
  <si>
    <t xml:space="preserve"> - плановая цена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</si>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</sst>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2" borderId="2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PV</c:v>
                </c:pt>
              </c:strCache>
            </c:strRef>
          </c:tx>
          <c:val>
            <c:numRef>
              <c:f>Sheet1!$F$3:$F$6</c:f>
              <c:numCache>
                <c:formatCode>General</c:formatCode>
                <c:ptCount val="4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EV</c:v>
                </c:pt>
              </c:strCache>
            </c:strRef>
          </c:tx>
          <c:val>
            <c:numRef>
              <c:f>Sheet1!$G$3:$G$6</c:f>
              <c:numCache>
                <c:formatCode>General</c:formatCode>
                <c:ptCount val="4"/>
                <c:pt idx="0">
                  <c:v>70</c:v>
                </c:pt>
                <c:pt idx="1">
                  <c:v>98</c:v>
                </c:pt>
                <c:pt idx="2">
                  <c:v>140</c:v>
                </c:pt>
                <c:pt idx="3">
                  <c:v>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AC</c:v>
                </c:pt>
              </c:strCache>
            </c:strRef>
          </c:tx>
          <c:val>
            <c:numRef>
              <c:f>Sheet1!$H$3:$H$6</c:f>
              <c:numCache>
                <c:formatCode>General</c:formatCode>
                <c:ptCount val="4"/>
                <c:pt idx="0">
                  <c:v>95</c:v>
                </c:pt>
                <c:pt idx="1">
                  <c:v>115</c:v>
                </c:pt>
                <c:pt idx="2">
                  <c:v>163</c:v>
                </c:pt>
                <c:pt idx="3">
                  <c:v>207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Sheet1!$I$2</c:f>
              <c:strCache>
                <c:ptCount val="1"/>
                <c:pt idx="0">
                  <c:v>BAC</c:v>
                </c:pt>
              </c:strCache>
            </c:strRef>
          </c:tx>
          <c:val>
            <c:numRef>
              <c:f>Sheet1!$I$3:$I$6</c:f>
              <c:numCache>
                <c:formatCode>General</c:formatCode>
                <c:ptCount val="4"/>
                <c:pt idx="0">
                  <c:v>168</c:v>
                </c:pt>
                <c:pt idx="1">
                  <c:v>168</c:v>
                </c:pt>
                <c:pt idx="2">
                  <c:v>168</c:v>
                </c:pt>
                <c:pt idx="3">
                  <c:v>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19072"/>
        <c:axId val="86020864"/>
      </c:lineChart>
      <c:catAx>
        <c:axId val="8601907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86020864"/>
        <c:crosses val="autoZero"/>
        <c:auto val="1"/>
        <c:lblAlgn val="ctr"/>
        <c:lblOffset val="100"/>
        <c:noMultiLvlLbl val="0"/>
      </c:catAx>
      <c:valAx>
        <c:axId val="860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01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8</xdr:row>
      <xdr:rowOff>142875</xdr:rowOff>
    </xdr:from>
    <xdr:to>
      <xdr:col>8</xdr:col>
      <xdr:colOff>500062</xdr:colOff>
      <xdr:row>23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8"/>
  <sheetViews>
    <sheetView tabSelected="1" workbookViewId="0">
      <selection activeCell="T1" sqref="T1"/>
    </sheetView>
  </sheetViews>
  <sheetFormatPr defaultRowHeight="15" x14ac:dyDescent="0.25"/>
  <cols>
    <col min="2" max="2" width="4" customWidth="1"/>
    <col min="3" max="3" width="14.7109375" customWidth="1"/>
    <col min="4" max="4" width="10.85546875" customWidth="1"/>
    <col min="5" max="5" width="9.7109375" customWidth="1"/>
  </cols>
  <sheetData>
    <row r="1" spans="2:17" ht="15.75" thickBot="1" x14ac:dyDescent="0.3"/>
    <row r="2" spans="2:17" ht="15.75" thickBot="1" x14ac:dyDescent="0.3">
      <c r="B2" s="11" t="s">
        <v>0</v>
      </c>
      <c r="C2" s="15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16</v>
      </c>
      <c r="K2" s="16" t="s">
        <v>8</v>
      </c>
      <c r="L2" s="16" t="s">
        <v>9</v>
      </c>
      <c r="M2" s="16" t="s">
        <v>10</v>
      </c>
      <c r="N2" s="16" t="s">
        <v>11</v>
      </c>
      <c r="O2" s="16" t="s">
        <v>12</v>
      </c>
      <c r="P2" s="16" t="s">
        <v>13</v>
      </c>
      <c r="Q2" s="17" t="s">
        <v>14</v>
      </c>
    </row>
    <row r="3" spans="2:17" x14ac:dyDescent="0.25">
      <c r="B3" s="12">
        <v>1</v>
      </c>
      <c r="C3" s="7">
        <v>2</v>
      </c>
      <c r="D3" s="5">
        <v>5</v>
      </c>
      <c r="E3" s="5">
        <v>19</v>
      </c>
      <c r="F3" s="5">
        <f>$B$8*C3</f>
        <v>28</v>
      </c>
      <c r="G3" s="5">
        <f>$B$8*D3</f>
        <v>70</v>
      </c>
      <c r="H3" s="5">
        <f>D3*E3</f>
        <v>95</v>
      </c>
      <c r="I3" s="5">
        <f>$B$8*SUM($C$3:$C$6)</f>
        <v>168</v>
      </c>
      <c r="J3" s="5">
        <v>4</v>
      </c>
      <c r="K3" s="5">
        <f>G3-H3</f>
        <v>-25</v>
      </c>
      <c r="L3" s="5">
        <f>G3/H3</f>
        <v>0.73684210526315785</v>
      </c>
      <c r="M3" s="5">
        <f>G3-F3</f>
        <v>42</v>
      </c>
      <c r="N3" s="5">
        <f>G3/F3</f>
        <v>2.5</v>
      </c>
      <c r="O3" s="5">
        <f>I3/L3</f>
        <v>228</v>
      </c>
      <c r="P3" s="5">
        <f>O3-H3</f>
        <v>133</v>
      </c>
      <c r="Q3" s="6">
        <f>I3-O3</f>
        <v>-60</v>
      </c>
    </row>
    <row r="4" spans="2:17" x14ac:dyDescent="0.25">
      <c r="B4" s="13">
        <v>2</v>
      </c>
      <c r="C4" s="8">
        <v>2</v>
      </c>
      <c r="D4" s="1">
        <v>2</v>
      </c>
      <c r="E4" s="1">
        <v>10</v>
      </c>
      <c r="F4" s="5">
        <f>$B$8 * SUM($C$3:C4)</f>
        <v>56</v>
      </c>
      <c r="G4" s="5">
        <f>$B$8 * SUM($D$3:D4)</f>
        <v>98</v>
      </c>
      <c r="H4" s="5">
        <f>D4*E4+H3</f>
        <v>115</v>
      </c>
      <c r="I4" s="1">
        <f>$B$8*SUM($C$3:$C$6)</f>
        <v>168</v>
      </c>
      <c r="J4" s="1">
        <v>4</v>
      </c>
      <c r="K4" s="1">
        <f t="shared" ref="K4:K5" si="0">G4-H4</f>
        <v>-17</v>
      </c>
      <c r="L4" s="1">
        <f t="shared" ref="L4:L5" si="1">G4/H4</f>
        <v>0.85217391304347823</v>
      </c>
      <c r="M4" s="1">
        <f>G4-F4</f>
        <v>42</v>
      </c>
      <c r="N4" s="1">
        <f t="shared" ref="N4:N5" si="2">G4/F4</f>
        <v>1.75</v>
      </c>
      <c r="O4" s="1">
        <f t="shared" ref="O4:O6" si="3">I4/L4</f>
        <v>197.14285714285714</v>
      </c>
      <c r="P4" s="1">
        <f t="shared" ref="P4:P6" si="4">O4-H4</f>
        <v>82.142857142857139</v>
      </c>
      <c r="Q4" s="2">
        <f t="shared" ref="Q4:Q6" si="5">I4-O4</f>
        <v>-29.142857142857139</v>
      </c>
    </row>
    <row r="5" spans="2:17" x14ac:dyDescent="0.25">
      <c r="B5" s="13">
        <v>3</v>
      </c>
      <c r="C5" s="8">
        <v>4</v>
      </c>
      <c r="D5" s="1">
        <v>3</v>
      </c>
      <c r="E5" s="1">
        <v>16</v>
      </c>
      <c r="F5" s="5">
        <f>$B$8 * SUM($C$3:C5)</f>
        <v>112</v>
      </c>
      <c r="G5" s="5">
        <f>$B$8 * SUM($D$3:D5)</f>
        <v>140</v>
      </c>
      <c r="H5" s="5">
        <f t="shared" ref="H5:H6" si="6">D5*E5+H4</f>
        <v>163</v>
      </c>
      <c r="I5" s="1">
        <f>$B$8*SUM($C$3:$C$6)</f>
        <v>168</v>
      </c>
      <c r="J5" s="1">
        <v>4</v>
      </c>
      <c r="K5" s="1">
        <f t="shared" si="0"/>
        <v>-23</v>
      </c>
      <c r="L5" s="1">
        <f t="shared" si="1"/>
        <v>0.85889570552147243</v>
      </c>
      <c r="M5" s="1">
        <f t="shared" ref="M5" si="7">G5-F5</f>
        <v>28</v>
      </c>
      <c r="N5" s="1">
        <f t="shared" si="2"/>
        <v>1.25</v>
      </c>
      <c r="O5" s="1">
        <f t="shared" si="3"/>
        <v>195.6</v>
      </c>
      <c r="P5" s="1">
        <f t="shared" si="4"/>
        <v>32.599999999999994</v>
      </c>
      <c r="Q5" s="2">
        <f t="shared" si="5"/>
        <v>-27.599999999999994</v>
      </c>
    </row>
    <row r="6" spans="2:17" ht="15.75" thickBot="1" x14ac:dyDescent="0.3">
      <c r="B6" s="14">
        <v>4</v>
      </c>
      <c r="C6" s="9">
        <v>4</v>
      </c>
      <c r="D6" s="3">
        <v>4</v>
      </c>
      <c r="E6" s="3">
        <v>11</v>
      </c>
      <c r="F6" s="5">
        <f>$B$8 * SUM($C$3:C6)</f>
        <v>168</v>
      </c>
      <c r="G6" s="5">
        <f>$B$8 * SUM($D$3:D6)</f>
        <v>196</v>
      </c>
      <c r="H6" s="5">
        <f t="shared" si="6"/>
        <v>207</v>
      </c>
      <c r="I6" s="3">
        <f>$B$8*SUM($C$3:$C$6)</f>
        <v>168</v>
      </c>
      <c r="J6" s="3">
        <v>4</v>
      </c>
      <c r="K6" s="3">
        <f>G6-H6</f>
        <v>-11</v>
      </c>
      <c r="L6" s="3">
        <f>G6/H6</f>
        <v>0.9468599033816425</v>
      </c>
      <c r="M6" s="3">
        <f>G6-F6</f>
        <v>28</v>
      </c>
      <c r="N6" s="3">
        <f>G6/F6</f>
        <v>1.1666666666666667</v>
      </c>
      <c r="O6" s="3">
        <f t="shared" si="3"/>
        <v>177.42857142857144</v>
      </c>
      <c r="P6" s="3">
        <f t="shared" si="4"/>
        <v>-29.571428571428555</v>
      </c>
      <c r="Q6" s="4">
        <f t="shared" si="5"/>
        <v>-9.4285714285714448</v>
      </c>
    </row>
    <row r="7" spans="2:17" ht="15.75" thickBot="1" x14ac:dyDescent="0.3"/>
    <row r="8" spans="2:17" ht="15.75" thickBot="1" x14ac:dyDescent="0.3">
      <c r="B8" s="10">
        <v>14</v>
      </c>
      <c r="C8" s="11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 Токарський</dc:creator>
  <cp:lastModifiedBy>angela</cp:lastModifiedBy>
  <dcterms:created xsi:type="dcterms:W3CDTF">2016-10-06T10:14:55Z</dcterms:created>
  <dcterms:modified xsi:type="dcterms:W3CDTF">2016-10-06T11:22:14Z</dcterms:modified>
</cp:coreProperties>
</file>