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W26" i="1" l="1"/>
  <c r="W22" i="1"/>
  <c r="I23" i="1"/>
  <c r="I24" i="1"/>
  <c r="I25" i="1"/>
  <c r="I26" i="1"/>
  <c r="I27" i="1"/>
  <c r="I22" i="1"/>
  <c r="F27" i="1"/>
  <c r="F31" i="1"/>
  <c r="F30" i="1"/>
  <c r="F24" i="1"/>
  <c r="F19" i="1"/>
  <c r="F17" i="1"/>
  <c r="L3" i="1"/>
  <c r="D19" i="1"/>
  <c r="D29" i="1"/>
  <c r="F29" i="1" s="1"/>
  <c r="D25" i="1"/>
  <c r="F25" i="1" s="1"/>
  <c r="D21" i="1"/>
  <c r="D18" i="1"/>
  <c r="F18" i="1" s="1"/>
  <c r="D20" i="1"/>
  <c r="D22" i="1"/>
  <c r="F22" i="1" s="1"/>
  <c r="D23" i="1"/>
  <c r="F23" i="1" s="1"/>
  <c r="D24" i="1"/>
  <c r="D26" i="1"/>
  <c r="D27" i="1"/>
  <c r="D28" i="1"/>
  <c r="F28" i="1" s="1"/>
  <c r="D30" i="1"/>
  <c r="D31" i="1"/>
  <c r="D32" i="1"/>
  <c r="F32" i="1" s="1"/>
  <c r="D16" i="1"/>
  <c r="F16" i="1" s="1"/>
  <c r="I4" i="1"/>
  <c r="I5" i="1"/>
  <c r="I6" i="1"/>
  <c r="Z6" i="1" s="1"/>
  <c r="I7" i="1"/>
  <c r="I8" i="1"/>
  <c r="I3" i="1"/>
  <c r="L24" i="1" l="1"/>
  <c r="L25" i="1" s="1"/>
  <c r="M6" i="1"/>
  <c r="S6" i="1" s="1"/>
  <c r="M4" i="1"/>
  <c r="S4" i="1" s="1"/>
  <c r="L5" i="1"/>
  <c r="U5" i="1" s="1"/>
  <c r="N4" i="1"/>
  <c r="O4" i="1" s="1"/>
  <c r="F21" i="1"/>
  <c r="J23" i="1"/>
  <c r="K23" i="1" s="1"/>
  <c r="M22" i="1"/>
  <c r="S22" i="1" s="1"/>
  <c r="P4" i="1"/>
  <c r="L6" i="1"/>
  <c r="L7" i="1"/>
  <c r="N7" i="1"/>
  <c r="N5" i="1"/>
  <c r="Y5" i="1" s="1"/>
  <c r="N3" i="1"/>
  <c r="P3" i="1" s="1"/>
  <c r="F26" i="1"/>
  <c r="F20" i="1"/>
  <c r="M3" i="1"/>
  <c r="S3" i="1" s="1"/>
  <c r="Q4" i="1"/>
  <c r="J24" i="1"/>
  <c r="T24" i="1"/>
  <c r="L22" i="1"/>
  <c r="U22" i="1" s="1"/>
  <c r="M23" i="1"/>
  <c r="M7" i="1"/>
  <c r="T22" i="1"/>
  <c r="U3" i="1"/>
  <c r="X3" i="1" s="1"/>
  <c r="D17" i="1"/>
  <c r="J4" i="1" s="1"/>
  <c r="T3" i="1"/>
  <c r="U24" i="1" l="1"/>
  <c r="Y4" i="1"/>
  <c r="R4" i="1"/>
  <c r="AA4" i="1" s="1"/>
  <c r="T5" i="1"/>
  <c r="N26" i="1"/>
  <c r="N23" i="1"/>
  <c r="N22" i="1"/>
  <c r="Y6" i="1"/>
  <c r="U6" i="1"/>
  <c r="T6" i="1"/>
  <c r="AA6" i="1" s="1"/>
  <c r="K4" i="1"/>
  <c r="W4" i="1" s="1"/>
  <c r="X13" i="1"/>
  <c r="X4" i="1"/>
  <c r="O5" i="1"/>
  <c r="R5" i="1"/>
  <c r="AA5" i="1" s="1"/>
  <c r="Q5" i="1"/>
  <c r="P5" i="1"/>
  <c r="J6" i="1"/>
  <c r="O3" i="1"/>
  <c r="Q3" i="1"/>
  <c r="W3" i="1" s="1"/>
  <c r="S7" i="1"/>
  <c r="S8" i="1" s="1"/>
  <c r="M8" i="1"/>
  <c r="N8" i="1"/>
  <c r="R7" i="1"/>
  <c r="Q7" i="1"/>
  <c r="Q8" i="1" s="1"/>
  <c r="P7" i="1"/>
  <c r="P8" i="1" s="1"/>
  <c r="O7" i="1"/>
  <c r="J5" i="1"/>
  <c r="Z4" i="1"/>
  <c r="R3" i="1"/>
  <c r="Y3" i="1"/>
  <c r="M27" i="1"/>
  <c r="M26" i="1"/>
  <c r="S26" i="1" s="1"/>
  <c r="S27" i="1" s="1"/>
  <c r="S23" i="1"/>
  <c r="M25" i="1"/>
  <c r="S25" i="1" s="1"/>
  <c r="U25" i="1"/>
  <c r="L26" i="1"/>
  <c r="T25" i="1"/>
  <c r="K24" i="1"/>
  <c r="J25" i="1"/>
  <c r="Y7" i="1"/>
  <c r="U7" i="1"/>
  <c r="U8" i="1" s="1"/>
  <c r="L8" i="1"/>
  <c r="Y8" i="1" s="1"/>
  <c r="T7" i="1"/>
  <c r="T8" i="1" s="1"/>
  <c r="J7" i="1"/>
  <c r="AA3" i="1"/>
  <c r="X12" i="1" l="1"/>
  <c r="R22" i="1"/>
  <c r="O22" i="1"/>
  <c r="P22" i="1"/>
  <c r="Q22" i="1"/>
  <c r="N24" i="1"/>
  <c r="P23" i="1"/>
  <c r="R23" i="1"/>
  <c r="O23" i="1"/>
  <c r="W23" i="1" s="1"/>
  <c r="Q23" i="1"/>
  <c r="Q26" i="1"/>
  <c r="Q27" i="1" s="1"/>
  <c r="R26" i="1"/>
  <c r="R27" i="1" s="1"/>
  <c r="P26" i="1"/>
  <c r="P27" i="1" s="1"/>
  <c r="N27" i="1"/>
  <c r="O26" i="1"/>
  <c r="O27" i="1" s="1"/>
  <c r="K5" i="1"/>
  <c r="X5" i="1" s="1"/>
  <c r="R8" i="1"/>
  <c r="AA8" i="1" s="1"/>
  <c r="AA7" i="1"/>
  <c r="J8" i="1"/>
  <c r="K7" i="1"/>
  <c r="K8" i="1" s="1"/>
  <c r="L27" i="1"/>
  <c r="U26" i="1"/>
  <c r="U27" i="1" s="1"/>
  <c r="T26" i="1"/>
  <c r="T27" i="1" s="1"/>
  <c r="Y9" i="1"/>
  <c r="O8" i="1"/>
  <c r="Z8" i="1" s="1"/>
  <c r="Z7" i="1"/>
  <c r="Z3" i="1"/>
  <c r="Z9" i="1" s="1"/>
  <c r="W13" i="1"/>
  <c r="W12" i="1"/>
  <c r="K25" i="1"/>
  <c r="W25" i="1" s="1"/>
  <c r="J26" i="1"/>
  <c r="K6" i="1"/>
  <c r="W15" i="1" s="1"/>
  <c r="Z5" i="1"/>
  <c r="AA9" i="1"/>
  <c r="W5" i="1" l="1"/>
  <c r="P24" i="1"/>
  <c r="Q24" i="1"/>
  <c r="R24" i="1"/>
  <c r="O24" i="1"/>
  <c r="W14" i="1"/>
  <c r="X14" i="1"/>
  <c r="J27" i="1"/>
  <c r="K26" i="1"/>
  <c r="K27" i="1" s="1"/>
  <c r="W16" i="1"/>
  <c r="X15" i="1"/>
  <c r="X7" i="1"/>
  <c r="W6" i="1"/>
  <c r="X6" i="1"/>
  <c r="X9" i="1" s="1"/>
  <c r="X17" i="1"/>
  <c r="W17" i="1"/>
  <c r="W18" i="1" s="1"/>
  <c r="W8" i="1"/>
  <c r="X8" i="1"/>
  <c r="X16" i="1"/>
  <c r="W7" i="1"/>
  <c r="W24" i="1" l="1"/>
  <c r="W9" i="1"/>
  <c r="X18" i="1"/>
  <c r="W27" i="1"/>
  <c r="W28" i="1" s="1"/>
</calcChain>
</file>

<file path=xl/sharedStrings.xml><?xml version="1.0" encoding="utf-8"?>
<sst xmlns="http://schemas.openxmlformats.org/spreadsheetml/2006/main" count="102" uniqueCount="66">
  <si>
    <t>Н</t>
  </si>
  <si>
    <t>T,◦</t>
  </si>
  <si>
    <t>Головний</t>
  </si>
  <si>
    <t>убір</t>
  </si>
  <si>
    <t>Верхній</t>
  </si>
  <si>
    <t>одяг</t>
  </si>
  <si>
    <t>Рукавиці</t>
  </si>
  <si>
    <t>Штани</t>
  </si>
  <si>
    <t>Взуття</t>
  </si>
  <si>
    <t>Вага,</t>
  </si>
  <si>
    <t>кг</t>
  </si>
  <si>
    <t>Шапка</t>
  </si>
  <si>
    <t>Бушлат</t>
  </si>
  <si>
    <t>Рукавички</t>
  </si>
  <si>
    <t>Ватні штани</t>
  </si>
  <si>
    <t>Чоботи</t>
  </si>
  <si>
    <t>-9..0</t>
  </si>
  <si>
    <t>Пальто</t>
  </si>
  <si>
    <t>Джинси</t>
  </si>
  <si>
    <t>1..10</t>
  </si>
  <si>
    <t>Кепка</t>
  </si>
  <si>
    <t>Куртка</t>
  </si>
  <si>
    <t>–</t>
  </si>
  <si>
    <t>Черевики</t>
  </si>
  <si>
    <t>11..20</t>
  </si>
  <si>
    <t>Светр</t>
  </si>
  <si>
    <t>Кросівки</t>
  </si>
  <si>
    <t>21..30</t>
  </si>
  <si>
    <t>Блайзер</t>
  </si>
  <si>
    <t>Сорочка</t>
  </si>
  <si>
    <t>30+</t>
  </si>
  <si>
    <t>Футболка</t>
  </si>
  <si>
    <t>Шорти</t>
  </si>
  <si>
    <t>В’єтнамки</t>
  </si>
  <si>
    <t>Ціна</t>
  </si>
  <si>
    <t>(з ваги)</t>
  </si>
  <si>
    <t>Необхідно докупити</t>
  </si>
  <si>
    <t>Владивосток (Росія)</t>
  </si>
  <si>
    <t>№</t>
  </si>
  <si>
    <t>Місто</t>
  </si>
  <si>
    <t>І</t>
  </si>
  <si>
    <t>ІІ</t>
  </si>
  <si>
    <t>ІІІ</t>
  </si>
  <si>
    <t>ІV</t>
  </si>
  <si>
    <t>V</t>
  </si>
  <si>
    <t>VI</t>
  </si>
  <si>
    <t>VII</t>
  </si>
  <si>
    <t>VIII</t>
  </si>
  <si>
    <t>IX</t>
  </si>
  <si>
    <t>X</t>
  </si>
  <si>
    <t>XI</t>
  </si>
  <si>
    <t>XII</t>
  </si>
  <si>
    <t>&lt;= -10</t>
  </si>
  <si>
    <t>Елемент одягу</t>
  </si>
  <si>
    <t>Вага, кг</t>
  </si>
  <si>
    <t>Вартість, у.о.</t>
  </si>
  <si>
    <r>
      <t>E(U(x</t>
    </r>
    <r>
      <rPr>
        <sz val="9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))*12</t>
    </r>
  </si>
  <si>
    <t>Зима</t>
  </si>
  <si>
    <t>Весна</t>
  </si>
  <si>
    <t>Літо</t>
  </si>
  <si>
    <t>Осінь</t>
  </si>
  <si>
    <t>E(U(xi))*3</t>
  </si>
  <si>
    <r>
      <t>E(U(x</t>
    </r>
    <r>
      <rPr>
        <sz val="9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)) (IV)</t>
    </r>
  </si>
  <si>
    <r>
      <t>E(U(x</t>
    </r>
    <r>
      <rPr>
        <sz val="9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)) (V)</t>
    </r>
  </si>
  <si>
    <t>`</t>
  </si>
  <si>
    <r>
      <t>E(U(x</t>
    </r>
    <r>
      <rPr>
        <sz val="9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)) (VI)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</si>
</sst>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zoomScaleNormal="100" workbookViewId="0">
      <pane xSplit="10305" ySplit="3105" topLeftCell="H16" activePane="bottomRight"/>
      <selection pane="topRight" activeCell="N7" sqref="N7"/>
      <selection pane="bottomLeft" activeCell="A14" sqref="A14"/>
      <selection pane="bottomRight" activeCell="W31" sqref="W31"/>
    </sheetView>
  </sheetViews>
  <sheetFormatPr defaultRowHeight="15" x14ac:dyDescent="0.25"/>
  <cols>
    <col min="1" max="1" width="3.85546875" style="1" bestFit="1" customWidth="1"/>
    <col min="2" max="2" width="16.28515625" style="1" bestFit="1" customWidth="1"/>
    <col min="3" max="3" width="12.5703125" style="1" bestFit="1" customWidth="1"/>
    <col min="4" max="4" width="12.28515625" style="1" bestFit="1" customWidth="1"/>
    <col min="5" max="5" width="13.5703125" style="1" bestFit="1" customWidth="1"/>
    <col min="6" max="6" width="15.28515625" style="1" bestFit="1" customWidth="1"/>
    <col min="7" max="7" width="13.42578125" style="1" bestFit="1" customWidth="1"/>
    <col min="8" max="8" width="7.140625" style="1" bestFit="1" customWidth="1"/>
    <col min="9" max="9" width="7.85546875" style="1" bestFit="1" customWidth="1"/>
    <col min="10" max="10" width="5.85546875" style="1" bestFit="1" customWidth="1"/>
    <col min="11" max="11" width="5.140625" style="1" bestFit="1" customWidth="1"/>
    <col min="12" max="12" width="3.85546875" style="1" bestFit="1" customWidth="1"/>
    <col min="13" max="13" width="4.140625" style="1" bestFit="1" customWidth="1"/>
    <col min="14" max="14" width="5" style="1" bestFit="1" customWidth="1"/>
    <col min="15" max="21" width="3.85546875" style="1" bestFit="1" customWidth="1"/>
    <col min="22" max="22" width="9.140625" style="1"/>
    <col min="23" max="23" width="12.7109375" style="1" bestFit="1" customWidth="1"/>
    <col min="24" max="24" width="11.7109375" style="1" bestFit="1" customWidth="1"/>
    <col min="25" max="16384" width="9.140625" style="1"/>
  </cols>
  <sheetData>
    <row r="1" spans="1:27" x14ac:dyDescent="0.25">
      <c r="A1" s="3" t="s">
        <v>0</v>
      </c>
      <c r="B1" s="3" t="s">
        <v>1</v>
      </c>
      <c r="C1" s="4" t="s">
        <v>2</v>
      </c>
      <c r="D1" s="4" t="s">
        <v>4</v>
      </c>
      <c r="E1" s="3" t="s">
        <v>6</v>
      </c>
      <c r="F1" s="3" t="s">
        <v>7</v>
      </c>
      <c r="G1" s="3" t="s">
        <v>8</v>
      </c>
      <c r="H1" s="4" t="s">
        <v>9</v>
      </c>
      <c r="I1" s="1" t="s">
        <v>34</v>
      </c>
      <c r="J1" s="2" t="s">
        <v>36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1" t="s">
        <v>57</v>
      </c>
      <c r="Y1" s="1" t="s">
        <v>58</v>
      </c>
      <c r="Z1" s="1" t="s">
        <v>59</v>
      </c>
      <c r="AA1" s="1" t="s">
        <v>60</v>
      </c>
    </row>
    <row r="2" spans="1:27" ht="15.75" thickBot="1" x14ac:dyDescent="0.3">
      <c r="A2" s="5"/>
      <c r="B2" s="5"/>
      <c r="C2" s="6" t="s">
        <v>3</v>
      </c>
      <c r="D2" s="6" t="s">
        <v>5</v>
      </c>
      <c r="E2" s="5"/>
      <c r="F2" s="5"/>
      <c r="G2" s="5"/>
      <c r="H2" s="6" t="s">
        <v>10</v>
      </c>
      <c r="I2" s="7" t="s">
        <v>35</v>
      </c>
      <c r="J2" s="7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7">
        <v>7</v>
      </c>
      <c r="Q2" s="7">
        <v>8</v>
      </c>
      <c r="R2" s="7">
        <v>9</v>
      </c>
      <c r="S2" s="7">
        <v>10</v>
      </c>
      <c r="T2" s="7">
        <v>11</v>
      </c>
      <c r="U2" s="7">
        <v>12</v>
      </c>
      <c r="W2" s="1" t="s">
        <v>56</v>
      </c>
      <c r="X2" s="1" t="s">
        <v>61</v>
      </c>
      <c r="Y2" s="1" t="s">
        <v>61</v>
      </c>
      <c r="Z2" s="1" t="s">
        <v>61</v>
      </c>
      <c r="AA2" s="1" t="s">
        <v>61</v>
      </c>
    </row>
    <row r="3" spans="1:27" ht="15.75" thickBot="1" x14ac:dyDescent="0.3">
      <c r="A3" s="8">
        <v>1</v>
      </c>
      <c r="B3" s="9" t="s">
        <v>52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9">
        <v>9.5</v>
      </c>
      <c r="I3" s="7">
        <f>H3*10</f>
        <v>95</v>
      </c>
      <c r="J3" s="7">
        <v>0</v>
      </c>
      <c r="K3" s="7">
        <v>0</v>
      </c>
      <c r="L3" s="7">
        <f>D24+D20</f>
        <v>52</v>
      </c>
      <c r="M3" s="7">
        <f>D21+D23+D20+D29</f>
        <v>68</v>
      </c>
      <c r="N3" s="7">
        <f>D26+D20+D22</f>
        <v>42</v>
      </c>
      <c r="O3" s="7">
        <f>N3</f>
        <v>42</v>
      </c>
      <c r="P3" s="7">
        <f>N3</f>
        <v>42</v>
      </c>
      <c r="Q3" s="7">
        <f>N3</f>
        <v>42</v>
      </c>
      <c r="R3" s="7">
        <f>N3</f>
        <v>42</v>
      </c>
      <c r="S3" s="7">
        <f>M3</f>
        <v>68</v>
      </c>
      <c r="T3" s="7">
        <f>L3</f>
        <v>52</v>
      </c>
      <c r="U3" s="7">
        <f>L3</f>
        <v>52</v>
      </c>
      <c r="W3" s="1">
        <f>-(SUM(J3:U3)+12*I3)</f>
        <v>-1642</v>
      </c>
      <c r="X3" s="1">
        <f>-(SUM(J3,U3,K3)+3*I3)</f>
        <v>-337</v>
      </c>
      <c r="Y3" s="1">
        <f>-(SUM(L3:N3)+3*I3)</f>
        <v>-447</v>
      </c>
      <c r="Z3" s="1">
        <f>-(SUM(O3:Q3)+3*I3)</f>
        <v>-411</v>
      </c>
      <c r="AA3" s="1">
        <f>-(SUM(R3:T3)+3*I3)</f>
        <v>-447</v>
      </c>
    </row>
    <row r="4" spans="1:27" ht="15.75" thickBot="1" x14ac:dyDescent="0.3">
      <c r="A4" s="8">
        <v>2</v>
      </c>
      <c r="B4" s="9" t="s">
        <v>16</v>
      </c>
      <c r="C4" s="9" t="s">
        <v>11</v>
      </c>
      <c r="D4" s="9" t="s">
        <v>17</v>
      </c>
      <c r="E4" s="9" t="s">
        <v>13</v>
      </c>
      <c r="F4" s="9" t="s">
        <v>18</v>
      </c>
      <c r="G4" s="9" t="s">
        <v>15</v>
      </c>
      <c r="H4" s="9">
        <v>7.5</v>
      </c>
      <c r="I4" s="7">
        <f t="shared" ref="I4:I8" si="0">H4*10</f>
        <v>75</v>
      </c>
      <c r="J4" s="7">
        <f>D17+D18</f>
        <v>76</v>
      </c>
      <c r="K4" s="7">
        <f>J4</f>
        <v>76</v>
      </c>
      <c r="L4" s="7">
        <v>0</v>
      </c>
      <c r="M4" s="7">
        <f>D21+D23+D29</f>
        <v>54</v>
      </c>
      <c r="N4" s="7">
        <f>D26+D22</f>
        <v>28</v>
      </c>
      <c r="O4" s="7">
        <f>N4</f>
        <v>28</v>
      </c>
      <c r="P4" s="7">
        <f>N4</f>
        <v>28</v>
      </c>
      <c r="Q4" s="7">
        <f>N4</f>
        <v>28</v>
      </c>
      <c r="R4" s="7">
        <f>N4</f>
        <v>28</v>
      </c>
      <c r="S4" s="7">
        <f>M4</f>
        <v>54</v>
      </c>
      <c r="T4" s="7">
        <v>0</v>
      </c>
      <c r="U4" s="7">
        <v>0</v>
      </c>
      <c r="W4" s="1">
        <f>-(SUM(J4:U4)+12*I4)</f>
        <v>-1300</v>
      </c>
      <c r="X4" s="1">
        <f t="shared" ref="X4:X8" si="1">-(SUM(J4,U4,K4)+3*I4)</f>
        <v>-377</v>
      </c>
      <c r="Y4" s="1">
        <f>-(SUM(L4:N4)+3*I4)</f>
        <v>-307</v>
      </c>
      <c r="Z4" s="1">
        <f t="shared" ref="Z4:Z8" si="2">-(SUM(O4:Q4)+3*I4)</f>
        <v>-309</v>
      </c>
      <c r="AA4" s="1">
        <f t="shared" ref="AA4:AA8" si="3">-(SUM(R4:T4)+3*I4)</f>
        <v>-307</v>
      </c>
    </row>
    <row r="5" spans="1:27" ht="15.75" thickBot="1" x14ac:dyDescent="0.3">
      <c r="A5" s="8">
        <v>3</v>
      </c>
      <c r="B5" s="9" t="s">
        <v>19</v>
      </c>
      <c r="C5" s="9" t="s">
        <v>20</v>
      </c>
      <c r="D5" s="9" t="s">
        <v>21</v>
      </c>
      <c r="E5" s="9" t="s">
        <v>22</v>
      </c>
      <c r="F5" s="9" t="s">
        <v>18</v>
      </c>
      <c r="G5" s="9" t="s">
        <v>23</v>
      </c>
      <c r="H5" s="9">
        <v>5</v>
      </c>
      <c r="I5" s="7">
        <f t="shared" si="0"/>
        <v>50</v>
      </c>
      <c r="J5" s="7">
        <f>D31+D17+D25+D18+D30</f>
        <v>124</v>
      </c>
      <c r="K5" s="7">
        <f>J5</f>
        <v>124</v>
      </c>
      <c r="L5" s="7">
        <f>D31+D24+D25+D30</f>
        <v>86</v>
      </c>
      <c r="M5" s="7">
        <v>0</v>
      </c>
      <c r="N5" s="7">
        <f>D26+D22</f>
        <v>28</v>
      </c>
      <c r="O5" s="7">
        <f>N5</f>
        <v>28</v>
      </c>
      <c r="P5" s="7">
        <f>N5</f>
        <v>28</v>
      </c>
      <c r="Q5" s="7">
        <f>N5</f>
        <v>28</v>
      </c>
      <c r="R5" s="7">
        <f>N5</f>
        <v>28</v>
      </c>
      <c r="S5" s="7">
        <v>0</v>
      </c>
      <c r="T5" s="7">
        <f>L5</f>
        <v>86</v>
      </c>
      <c r="U5" s="7">
        <f>L5</f>
        <v>86</v>
      </c>
      <c r="W5" s="1">
        <f t="shared" ref="W5:W6" si="4">-(SUM(J5:U5)+12*I5)</f>
        <v>-1246</v>
      </c>
      <c r="X5" s="1">
        <f t="shared" si="1"/>
        <v>-484</v>
      </c>
      <c r="Y5" s="1">
        <f>-(SUM(L5:N5)+3*I5)</f>
        <v>-264</v>
      </c>
      <c r="Z5" s="1">
        <f>-(SUM(O5:Q5)+3*I5)</f>
        <v>-234</v>
      </c>
      <c r="AA5" s="1">
        <f t="shared" si="3"/>
        <v>-264</v>
      </c>
    </row>
    <row r="6" spans="1:27" ht="15.75" thickBot="1" x14ac:dyDescent="0.3">
      <c r="A6" s="8">
        <v>4</v>
      </c>
      <c r="B6" s="9" t="s">
        <v>24</v>
      </c>
      <c r="C6" s="9" t="s">
        <v>22</v>
      </c>
      <c r="D6" s="9" t="s">
        <v>25</v>
      </c>
      <c r="E6" s="9" t="s">
        <v>22</v>
      </c>
      <c r="F6" s="9" t="s">
        <v>18</v>
      </c>
      <c r="G6" s="9" t="s">
        <v>26</v>
      </c>
      <c r="H6" s="9">
        <v>3</v>
      </c>
      <c r="I6" s="7">
        <f t="shared" si="0"/>
        <v>30</v>
      </c>
      <c r="J6" s="7">
        <f>D31+D17+D25+D18+D30</f>
        <v>124</v>
      </c>
      <c r="K6" s="7">
        <f>J6</f>
        <v>124</v>
      </c>
      <c r="L6" s="7">
        <f>D31+D24+D25+D30</f>
        <v>86</v>
      </c>
      <c r="M6" s="7">
        <f>D21+D23+D29</f>
        <v>54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f>M6</f>
        <v>54</v>
      </c>
      <c r="T6" s="7">
        <f>L6</f>
        <v>86</v>
      </c>
      <c r="U6" s="7">
        <f>L6</f>
        <v>86</v>
      </c>
      <c r="W6" s="1">
        <f t="shared" si="4"/>
        <v>-974</v>
      </c>
      <c r="X6" s="1">
        <f t="shared" si="1"/>
        <v>-424</v>
      </c>
      <c r="Y6" s="1">
        <f t="shared" ref="Y6:Y8" si="5">-(SUM(L6:N6)+3*I6)</f>
        <v>-230</v>
      </c>
      <c r="Z6" s="1">
        <f>-(SUM(O6:Q6)+3*I6)</f>
        <v>-90</v>
      </c>
      <c r="AA6" s="1">
        <f t="shared" si="3"/>
        <v>-230</v>
      </c>
    </row>
    <row r="7" spans="1:27" ht="15.75" thickBot="1" x14ac:dyDescent="0.3">
      <c r="A7" s="8">
        <v>5</v>
      </c>
      <c r="B7" s="9" t="s">
        <v>27</v>
      </c>
      <c r="C7" s="9" t="s">
        <v>28</v>
      </c>
      <c r="D7" s="10" t="s">
        <v>29</v>
      </c>
      <c r="E7" s="9" t="s">
        <v>22</v>
      </c>
      <c r="F7" s="9" t="s">
        <v>18</v>
      </c>
      <c r="G7" s="9" t="s">
        <v>26</v>
      </c>
      <c r="H7" s="9">
        <v>3</v>
      </c>
      <c r="I7" s="7">
        <f t="shared" si="0"/>
        <v>30</v>
      </c>
      <c r="J7" s="7">
        <f>D31+D17+D25+D18+D30</f>
        <v>124</v>
      </c>
      <c r="K7" s="7">
        <f>J7</f>
        <v>124</v>
      </c>
      <c r="L7" s="7">
        <f>D31+D24+D25+D30</f>
        <v>86</v>
      </c>
      <c r="M7" s="7">
        <f>D21+D23+D29</f>
        <v>54</v>
      </c>
      <c r="N7" s="7">
        <f>D26</f>
        <v>14</v>
      </c>
      <c r="O7" s="7">
        <f>N7</f>
        <v>14</v>
      </c>
      <c r="P7" s="7">
        <f>N7</f>
        <v>14</v>
      </c>
      <c r="Q7" s="7">
        <f>N7</f>
        <v>14</v>
      </c>
      <c r="R7" s="7">
        <f>N7</f>
        <v>14</v>
      </c>
      <c r="S7" s="7">
        <f>M7</f>
        <v>54</v>
      </c>
      <c r="T7" s="7">
        <f>L7</f>
        <v>86</v>
      </c>
      <c r="U7" s="7">
        <f>L7</f>
        <v>86</v>
      </c>
      <c r="W7" s="1">
        <f>-(SUM(J7:U7)+12*I7)</f>
        <v>-1044</v>
      </c>
      <c r="X7" s="1">
        <f t="shared" si="1"/>
        <v>-424</v>
      </c>
      <c r="Y7" s="1">
        <f t="shared" si="5"/>
        <v>-244</v>
      </c>
      <c r="Z7" s="1">
        <f t="shared" si="2"/>
        <v>-132</v>
      </c>
      <c r="AA7" s="1">
        <f t="shared" si="3"/>
        <v>-244</v>
      </c>
    </row>
    <row r="8" spans="1:27" ht="15.75" thickBot="1" x14ac:dyDescent="0.3">
      <c r="A8" s="8">
        <v>6</v>
      </c>
      <c r="B8" s="9" t="s">
        <v>30</v>
      </c>
      <c r="C8" s="9" t="s">
        <v>28</v>
      </c>
      <c r="D8" s="10" t="s">
        <v>31</v>
      </c>
      <c r="E8" s="9" t="s">
        <v>22</v>
      </c>
      <c r="F8" s="9" t="s">
        <v>32</v>
      </c>
      <c r="G8" s="9" t="s">
        <v>33</v>
      </c>
      <c r="H8" s="9">
        <v>2</v>
      </c>
      <c r="I8" s="7">
        <f t="shared" si="0"/>
        <v>20</v>
      </c>
      <c r="J8" s="7">
        <f>J7</f>
        <v>124</v>
      </c>
      <c r="K8" s="7">
        <f t="shared" ref="K8:U8" si="6">K7</f>
        <v>124</v>
      </c>
      <c r="L8" s="7">
        <f t="shared" si="6"/>
        <v>86</v>
      </c>
      <c r="M8" s="7">
        <f t="shared" si="6"/>
        <v>54</v>
      </c>
      <c r="N8" s="7">
        <f t="shared" si="6"/>
        <v>14</v>
      </c>
      <c r="O8" s="7">
        <f t="shared" si="6"/>
        <v>14</v>
      </c>
      <c r="P8" s="7">
        <f t="shared" si="6"/>
        <v>14</v>
      </c>
      <c r="Q8" s="7">
        <f t="shared" si="6"/>
        <v>14</v>
      </c>
      <c r="R8" s="7">
        <f t="shared" si="6"/>
        <v>14</v>
      </c>
      <c r="S8" s="7">
        <f t="shared" si="6"/>
        <v>54</v>
      </c>
      <c r="T8" s="7">
        <f t="shared" si="6"/>
        <v>86</v>
      </c>
      <c r="U8" s="7">
        <f t="shared" si="6"/>
        <v>86</v>
      </c>
      <c r="W8" s="1">
        <f>-(SUM(J8:U8)+12*I8)</f>
        <v>-924</v>
      </c>
      <c r="X8" s="1">
        <f t="shared" si="1"/>
        <v>-394</v>
      </c>
      <c r="Y8" s="1">
        <f t="shared" si="5"/>
        <v>-214</v>
      </c>
      <c r="Z8" s="1">
        <f t="shared" si="2"/>
        <v>-102</v>
      </c>
      <c r="AA8" s="1">
        <f t="shared" si="3"/>
        <v>-214</v>
      </c>
    </row>
    <row r="9" spans="1:27" x14ac:dyDescent="0.25">
      <c r="W9" s="1">
        <f>MAX(W3:W8)</f>
        <v>-924</v>
      </c>
      <c r="X9" s="1">
        <f>MAX(X3:X8)</f>
        <v>-337</v>
      </c>
      <c r="Y9" s="1">
        <f>MAX(Y3:Y8)</f>
        <v>-214</v>
      </c>
      <c r="Z9" s="1">
        <f>MAX(Z3:Z8)</f>
        <v>-90</v>
      </c>
      <c r="AA9" s="1">
        <f>MAX(AA3:AA8)</f>
        <v>-214</v>
      </c>
    </row>
    <row r="10" spans="1:27" ht="15.75" thickBot="1" x14ac:dyDescent="0.3"/>
    <row r="11" spans="1:27" ht="15.75" thickBot="1" x14ac:dyDescent="0.3">
      <c r="A11" s="11" t="s">
        <v>38</v>
      </c>
      <c r="B11" s="12" t="s">
        <v>39</v>
      </c>
      <c r="C11" s="13" t="s">
        <v>40</v>
      </c>
      <c r="D11" s="13" t="s">
        <v>41</v>
      </c>
      <c r="E11" s="13" t="s">
        <v>42</v>
      </c>
      <c r="F11" s="13" t="s">
        <v>43</v>
      </c>
      <c r="G11" s="13" t="s">
        <v>44</v>
      </c>
      <c r="H11" s="13" t="s">
        <v>45</v>
      </c>
      <c r="I11" s="13" t="s">
        <v>46</v>
      </c>
      <c r="J11" s="13" t="s">
        <v>47</v>
      </c>
      <c r="K11" s="13" t="s">
        <v>48</v>
      </c>
      <c r="L11" s="13" t="s">
        <v>49</v>
      </c>
      <c r="M11" s="13" t="s">
        <v>50</v>
      </c>
      <c r="N11" s="13" t="s">
        <v>51</v>
      </c>
      <c r="W11" s="1" t="s">
        <v>62</v>
      </c>
      <c r="X11" s="1" t="s">
        <v>63</v>
      </c>
    </row>
    <row r="12" spans="1:27" ht="30.75" thickBot="1" x14ac:dyDescent="0.3">
      <c r="A12" s="14">
        <v>11</v>
      </c>
      <c r="B12" s="15" t="s">
        <v>37</v>
      </c>
      <c r="C12" s="16">
        <v>-13</v>
      </c>
      <c r="D12" s="16">
        <v>-10</v>
      </c>
      <c r="E12" s="16">
        <v>-2</v>
      </c>
      <c r="F12" s="16">
        <v>5</v>
      </c>
      <c r="G12" s="16">
        <v>11</v>
      </c>
      <c r="H12" s="16">
        <v>14</v>
      </c>
      <c r="I12" s="16">
        <v>18</v>
      </c>
      <c r="J12" s="16">
        <v>20</v>
      </c>
      <c r="K12" s="16">
        <v>16</v>
      </c>
      <c r="L12" s="16">
        <v>9</v>
      </c>
      <c r="M12" s="16">
        <v>-1</v>
      </c>
      <c r="N12" s="16">
        <v>-9</v>
      </c>
      <c r="W12" s="1">
        <f>-((J3+I3)*1/6+(K3+I3)*1/6+(L3+I3)*1/18+(M3+I3)*1/18+(N3+I3)*1/18+(O3+I3)*1/18+(P3+I3)*1/18+(Q3+I3)*1/18+(R3+I3)*1/18+(S3+I3)*1/18+(T3+I3)*1/18+(U3+I3)*1/6)</f>
        <v>-128.66666666666669</v>
      </c>
      <c r="X12" s="1">
        <f>-((J3+I3)*31/365+(K3+I3)*28/365+(L3+I3)*31/365+(M3+I3)*30/365+(N3+I3)*31/365+(O3+I3)*30/365+(P3+I3)*31/365+(Q3+I3)*31/365+(R3+I3)*30/365+(S3+I3)*31/365+(T3+I3)*30/365+(U3+I3)*31/365)</f>
        <v>-137.07671232876712</v>
      </c>
    </row>
    <row r="13" spans="1:27" x14ac:dyDescent="0.25">
      <c r="W13" s="1">
        <f t="shared" ref="W13:W17" si="7">-((J4+I4)*1/6+(K4+I4)*1/6+(L4+I4)*1/18+(M4+I4)*1/18+(N4+I4)*1/18+(O4+I4)*1/18+(P4+I4)*1/18+(Q4+I4)*1/18+(R4+I4)*1/18+(S4+I4)*1/18+(T4+I4)*1/18+(U4+I4)*1/6)</f>
        <v>-114.11111111111114</v>
      </c>
      <c r="X13" s="1">
        <f t="shared" ref="X13:X17" si="8">-((J4+I4)*31/365+(K4+I4)*28/365+(L4+I4)*31/365+(M4+I4)*30/365+(N4+I4)*31/365+(O4+I4)*30/365+(P4+I4)*31/365+(Q4+I4)*31/365+(R4+I4)*30/365+(S4+I4)*31/365+(T4+I4)*30/365+(U4+I4)*31/365)</f>
        <v>-108.04657534246576</v>
      </c>
    </row>
    <row r="14" spans="1:27" ht="15.75" thickBot="1" x14ac:dyDescent="0.3">
      <c r="W14" s="1">
        <f t="shared" si="7"/>
        <v>-122.99999999999997</v>
      </c>
      <c r="X14" s="1">
        <f t="shared" si="8"/>
        <v>-103.45753424657534</v>
      </c>
    </row>
    <row r="15" spans="1:27" ht="30.75" thickBot="1" x14ac:dyDescent="0.3">
      <c r="A15" s="17" t="s">
        <v>38</v>
      </c>
      <c r="B15" s="18" t="s">
        <v>53</v>
      </c>
      <c r="C15" s="13" t="s">
        <v>54</v>
      </c>
      <c r="D15" s="13" t="s">
        <v>55</v>
      </c>
      <c r="W15" s="1">
        <f t="shared" si="7"/>
        <v>-101.22222222222224</v>
      </c>
      <c r="X15" s="1">
        <f t="shared" si="8"/>
        <v>-80.745205479452068</v>
      </c>
    </row>
    <row r="16" spans="1:27" ht="15.75" thickBot="1" x14ac:dyDescent="0.3">
      <c r="A16" s="19">
        <v>1</v>
      </c>
      <c r="B16" s="20" t="s">
        <v>28</v>
      </c>
      <c r="C16" s="9">
        <v>0.5</v>
      </c>
      <c r="D16" s="1">
        <f>E16+2</f>
        <v>8</v>
      </c>
      <c r="E16" s="9">
        <v>6</v>
      </c>
      <c r="F16" s="1">
        <f>D16</f>
        <v>8</v>
      </c>
      <c r="W16" s="1">
        <f t="shared" si="7"/>
        <v>-105.1111111111111</v>
      </c>
      <c r="X16" s="1">
        <f t="shared" si="8"/>
        <v>-86.61369863013698</v>
      </c>
    </row>
    <row r="17" spans="1:25" ht="15.75" thickBot="1" x14ac:dyDescent="0.3">
      <c r="A17" s="19">
        <v>2</v>
      </c>
      <c r="B17" s="20" t="s">
        <v>12</v>
      </c>
      <c r="C17" s="9">
        <v>4</v>
      </c>
      <c r="D17" s="1">
        <f>E17+2</f>
        <v>50</v>
      </c>
      <c r="E17" s="9">
        <v>48</v>
      </c>
      <c r="F17" s="1">
        <f>E17/3+2</f>
        <v>18</v>
      </c>
      <c r="W17" s="1">
        <f t="shared" si="7"/>
        <v>-95.1111111111111</v>
      </c>
      <c r="X17" s="1">
        <f t="shared" si="8"/>
        <v>-76.61369863013698</v>
      </c>
    </row>
    <row r="18" spans="1:25" ht="15.75" thickBot="1" x14ac:dyDescent="0.3">
      <c r="A18" s="19">
        <v>3</v>
      </c>
      <c r="B18" s="10" t="s">
        <v>14</v>
      </c>
      <c r="C18" s="9">
        <v>2</v>
      </c>
      <c r="D18" s="1">
        <f>E18+2</f>
        <v>26</v>
      </c>
      <c r="E18" s="9">
        <v>24</v>
      </c>
      <c r="F18" s="1">
        <f>D18</f>
        <v>26</v>
      </c>
      <c r="W18" s="1">
        <f>MAX(W12:W17)</f>
        <v>-95.1111111111111</v>
      </c>
      <c r="X18" s="1">
        <f>MAX(X12:X17)</f>
        <v>-76.61369863013698</v>
      </c>
    </row>
    <row r="19" spans="1:25" ht="15.75" thickBot="1" x14ac:dyDescent="0.3">
      <c r="A19" s="19">
        <v>4</v>
      </c>
      <c r="B19" s="10" t="s">
        <v>33</v>
      </c>
      <c r="C19" s="9">
        <v>0.5</v>
      </c>
      <c r="D19" s="1">
        <f>E19+2</f>
        <v>8</v>
      </c>
      <c r="E19" s="9">
        <v>6</v>
      </c>
      <c r="F19" s="1">
        <f>E19/3+2</f>
        <v>4</v>
      </c>
    </row>
    <row r="20" spans="1:25" ht="15.75" thickBot="1" x14ac:dyDescent="0.3">
      <c r="A20" s="19">
        <v>5</v>
      </c>
      <c r="B20" s="10" t="s">
        <v>18</v>
      </c>
      <c r="C20" s="9">
        <v>1</v>
      </c>
      <c r="D20" s="1">
        <f>E20+2</f>
        <v>14</v>
      </c>
      <c r="E20" s="9">
        <v>12</v>
      </c>
      <c r="F20" s="1">
        <f>D20</f>
        <v>14</v>
      </c>
      <c r="I20" s="1" t="s">
        <v>34</v>
      </c>
      <c r="J20" s="2" t="s">
        <v>36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5" ht="15.75" thickBot="1" x14ac:dyDescent="0.3">
      <c r="A21" s="19">
        <v>6</v>
      </c>
      <c r="B21" s="10" t="s">
        <v>20</v>
      </c>
      <c r="C21" s="9">
        <v>0.5</v>
      </c>
      <c r="D21" s="1">
        <f>E21+2</f>
        <v>8</v>
      </c>
      <c r="E21" s="9">
        <v>6</v>
      </c>
      <c r="F21" s="1">
        <f t="shared" ref="F21:F23" si="9">D21</f>
        <v>8</v>
      </c>
      <c r="I21" s="7" t="s">
        <v>35</v>
      </c>
      <c r="J21" s="7">
        <v>1</v>
      </c>
      <c r="K21" s="7">
        <v>2</v>
      </c>
      <c r="L21" s="7">
        <v>3</v>
      </c>
      <c r="M21" s="7">
        <v>4</v>
      </c>
      <c r="N21" s="7">
        <v>5</v>
      </c>
      <c r="O21" s="7">
        <v>6</v>
      </c>
      <c r="P21" s="7">
        <v>7</v>
      </c>
      <c r="Q21" s="7">
        <v>8</v>
      </c>
      <c r="R21" s="7">
        <v>9</v>
      </c>
      <c r="S21" s="7">
        <v>10</v>
      </c>
      <c r="T21" s="7">
        <v>11</v>
      </c>
      <c r="U21" s="7">
        <v>12</v>
      </c>
      <c r="W21" s="1" t="s">
        <v>65</v>
      </c>
      <c r="Y21" s="1" t="s">
        <v>64</v>
      </c>
    </row>
    <row r="22" spans="1:25" ht="15.75" thickBot="1" x14ac:dyDescent="0.3">
      <c r="A22" s="19">
        <v>7</v>
      </c>
      <c r="B22" s="10" t="s">
        <v>26</v>
      </c>
      <c r="C22" s="9">
        <v>1</v>
      </c>
      <c r="D22" s="1">
        <f>E22+2</f>
        <v>14</v>
      </c>
      <c r="E22" s="9">
        <v>12</v>
      </c>
      <c r="F22" s="1">
        <f t="shared" si="9"/>
        <v>14</v>
      </c>
      <c r="I22" s="7">
        <f>H3*10</f>
        <v>95</v>
      </c>
      <c r="J22" s="7">
        <v>0</v>
      </c>
      <c r="K22" s="7">
        <v>0</v>
      </c>
      <c r="L22" s="7">
        <f>F24+F20</f>
        <v>28</v>
      </c>
      <c r="M22" s="7">
        <f>F21+F23+F20+F29</f>
        <v>68</v>
      </c>
      <c r="N22" s="7">
        <f>F26+F20+F22</f>
        <v>42</v>
      </c>
      <c r="O22" s="7">
        <f>N22</f>
        <v>42</v>
      </c>
      <c r="P22" s="7">
        <f>N22</f>
        <v>42</v>
      </c>
      <c r="Q22" s="7">
        <f>N22</f>
        <v>42</v>
      </c>
      <c r="R22" s="7">
        <f>N22</f>
        <v>42</v>
      </c>
      <c r="S22" s="7">
        <f>M22</f>
        <v>68</v>
      </c>
      <c r="T22" s="7">
        <f>L22</f>
        <v>28</v>
      </c>
      <c r="U22" s="7">
        <f>L22</f>
        <v>28</v>
      </c>
      <c r="W22" s="1">
        <f>-(SUM(J22:U22)+12*I22)</f>
        <v>-1570</v>
      </c>
    </row>
    <row r="23" spans="1:25" ht="15.75" thickBot="1" x14ac:dyDescent="0.3">
      <c r="A23" s="19">
        <v>8</v>
      </c>
      <c r="B23" s="10" t="s">
        <v>21</v>
      </c>
      <c r="C23" s="9">
        <v>2</v>
      </c>
      <c r="D23" s="1">
        <f>E23+2</f>
        <v>26</v>
      </c>
      <c r="E23" s="9">
        <v>24</v>
      </c>
      <c r="F23" s="1">
        <f t="shared" si="9"/>
        <v>26</v>
      </c>
      <c r="I23" s="7">
        <f>H4*10</f>
        <v>75</v>
      </c>
      <c r="J23" s="7">
        <f>F17+F18</f>
        <v>44</v>
      </c>
      <c r="K23" s="7">
        <f>J23</f>
        <v>44</v>
      </c>
      <c r="L23" s="7">
        <v>0</v>
      </c>
      <c r="M23" s="7">
        <f>F21+F23+F29</f>
        <v>54</v>
      </c>
      <c r="N23" s="7">
        <f>F26+F22</f>
        <v>28</v>
      </c>
      <c r="O23" s="7">
        <f>N23</f>
        <v>28</v>
      </c>
      <c r="P23" s="7">
        <f>N23</f>
        <v>28</v>
      </c>
      <c r="Q23" s="7">
        <f>N23</f>
        <v>28</v>
      </c>
      <c r="R23" s="7">
        <f>N23</f>
        <v>28</v>
      </c>
      <c r="S23" s="7">
        <f>M23</f>
        <v>54</v>
      </c>
      <c r="T23" s="7">
        <v>0</v>
      </c>
      <c r="U23" s="7">
        <v>0</v>
      </c>
      <c r="W23" s="1">
        <f>-(SUM(J23:U23)+12*I23)</f>
        <v>-1236</v>
      </c>
    </row>
    <row r="24" spans="1:25" ht="15.75" thickBot="1" x14ac:dyDescent="0.3">
      <c r="A24" s="19">
        <v>9</v>
      </c>
      <c r="B24" s="10" t="s">
        <v>17</v>
      </c>
      <c r="C24" s="9">
        <v>3</v>
      </c>
      <c r="D24" s="1">
        <f>E24+2</f>
        <v>38</v>
      </c>
      <c r="E24" s="9">
        <v>36</v>
      </c>
      <c r="F24" s="1">
        <f>E24/3+2</f>
        <v>14</v>
      </c>
      <c r="I24" s="7">
        <f>H5*10</f>
        <v>50</v>
      </c>
      <c r="J24" s="7">
        <f>F31+F17+F25+F18+F30</f>
        <v>68</v>
      </c>
      <c r="K24" s="7">
        <f>J24</f>
        <v>68</v>
      </c>
      <c r="L24" s="7">
        <f>F31+F24+F25+F30</f>
        <v>38</v>
      </c>
      <c r="M24" s="7">
        <v>0</v>
      </c>
      <c r="N24" s="7">
        <f>N23</f>
        <v>28</v>
      </c>
      <c r="O24" s="7">
        <f>N24</f>
        <v>28</v>
      </c>
      <c r="P24" s="7">
        <f>N24</f>
        <v>28</v>
      </c>
      <c r="Q24" s="7">
        <f>N24</f>
        <v>28</v>
      </c>
      <c r="R24" s="7">
        <f>N24</f>
        <v>28</v>
      </c>
      <c r="S24" s="7">
        <v>0</v>
      </c>
      <c r="T24" s="7">
        <f>L24</f>
        <v>38</v>
      </c>
      <c r="U24" s="7">
        <f>L24</f>
        <v>38</v>
      </c>
      <c r="W24" s="1">
        <f t="shared" ref="W24:W25" si="10">-(SUM(J24:U24)+12*I24)</f>
        <v>-990</v>
      </c>
    </row>
    <row r="25" spans="1:25" ht="15.75" thickBot="1" x14ac:dyDescent="0.3">
      <c r="A25" s="19">
        <v>10</v>
      </c>
      <c r="B25" s="10" t="s">
        <v>13</v>
      </c>
      <c r="C25" s="9">
        <v>0.5</v>
      </c>
      <c r="D25" s="1">
        <f>E25+2</f>
        <v>8</v>
      </c>
      <c r="E25" s="9">
        <v>6</v>
      </c>
      <c r="F25" s="1">
        <f>D25</f>
        <v>8</v>
      </c>
      <c r="I25" s="7">
        <f>H6*10</f>
        <v>30</v>
      </c>
      <c r="J25" s="7">
        <f>J24</f>
        <v>68</v>
      </c>
      <c r="K25" s="7">
        <f>J25</f>
        <v>68</v>
      </c>
      <c r="L25" s="7">
        <f>L24</f>
        <v>38</v>
      </c>
      <c r="M25" s="7">
        <f>M23</f>
        <v>54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f>M25</f>
        <v>54</v>
      </c>
      <c r="T25" s="7">
        <f>L25</f>
        <v>38</v>
      </c>
      <c r="U25" s="7">
        <f>L25</f>
        <v>38</v>
      </c>
      <c r="W25" s="1">
        <f t="shared" si="10"/>
        <v>-718</v>
      </c>
    </row>
    <row r="26" spans="1:25" ht="15.75" thickBot="1" x14ac:dyDescent="0.3">
      <c r="A26" s="19">
        <v>11</v>
      </c>
      <c r="B26" s="10" t="s">
        <v>25</v>
      </c>
      <c r="C26" s="9">
        <v>1</v>
      </c>
      <c r="D26" s="1">
        <f>E26+2</f>
        <v>14</v>
      </c>
      <c r="E26" s="9">
        <v>12</v>
      </c>
      <c r="F26" s="1">
        <f t="shared" ref="F26:F29" si="11">D26</f>
        <v>14</v>
      </c>
      <c r="I26" s="7">
        <f>H7*10</f>
        <v>30</v>
      </c>
      <c r="J26" s="7">
        <f t="shared" ref="J26:J27" si="12">J25</f>
        <v>68</v>
      </c>
      <c r="K26" s="7">
        <f>J26</f>
        <v>68</v>
      </c>
      <c r="L26" s="7">
        <f t="shared" ref="L26:L27" si="13">L25</f>
        <v>38</v>
      </c>
      <c r="M26" s="7">
        <f>M23</f>
        <v>54</v>
      </c>
      <c r="N26" s="7">
        <f>F26</f>
        <v>14</v>
      </c>
      <c r="O26" s="7">
        <f>N26</f>
        <v>14</v>
      </c>
      <c r="P26" s="7">
        <f>N26</f>
        <v>14</v>
      </c>
      <c r="Q26" s="7">
        <f>N26</f>
        <v>14</v>
      </c>
      <c r="R26" s="7">
        <f>N26</f>
        <v>14</v>
      </c>
      <c r="S26" s="7">
        <f>M26</f>
        <v>54</v>
      </c>
      <c r="T26" s="7">
        <f>L26</f>
        <v>38</v>
      </c>
      <c r="U26" s="7">
        <f>L26</f>
        <v>38</v>
      </c>
      <c r="W26" s="1">
        <f>-(SUM(J26:U26)+12*I26)</f>
        <v>-788</v>
      </c>
    </row>
    <row r="27" spans="1:25" ht="15.75" thickBot="1" x14ac:dyDescent="0.3">
      <c r="A27" s="19">
        <v>12</v>
      </c>
      <c r="B27" s="10" t="s">
        <v>29</v>
      </c>
      <c r="C27" s="9">
        <v>0.5</v>
      </c>
      <c r="D27" s="1">
        <f>E27+2</f>
        <v>8</v>
      </c>
      <c r="E27" s="9">
        <v>6</v>
      </c>
      <c r="F27" s="1">
        <f t="shared" si="11"/>
        <v>8</v>
      </c>
      <c r="I27" s="7">
        <f>H8*10</f>
        <v>20</v>
      </c>
      <c r="J27" s="7">
        <f t="shared" si="12"/>
        <v>68</v>
      </c>
      <c r="K27" s="7">
        <f t="shared" ref="K27" si="14">K26</f>
        <v>68</v>
      </c>
      <c r="L27" s="7">
        <f t="shared" si="13"/>
        <v>38</v>
      </c>
      <c r="M27" s="7">
        <f>M23</f>
        <v>54</v>
      </c>
      <c r="N27" s="7">
        <f t="shared" ref="N27" si="15">N26</f>
        <v>14</v>
      </c>
      <c r="O27" s="7">
        <f t="shared" ref="O27" si="16">O26</f>
        <v>14</v>
      </c>
      <c r="P27" s="7">
        <f t="shared" ref="P27" si="17">P26</f>
        <v>14</v>
      </c>
      <c r="Q27" s="7">
        <f t="shared" ref="Q27" si="18">Q26</f>
        <v>14</v>
      </c>
      <c r="R27" s="7">
        <f t="shared" ref="R27" si="19">R26</f>
        <v>14</v>
      </c>
      <c r="S27" s="7">
        <f t="shared" ref="S27" si="20">S26</f>
        <v>54</v>
      </c>
      <c r="T27" s="7">
        <f t="shared" ref="T27" si="21">T26</f>
        <v>38</v>
      </c>
      <c r="U27" s="7">
        <f t="shared" ref="U27" si="22">U26</f>
        <v>38</v>
      </c>
      <c r="W27" s="1">
        <f>-(SUM(J27:U27)+12*I27)</f>
        <v>-668</v>
      </c>
    </row>
    <row r="28" spans="1:25" ht="15.75" thickBot="1" x14ac:dyDescent="0.3">
      <c r="A28" s="19">
        <v>13</v>
      </c>
      <c r="B28" s="10" t="s">
        <v>31</v>
      </c>
      <c r="C28" s="9">
        <v>0.5</v>
      </c>
      <c r="D28" s="1">
        <f>E28+2</f>
        <v>8</v>
      </c>
      <c r="E28" s="9">
        <v>6</v>
      </c>
      <c r="F28" s="1">
        <f t="shared" si="11"/>
        <v>8</v>
      </c>
      <c r="W28" s="1">
        <f>MAX(W22:W27)</f>
        <v>-668</v>
      </c>
    </row>
    <row r="29" spans="1:25" ht="15.75" thickBot="1" x14ac:dyDescent="0.3">
      <c r="A29" s="19">
        <v>14</v>
      </c>
      <c r="B29" s="20" t="s">
        <v>23</v>
      </c>
      <c r="C29" s="9">
        <v>1.5</v>
      </c>
      <c r="D29" s="1">
        <f>E29+2</f>
        <v>20</v>
      </c>
      <c r="E29" s="9">
        <v>18</v>
      </c>
      <c r="F29" s="1">
        <f t="shared" si="11"/>
        <v>20</v>
      </c>
    </row>
    <row r="30" spans="1:25" ht="15.75" thickBot="1" x14ac:dyDescent="0.3">
      <c r="A30" s="19">
        <v>15</v>
      </c>
      <c r="B30" s="10" t="s">
        <v>15</v>
      </c>
      <c r="C30" s="9">
        <v>2</v>
      </c>
      <c r="D30" s="1">
        <f>E30+2</f>
        <v>26</v>
      </c>
      <c r="E30" s="9">
        <v>24</v>
      </c>
      <c r="F30" s="1">
        <f>E30/3+2</f>
        <v>10</v>
      </c>
    </row>
    <row r="31" spans="1:25" ht="15.75" thickBot="1" x14ac:dyDescent="0.3">
      <c r="A31" s="19">
        <v>16</v>
      </c>
      <c r="B31" s="10" t="s">
        <v>11</v>
      </c>
      <c r="C31" s="9">
        <v>1</v>
      </c>
      <c r="D31" s="1">
        <f>E31+2</f>
        <v>14</v>
      </c>
      <c r="E31" s="9">
        <v>12</v>
      </c>
      <c r="F31" s="1">
        <f>E31/3+2</f>
        <v>6</v>
      </c>
    </row>
    <row r="32" spans="1:25" ht="15.75" thickBot="1" x14ac:dyDescent="0.3">
      <c r="A32" s="19">
        <v>17</v>
      </c>
      <c r="B32" s="10" t="s">
        <v>32</v>
      </c>
      <c r="C32" s="9">
        <v>0.5</v>
      </c>
      <c r="D32" s="1">
        <f>E32+2</f>
        <v>8</v>
      </c>
      <c r="E32" s="9">
        <v>6</v>
      </c>
      <c r="F32" s="1">
        <f>D32</f>
        <v>8</v>
      </c>
    </row>
  </sheetData>
  <mergeCells count="7">
    <mergeCell ref="J20:U20"/>
    <mergeCell ref="A1:A2"/>
    <mergeCell ref="B1:B2"/>
    <mergeCell ref="E1:E2"/>
    <mergeCell ref="F1:F2"/>
    <mergeCell ref="G1:G2"/>
    <mergeCell ref="J1:U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Анжела</dc:creator>
  <cp:lastModifiedBy>Анжела</cp:lastModifiedBy>
  <dcterms:created xsi:type="dcterms:W3CDTF">2016-10-23T12:49:12Z</dcterms:created>
  <dcterms:modified xsi:type="dcterms:W3CDTF">2016-10-23T14:35:59Z</dcterms:modified>
</cp:coreProperties>
</file>