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nett_BACKUP/Research/curtobacterium/chapter5_curto-evolution/transplant_communitybags/metagenomic_analyses/curto_coregenes/ecotype_physio/"/>
    </mc:Choice>
  </mc:AlternateContent>
  <xr:revisionPtr revIDLastSave="0" documentId="13_ncr:1_{8CE90527-378C-C94D-8B34-721071844F67}" xr6:coauthVersionLast="46" xr6:coauthVersionMax="46" xr10:uidLastSave="{00000000-0000-0000-0000-000000000000}"/>
  <bookViews>
    <workbookView xWindow="59080" yWindow="8820" windowWidth="27640" windowHeight="16940" xr2:uid="{2D756425-5AD8-0646-8D24-0495DDF43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G11" i="1"/>
  <c r="G12" i="1"/>
  <c r="G13" i="1"/>
  <c r="D11" i="1"/>
  <c r="D12" i="1"/>
  <c r="D13" i="1"/>
  <c r="G9" i="1"/>
  <c r="G10" i="1"/>
  <c r="D10" i="1"/>
  <c r="D9" i="1"/>
  <c r="G8" i="1"/>
  <c r="D8" i="1"/>
  <c r="K3" i="1"/>
  <c r="G3" i="1"/>
  <c r="G4" i="1"/>
  <c r="G5" i="1"/>
  <c r="G6" i="1"/>
  <c r="G7" i="1"/>
  <c r="G2" i="1"/>
  <c r="D3" i="1"/>
  <c r="D4" i="1"/>
  <c r="D5" i="1"/>
  <c r="D6" i="1"/>
  <c r="D7" i="1"/>
  <c r="N6" i="1" l="1"/>
  <c r="N5" i="1"/>
  <c r="M3" i="1"/>
  <c r="M2" i="1"/>
  <c r="K2" i="1"/>
  <c r="M6" i="1"/>
  <c r="N3" i="1"/>
  <c r="N2" i="1"/>
  <c r="K6" i="1"/>
  <c r="M5" i="1"/>
  <c r="K5" i="1"/>
</calcChain>
</file>

<file path=xl/sharedStrings.xml><?xml version="1.0" encoding="utf-8"?>
<sst xmlns="http://schemas.openxmlformats.org/spreadsheetml/2006/main" count="41" uniqueCount="25">
  <si>
    <t>trait</t>
  </si>
  <si>
    <t>biofilm</t>
  </si>
  <si>
    <t>survey</t>
  </si>
  <si>
    <t>tranplant</t>
  </si>
  <si>
    <t>treatment</t>
  </si>
  <si>
    <t>umax</t>
  </si>
  <si>
    <t>Amax</t>
  </si>
  <si>
    <t>xylan</t>
  </si>
  <si>
    <t>cellulose</t>
  </si>
  <si>
    <t>temp</t>
  </si>
  <si>
    <t>map.pearson.r2</t>
  </si>
  <si>
    <t>map.pearson.pvalue</t>
  </si>
  <si>
    <t>mat.pearson.r2</t>
  </si>
  <si>
    <t>mat.pearson.pvalue</t>
  </si>
  <si>
    <t>mean_MATsurvey.r2</t>
  </si>
  <si>
    <t>sd_MATsurvey.r2</t>
  </si>
  <si>
    <t>map.pearson.r</t>
  </si>
  <si>
    <t>mat.pearson.r</t>
  </si>
  <si>
    <t>mean_MAPsurvey.r2</t>
  </si>
  <si>
    <t>sd_MAPsurvey.r2</t>
  </si>
  <si>
    <t>mean_MAPtrans.r2</t>
  </si>
  <si>
    <t>sd_MAPtrans.r2</t>
  </si>
  <si>
    <t>mean_MATtrans.r2</t>
  </si>
  <si>
    <t>sd_MATtrans.r2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</si>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</sst>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1" fillId="2" borderId="0" xfId="0" applyNumberFormat="1" applyFon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A768-90BF-7B44-AB45-994E7A12F7C3}">
  <dimension ref="A1:N15"/>
  <sheetViews>
    <sheetView tabSelected="1" workbookViewId="0">
      <selection activeCell="E6" sqref="E6"/>
    </sheetView>
  </sheetViews>
  <sheetFormatPr baseColWidth="10" defaultRowHeight="16" x14ac:dyDescent="0.2"/>
  <cols>
    <col min="3" max="3" width="14" bestFit="1" customWidth="1"/>
    <col min="4" max="4" width="14" customWidth="1"/>
    <col min="5" max="5" width="17.83203125" bestFit="1" customWidth="1"/>
    <col min="6" max="7" width="15.6640625" customWidth="1"/>
    <col min="8" max="8" width="17.5" bestFit="1" customWidth="1"/>
    <col min="9" max="9" width="14" bestFit="1" customWidth="1"/>
    <col min="10" max="10" width="18.1640625" bestFit="1" customWidth="1"/>
    <col min="12" max="12" width="18.1640625" bestFit="1" customWidth="1"/>
  </cols>
  <sheetData>
    <row r="1" spans="1:14" x14ac:dyDescent="0.2">
      <c r="A1" t="s">
        <v>0</v>
      </c>
      <c r="B1" t="s">
        <v>4</v>
      </c>
      <c r="C1" t="s">
        <v>16</v>
      </c>
      <c r="D1" t="s">
        <v>10</v>
      </c>
      <c r="E1" t="s">
        <v>11</v>
      </c>
      <c r="F1" t="s">
        <v>17</v>
      </c>
      <c r="G1" t="s">
        <v>12</v>
      </c>
      <c r="H1" t="s">
        <v>13</v>
      </c>
      <c r="N1" t="s">
        <v>24</v>
      </c>
    </row>
    <row r="2" spans="1:14" x14ac:dyDescent="0.2">
      <c r="A2" s="3" t="s">
        <v>1</v>
      </c>
      <c r="B2" s="3" t="s">
        <v>2</v>
      </c>
      <c r="C2" s="4">
        <v>-0.59908280000000003</v>
      </c>
      <c r="D2" s="4">
        <f>C2*C2</f>
        <v>0.35890020125584005</v>
      </c>
      <c r="E2" s="4">
        <v>5.2500000000000003E-3</v>
      </c>
      <c r="F2" s="4">
        <v>0.32928819999999998</v>
      </c>
      <c r="G2" s="4">
        <f>F2*F2</f>
        <v>0.10843071865923998</v>
      </c>
      <c r="H2" s="4">
        <v>0.15629999999999999</v>
      </c>
      <c r="J2" t="s">
        <v>18</v>
      </c>
      <c r="K2" s="1">
        <f>AVERAGE(D2:D7)</f>
        <v>0.15141796997743834</v>
      </c>
      <c r="L2" t="s">
        <v>14</v>
      </c>
      <c r="M2" s="2">
        <f>AVERAGE(G2:G7)</f>
        <v>7.6501940267334992E-2</v>
      </c>
      <c r="N2" s="2">
        <f>AVERAGE(D2:D7,G2:G7)</f>
        <v>0.11395995512238666</v>
      </c>
    </row>
    <row r="3" spans="1:14" x14ac:dyDescent="0.2">
      <c r="A3" s="3" t="s">
        <v>5</v>
      </c>
      <c r="B3" s="3" t="s">
        <v>2</v>
      </c>
      <c r="C3" s="4">
        <v>0.1028874</v>
      </c>
      <c r="D3" s="4">
        <f t="shared" ref="D3:D13" si="0">C3*C3</f>
        <v>1.0585817078760001E-2</v>
      </c>
      <c r="E3" s="4">
        <v>0.66600000000000004</v>
      </c>
      <c r="F3" s="4">
        <v>-0.20842289999999999</v>
      </c>
      <c r="G3" s="4">
        <f t="shared" ref="G3:G13" si="1">F3*F3</f>
        <v>4.3440105244409999E-2</v>
      </c>
      <c r="H3" s="4">
        <v>0.37790000000000001</v>
      </c>
      <c r="J3" t="s">
        <v>19</v>
      </c>
      <c r="K3" s="1">
        <f>STDEV(D2:D7)</f>
        <v>0.13185167311843798</v>
      </c>
      <c r="L3" t="s">
        <v>15</v>
      </c>
      <c r="M3">
        <f>STDEV(G2:G7)</f>
        <v>3.5053282343657947E-2</v>
      </c>
      <c r="N3">
        <f>STDEV(D2:D7,G2:G7)</f>
        <v>9.995690710526367E-2</v>
      </c>
    </row>
    <row r="4" spans="1:14" x14ac:dyDescent="0.2">
      <c r="A4" s="3" t="s">
        <v>6</v>
      </c>
      <c r="B4" s="3" t="s">
        <v>2</v>
      </c>
      <c r="C4" s="4">
        <v>-0.1945317</v>
      </c>
      <c r="D4" s="4">
        <f t="shared" si="0"/>
        <v>3.7842582304890002E-2</v>
      </c>
      <c r="E4" s="4">
        <v>0.41120000000000001</v>
      </c>
      <c r="F4" s="4">
        <v>0.154554</v>
      </c>
      <c r="G4" s="4">
        <f t="shared" si="1"/>
        <v>2.3886938915999998E-2</v>
      </c>
      <c r="H4" s="4">
        <v>0.51529999999999998</v>
      </c>
      <c r="K4" s="1"/>
    </row>
    <row r="5" spans="1:14" x14ac:dyDescent="0.2">
      <c r="A5" s="3" t="s">
        <v>7</v>
      </c>
      <c r="B5" s="3" t="s">
        <v>2</v>
      </c>
      <c r="C5" s="4">
        <v>0.38155679999999997</v>
      </c>
      <c r="D5" s="4">
        <f t="shared" si="0"/>
        <v>0.14558559162623999</v>
      </c>
      <c r="E5" s="4">
        <v>9.6920000000000006E-2</v>
      </c>
      <c r="F5" s="4">
        <v>-0.32091360000000002</v>
      </c>
      <c r="G5" s="4">
        <f t="shared" si="1"/>
        <v>0.10298553866496002</v>
      </c>
      <c r="H5" s="4">
        <v>0.16769999999999999</v>
      </c>
      <c r="J5" t="s">
        <v>20</v>
      </c>
      <c r="K5" s="1">
        <f>AVERAGE(D8:D13)</f>
        <v>0.35014539762107838</v>
      </c>
      <c r="L5" t="s">
        <v>22</v>
      </c>
      <c r="M5" s="2">
        <f>AVERAGE(G8:G13)</f>
        <v>0.35533641081715667</v>
      </c>
      <c r="N5" s="2">
        <f>AVERAGE(D8:D13,G8:G13)</f>
        <v>0.35274090421911747</v>
      </c>
    </row>
    <row r="6" spans="1:14" x14ac:dyDescent="0.2">
      <c r="A6" s="3" t="s">
        <v>8</v>
      </c>
      <c r="B6" s="3" t="s">
        <v>2</v>
      </c>
      <c r="C6" s="4">
        <v>0.32877810000000002</v>
      </c>
      <c r="D6" s="4">
        <f t="shared" si="0"/>
        <v>0.10809503903961001</v>
      </c>
      <c r="E6" s="4">
        <v>0.157</v>
      </c>
      <c r="F6" s="4">
        <v>-0.28353859999999997</v>
      </c>
      <c r="G6" s="4">
        <f t="shared" si="1"/>
        <v>8.0394137689959982E-2</v>
      </c>
      <c r="H6" s="4">
        <v>0.22570000000000001</v>
      </c>
      <c r="J6" t="s">
        <v>21</v>
      </c>
      <c r="K6" s="1">
        <f>STDEV(D8:D13)</f>
        <v>0.20517672501512177</v>
      </c>
      <c r="L6" t="s">
        <v>23</v>
      </c>
      <c r="M6">
        <f>STDEV(G8:G13)</f>
        <v>0.17936026185338294</v>
      </c>
      <c r="N6" s="2">
        <f>STDEV(D8:D13,G8:G13)</f>
        <v>0.1837534909882928</v>
      </c>
    </row>
    <row r="7" spans="1:14" x14ac:dyDescent="0.2">
      <c r="A7" s="3" t="s">
        <v>9</v>
      </c>
      <c r="B7" s="3" t="s">
        <v>2</v>
      </c>
      <c r="C7" s="4">
        <v>-0.4974923</v>
      </c>
      <c r="D7" s="4">
        <f t="shared" si="0"/>
        <v>0.24749858855928999</v>
      </c>
      <c r="E7" s="5">
        <v>2.562E-2</v>
      </c>
      <c r="F7" s="4">
        <v>0.3160288</v>
      </c>
      <c r="G7" s="4">
        <f t="shared" si="1"/>
        <v>9.9874202429439993E-2</v>
      </c>
      <c r="H7" s="4">
        <v>0.17460000000000001</v>
      </c>
    </row>
    <row r="8" spans="1:14" x14ac:dyDescent="0.2">
      <c r="A8" s="3" t="s">
        <v>1</v>
      </c>
      <c r="B8" s="3" t="s">
        <v>3</v>
      </c>
      <c r="C8" s="4">
        <v>-0.63048769999999998</v>
      </c>
      <c r="D8" s="4">
        <f t="shared" si="0"/>
        <v>0.39751473985128999</v>
      </c>
      <c r="E8" s="5">
        <v>2.6839999999999999E-12</v>
      </c>
      <c r="F8" s="4">
        <v>0.64853179999999999</v>
      </c>
      <c r="G8" s="4">
        <f t="shared" si="1"/>
        <v>0.42059349561123999</v>
      </c>
      <c r="H8" s="4">
        <v>3.9299999999999999E-13</v>
      </c>
    </row>
    <row r="9" spans="1:14" x14ac:dyDescent="0.2">
      <c r="A9" s="3" t="s">
        <v>5</v>
      </c>
      <c r="B9" s="3" t="s">
        <v>3</v>
      </c>
      <c r="C9" s="4">
        <v>-0.2094782</v>
      </c>
      <c r="D9" s="4">
        <f t="shared" si="0"/>
        <v>4.3881116275240002E-2</v>
      </c>
      <c r="E9" s="5">
        <v>3.7440000000000001E-2</v>
      </c>
      <c r="F9" s="4">
        <v>0.27011600000000002</v>
      </c>
      <c r="G9" s="4">
        <f t="shared" si="1"/>
        <v>7.2962653456000018E-2</v>
      </c>
      <c r="H9" s="5">
        <v>6.8519999999999996E-3</v>
      </c>
    </row>
    <row r="10" spans="1:14" x14ac:dyDescent="0.2">
      <c r="A10" s="3" t="s">
        <v>6</v>
      </c>
      <c r="B10" s="3" t="s">
        <v>3</v>
      </c>
      <c r="C10" s="4">
        <v>-0.38581660000000001</v>
      </c>
      <c r="D10" s="4">
        <f t="shared" si="0"/>
        <v>0.14885444883556001</v>
      </c>
      <c r="E10" s="4">
        <v>8.0160000000000005E-5</v>
      </c>
      <c r="F10" s="4">
        <v>0.43627739999999998</v>
      </c>
      <c r="G10" s="4">
        <f t="shared" si="1"/>
        <v>0.19033796975075998</v>
      </c>
      <c r="H10" s="4">
        <v>6.3589999999999996E-6</v>
      </c>
    </row>
    <row r="11" spans="1:14" x14ac:dyDescent="0.2">
      <c r="A11" s="3" t="s">
        <v>7</v>
      </c>
      <c r="B11" s="3" t="s">
        <v>3</v>
      </c>
      <c r="C11" s="3">
        <v>0.73421650000000005</v>
      </c>
      <c r="D11" s="4">
        <f t="shared" si="0"/>
        <v>0.53907386887225006</v>
      </c>
      <c r="E11" s="6">
        <v>2.2E-16</v>
      </c>
      <c r="F11" s="3">
        <v>-0.71272049999999998</v>
      </c>
      <c r="G11" s="4">
        <f t="shared" si="1"/>
        <v>0.50797051112024993</v>
      </c>
      <c r="H11" s="6">
        <v>2.2E-16</v>
      </c>
    </row>
    <row r="12" spans="1:14" x14ac:dyDescent="0.2">
      <c r="A12" s="3" t="s">
        <v>8</v>
      </c>
      <c r="B12" s="3" t="s">
        <v>3</v>
      </c>
      <c r="C12" s="4">
        <v>0.71598830000000002</v>
      </c>
      <c r="D12" s="4">
        <f t="shared" si="0"/>
        <v>0.51263924573689001</v>
      </c>
      <c r="E12" s="6">
        <v>2.2E-16</v>
      </c>
      <c r="F12" s="4">
        <v>-0.68673499999999998</v>
      </c>
      <c r="G12" s="4">
        <f t="shared" si="1"/>
        <v>0.47160496022499998</v>
      </c>
      <c r="H12" s="4">
        <v>4.2599999999999998E-15</v>
      </c>
    </row>
    <row r="13" spans="1:14" x14ac:dyDescent="0.2">
      <c r="A13" s="3" t="s">
        <v>9</v>
      </c>
      <c r="B13" s="3" t="s">
        <v>3</v>
      </c>
      <c r="C13" s="4">
        <v>-0.67742820000000004</v>
      </c>
      <c r="D13" s="4">
        <f t="shared" si="0"/>
        <v>0.45890896615524007</v>
      </c>
      <c r="E13" s="4">
        <v>1.3650000000000001E-14</v>
      </c>
      <c r="F13" s="4">
        <v>0.68450630000000001</v>
      </c>
      <c r="G13" s="4">
        <f t="shared" si="1"/>
        <v>0.46854887473969004</v>
      </c>
      <c r="H13" s="4">
        <v>5.6520000000000003E-15</v>
      </c>
    </row>
    <row r="14" spans="1:14" x14ac:dyDescent="0.2">
      <c r="C14" s="2"/>
      <c r="D14" s="2"/>
      <c r="E14" s="2"/>
      <c r="F14" s="2"/>
      <c r="G14" s="2"/>
      <c r="H14" s="2"/>
    </row>
    <row r="15" spans="1:14" x14ac:dyDescent="0.2">
      <c r="C15" s="2"/>
      <c r="D15" s="2"/>
      <c r="E15" s="2"/>
      <c r="F15" s="2"/>
      <c r="G15" s="2"/>
      <c r="H15" s="2"/>
    </row>
  </sheetData>
  <sortState xmlns:xlrd2="http://schemas.microsoft.com/office/spreadsheetml/2017/richdata2" ref="A2:H13"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Chase, Alexander</cp:lastModifiedBy>
  <dcterms:created xsi:type="dcterms:W3CDTF">2020-12-08T21:13:31Z</dcterms:created>
  <dcterms:modified xsi:type="dcterms:W3CDTF">2021-01-29T20:06:39Z</dcterms:modified>
</cp:coreProperties>
</file>