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curtobacterium/curto-evolution/transplant_communitybags/metagenomic_analyses/curto_coregenes/pplacer_output/"/>
    </mc:Choice>
  </mc:AlternateContent>
  <xr:revisionPtr revIDLastSave="0" documentId="13_ncr:1_{988748DB-1C54-104C-B998-FADD0C85B8B5}" xr6:coauthVersionLast="45" xr6:coauthVersionMax="45" xr10:uidLastSave="{00000000-0000-0000-0000-000000000000}"/>
  <bookViews>
    <workbookView xWindow="39040" yWindow="-6220" windowWidth="43220" windowHeight="24680" xr2:uid="{179F1201-0FE8-BC46-9CBE-C9FAF9D5F0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2" i="1" l="1"/>
  <c r="BY12" i="1"/>
  <c r="BZ12" i="1"/>
  <c r="CA12" i="1"/>
  <c r="BW12" i="1"/>
  <c r="BX8" i="1"/>
  <c r="BY8" i="1"/>
  <c r="BZ8" i="1"/>
  <c r="CA8" i="1"/>
  <c r="BW10" i="1"/>
  <c r="BW8" i="1"/>
  <c r="CA7" i="1"/>
  <c r="CA6" i="1"/>
  <c r="CA5" i="1"/>
  <c r="CA4" i="1"/>
  <c r="CA3" i="1"/>
  <c r="CA10" i="1"/>
  <c r="BZ10" i="1"/>
  <c r="BY10" i="1"/>
  <c r="BX10" i="1"/>
  <c r="BX4" i="1"/>
  <c r="BX7" i="1"/>
  <c r="BX6" i="1"/>
  <c r="BX5" i="1"/>
  <c r="BX3" i="1"/>
  <c r="BZ4" i="1"/>
  <c r="BZ7" i="1"/>
  <c r="BZ6" i="1"/>
  <c r="BZ5" i="1"/>
  <c r="BZ3" i="1"/>
  <c r="BY7" i="1"/>
  <c r="BY6" i="1"/>
  <c r="BY4" i="1"/>
  <c r="BY5" i="1"/>
  <c r="BY3" i="1"/>
  <c r="BW7" i="1"/>
  <c r="BW4" i="1"/>
  <c r="BW6" i="1"/>
  <c r="BW5" i="1"/>
  <c r="D129" i="1"/>
  <c r="D128" i="1"/>
  <c r="D127" i="1"/>
  <c r="D126" i="1"/>
  <c r="B37" i="2" l="1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C36" i="2"/>
  <c r="D36" i="2"/>
  <c r="E36" i="2"/>
  <c r="F36" i="2"/>
  <c r="B36" i="2"/>
  <c r="F32" i="2"/>
  <c r="F31" i="2"/>
  <c r="F30" i="2"/>
  <c r="F29" i="2"/>
  <c r="F28" i="2"/>
  <c r="C32" i="2"/>
  <c r="C31" i="2"/>
  <c r="C30" i="2"/>
  <c r="C29" i="2"/>
  <c r="C28" i="2"/>
  <c r="E32" i="2"/>
  <c r="E31" i="2"/>
  <c r="E30" i="2"/>
  <c r="E29" i="2"/>
  <c r="E28" i="2"/>
  <c r="G32" i="2"/>
  <c r="G31" i="2"/>
  <c r="G29" i="2"/>
  <c r="G30" i="2"/>
  <c r="G28" i="2"/>
  <c r="B32" i="2"/>
  <c r="B31" i="2"/>
  <c r="B30" i="2"/>
  <c r="B29" i="2"/>
  <c r="B28" i="2"/>
  <c r="D32" i="2"/>
  <c r="D31" i="2"/>
  <c r="D30" i="2"/>
  <c r="D29" i="2"/>
  <c r="D28" i="2"/>
  <c r="BI45" i="1" l="1"/>
  <c r="BK54" i="1"/>
  <c r="BC62" i="1"/>
  <c r="BL63" i="1"/>
  <c r="BG68" i="1"/>
  <c r="BA69" i="1"/>
  <c r="BE75" i="1"/>
  <c r="BG80" i="1"/>
  <c r="BA82" i="1"/>
  <c r="BC82" i="1"/>
  <c r="BK83" i="1"/>
  <c r="BA85" i="1"/>
  <c r="BI85" i="1"/>
  <c r="BI86" i="1"/>
  <c r="BK86" i="1"/>
  <c r="BE88" i="1"/>
  <c r="BI89" i="1"/>
  <c r="BC90" i="1"/>
  <c r="BC91" i="1"/>
  <c r="BE91" i="1"/>
  <c r="BM92" i="1"/>
  <c r="BC94" i="1"/>
  <c r="BK94" i="1"/>
  <c r="BK95" i="1"/>
  <c r="BM95" i="1"/>
  <c r="BG97" i="1"/>
  <c r="BK98" i="1"/>
  <c r="BE99" i="1"/>
  <c r="BE100" i="1"/>
  <c r="BG100" i="1"/>
  <c r="BA102" i="1"/>
  <c r="BC103" i="1"/>
  <c r="BE103" i="1"/>
  <c r="BE104" i="1"/>
  <c r="BG104" i="1"/>
  <c r="BG105" i="1"/>
  <c r="BI105" i="1"/>
  <c r="BI106" i="1"/>
  <c r="BK106" i="1"/>
  <c r="BK107" i="1"/>
  <c r="BM107" i="1"/>
  <c r="BM108" i="1"/>
  <c r="BA109" i="1"/>
  <c r="BA110" i="1"/>
  <c r="BC110" i="1"/>
  <c r="BC111" i="1"/>
  <c r="BE111" i="1"/>
  <c r="BE112" i="1"/>
  <c r="BG112" i="1"/>
  <c r="BG113" i="1"/>
  <c r="BI113" i="1"/>
  <c r="BI114" i="1"/>
  <c r="BK114" i="1"/>
  <c r="BG116" i="1"/>
  <c r="BJ116" i="1"/>
  <c r="BG117" i="1"/>
  <c r="BE118" i="1"/>
  <c r="BF118" i="1"/>
  <c r="BK119" i="1"/>
  <c r="BE120" i="1"/>
  <c r="BF120" i="1"/>
  <c r="BA121" i="1"/>
  <c r="BI121" i="1"/>
  <c r="BK121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3" i="1"/>
  <c r="Y4" i="1"/>
  <c r="AZ4" i="1" s="1"/>
  <c r="Z4" i="1"/>
  <c r="BA4" i="1" s="1"/>
  <c r="AA4" i="1"/>
  <c r="BB4" i="1" s="1"/>
  <c r="AB4" i="1"/>
  <c r="BC4" i="1" s="1"/>
  <c r="AC4" i="1"/>
  <c r="BD4" i="1" s="1"/>
  <c r="AD4" i="1"/>
  <c r="BE4" i="1" s="1"/>
  <c r="AE4" i="1"/>
  <c r="BF4" i="1" s="1"/>
  <c r="AF4" i="1"/>
  <c r="BG4" i="1" s="1"/>
  <c r="AG4" i="1"/>
  <c r="BH4" i="1" s="1"/>
  <c r="AH4" i="1"/>
  <c r="BI4" i="1" s="1"/>
  <c r="AI4" i="1"/>
  <c r="BJ4" i="1" s="1"/>
  <c r="AJ4" i="1"/>
  <c r="BK4" i="1" s="1"/>
  <c r="AK4" i="1"/>
  <c r="BL4" i="1" s="1"/>
  <c r="AL4" i="1"/>
  <c r="BM4" i="1" s="1"/>
  <c r="Y5" i="1"/>
  <c r="AZ5" i="1" s="1"/>
  <c r="Z5" i="1"/>
  <c r="BA5" i="1" s="1"/>
  <c r="AA5" i="1"/>
  <c r="BB5" i="1" s="1"/>
  <c r="AB5" i="1"/>
  <c r="BC5" i="1" s="1"/>
  <c r="AC5" i="1"/>
  <c r="BD5" i="1" s="1"/>
  <c r="AD5" i="1"/>
  <c r="BE5" i="1" s="1"/>
  <c r="AE5" i="1"/>
  <c r="BF5" i="1" s="1"/>
  <c r="AF5" i="1"/>
  <c r="BG5" i="1" s="1"/>
  <c r="AG5" i="1"/>
  <c r="BH5" i="1" s="1"/>
  <c r="AH5" i="1"/>
  <c r="BI5" i="1" s="1"/>
  <c r="AI5" i="1"/>
  <c r="BJ5" i="1" s="1"/>
  <c r="AJ5" i="1"/>
  <c r="BK5" i="1" s="1"/>
  <c r="AK5" i="1"/>
  <c r="BL5" i="1" s="1"/>
  <c r="AL5" i="1"/>
  <c r="BM5" i="1" s="1"/>
  <c r="Y6" i="1"/>
  <c r="AZ6" i="1" s="1"/>
  <c r="Z6" i="1"/>
  <c r="BA6" i="1" s="1"/>
  <c r="AA6" i="1"/>
  <c r="BB6" i="1" s="1"/>
  <c r="AB6" i="1"/>
  <c r="BC6" i="1" s="1"/>
  <c r="AC6" i="1"/>
  <c r="BD6" i="1" s="1"/>
  <c r="AD6" i="1"/>
  <c r="BE6" i="1" s="1"/>
  <c r="AE6" i="1"/>
  <c r="BF6" i="1" s="1"/>
  <c r="AF6" i="1"/>
  <c r="BG6" i="1" s="1"/>
  <c r="AG6" i="1"/>
  <c r="BH6" i="1" s="1"/>
  <c r="AH6" i="1"/>
  <c r="BI6" i="1" s="1"/>
  <c r="AI6" i="1"/>
  <c r="BJ6" i="1" s="1"/>
  <c r="AJ6" i="1"/>
  <c r="BK6" i="1" s="1"/>
  <c r="AK6" i="1"/>
  <c r="BL6" i="1" s="1"/>
  <c r="AL6" i="1"/>
  <c r="BM6" i="1" s="1"/>
  <c r="Y7" i="1"/>
  <c r="AZ7" i="1" s="1"/>
  <c r="Z7" i="1"/>
  <c r="BA7" i="1" s="1"/>
  <c r="AA7" i="1"/>
  <c r="BB7" i="1" s="1"/>
  <c r="AB7" i="1"/>
  <c r="BC7" i="1" s="1"/>
  <c r="AC7" i="1"/>
  <c r="BD7" i="1" s="1"/>
  <c r="AD7" i="1"/>
  <c r="BE7" i="1" s="1"/>
  <c r="AE7" i="1"/>
  <c r="BF7" i="1" s="1"/>
  <c r="AF7" i="1"/>
  <c r="BG7" i="1" s="1"/>
  <c r="AG7" i="1"/>
  <c r="BH7" i="1" s="1"/>
  <c r="AH7" i="1"/>
  <c r="BI7" i="1" s="1"/>
  <c r="AI7" i="1"/>
  <c r="BJ7" i="1" s="1"/>
  <c r="AJ7" i="1"/>
  <c r="BK7" i="1" s="1"/>
  <c r="AK7" i="1"/>
  <c r="BL7" i="1" s="1"/>
  <c r="AL7" i="1"/>
  <c r="BM7" i="1" s="1"/>
  <c r="Y8" i="1"/>
  <c r="AZ8" i="1" s="1"/>
  <c r="Z8" i="1"/>
  <c r="BA8" i="1" s="1"/>
  <c r="AA8" i="1"/>
  <c r="BB8" i="1" s="1"/>
  <c r="AB8" i="1"/>
  <c r="BC8" i="1" s="1"/>
  <c r="AC8" i="1"/>
  <c r="BD8" i="1" s="1"/>
  <c r="AD8" i="1"/>
  <c r="BE8" i="1" s="1"/>
  <c r="AE8" i="1"/>
  <c r="BF8" i="1" s="1"/>
  <c r="AF8" i="1"/>
  <c r="BG8" i="1" s="1"/>
  <c r="AG8" i="1"/>
  <c r="BH8" i="1" s="1"/>
  <c r="AH8" i="1"/>
  <c r="BI8" i="1" s="1"/>
  <c r="AI8" i="1"/>
  <c r="BJ8" i="1" s="1"/>
  <c r="AJ8" i="1"/>
  <c r="BK8" i="1" s="1"/>
  <c r="AK8" i="1"/>
  <c r="BL8" i="1" s="1"/>
  <c r="AL8" i="1"/>
  <c r="BM8" i="1" s="1"/>
  <c r="Y9" i="1"/>
  <c r="AZ9" i="1" s="1"/>
  <c r="Z9" i="1"/>
  <c r="BA9" i="1" s="1"/>
  <c r="AA9" i="1"/>
  <c r="BB9" i="1" s="1"/>
  <c r="AB9" i="1"/>
  <c r="BC9" i="1" s="1"/>
  <c r="AC9" i="1"/>
  <c r="BD9" i="1" s="1"/>
  <c r="AD9" i="1"/>
  <c r="BE9" i="1" s="1"/>
  <c r="AE9" i="1"/>
  <c r="BF9" i="1" s="1"/>
  <c r="AF9" i="1"/>
  <c r="BG9" i="1" s="1"/>
  <c r="AG9" i="1"/>
  <c r="BH9" i="1" s="1"/>
  <c r="AH9" i="1"/>
  <c r="BI9" i="1" s="1"/>
  <c r="AI9" i="1"/>
  <c r="BJ9" i="1" s="1"/>
  <c r="AJ9" i="1"/>
  <c r="BK9" i="1" s="1"/>
  <c r="AK9" i="1"/>
  <c r="BL9" i="1" s="1"/>
  <c r="AL9" i="1"/>
  <c r="BM9" i="1" s="1"/>
  <c r="Y10" i="1"/>
  <c r="AZ10" i="1" s="1"/>
  <c r="Z10" i="1"/>
  <c r="BA10" i="1" s="1"/>
  <c r="AA10" i="1"/>
  <c r="BB10" i="1" s="1"/>
  <c r="AB10" i="1"/>
  <c r="BC10" i="1" s="1"/>
  <c r="AC10" i="1"/>
  <c r="BD10" i="1" s="1"/>
  <c r="AD10" i="1"/>
  <c r="BE10" i="1" s="1"/>
  <c r="AE10" i="1"/>
  <c r="BF10" i="1" s="1"/>
  <c r="AF10" i="1"/>
  <c r="BG10" i="1" s="1"/>
  <c r="AG10" i="1"/>
  <c r="BH10" i="1" s="1"/>
  <c r="AH10" i="1"/>
  <c r="BI10" i="1" s="1"/>
  <c r="AI10" i="1"/>
  <c r="BJ10" i="1" s="1"/>
  <c r="AJ10" i="1"/>
  <c r="BK10" i="1" s="1"/>
  <c r="AK10" i="1"/>
  <c r="BL10" i="1" s="1"/>
  <c r="AL10" i="1"/>
  <c r="BM10" i="1" s="1"/>
  <c r="Y11" i="1"/>
  <c r="AZ11" i="1" s="1"/>
  <c r="Z11" i="1"/>
  <c r="BA11" i="1" s="1"/>
  <c r="AA11" i="1"/>
  <c r="BB11" i="1" s="1"/>
  <c r="AB11" i="1"/>
  <c r="BC11" i="1" s="1"/>
  <c r="AC11" i="1"/>
  <c r="BD11" i="1" s="1"/>
  <c r="AD11" i="1"/>
  <c r="BE11" i="1" s="1"/>
  <c r="AE11" i="1"/>
  <c r="BF11" i="1" s="1"/>
  <c r="AF11" i="1"/>
  <c r="BG11" i="1" s="1"/>
  <c r="AG11" i="1"/>
  <c r="BH11" i="1" s="1"/>
  <c r="AH11" i="1"/>
  <c r="BI11" i="1" s="1"/>
  <c r="AI11" i="1"/>
  <c r="BJ11" i="1" s="1"/>
  <c r="AJ11" i="1"/>
  <c r="BK11" i="1" s="1"/>
  <c r="AK11" i="1"/>
  <c r="BL11" i="1" s="1"/>
  <c r="AL11" i="1"/>
  <c r="BM11" i="1" s="1"/>
  <c r="Y12" i="1"/>
  <c r="AZ12" i="1" s="1"/>
  <c r="Z12" i="1"/>
  <c r="BA12" i="1" s="1"/>
  <c r="AA12" i="1"/>
  <c r="BB12" i="1" s="1"/>
  <c r="AB12" i="1"/>
  <c r="BC12" i="1" s="1"/>
  <c r="AC12" i="1"/>
  <c r="BD12" i="1" s="1"/>
  <c r="AD12" i="1"/>
  <c r="BE12" i="1" s="1"/>
  <c r="AE12" i="1"/>
  <c r="BF12" i="1" s="1"/>
  <c r="AF12" i="1"/>
  <c r="BG12" i="1" s="1"/>
  <c r="AG12" i="1"/>
  <c r="BH12" i="1" s="1"/>
  <c r="AH12" i="1"/>
  <c r="BI12" i="1" s="1"/>
  <c r="AI12" i="1"/>
  <c r="BJ12" i="1" s="1"/>
  <c r="AJ12" i="1"/>
  <c r="BK12" i="1" s="1"/>
  <c r="AK12" i="1"/>
  <c r="BL12" i="1" s="1"/>
  <c r="AL12" i="1"/>
  <c r="BM12" i="1" s="1"/>
  <c r="Y13" i="1"/>
  <c r="AZ13" i="1" s="1"/>
  <c r="Z13" i="1"/>
  <c r="BA13" i="1" s="1"/>
  <c r="AA13" i="1"/>
  <c r="BB13" i="1" s="1"/>
  <c r="AB13" i="1"/>
  <c r="BC13" i="1" s="1"/>
  <c r="AC13" i="1"/>
  <c r="BD13" i="1" s="1"/>
  <c r="AD13" i="1"/>
  <c r="BE13" i="1" s="1"/>
  <c r="AE13" i="1"/>
  <c r="BF13" i="1" s="1"/>
  <c r="AF13" i="1"/>
  <c r="BG13" i="1" s="1"/>
  <c r="AG13" i="1"/>
  <c r="BH13" i="1" s="1"/>
  <c r="AH13" i="1"/>
  <c r="BI13" i="1" s="1"/>
  <c r="AI13" i="1"/>
  <c r="BJ13" i="1" s="1"/>
  <c r="AJ13" i="1"/>
  <c r="BK13" i="1" s="1"/>
  <c r="AK13" i="1"/>
  <c r="BL13" i="1" s="1"/>
  <c r="AL13" i="1"/>
  <c r="BM13" i="1" s="1"/>
  <c r="Y14" i="1"/>
  <c r="AZ14" i="1" s="1"/>
  <c r="Z14" i="1"/>
  <c r="BA14" i="1" s="1"/>
  <c r="AA14" i="1"/>
  <c r="BB14" i="1" s="1"/>
  <c r="AB14" i="1"/>
  <c r="BC14" i="1" s="1"/>
  <c r="AC14" i="1"/>
  <c r="BD14" i="1" s="1"/>
  <c r="AD14" i="1"/>
  <c r="BE14" i="1" s="1"/>
  <c r="AE14" i="1"/>
  <c r="BF14" i="1" s="1"/>
  <c r="AF14" i="1"/>
  <c r="BG14" i="1" s="1"/>
  <c r="AG14" i="1"/>
  <c r="BH14" i="1" s="1"/>
  <c r="AH14" i="1"/>
  <c r="BI14" i="1" s="1"/>
  <c r="AI14" i="1"/>
  <c r="BJ14" i="1" s="1"/>
  <c r="AJ14" i="1"/>
  <c r="BK14" i="1" s="1"/>
  <c r="AK14" i="1"/>
  <c r="BL14" i="1" s="1"/>
  <c r="AL14" i="1"/>
  <c r="BM14" i="1" s="1"/>
  <c r="Y15" i="1"/>
  <c r="AZ15" i="1" s="1"/>
  <c r="Z15" i="1"/>
  <c r="BA15" i="1" s="1"/>
  <c r="AA15" i="1"/>
  <c r="BB15" i="1" s="1"/>
  <c r="AB15" i="1"/>
  <c r="BC15" i="1" s="1"/>
  <c r="AC15" i="1"/>
  <c r="BD15" i="1" s="1"/>
  <c r="AD15" i="1"/>
  <c r="BE15" i="1" s="1"/>
  <c r="AE15" i="1"/>
  <c r="BF15" i="1" s="1"/>
  <c r="AF15" i="1"/>
  <c r="BG15" i="1" s="1"/>
  <c r="AG15" i="1"/>
  <c r="BH15" i="1" s="1"/>
  <c r="AH15" i="1"/>
  <c r="BI15" i="1" s="1"/>
  <c r="AI15" i="1"/>
  <c r="BJ15" i="1" s="1"/>
  <c r="AJ15" i="1"/>
  <c r="BK15" i="1" s="1"/>
  <c r="AK15" i="1"/>
  <c r="BL15" i="1" s="1"/>
  <c r="AL15" i="1"/>
  <c r="BM15" i="1" s="1"/>
  <c r="Y16" i="1"/>
  <c r="AZ16" i="1" s="1"/>
  <c r="Z16" i="1"/>
  <c r="BA16" i="1" s="1"/>
  <c r="AA16" i="1"/>
  <c r="BB16" i="1" s="1"/>
  <c r="AB16" i="1"/>
  <c r="BC16" i="1" s="1"/>
  <c r="AC16" i="1"/>
  <c r="BD16" i="1" s="1"/>
  <c r="AD16" i="1"/>
  <c r="BE16" i="1" s="1"/>
  <c r="AE16" i="1"/>
  <c r="BF16" i="1" s="1"/>
  <c r="AF16" i="1"/>
  <c r="BG16" i="1" s="1"/>
  <c r="AG16" i="1"/>
  <c r="BH16" i="1" s="1"/>
  <c r="AH16" i="1"/>
  <c r="BI16" i="1" s="1"/>
  <c r="AI16" i="1"/>
  <c r="BJ16" i="1" s="1"/>
  <c r="AJ16" i="1"/>
  <c r="BK16" i="1" s="1"/>
  <c r="AK16" i="1"/>
  <c r="BL16" i="1" s="1"/>
  <c r="AL16" i="1"/>
  <c r="BM16" i="1" s="1"/>
  <c r="Y17" i="1"/>
  <c r="AZ17" i="1" s="1"/>
  <c r="Z17" i="1"/>
  <c r="BA17" i="1" s="1"/>
  <c r="AA17" i="1"/>
  <c r="BB17" i="1" s="1"/>
  <c r="AB17" i="1"/>
  <c r="BC17" i="1" s="1"/>
  <c r="AC17" i="1"/>
  <c r="BD17" i="1" s="1"/>
  <c r="AD17" i="1"/>
  <c r="BE17" i="1" s="1"/>
  <c r="AE17" i="1"/>
  <c r="BF17" i="1" s="1"/>
  <c r="AF17" i="1"/>
  <c r="BG17" i="1" s="1"/>
  <c r="AG17" i="1"/>
  <c r="BH17" i="1" s="1"/>
  <c r="AH17" i="1"/>
  <c r="BI17" i="1" s="1"/>
  <c r="AI17" i="1"/>
  <c r="BJ17" i="1" s="1"/>
  <c r="AJ17" i="1"/>
  <c r="BK17" i="1" s="1"/>
  <c r="AK17" i="1"/>
  <c r="BL17" i="1" s="1"/>
  <c r="AL17" i="1"/>
  <c r="BM17" i="1" s="1"/>
  <c r="Y18" i="1"/>
  <c r="AZ18" i="1" s="1"/>
  <c r="Z18" i="1"/>
  <c r="BA18" i="1" s="1"/>
  <c r="AA18" i="1"/>
  <c r="BB18" i="1" s="1"/>
  <c r="AB18" i="1"/>
  <c r="BC18" i="1" s="1"/>
  <c r="AC18" i="1"/>
  <c r="BD18" i="1" s="1"/>
  <c r="AD18" i="1"/>
  <c r="BE18" i="1" s="1"/>
  <c r="AE18" i="1"/>
  <c r="BF18" i="1" s="1"/>
  <c r="AF18" i="1"/>
  <c r="BG18" i="1" s="1"/>
  <c r="AG18" i="1"/>
  <c r="BH18" i="1" s="1"/>
  <c r="AH18" i="1"/>
  <c r="BI18" i="1" s="1"/>
  <c r="AI18" i="1"/>
  <c r="BJ18" i="1" s="1"/>
  <c r="AJ18" i="1"/>
  <c r="BK18" i="1" s="1"/>
  <c r="AK18" i="1"/>
  <c r="BL18" i="1" s="1"/>
  <c r="AL18" i="1"/>
  <c r="BM18" i="1" s="1"/>
  <c r="Y19" i="1"/>
  <c r="AZ19" i="1" s="1"/>
  <c r="Z19" i="1"/>
  <c r="BA19" i="1" s="1"/>
  <c r="AA19" i="1"/>
  <c r="BB19" i="1" s="1"/>
  <c r="AB19" i="1"/>
  <c r="BC19" i="1" s="1"/>
  <c r="AC19" i="1"/>
  <c r="BD19" i="1" s="1"/>
  <c r="AD19" i="1"/>
  <c r="BE19" i="1" s="1"/>
  <c r="AE19" i="1"/>
  <c r="BF19" i="1" s="1"/>
  <c r="AF19" i="1"/>
  <c r="BG19" i="1" s="1"/>
  <c r="AG19" i="1"/>
  <c r="BH19" i="1" s="1"/>
  <c r="AH19" i="1"/>
  <c r="BI19" i="1" s="1"/>
  <c r="AI19" i="1"/>
  <c r="BJ19" i="1" s="1"/>
  <c r="AJ19" i="1"/>
  <c r="BK19" i="1" s="1"/>
  <c r="AK19" i="1"/>
  <c r="BL19" i="1" s="1"/>
  <c r="AL19" i="1"/>
  <c r="BM19" i="1" s="1"/>
  <c r="Y20" i="1"/>
  <c r="AZ20" i="1" s="1"/>
  <c r="Z20" i="1"/>
  <c r="BA20" i="1" s="1"/>
  <c r="AA20" i="1"/>
  <c r="BB20" i="1" s="1"/>
  <c r="AB20" i="1"/>
  <c r="BC20" i="1" s="1"/>
  <c r="AC20" i="1"/>
  <c r="BD20" i="1" s="1"/>
  <c r="AD20" i="1"/>
  <c r="BE20" i="1" s="1"/>
  <c r="AE20" i="1"/>
  <c r="BF20" i="1" s="1"/>
  <c r="AF20" i="1"/>
  <c r="BG20" i="1" s="1"/>
  <c r="AG20" i="1"/>
  <c r="BH20" i="1" s="1"/>
  <c r="AH20" i="1"/>
  <c r="BI20" i="1" s="1"/>
  <c r="AI20" i="1"/>
  <c r="BJ20" i="1" s="1"/>
  <c r="AJ20" i="1"/>
  <c r="BK20" i="1" s="1"/>
  <c r="AK20" i="1"/>
  <c r="BL20" i="1" s="1"/>
  <c r="AL20" i="1"/>
  <c r="BM20" i="1" s="1"/>
  <c r="Y21" i="1"/>
  <c r="AZ21" i="1" s="1"/>
  <c r="Z21" i="1"/>
  <c r="BA21" i="1" s="1"/>
  <c r="AA21" i="1"/>
  <c r="BB21" i="1" s="1"/>
  <c r="AB21" i="1"/>
  <c r="BC21" i="1" s="1"/>
  <c r="AC21" i="1"/>
  <c r="BD21" i="1" s="1"/>
  <c r="AD21" i="1"/>
  <c r="BE21" i="1" s="1"/>
  <c r="AE21" i="1"/>
  <c r="BF21" i="1" s="1"/>
  <c r="AF21" i="1"/>
  <c r="BG21" i="1" s="1"/>
  <c r="AG21" i="1"/>
  <c r="BH21" i="1" s="1"/>
  <c r="AH21" i="1"/>
  <c r="BI21" i="1" s="1"/>
  <c r="AI21" i="1"/>
  <c r="BJ21" i="1" s="1"/>
  <c r="AJ21" i="1"/>
  <c r="BK21" i="1" s="1"/>
  <c r="AK21" i="1"/>
  <c r="BL21" i="1" s="1"/>
  <c r="AL21" i="1"/>
  <c r="BM21" i="1" s="1"/>
  <c r="Y22" i="1"/>
  <c r="AZ22" i="1" s="1"/>
  <c r="Z22" i="1"/>
  <c r="BA22" i="1" s="1"/>
  <c r="AA22" i="1"/>
  <c r="BB22" i="1" s="1"/>
  <c r="AB22" i="1"/>
  <c r="BC22" i="1" s="1"/>
  <c r="AC22" i="1"/>
  <c r="BD22" i="1" s="1"/>
  <c r="AD22" i="1"/>
  <c r="BE22" i="1" s="1"/>
  <c r="AE22" i="1"/>
  <c r="BF22" i="1" s="1"/>
  <c r="AF22" i="1"/>
  <c r="BG22" i="1" s="1"/>
  <c r="AG22" i="1"/>
  <c r="BH22" i="1" s="1"/>
  <c r="AH22" i="1"/>
  <c r="BI22" i="1" s="1"/>
  <c r="AI22" i="1"/>
  <c r="BJ22" i="1" s="1"/>
  <c r="AJ22" i="1"/>
  <c r="BK22" i="1" s="1"/>
  <c r="AK22" i="1"/>
  <c r="BL22" i="1" s="1"/>
  <c r="AL22" i="1"/>
  <c r="BM22" i="1" s="1"/>
  <c r="Y23" i="1"/>
  <c r="AZ23" i="1" s="1"/>
  <c r="Z23" i="1"/>
  <c r="BA23" i="1" s="1"/>
  <c r="AA23" i="1"/>
  <c r="BB23" i="1" s="1"/>
  <c r="AB23" i="1"/>
  <c r="BC23" i="1" s="1"/>
  <c r="AC23" i="1"/>
  <c r="BD23" i="1" s="1"/>
  <c r="AD23" i="1"/>
  <c r="BE23" i="1" s="1"/>
  <c r="AE23" i="1"/>
  <c r="BF23" i="1" s="1"/>
  <c r="AF23" i="1"/>
  <c r="BG23" i="1" s="1"/>
  <c r="AG23" i="1"/>
  <c r="BH23" i="1" s="1"/>
  <c r="AH23" i="1"/>
  <c r="BI23" i="1" s="1"/>
  <c r="AI23" i="1"/>
  <c r="BJ23" i="1" s="1"/>
  <c r="AJ23" i="1"/>
  <c r="BK23" i="1" s="1"/>
  <c r="AK23" i="1"/>
  <c r="BL23" i="1" s="1"/>
  <c r="AL23" i="1"/>
  <c r="BM23" i="1" s="1"/>
  <c r="Y24" i="1"/>
  <c r="AZ24" i="1" s="1"/>
  <c r="Z24" i="1"/>
  <c r="BA24" i="1" s="1"/>
  <c r="AA24" i="1"/>
  <c r="BB24" i="1" s="1"/>
  <c r="AB24" i="1"/>
  <c r="BC24" i="1" s="1"/>
  <c r="AC24" i="1"/>
  <c r="BD24" i="1" s="1"/>
  <c r="AD24" i="1"/>
  <c r="BE24" i="1" s="1"/>
  <c r="AE24" i="1"/>
  <c r="BF24" i="1" s="1"/>
  <c r="AF24" i="1"/>
  <c r="BG24" i="1" s="1"/>
  <c r="AG24" i="1"/>
  <c r="BH24" i="1" s="1"/>
  <c r="AH24" i="1"/>
  <c r="BI24" i="1" s="1"/>
  <c r="AI24" i="1"/>
  <c r="BJ24" i="1" s="1"/>
  <c r="AJ24" i="1"/>
  <c r="BK24" i="1" s="1"/>
  <c r="AK24" i="1"/>
  <c r="BL24" i="1" s="1"/>
  <c r="AL24" i="1"/>
  <c r="BM24" i="1" s="1"/>
  <c r="Y25" i="1"/>
  <c r="AZ25" i="1" s="1"/>
  <c r="Z25" i="1"/>
  <c r="BA25" i="1" s="1"/>
  <c r="AA25" i="1"/>
  <c r="BB25" i="1" s="1"/>
  <c r="AB25" i="1"/>
  <c r="BC25" i="1" s="1"/>
  <c r="AC25" i="1"/>
  <c r="BD25" i="1" s="1"/>
  <c r="AD25" i="1"/>
  <c r="BE25" i="1" s="1"/>
  <c r="AE25" i="1"/>
  <c r="BF25" i="1" s="1"/>
  <c r="AF25" i="1"/>
  <c r="BG25" i="1" s="1"/>
  <c r="AG25" i="1"/>
  <c r="BH25" i="1" s="1"/>
  <c r="AH25" i="1"/>
  <c r="BI25" i="1" s="1"/>
  <c r="AI25" i="1"/>
  <c r="BJ25" i="1" s="1"/>
  <c r="AJ25" i="1"/>
  <c r="BK25" i="1" s="1"/>
  <c r="AK25" i="1"/>
  <c r="BL25" i="1" s="1"/>
  <c r="AL25" i="1"/>
  <c r="BM25" i="1" s="1"/>
  <c r="Y26" i="1"/>
  <c r="AZ26" i="1" s="1"/>
  <c r="Z26" i="1"/>
  <c r="BA26" i="1" s="1"/>
  <c r="AA26" i="1"/>
  <c r="BB26" i="1" s="1"/>
  <c r="AB26" i="1"/>
  <c r="BC26" i="1" s="1"/>
  <c r="AC26" i="1"/>
  <c r="BD26" i="1" s="1"/>
  <c r="AD26" i="1"/>
  <c r="BE26" i="1" s="1"/>
  <c r="AE26" i="1"/>
  <c r="BF26" i="1" s="1"/>
  <c r="AF26" i="1"/>
  <c r="BG26" i="1" s="1"/>
  <c r="AG26" i="1"/>
  <c r="BH26" i="1" s="1"/>
  <c r="AH26" i="1"/>
  <c r="BI26" i="1" s="1"/>
  <c r="AI26" i="1"/>
  <c r="BJ26" i="1" s="1"/>
  <c r="AJ26" i="1"/>
  <c r="BK26" i="1" s="1"/>
  <c r="AK26" i="1"/>
  <c r="BL26" i="1" s="1"/>
  <c r="AL26" i="1"/>
  <c r="BM26" i="1" s="1"/>
  <c r="Y27" i="1"/>
  <c r="AZ27" i="1" s="1"/>
  <c r="Z27" i="1"/>
  <c r="BA27" i="1" s="1"/>
  <c r="AA27" i="1"/>
  <c r="BB27" i="1" s="1"/>
  <c r="AB27" i="1"/>
  <c r="BC27" i="1" s="1"/>
  <c r="AC27" i="1"/>
  <c r="BD27" i="1" s="1"/>
  <c r="AD27" i="1"/>
  <c r="BE27" i="1" s="1"/>
  <c r="AE27" i="1"/>
  <c r="BF27" i="1" s="1"/>
  <c r="AF27" i="1"/>
  <c r="BG27" i="1" s="1"/>
  <c r="AG27" i="1"/>
  <c r="BH27" i="1" s="1"/>
  <c r="AH27" i="1"/>
  <c r="BI27" i="1" s="1"/>
  <c r="AI27" i="1"/>
  <c r="BJ27" i="1" s="1"/>
  <c r="AJ27" i="1"/>
  <c r="BK27" i="1" s="1"/>
  <c r="AK27" i="1"/>
  <c r="BL27" i="1" s="1"/>
  <c r="AL27" i="1"/>
  <c r="BM27" i="1" s="1"/>
  <c r="Y28" i="1"/>
  <c r="AZ28" i="1" s="1"/>
  <c r="Z28" i="1"/>
  <c r="BA28" i="1" s="1"/>
  <c r="AA28" i="1"/>
  <c r="BB28" i="1" s="1"/>
  <c r="AB28" i="1"/>
  <c r="BC28" i="1" s="1"/>
  <c r="AC28" i="1"/>
  <c r="BD28" i="1" s="1"/>
  <c r="AD28" i="1"/>
  <c r="BE28" i="1" s="1"/>
  <c r="AE28" i="1"/>
  <c r="BF28" i="1" s="1"/>
  <c r="AF28" i="1"/>
  <c r="BG28" i="1" s="1"/>
  <c r="AG28" i="1"/>
  <c r="BH28" i="1" s="1"/>
  <c r="AH28" i="1"/>
  <c r="BI28" i="1" s="1"/>
  <c r="AI28" i="1"/>
  <c r="BJ28" i="1" s="1"/>
  <c r="AJ28" i="1"/>
  <c r="BK28" i="1" s="1"/>
  <c r="AK28" i="1"/>
  <c r="BL28" i="1" s="1"/>
  <c r="AL28" i="1"/>
  <c r="BM28" i="1" s="1"/>
  <c r="Y29" i="1"/>
  <c r="AZ29" i="1" s="1"/>
  <c r="Z29" i="1"/>
  <c r="BA29" i="1" s="1"/>
  <c r="AA29" i="1"/>
  <c r="BB29" i="1" s="1"/>
  <c r="AB29" i="1"/>
  <c r="BC29" i="1" s="1"/>
  <c r="AC29" i="1"/>
  <c r="BD29" i="1" s="1"/>
  <c r="AD29" i="1"/>
  <c r="BE29" i="1" s="1"/>
  <c r="AE29" i="1"/>
  <c r="BF29" i="1" s="1"/>
  <c r="AF29" i="1"/>
  <c r="BG29" i="1" s="1"/>
  <c r="AG29" i="1"/>
  <c r="BH29" i="1" s="1"/>
  <c r="AH29" i="1"/>
  <c r="BI29" i="1" s="1"/>
  <c r="AI29" i="1"/>
  <c r="BJ29" i="1" s="1"/>
  <c r="AJ29" i="1"/>
  <c r="BK29" i="1" s="1"/>
  <c r="AK29" i="1"/>
  <c r="BL29" i="1" s="1"/>
  <c r="AL29" i="1"/>
  <c r="BM29" i="1" s="1"/>
  <c r="Y30" i="1"/>
  <c r="AZ30" i="1" s="1"/>
  <c r="Z30" i="1"/>
  <c r="BA30" i="1" s="1"/>
  <c r="AA30" i="1"/>
  <c r="BB30" i="1" s="1"/>
  <c r="AB30" i="1"/>
  <c r="BC30" i="1" s="1"/>
  <c r="AC30" i="1"/>
  <c r="BD30" i="1" s="1"/>
  <c r="AD30" i="1"/>
  <c r="BE30" i="1" s="1"/>
  <c r="AE30" i="1"/>
  <c r="BF30" i="1" s="1"/>
  <c r="AF30" i="1"/>
  <c r="BG30" i="1" s="1"/>
  <c r="AG30" i="1"/>
  <c r="BH30" i="1" s="1"/>
  <c r="AH30" i="1"/>
  <c r="BI30" i="1" s="1"/>
  <c r="AI30" i="1"/>
  <c r="BJ30" i="1" s="1"/>
  <c r="AJ30" i="1"/>
  <c r="BK30" i="1" s="1"/>
  <c r="AK30" i="1"/>
  <c r="BL30" i="1" s="1"/>
  <c r="AL30" i="1"/>
  <c r="BM30" i="1" s="1"/>
  <c r="Y31" i="1"/>
  <c r="AZ31" i="1" s="1"/>
  <c r="Z31" i="1"/>
  <c r="BA31" i="1" s="1"/>
  <c r="AA31" i="1"/>
  <c r="BB31" i="1" s="1"/>
  <c r="AB31" i="1"/>
  <c r="BC31" i="1" s="1"/>
  <c r="AC31" i="1"/>
  <c r="BD31" i="1" s="1"/>
  <c r="AD31" i="1"/>
  <c r="BE31" i="1" s="1"/>
  <c r="AE31" i="1"/>
  <c r="BF31" i="1" s="1"/>
  <c r="AF31" i="1"/>
  <c r="BG31" i="1" s="1"/>
  <c r="AG31" i="1"/>
  <c r="BH31" i="1" s="1"/>
  <c r="AH31" i="1"/>
  <c r="BI31" i="1" s="1"/>
  <c r="AI31" i="1"/>
  <c r="BJ31" i="1" s="1"/>
  <c r="AJ31" i="1"/>
  <c r="BK31" i="1" s="1"/>
  <c r="AK31" i="1"/>
  <c r="BL31" i="1" s="1"/>
  <c r="AL31" i="1"/>
  <c r="BM31" i="1" s="1"/>
  <c r="Y32" i="1"/>
  <c r="AZ32" i="1" s="1"/>
  <c r="Z32" i="1"/>
  <c r="BA32" i="1" s="1"/>
  <c r="AA32" i="1"/>
  <c r="BB32" i="1" s="1"/>
  <c r="AB32" i="1"/>
  <c r="BC32" i="1" s="1"/>
  <c r="AC32" i="1"/>
  <c r="BD32" i="1" s="1"/>
  <c r="AD32" i="1"/>
  <c r="BE32" i="1" s="1"/>
  <c r="AE32" i="1"/>
  <c r="BF32" i="1" s="1"/>
  <c r="AF32" i="1"/>
  <c r="BG32" i="1" s="1"/>
  <c r="AG32" i="1"/>
  <c r="BH32" i="1" s="1"/>
  <c r="AH32" i="1"/>
  <c r="BI32" i="1" s="1"/>
  <c r="AI32" i="1"/>
  <c r="BJ32" i="1" s="1"/>
  <c r="AJ32" i="1"/>
  <c r="BK32" i="1" s="1"/>
  <c r="AK32" i="1"/>
  <c r="BL32" i="1" s="1"/>
  <c r="AL32" i="1"/>
  <c r="BM32" i="1" s="1"/>
  <c r="Y33" i="1"/>
  <c r="AZ33" i="1" s="1"/>
  <c r="Z33" i="1"/>
  <c r="BA33" i="1" s="1"/>
  <c r="AA33" i="1"/>
  <c r="BB33" i="1" s="1"/>
  <c r="AB33" i="1"/>
  <c r="BC33" i="1" s="1"/>
  <c r="AC33" i="1"/>
  <c r="BD33" i="1" s="1"/>
  <c r="AD33" i="1"/>
  <c r="BE33" i="1" s="1"/>
  <c r="AE33" i="1"/>
  <c r="BF33" i="1" s="1"/>
  <c r="AF33" i="1"/>
  <c r="BG33" i="1" s="1"/>
  <c r="AG33" i="1"/>
  <c r="BH33" i="1" s="1"/>
  <c r="AH33" i="1"/>
  <c r="BI33" i="1" s="1"/>
  <c r="AI33" i="1"/>
  <c r="BJ33" i="1" s="1"/>
  <c r="AJ33" i="1"/>
  <c r="BK33" i="1" s="1"/>
  <c r="AK33" i="1"/>
  <c r="BL33" i="1" s="1"/>
  <c r="AL33" i="1"/>
  <c r="BM33" i="1" s="1"/>
  <c r="Y34" i="1"/>
  <c r="AZ34" i="1" s="1"/>
  <c r="Z34" i="1"/>
  <c r="BA34" i="1" s="1"/>
  <c r="AA34" i="1"/>
  <c r="BB34" i="1" s="1"/>
  <c r="AB34" i="1"/>
  <c r="BC34" i="1" s="1"/>
  <c r="AC34" i="1"/>
  <c r="BD34" i="1" s="1"/>
  <c r="AD34" i="1"/>
  <c r="BE34" i="1" s="1"/>
  <c r="AE34" i="1"/>
  <c r="BF34" i="1" s="1"/>
  <c r="AF34" i="1"/>
  <c r="BG34" i="1" s="1"/>
  <c r="AG34" i="1"/>
  <c r="BH34" i="1" s="1"/>
  <c r="AH34" i="1"/>
  <c r="BI34" i="1" s="1"/>
  <c r="AI34" i="1"/>
  <c r="BJ34" i="1" s="1"/>
  <c r="AJ34" i="1"/>
  <c r="BK34" i="1" s="1"/>
  <c r="AK34" i="1"/>
  <c r="BL34" i="1" s="1"/>
  <c r="AL34" i="1"/>
  <c r="BM34" i="1" s="1"/>
  <c r="Y35" i="1"/>
  <c r="AZ35" i="1" s="1"/>
  <c r="Z35" i="1"/>
  <c r="BA35" i="1" s="1"/>
  <c r="AA35" i="1"/>
  <c r="BB35" i="1" s="1"/>
  <c r="AB35" i="1"/>
  <c r="BC35" i="1" s="1"/>
  <c r="AC35" i="1"/>
  <c r="BD35" i="1" s="1"/>
  <c r="AD35" i="1"/>
  <c r="BE35" i="1" s="1"/>
  <c r="AE35" i="1"/>
  <c r="BF35" i="1" s="1"/>
  <c r="AF35" i="1"/>
  <c r="BG35" i="1" s="1"/>
  <c r="AG35" i="1"/>
  <c r="BH35" i="1" s="1"/>
  <c r="AH35" i="1"/>
  <c r="BI35" i="1" s="1"/>
  <c r="AI35" i="1"/>
  <c r="BJ35" i="1" s="1"/>
  <c r="AJ35" i="1"/>
  <c r="BK35" i="1" s="1"/>
  <c r="AK35" i="1"/>
  <c r="BL35" i="1" s="1"/>
  <c r="AL35" i="1"/>
  <c r="BM35" i="1" s="1"/>
  <c r="Y36" i="1"/>
  <c r="AZ36" i="1" s="1"/>
  <c r="Z36" i="1"/>
  <c r="BA36" i="1" s="1"/>
  <c r="AA36" i="1"/>
  <c r="BB36" i="1" s="1"/>
  <c r="AB36" i="1"/>
  <c r="BC36" i="1" s="1"/>
  <c r="AC36" i="1"/>
  <c r="BD36" i="1" s="1"/>
  <c r="AD36" i="1"/>
  <c r="BE36" i="1" s="1"/>
  <c r="AE36" i="1"/>
  <c r="BF36" i="1" s="1"/>
  <c r="AF36" i="1"/>
  <c r="BG36" i="1" s="1"/>
  <c r="AG36" i="1"/>
  <c r="BH36" i="1" s="1"/>
  <c r="AH36" i="1"/>
  <c r="BI36" i="1" s="1"/>
  <c r="AI36" i="1"/>
  <c r="BJ36" i="1" s="1"/>
  <c r="AJ36" i="1"/>
  <c r="BK36" i="1" s="1"/>
  <c r="AK36" i="1"/>
  <c r="BL36" i="1" s="1"/>
  <c r="AL36" i="1"/>
  <c r="BM36" i="1" s="1"/>
  <c r="Y37" i="1"/>
  <c r="AZ37" i="1" s="1"/>
  <c r="Z37" i="1"/>
  <c r="BA37" i="1" s="1"/>
  <c r="AA37" i="1"/>
  <c r="BB37" i="1" s="1"/>
  <c r="AB37" i="1"/>
  <c r="BC37" i="1" s="1"/>
  <c r="AC37" i="1"/>
  <c r="BD37" i="1" s="1"/>
  <c r="AD37" i="1"/>
  <c r="BE37" i="1" s="1"/>
  <c r="AE37" i="1"/>
  <c r="BF37" i="1" s="1"/>
  <c r="AF37" i="1"/>
  <c r="BG37" i="1" s="1"/>
  <c r="AG37" i="1"/>
  <c r="BH37" i="1" s="1"/>
  <c r="AH37" i="1"/>
  <c r="BI37" i="1" s="1"/>
  <c r="AI37" i="1"/>
  <c r="BJ37" i="1" s="1"/>
  <c r="AJ37" i="1"/>
  <c r="BK37" i="1" s="1"/>
  <c r="AK37" i="1"/>
  <c r="BL37" i="1" s="1"/>
  <c r="AL37" i="1"/>
  <c r="BM37" i="1" s="1"/>
  <c r="Y38" i="1"/>
  <c r="AZ38" i="1" s="1"/>
  <c r="Z38" i="1"/>
  <c r="BA38" i="1" s="1"/>
  <c r="AA38" i="1"/>
  <c r="BB38" i="1" s="1"/>
  <c r="AB38" i="1"/>
  <c r="BC38" i="1" s="1"/>
  <c r="AC38" i="1"/>
  <c r="BD38" i="1" s="1"/>
  <c r="AD38" i="1"/>
  <c r="BE38" i="1" s="1"/>
  <c r="AE38" i="1"/>
  <c r="BF38" i="1" s="1"/>
  <c r="AF38" i="1"/>
  <c r="BG38" i="1" s="1"/>
  <c r="AG38" i="1"/>
  <c r="BH38" i="1" s="1"/>
  <c r="AH38" i="1"/>
  <c r="BI38" i="1" s="1"/>
  <c r="AI38" i="1"/>
  <c r="BJ38" i="1" s="1"/>
  <c r="AJ38" i="1"/>
  <c r="BK38" i="1" s="1"/>
  <c r="AK38" i="1"/>
  <c r="BL38" i="1" s="1"/>
  <c r="AL38" i="1"/>
  <c r="BM38" i="1" s="1"/>
  <c r="Y39" i="1"/>
  <c r="AZ39" i="1" s="1"/>
  <c r="Z39" i="1"/>
  <c r="BA39" i="1" s="1"/>
  <c r="AA39" i="1"/>
  <c r="BB39" i="1" s="1"/>
  <c r="AB39" i="1"/>
  <c r="BC39" i="1" s="1"/>
  <c r="AC39" i="1"/>
  <c r="BD39" i="1" s="1"/>
  <c r="AD39" i="1"/>
  <c r="BE39" i="1" s="1"/>
  <c r="AE39" i="1"/>
  <c r="BF39" i="1" s="1"/>
  <c r="AF39" i="1"/>
  <c r="BG39" i="1" s="1"/>
  <c r="AG39" i="1"/>
  <c r="BH39" i="1" s="1"/>
  <c r="AH39" i="1"/>
  <c r="BI39" i="1" s="1"/>
  <c r="AI39" i="1"/>
  <c r="BJ39" i="1" s="1"/>
  <c r="AJ39" i="1"/>
  <c r="BK39" i="1" s="1"/>
  <c r="AK39" i="1"/>
  <c r="BL39" i="1" s="1"/>
  <c r="AL39" i="1"/>
  <c r="BM39" i="1" s="1"/>
  <c r="Y40" i="1"/>
  <c r="AZ40" i="1" s="1"/>
  <c r="Z40" i="1"/>
  <c r="BA40" i="1" s="1"/>
  <c r="AA40" i="1"/>
  <c r="BB40" i="1" s="1"/>
  <c r="AB40" i="1"/>
  <c r="BC40" i="1" s="1"/>
  <c r="AC40" i="1"/>
  <c r="BD40" i="1" s="1"/>
  <c r="AD40" i="1"/>
  <c r="BE40" i="1" s="1"/>
  <c r="AE40" i="1"/>
  <c r="BF40" i="1" s="1"/>
  <c r="AF40" i="1"/>
  <c r="BG40" i="1" s="1"/>
  <c r="AG40" i="1"/>
  <c r="BH40" i="1" s="1"/>
  <c r="AH40" i="1"/>
  <c r="BI40" i="1" s="1"/>
  <c r="AI40" i="1"/>
  <c r="BJ40" i="1" s="1"/>
  <c r="AJ40" i="1"/>
  <c r="BK40" i="1" s="1"/>
  <c r="AK40" i="1"/>
  <c r="BL40" i="1" s="1"/>
  <c r="AL40" i="1"/>
  <c r="BM40" i="1" s="1"/>
  <c r="Y41" i="1"/>
  <c r="AZ41" i="1" s="1"/>
  <c r="Z41" i="1"/>
  <c r="BA41" i="1" s="1"/>
  <c r="AA41" i="1"/>
  <c r="BB41" i="1" s="1"/>
  <c r="AB41" i="1"/>
  <c r="BC41" i="1" s="1"/>
  <c r="AC41" i="1"/>
  <c r="BD41" i="1" s="1"/>
  <c r="AD41" i="1"/>
  <c r="BE41" i="1" s="1"/>
  <c r="AE41" i="1"/>
  <c r="BF41" i="1" s="1"/>
  <c r="AF41" i="1"/>
  <c r="BG41" i="1" s="1"/>
  <c r="AG41" i="1"/>
  <c r="BH41" i="1" s="1"/>
  <c r="AH41" i="1"/>
  <c r="BI41" i="1" s="1"/>
  <c r="AI41" i="1"/>
  <c r="BJ41" i="1" s="1"/>
  <c r="AJ41" i="1"/>
  <c r="BK41" i="1" s="1"/>
  <c r="AK41" i="1"/>
  <c r="BL41" i="1" s="1"/>
  <c r="AL41" i="1"/>
  <c r="BM41" i="1" s="1"/>
  <c r="Y42" i="1"/>
  <c r="AZ42" i="1" s="1"/>
  <c r="Z42" i="1"/>
  <c r="BA42" i="1" s="1"/>
  <c r="AA42" i="1"/>
  <c r="BB42" i="1" s="1"/>
  <c r="AB42" i="1"/>
  <c r="BC42" i="1" s="1"/>
  <c r="AC42" i="1"/>
  <c r="BD42" i="1" s="1"/>
  <c r="AD42" i="1"/>
  <c r="BE42" i="1" s="1"/>
  <c r="AE42" i="1"/>
  <c r="BF42" i="1" s="1"/>
  <c r="AF42" i="1"/>
  <c r="BG42" i="1" s="1"/>
  <c r="AG42" i="1"/>
  <c r="BH42" i="1" s="1"/>
  <c r="AH42" i="1"/>
  <c r="BI42" i="1" s="1"/>
  <c r="AI42" i="1"/>
  <c r="BJ42" i="1" s="1"/>
  <c r="AJ42" i="1"/>
  <c r="BK42" i="1" s="1"/>
  <c r="AK42" i="1"/>
  <c r="BL42" i="1" s="1"/>
  <c r="AL42" i="1"/>
  <c r="BM42" i="1" s="1"/>
  <c r="Y43" i="1"/>
  <c r="AZ43" i="1" s="1"/>
  <c r="Z43" i="1"/>
  <c r="BA43" i="1" s="1"/>
  <c r="AA43" i="1"/>
  <c r="BB43" i="1" s="1"/>
  <c r="AB43" i="1"/>
  <c r="BC43" i="1" s="1"/>
  <c r="AC43" i="1"/>
  <c r="BD43" i="1" s="1"/>
  <c r="AD43" i="1"/>
  <c r="BE43" i="1" s="1"/>
  <c r="AE43" i="1"/>
  <c r="BF43" i="1" s="1"/>
  <c r="AF43" i="1"/>
  <c r="BG43" i="1" s="1"/>
  <c r="AG43" i="1"/>
  <c r="BH43" i="1" s="1"/>
  <c r="AH43" i="1"/>
  <c r="BI43" i="1" s="1"/>
  <c r="AI43" i="1"/>
  <c r="BJ43" i="1" s="1"/>
  <c r="AJ43" i="1"/>
  <c r="BK43" i="1" s="1"/>
  <c r="AK43" i="1"/>
  <c r="BL43" i="1" s="1"/>
  <c r="AL43" i="1"/>
  <c r="BM43" i="1" s="1"/>
  <c r="Y44" i="1"/>
  <c r="AZ44" i="1" s="1"/>
  <c r="Z44" i="1"/>
  <c r="BA44" i="1" s="1"/>
  <c r="AA44" i="1"/>
  <c r="BB44" i="1" s="1"/>
  <c r="AB44" i="1"/>
  <c r="BC44" i="1" s="1"/>
  <c r="AC44" i="1"/>
  <c r="BD44" i="1" s="1"/>
  <c r="AD44" i="1"/>
  <c r="BE44" i="1" s="1"/>
  <c r="AE44" i="1"/>
  <c r="BF44" i="1" s="1"/>
  <c r="AF44" i="1"/>
  <c r="BG44" i="1" s="1"/>
  <c r="AG44" i="1"/>
  <c r="BH44" i="1" s="1"/>
  <c r="AH44" i="1"/>
  <c r="BI44" i="1" s="1"/>
  <c r="AI44" i="1"/>
  <c r="BJ44" i="1" s="1"/>
  <c r="AJ44" i="1"/>
  <c r="BK44" i="1" s="1"/>
  <c r="AK44" i="1"/>
  <c r="BL44" i="1" s="1"/>
  <c r="AL44" i="1"/>
  <c r="BM44" i="1" s="1"/>
  <c r="Y45" i="1"/>
  <c r="AZ45" i="1" s="1"/>
  <c r="Z45" i="1"/>
  <c r="BA45" i="1" s="1"/>
  <c r="AA45" i="1"/>
  <c r="BB45" i="1" s="1"/>
  <c r="AB45" i="1"/>
  <c r="BC45" i="1" s="1"/>
  <c r="AC45" i="1"/>
  <c r="BD45" i="1" s="1"/>
  <c r="AD45" i="1"/>
  <c r="BE45" i="1" s="1"/>
  <c r="AE45" i="1"/>
  <c r="BF45" i="1" s="1"/>
  <c r="AF45" i="1"/>
  <c r="BG45" i="1" s="1"/>
  <c r="AG45" i="1"/>
  <c r="BH45" i="1" s="1"/>
  <c r="AH45" i="1"/>
  <c r="AI45" i="1"/>
  <c r="BJ45" i="1" s="1"/>
  <c r="AJ45" i="1"/>
  <c r="BK45" i="1" s="1"/>
  <c r="AK45" i="1"/>
  <c r="BL45" i="1" s="1"/>
  <c r="AL45" i="1"/>
  <c r="BM45" i="1" s="1"/>
  <c r="Y46" i="1"/>
  <c r="AZ46" i="1" s="1"/>
  <c r="Z46" i="1"/>
  <c r="BA46" i="1" s="1"/>
  <c r="AA46" i="1"/>
  <c r="BB46" i="1" s="1"/>
  <c r="AB46" i="1"/>
  <c r="BC46" i="1" s="1"/>
  <c r="AC46" i="1"/>
  <c r="BD46" i="1" s="1"/>
  <c r="AD46" i="1"/>
  <c r="BE46" i="1" s="1"/>
  <c r="AE46" i="1"/>
  <c r="BF46" i="1" s="1"/>
  <c r="AF46" i="1"/>
  <c r="BG46" i="1" s="1"/>
  <c r="AG46" i="1"/>
  <c r="BH46" i="1" s="1"/>
  <c r="AH46" i="1"/>
  <c r="BI46" i="1" s="1"/>
  <c r="AI46" i="1"/>
  <c r="BJ46" i="1" s="1"/>
  <c r="AJ46" i="1"/>
  <c r="BK46" i="1" s="1"/>
  <c r="AK46" i="1"/>
  <c r="BL46" i="1" s="1"/>
  <c r="AL46" i="1"/>
  <c r="BM46" i="1" s="1"/>
  <c r="Y47" i="1"/>
  <c r="AZ47" i="1" s="1"/>
  <c r="Z47" i="1"/>
  <c r="BA47" i="1" s="1"/>
  <c r="AA47" i="1"/>
  <c r="BB47" i="1" s="1"/>
  <c r="AB47" i="1"/>
  <c r="BC47" i="1" s="1"/>
  <c r="AC47" i="1"/>
  <c r="BD47" i="1" s="1"/>
  <c r="AD47" i="1"/>
  <c r="BE47" i="1" s="1"/>
  <c r="AE47" i="1"/>
  <c r="BF47" i="1" s="1"/>
  <c r="AF47" i="1"/>
  <c r="BG47" i="1" s="1"/>
  <c r="AG47" i="1"/>
  <c r="BH47" i="1" s="1"/>
  <c r="AH47" i="1"/>
  <c r="BI47" i="1" s="1"/>
  <c r="AI47" i="1"/>
  <c r="BJ47" i="1" s="1"/>
  <c r="AJ47" i="1"/>
  <c r="BK47" i="1" s="1"/>
  <c r="AK47" i="1"/>
  <c r="BL47" i="1" s="1"/>
  <c r="AL47" i="1"/>
  <c r="BM47" i="1" s="1"/>
  <c r="Y48" i="1"/>
  <c r="AZ48" i="1" s="1"/>
  <c r="Z48" i="1"/>
  <c r="BA48" i="1" s="1"/>
  <c r="AA48" i="1"/>
  <c r="BB48" i="1" s="1"/>
  <c r="AB48" i="1"/>
  <c r="BC48" i="1" s="1"/>
  <c r="AC48" i="1"/>
  <c r="BD48" i="1" s="1"/>
  <c r="AD48" i="1"/>
  <c r="BE48" i="1" s="1"/>
  <c r="AE48" i="1"/>
  <c r="BF48" i="1" s="1"/>
  <c r="AF48" i="1"/>
  <c r="BG48" i="1" s="1"/>
  <c r="AG48" i="1"/>
  <c r="BH48" i="1" s="1"/>
  <c r="AH48" i="1"/>
  <c r="BI48" i="1" s="1"/>
  <c r="AI48" i="1"/>
  <c r="BJ48" i="1" s="1"/>
  <c r="AJ48" i="1"/>
  <c r="BK48" i="1" s="1"/>
  <c r="AK48" i="1"/>
  <c r="BL48" i="1" s="1"/>
  <c r="AL48" i="1"/>
  <c r="BM48" i="1" s="1"/>
  <c r="Y49" i="1"/>
  <c r="AZ49" i="1" s="1"/>
  <c r="Z49" i="1"/>
  <c r="BA49" i="1" s="1"/>
  <c r="AA49" i="1"/>
  <c r="BB49" i="1" s="1"/>
  <c r="AB49" i="1"/>
  <c r="BC49" i="1" s="1"/>
  <c r="AC49" i="1"/>
  <c r="BD49" i="1" s="1"/>
  <c r="AD49" i="1"/>
  <c r="BE49" i="1" s="1"/>
  <c r="AE49" i="1"/>
  <c r="BF49" i="1" s="1"/>
  <c r="AF49" i="1"/>
  <c r="BG49" i="1" s="1"/>
  <c r="AG49" i="1"/>
  <c r="BH49" i="1" s="1"/>
  <c r="AH49" i="1"/>
  <c r="BI49" i="1" s="1"/>
  <c r="AI49" i="1"/>
  <c r="BJ49" i="1" s="1"/>
  <c r="AJ49" i="1"/>
  <c r="BK49" i="1" s="1"/>
  <c r="AK49" i="1"/>
  <c r="BL49" i="1" s="1"/>
  <c r="AL49" i="1"/>
  <c r="BM49" i="1" s="1"/>
  <c r="Y50" i="1"/>
  <c r="AZ50" i="1" s="1"/>
  <c r="Z50" i="1"/>
  <c r="BA50" i="1" s="1"/>
  <c r="AA50" i="1"/>
  <c r="BB50" i="1" s="1"/>
  <c r="AB50" i="1"/>
  <c r="BC50" i="1" s="1"/>
  <c r="AC50" i="1"/>
  <c r="BD50" i="1" s="1"/>
  <c r="AD50" i="1"/>
  <c r="BE50" i="1" s="1"/>
  <c r="AE50" i="1"/>
  <c r="BF50" i="1" s="1"/>
  <c r="AF50" i="1"/>
  <c r="BG50" i="1" s="1"/>
  <c r="AG50" i="1"/>
  <c r="BH50" i="1" s="1"/>
  <c r="AH50" i="1"/>
  <c r="BI50" i="1" s="1"/>
  <c r="AI50" i="1"/>
  <c r="BJ50" i="1" s="1"/>
  <c r="AJ50" i="1"/>
  <c r="BK50" i="1" s="1"/>
  <c r="AK50" i="1"/>
  <c r="BL50" i="1" s="1"/>
  <c r="AL50" i="1"/>
  <c r="BM50" i="1" s="1"/>
  <c r="Y51" i="1"/>
  <c r="AZ51" i="1" s="1"/>
  <c r="Z51" i="1"/>
  <c r="BA51" i="1" s="1"/>
  <c r="AA51" i="1"/>
  <c r="BB51" i="1" s="1"/>
  <c r="AB51" i="1"/>
  <c r="BC51" i="1" s="1"/>
  <c r="AC51" i="1"/>
  <c r="BD51" i="1" s="1"/>
  <c r="AD51" i="1"/>
  <c r="BE51" i="1" s="1"/>
  <c r="AE51" i="1"/>
  <c r="BF51" i="1" s="1"/>
  <c r="AF51" i="1"/>
  <c r="BG51" i="1" s="1"/>
  <c r="AG51" i="1"/>
  <c r="BH51" i="1" s="1"/>
  <c r="AH51" i="1"/>
  <c r="BI51" i="1" s="1"/>
  <c r="AI51" i="1"/>
  <c r="BJ51" i="1" s="1"/>
  <c r="AJ51" i="1"/>
  <c r="BK51" i="1" s="1"/>
  <c r="AK51" i="1"/>
  <c r="BL51" i="1" s="1"/>
  <c r="AL51" i="1"/>
  <c r="BM51" i="1" s="1"/>
  <c r="Y52" i="1"/>
  <c r="AZ52" i="1" s="1"/>
  <c r="Z52" i="1"/>
  <c r="BA52" i="1" s="1"/>
  <c r="AA52" i="1"/>
  <c r="BB52" i="1" s="1"/>
  <c r="AB52" i="1"/>
  <c r="BC52" i="1" s="1"/>
  <c r="AC52" i="1"/>
  <c r="BD52" i="1" s="1"/>
  <c r="AD52" i="1"/>
  <c r="BE52" i="1" s="1"/>
  <c r="AE52" i="1"/>
  <c r="BF52" i="1" s="1"/>
  <c r="AF52" i="1"/>
  <c r="BG52" i="1" s="1"/>
  <c r="BP52" i="1" s="1"/>
  <c r="BQ52" i="1" s="1"/>
  <c r="BT52" i="1" s="1"/>
  <c r="AG52" i="1"/>
  <c r="BH52" i="1" s="1"/>
  <c r="AH52" i="1"/>
  <c r="BI52" i="1" s="1"/>
  <c r="AI52" i="1"/>
  <c r="BJ52" i="1" s="1"/>
  <c r="AJ52" i="1"/>
  <c r="BK52" i="1" s="1"/>
  <c r="AK52" i="1"/>
  <c r="BL52" i="1" s="1"/>
  <c r="AL52" i="1"/>
  <c r="BM52" i="1" s="1"/>
  <c r="Y53" i="1"/>
  <c r="AZ53" i="1" s="1"/>
  <c r="Z53" i="1"/>
  <c r="BA53" i="1" s="1"/>
  <c r="AA53" i="1"/>
  <c r="BB53" i="1" s="1"/>
  <c r="AB53" i="1"/>
  <c r="BC53" i="1" s="1"/>
  <c r="AC53" i="1"/>
  <c r="BD53" i="1" s="1"/>
  <c r="AD53" i="1"/>
  <c r="BE53" i="1" s="1"/>
  <c r="AE53" i="1"/>
  <c r="BF53" i="1" s="1"/>
  <c r="AF53" i="1"/>
  <c r="BG53" i="1" s="1"/>
  <c r="AG53" i="1"/>
  <c r="BH53" i="1" s="1"/>
  <c r="AH53" i="1"/>
  <c r="BI53" i="1" s="1"/>
  <c r="AI53" i="1"/>
  <c r="BJ53" i="1" s="1"/>
  <c r="AJ53" i="1"/>
  <c r="BK53" i="1" s="1"/>
  <c r="AK53" i="1"/>
  <c r="BL53" i="1" s="1"/>
  <c r="AL53" i="1"/>
  <c r="BM53" i="1" s="1"/>
  <c r="Y54" i="1"/>
  <c r="AZ54" i="1" s="1"/>
  <c r="Z54" i="1"/>
  <c r="BA54" i="1" s="1"/>
  <c r="AA54" i="1"/>
  <c r="BB54" i="1" s="1"/>
  <c r="AB54" i="1"/>
  <c r="BC54" i="1" s="1"/>
  <c r="AC54" i="1"/>
  <c r="BD54" i="1" s="1"/>
  <c r="AD54" i="1"/>
  <c r="BE54" i="1" s="1"/>
  <c r="AE54" i="1"/>
  <c r="BF54" i="1" s="1"/>
  <c r="AF54" i="1"/>
  <c r="BG54" i="1" s="1"/>
  <c r="AG54" i="1"/>
  <c r="BH54" i="1" s="1"/>
  <c r="AH54" i="1"/>
  <c r="BI54" i="1" s="1"/>
  <c r="AI54" i="1"/>
  <c r="BJ54" i="1" s="1"/>
  <c r="AJ54" i="1"/>
  <c r="AK54" i="1"/>
  <c r="BL54" i="1" s="1"/>
  <c r="AL54" i="1"/>
  <c r="BM54" i="1" s="1"/>
  <c r="Y55" i="1"/>
  <c r="AZ55" i="1" s="1"/>
  <c r="Z55" i="1"/>
  <c r="BA55" i="1" s="1"/>
  <c r="AA55" i="1"/>
  <c r="BB55" i="1" s="1"/>
  <c r="AB55" i="1"/>
  <c r="BC55" i="1" s="1"/>
  <c r="AC55" i="1"/>
  <c r="BD55" i="1" s="1"/>
  <c r="AD55" i="1"/>
  <c r="BE55" i="1" s="1"/>
  <c r="AE55" i="1"/>
  <c r="BF55" i="1" s="1"/>
  <c r="AF55" i="1"/>
  <c r="BG55" i="1" s="1"/>
  <c r="AG55" i="1"/>
  <c r="BH55" i="1" s="1"/>
  <c r="AH55" i="1"/>
  <c r="BI55" i="1" s="1"/>
  <c r="AI55" i="1"/>
  <c r="BJ55" i="1" s="1"/>
  <c r="AJ55" i="1"/>
  <c r="BK55" i="1" s="1"/>
  <c r="AK55" i="1"/>
  <c r="BL55" i="1" s="1"/>
  <c r="AL55" i="1"/>
  <c r="BM55" i="1" s="1"/>
  <c r="Y56" i="1"/>
  <c r="AZ56" i="1" s="1"/>
  <c r="Z56" i="1"/>
  <c r="BA56" i="1" s="1"/>
  <c r="AA56" i="1"/>
  <c r="BB56" i="1" s="1"/>
  <c r="AB56" i="1"/>
  <c r="BC56" i="1" s="1"/>
  <c r="AC56" i="1"/>
  <c r="BD56" i="1" s="1"/>
  <c r="AD56" i="1"/>
  <c r="BE56" i="1" s="1"/>
  <c r="AE56" i="1"/>
  <c r="BF56" i="1" s="1"/>
  <c r="AF56" i="1"/>
  <c r="BG56" i="1" s="1"/>
  <c r="AG56" i="1"/>
  <c r="BH56" i="1" s="1"/>
  <c r="AH56" i="1"/>
  <c r="BI56" i="1" s="1"/>
  <c r="AI56" i="1"/>
  <c r="BJ56" i="1" s="1"/>
  <c r="AJ56" i="1"/>
  <c r="BK56" i="1" s="1"/>
  <c r="AK56" i="1"/>
  <c r="BL56" i="1" s="1"/>
  <c r="AL56" i="1"/>
  <c r="BM56" i="1" s="1"/>
  <c r="Y57" i="1"/>
  <c r="AZ57" i="1" s="1"/>
  <c r="Z57" i="1"/>
  <c r="BA57" i="1" s="1"/>
  <c r="AA57" i="1"/>
  <c r="BB57" i="1" s="1"/>
  <c r="AB57" i="1"/>
  <c r="BC57" i="1" s="1"/>
  <c r="AC57" i="1"/>
  <c r="BD57" i="1" s="1"/>
  <c r="AD57" i="1"/>
  <c r="BE57" i="1" s="1"/>
  <c r="AE57" i="1"/>
  <c r="BF57" i="1" s="1"/>
  <c r="AF57" i="1"/>
  <c r="BG57" i="1" s="1"/>
  <c r="AG57" i="1"/>
  <c r="BH57" i="1" s="1"/>
  <c r="AH57" i="1"/>
  <c r="BI57" i="1" s="1"/>
  <c r="AI57" i="1"/>
  <c r="BJ57" i="1" s="1"/>
  <c r="AJ57" i="1"/>
  <c r="BK57" i="1" s="1"/>
  <c r="AK57" i="1"/>
  <c r="BL57" i="1" s="1"/>
  <c r="AL57" i="1"/>
  <c r="BM57" i="1" s="1"/>
  <c r="Y58" i="1"/>
  <c r="AZ58" i="1" s="1"/>
  <c r="Z58" i="1"/>
  <c r="BA58" i="1" s="1"/>
  <c r="AA58" i="1"/>
  <c r="BB58" i="1" s="1"/>
  <c r="AB58" i="1"/>
  <c r="BC58" i="1" s="1"/>
  <c r="AC58" i="1"/>
  <c r="BD58" i="1" s="1"/>
  <c r="AD58" i="1"/>
  <c r="BE58" i="1" s="1"/>
  <c r="AE58" i="1"/>
  <c r="BF58" i="1" s="1"/>
  <c r="AF58" i="1"/>
  <c r="BG58" i="1" s="1"/>
  <c r="AG58" i="1"/>
  <c r="BH58" i="1" s="1"/>
  <c r="AH58" i="1"/>
  <c r="BI58" i="1" s="1"/>
  <c r="AI58" i="1"/>
  <c r="BJ58" i="1" s="1"/>
  <c r="AJ58" i="1"/>
  <c r="BK58" i="1" s="1"/>
  <c r="AK58" i="1"/>
  <c r="BL58" i="1" s="1"/>
  <c r="AL58" i="1"/>
  <c r="BM58" i="1" s="1"/>
  <c r="Y59" i="1"/>
  <c r="AZ59" i="1" s="1"/>
  <c r="Z59" i="1"/>
  <c r="BA59" i="1" s="1"/>
  <c r="AA59" i="1"/>
  <c r="BB59" i="1" s="1"/>
  <c r="AB59" i="1"/>
  <c r="BC59" i="1" s="1"/>
  <c r="AC59" i="1"/>
  <c r="BD59" i="1" s="1"/>
  <c r="AD59" i="1"/>
  <c r="BE59" i="1" s="1"/>
  <c r="AE59" i="1"/>
  <c r="BF59" i="1" s="1"/>
  <c r="AF59" i="1"/>
  <c r="BG59" i="1" s="1"/>
  <c r="AG59" i="1"/>
  <c r="BH59" i="1" s="1"/>
  <c r="AH59" i="1"/>
  <c r="BI59" i="1" s="1"/>
  <c r="AI59" i="1"/>
  <c r="BJ59" i="1" s="1"/>
  <c r="AJ59" i="1"/>
  <c r="BK59" i="1" s="1"/>
  <c r="AK59" i="1"/>
  <c r="BL59" i="1" s="1"/>
  <c r="AL59" i="1"/>
  <c r="BM59" i="1" s="1"/>
  <c r="Y60" i="1"/>
  <c r="AZ60" i="1" s="1"/>
  <c r="Z60" i="1"/>
  <c r="BA60" i="1" s="1"/>
  <c r="AA60" i="1"/>
  <c r="BB60" i="1" s="1"/>
  <c r="AB60" i="1"/>
  <c r="BC60" i="1" s="1"/>
  <c r="AC60" i="1"/>
  <c r="BD60" i="1" s="1"/>
  <c r="AD60" i="1"/>
  <c r="BE60" i="1" s="1"/>
  <c r="AE60" i="1"/>
  <c r="BF60" i="1" s="1"/>
  <c r="AF60" i="1"/>
  <c r="BG60" i="1" s="1"/>
  <c r="AG60" i="1"/>
  <c r="BH60" i="1" s="1"/>
  <c r="AH60" i="1"/>
  <c r="BI60" i="1" s="1"/>
  <c r="AI60" i="1"/>
  <c r="BJ60" i="1" s="1"/>
  <c r="AJ60" i="1"/>
  <c r="BK60" i="1" s="1"/>
  <c r="AK60" i="1"/>
  <c r="BL60" i="1" s="1"/>
  <c r="AL60" i="1"/>
  <c r="BM60" i="1" s="1"/>
  <c r="Y61" i="1"/>
  <c r="AZ61" i="1" s="1"/>
  <c r="Z61" i="1"/>
  <c r="BA61" i="1" s="1"/>
  <c r="AA61" i="1"/>
  <c r="BB61" i="1" s="1"/>
  <c r="AB61" i="1"/>
  <c r="BC61" i="1" s="1"/>
  <c r="AC61" i="1"/>
  <c r="BD61" i="1" s="1"/>
  <c r="AD61" i="1"/>
  <c r="BE61" i="1" s="1"/>
  <c r="AE61" i="1"/>
  <c r="BF61" i="1" s="1"/>
  <c r="AF61" i="1"/>
  <c r="BG61" i="1" s="1"/>
  <c r="AG61" i="1"/>
  <c r="BH61" i="1" s="1"/>
  <c r="AH61" i="1"/>
  <c r="BI61" i="1" s="1"/>
  <c r="AI61" i="1"/>
  <c r="BJ61" i="1" s="1"/>
  <c r="AJ61" i="1"/>
  <c r="BK61" i="1" s="1"/>
  <c r="AK61" i="1"/>
  <c r="BL61" i="1" s="1"/>
  <c r="AL61" i="1"/>
  <c r="BM61" i="1" s="1"/>
  <c r="Y62" i="1"/>
  <c r="AZ62" i="1" s="1"/>
  <c r="Z62" i="1"/>
  <c r="BA62" i="1" s="1"/>
  <c r="AA62" i="1"/>
  <c r="BB62" i="1" s="1"/>
  <c r="AB62" i="1"/>
  <c r="AC62" i="1"/>
  <c r="BD62" i="1" s="1"/>
  <c r="AD62" i="1"/>
  <c r="BE62" i="1" s="1"/>
  <c r="AE62" i="1"/>
  <c r="BF62" i="1" s="1"/>
  <c r="AF62" i="1"/>
  <c r="BG62" i="1" s="1"/>
  <c r="AG62" i="1"/>
  <c r="BH62" i="1" s="1"/>
  <c r="AH62" i="1"/>
  <c r="BI62" i="1" s="1"/>
  <c r="AI62" i="1"/>
  <c r="BJ62" i="1" s="1"/>
  <c r="AJ62" i="1"/>
  <c r="BK62" i="1" s="1"/>
  <c r="AK62" i="1"/>
  <c r="BL62" i="1" s="1"/>
  <c r="AL62" i="1"/>
  <c r="BM62" i="1" s="1"/>
  <c r="Y63" i="1"/>
  <c r="AZ63" i="1" s="1"/>
  <c r="Z63" i="1"/>
  <c r="BA63" i="1" s="1"/>
  <c r="AA63" i="1"/>
  <c r="BB63" i="1" s="1"/>
  <c r="AB63" i="1"/>
  <c r="BC63" i="1" s="1"/>
  <c r="AC63" i="1"/>
  <c r="BD63" i="1" s="1"/>
  <c r="AD63" i="1"/>
  <c r="BE63" i="1" s="1"/>
  <c r="AE63" i="1"/>
  <c r="BF63" i="1" s="1"/>
  <c r="AF63" i="1"/>
  <c r="BG63" i="1" s="1"/>
  <c r="AG63" i="1"/>
  <c r="BH63" i="1" s="1"/>
  <c r="AH63" i="1"/>
  <c r="BI63" i="1" s="1"/>
  <c r="AI63" i="1"/>
  <c r="BJ63" i="1" s="1"/>
  <c r="AJ63" i="1"/>
  <c r="BK63" i="1" s="1"/>
  <c r="AK63" i="1"/>
  <c r="AL63" i="1"/>
  <c r="BM63" i="1" s="1"/>
  <c r="Y64" i="1"/>
  <c r="AZ64" i="1" s="1"/>
  <c r="Z64" i="1"/>
  <c r="BA64" i="1" s="1"/>
  <c r="AA64" i="1"/>
  <c r="BB64" i="1" s="1"/>
  <c r="AB64" i="1"/>
  <c r="BC64" i="1" s="1"/>
  <c r="AC64" i="1"/>
  <c r="BD64" i="1" s="1"/>
  <c r="AD64" i="1"/>
  <c r="BE64" i="1" s="1"/>
  <c r="AE64" i="1"/>
  <c r="BF64" i="1" s="1"/>
  <c r="AF64" i="1"/>
  <c r="BG64" i="1" s="1"/>
  <c r="AG64" i="1"/>
  <c r="BH64" i="1" s="1"/>
  <c r="AH64" i="1"/>
  <c r="BI64" i="1" s="1"/>
  <c r="AI64" i="1"/>
  <c r="BJ64" i="1" s="1"/>
  <c r="AJ64" i="1"/>
  <c r="BK64" i="1" s="1"/>
  <c r="AK64" i="1"/>
  <c r="BL64" i="1" s="1"/>
  <c r="AL64" i="1"/>
  <c r="BM64" i="1" s="1"/>
  <c r="Y65" i="1"/>
  <c r="AZ65" i="1" s="1"/>
  <c r="Z65" i="1"/>
  <c r="BA65" i="1" s="1"/>
  <c r="AA65" i="1"/>
  <c r="BB65" i="1" s="1"/>
  <c r="AB65" i="1"/>
  <c r="BC65" i="1" s="1"/>
  <c r="AC65" i="1"/>
  <c r="BD65" i="1" s="1"/>
  <c r="AD65" i="1"/>
  <c r="BE65" i="1" s="1"/>
  <c r="AE65" i="1"/>
  <c r="BF65" i="1" s="1"/>
  <c r="AF65" i="1"/>
  <c r="BG65" i="1" s="1"/>
  <c r="AG65" i="1"/>
  <c r="BH65" i="1" s="1"/>
  <c r="AH65" i="1"/>
  <c r="BI65" i="1" s="1"/>
  <c r="AI65" i="1"/>
  <c r="BJ65" i="1" s="1"/>
  <c r="AJ65" i="1"/>
  <c r="BK65" i="1" s="1"/>
  <c r="AK65" i="1"/>
  <c r="BL65" i="1" s="1"/>
  <c r="AL65" i="1"/>
  <c r="BM65" i="1" s="1"/>
  <c r="Y66" i="1"/>
  <c r="AZ66" i="1" s="1"/>
  <c r="Z66" i="1"/>
  <c r="BA66" i="1" s="1"/>
  <c r="AA66" i="1"/>
  <c r="BB66" i="1" s="1"/>
  <c r="AB66" i="1"/>
  <c r="BC66" i="1" s="1"/>
  <c r="AC66" i="1"/>
  <c r="BD66" i="1" s="1"/>
  <c r="AD66" i="1"/>
  <c r="BE66" i="1" s="1"/>
  <c r="AE66" i="1"/>
  <c r="BF66" i="1" s="1"/>
  <c r="AF66" i="1"/>
  <c r="BG66" i="1" s="1"/>
  <c r="AG66" i="1"/>
  <c r="BH66" i="1" s="1"/>
  <c r="AH66" i="1"/>
  <c r="BI66" i="1" s="1"/>
  <c r="AI66" i="1"/>
  <c r="BJ66" i="1" s="1"/>
  <c r="AJ66" i="1"/>
  <c r="BK66" i="1" s="1"/>
  <c r="AK66" i="1"/>
  <c r="BL66" i="1" s="1"/>
  <c r="AL66" i="1"/>
  <c r="BM66" i="1" s="1"/>
  <c r="Y67" i="1"/>
  <c r="AZ67" i="1" s="1"/>
  <c r="Z67" i="1"/>
  <c r="BA67" i="1" s="1"/>
  <c r="AA67" i="1"/>
  <c r="BB67" i="1" s="1"/>
  <c r="AB67" i="1"/>
  <c r="BC67" i="1" s="1"/>
  <c r="AC67" i="1"/>
  <c r="BD67" i="1" s="1"/>
  <c r="AD67" i="1"/>
  <c r="BE67" i="1" s="1"/>
  <c r="AE67" i="1"/>
  <c r="BF67" i="1" s="1"/>
  <c r="AF67" i="1"/>
  <c r="BG67" i="1" s="1"/>
  <c r="AG67" i="1"/>
  <c r="BH67" i="1" s="1"/>
  <c r="AH67" i="1"/>
  <c r="BI67" i="1" s="1"/>
  <c r="AI67" i="1"/>
  <c r="BJ67" i="1" s="1"/>
  <c r="AJ67" i="1"/>
  <c r="BK67" i="1" s="1"/>
  <c r="AK67" i="1"/>
  <c r="BL67" i="1" s="1"/>
  <c r="AL67" i="1"/>
  <c r="BM67" i="1" s="1"/>
  <c r="Y68" i="1"/>
  <c r="AZ68" i="1" s="1"/>
  <c r="Z68" i="1"/>
  <c r="BA68" i="1" s="1"/>
  <c r="AA68" i="1"/>
  <c r="BB68" i="1" s="1"/>
  <c r="AB68" i="1"/>
  <c r="BC68" i="1" s="1"/>
  <c r="AC68" i="1"/>
  <c r="BD68" i="1" s="1"/>
  <c r="AD68" i="1"/>
  <c r="BE68" i="1" s="1"/>
  <c r="AE68" i="1"/>
  <c r="BF68" i="1" s="1"/>
  <c r="BP68" i="1" s="1"/>
  <c r="BQ68" i="1" s="1"/>
  <c r="BT68" i="1" s="1"/>
  <c r="AF68" i="1"/>
  <c r="AG68" i="1"/>
  <c r="BH68" i="1" s="1"/>
  <c r="AH68" i="1"/>
  <c r="BI68" i="1" s="1"/>
  <c r="AI68" i="1"/>
  <c r="BJ68" i="1" s="1"/>
  <c r="AJ68" i="1"/>
  <c r="BK68" i="1" s="1"/>
  <c r="AK68" i="1"/>
  <c r="BL68" i="1" s="1"/>
  <c r="AL68" i="1"/>
  <c r="BM68" i="1" s="1"/>
  <c r="Y69" i="1"/>
  <c r="AZ69" i="1" s="1"/>
  <c r="Z69" i="1"/>
  <c r="AA69" i="1"/>
  <c r="BB69" i="1" s="1"/>
  <c r="AB69" i="1"/>
  <c r="BC69" i="1" s="1"/>
  <c r="AC69" i="1"/>
  <c r="BD69" i="1" s="1"/>
  <c r="AD69" i="1"/>
  <c r="BE69" i="1" s="1"/>
  <c r="AE69" i="1"/>
  <c r="BF69" i="1" s="1"/>
  <c r="BP69" i="1" s="1"/>
  <c r="BQ69" i="1" s="1"/>
  <c r="BT69" i="1" s="1"/>
  <c r="AF69" i="1"/>
  <c r="BG69" i="1" s="1"/>
  <c r="AG69" i="1"/>
  <c r="BH69" i="1" s="1"/>
  <c r="AH69" i="1"/>
  <c r="BI69" i="1" s="1"/>
  <c r="AI69" i="1"/>
  <c r="BJ69" i="1" s="1"/>
  <c r="AJ69" i="1"/>
  <c r="BK69" i="1" s="1"/>
  <c r="AK69" i="1"/>
  <c r="BL69" i="1" s="1"/>
  <c r="AL69" i="1"/>
  <c r="BM69" i="1" s="1"/>
  <c r="Y70" i="1"/>
  <c r="AZ70" i="1" s="1"/>
  <c r="Z70" i="1"/>
  <c r="BA70" i="1" s="1"/>
  <c r="AA70" i="1"/>
  <c r="BB70" i="1" s="1"/>
  <c r="AB70" i="1"/>
  <c r="BC70" i="1" s="1"/>
  <c r="AC70" i="1"/>
  <c r="BD70" i="1" s="1"/>
  <c r="AD70" i="1"/>
  <c r="BE70" i="1" s="1"/>
  <c r="AE70" i="1"/>
  <c r="BF70" i="1" s="1"/>
  <c r="AF70" i="1"/>
  <c r="BG70" i="1" s="1"/>
  <c r="AG70" i="1"/>
  <c r="BH70" i="1" s="1"/>
  <c r="AH70" i="1"/>
  <c r="BI70" i="1" s="1"/>
  <c r="AI70" i="1"/>
  <c r="BJ70" i="1" s="1"/>
  <c r="AJ70" i="1"/>
  <c r="BK70" i="1" s="1"/>
  <c r="AK70" i="1"/>
  <c r="BL70" i="1" s="1"/>
  <c r="AL70" i="1"/>
  <c r="BM70" i="1" s="1"/>
  <c r="Y71" i="1"/>
  <c r="AZ71" i="1" s="1"/>
  <c r="Z71" i="1"/>
  <c r="BA71" i="1" s="1"/>
  <c r="AA71" i="1"/>
  <c r="BB71" i="1" s="1"/>
  <c r="AB71" i="1"/>
  <c r="BC71" i="1" s="1"/>
  <c r="AC71" i="1"/>
  <c r="BD71" i="1" s="1"/>
  <c r="AD71" i="1"/>
  <c r="BE71" i="1" s="1"/>
  <c r="AE71" i="1"/>
  <c r="BF71" i="1" s="1"/>
  <c r="AF71" i="1"/>
  <c r="BG71" i="1" s="1"/>
  <c r="AG71" i="1"/>
  <c r="BH71" i="1" s="1"/>
  <c r="AH71" i="1"/>
  <c r="BI71" i="1" s="1"/>
  <c r="AI71" i="1"/>
  <c r="BJ71" i="1" s="1"/>
  <c r="AJ71" i="1"/>
  <c r="BK71" i="1" s="1"/>
  <c r="AK71" i="1"/>
  <c r="BL71" i="1" s="1"/>
  <c r="AL71" i="1"/>
  <c r="BM71" i="1" s="1"/>
  <c r="Y72" i="1"/>
  <c r="AZ72" i="1" s="1"/>
  <c r="Z72" i="1"/>
  <c r="BA72" i="1" s="1"/>
  <c r="AA72" i="1"/>
  <c r="BB72" i="1" s="1"/>
  <c r="AB72" i="1"/>
  <c r="BC72" i="1" s="1"/>
  <c r="AC72" i="1"/>
  <c r="BD72" i="1" s="1"/>
  <c r="AD72" i="1"/>
  <c r="BE72" i="1" s="1"/>
  <c r="AE72" i="1"/>
  <c r="BF72" i="1" s="1"/>
  <c r="AF72" i="1"/>
  <c r="BG72" i="1" s="1"/>
  <c r="AG72" i="1"/>
  <c r="BH72" i="1" s="1"/>
  <c r="AH72" i="1"/>
  <c r="BI72" i="1" s="1"/>
  <c r="AI72" i="1"/>
  <c r="BJ72" i="1" s="1"/>
  <c r="AJ72" i="1"/>
  <c r="BK72" i="1" s="1"/>
  <c r="AK72" i="1"/>
  <c r="BL72" i="1" s="1"/>
  <c r="AL72" i="1"/>
  <c r="BM72" i="1" s="1"/>
  <c r="Y73" i="1"/>
  <c r="AZ73" i="1" s="1"/>
  <c r="Z73" i="1"/>
  <c r="BA73" i="1" s="1"/>
  <c r="AA73" i="1"/>
  <c r="BB73" i="1" s="1"/>
  <c r="AB73" i="1"/>
  <c r="BC73" i="1" s="1"/>
  <c r="AC73" i="1"/>
  <c r="BD73" i="1" s="1"/>
  <c r="AD73" i="1"/>
  <c r="BE73" i="1" s="1"/>
  <c r="AE73" i="1"/>
  <c r="BF73" i="1" s="1"/>
  <c r="AF73" i="1"/>
  <c r="BG73" i="1" s="1"/>
  <c r="AG73" i="1"/>
  <c r="BH73" i="1" s="1"/>
  <c r="AH73" i="1"/>
  <c r="BI73" i="1" s="1"/>
  <c r="AI73" i="1"/>
  <c r="BJ73" i="1" s="1"/>
  <c r="AJ73" i="1"/>
  <c r="BK73" i="1" s="1"/>
  <c r="AK73" i="1"/>
  <c r="BL73" i="1" s="1"/>
  <c r="AL73" i="1"/>
  <c r="BM73" i="1" s="1"/>
  <c r="Y74" i="1"/>
  <c r="AZ74" i="1" s="1"/>
  <c r="Z74" i="1"/>
  <c r="BA74" i="1" s="1"/>
  <c r="AA74" i="1"/>
  <c r="BB74" i="1" s="1"/>
  <c r="AB74" i="1"/>
  <c r="BC74" i="1" s="1"/>
  <c r="AC74" i="1"/>
  <c r="BD74" i="1" s="1"/>
  <c r="AD74" i="1"/>
  <c r="BE74" i="1" s="1"/>
  <c r="AE74" i="1"/>
  <c r="BF74" i="1" s="1"/>
  <c r="AF74" i="1"/>
  <c r="BG74" i="1" s="1"/>
  <c r="AG74" i="1"/>
  <c r="BH74" i="1" s="1"/>
  <c r="AH74" i="1"/>
  <c r="BI74" i="1" s="1"/>
  <c r="AI74" i="1"/>
  <c r="BJ74" i="1" s="1"/>
  <c r="AJ74" i="1"/>
  <c r="BK74" i="1" s="1"/>
  <c r="AK74" i="1"/>
  <c r="BL74" i="1" s="1"/>
  <c r="AL74" i="1"/>
  <c r="BM74" i="1" s="1"/>
  <c r="Y75" i="1"/>
  <c r="AZ75" i="1" s="1"/>
  <c r="Z75" i="1"/>
  <c r="BA75" i="1" s="1"/>
  <c r="AA75" i="1"/>
  <c r="BB75" i="1" s="1"/>
  <c r="AB75" i="1"/>
  <c r="BC75" i="1" s="1"/>
  <c r="AC75" i="1"/>
  <c r="BD75" i="1" s="1"/>
  <c r="AD75" i="1"/>
  <c r="AE75" i="1"/>
  <c r="BF75" i="1" s="1"/>
  <c r="AF75" i="1"/>
  <c r="BG75" i="1" s="1"/>
  <c r="AG75" i="1"/>
  <c r="BH75" i="1" s="1"/>
  <c r="AH75" i="1"/>
  <c r="BI75" i="1" s="1"/>
  <c r="AI75" i="1"/>
  <c r="BJ75" i="1" s="1"/>
  <c r="AJ75" i="1"/>
  <c r="BK75" i="1" s="1"/>
  <c r="AK75" i="1"/>
  <c r="BL75" i="1" s="1"/>
  <c r="AL75" i="1"/>
  <c r="BM75" i="1" s="1"/>
  <c r="Y76" i="1"/>
  <c r="AZ76" i="1" s="1"/>
  <c r="Z76" i="1"/>
  <c r="BA76" i="1" s="1"/>
  <c r="AA76" i="1"/>
  <c r="BB76" i="1" s="1"/>
  <c r="AB76" i="1"/>
  <c r="BC76" i="1" s="1"/>
  <c r="AC76" i="1"/>
  <c r="BD76" i="1" s="1"/>
  <c r="AD76" i="1"/>
  <c r="BE76" i="1" s="1"/>
  <c r="AE76" i="1"/>
  <c r="BF76" i="1" s="1"/>
  <c r="AF76" i="1"/>
  <c r="BG76" i="1" s="1"/>
  <c r="AG76" i="1"/>
  <c r="BH76" i="1" s="1"/>
  <c r="AH76" i="1"/>
  <c r="BI76" i="1" s="1"/>
  <c r="AI76" i="1"/>
  <c r="BJ76" i="1" s="1"/>
  <c r="AJ76" i="1"/>
  <c r="BK76" i="1" s="1"/>
  <c r="AK76" i="1"/>
  <c r="BL76" i="1" s="1"/>
  <c r="AL76" i="1"/>
  <c r="BM76" i="1" s="1"/>
  <c r="Y77" i="1"/>
  <c r="AZ77" i="1" s="1"/>
  <c r="Z77" i="1"/>
  <c r="BA77" i="1" s="1"/>
  <c r="AA77" i="1"/>
  <c r="BB77" i="1" s="1"/>
  <c r="AB77" i="1"/>
  <c r="BC77" i="1" s="1"/>
  <c r="AC77" i="1"/>
  <c r="BD77" i="1" s="1"/>
  <c r="AD77" i="1"/>
  <c r="BE77" i="1" s="1"/>
  <c r="AE77" i="1"/>
  <c r="BF77" i="1" s="1"/>
  <c r="AF77" i="1"/>
  <c r="BG77" i="1" s="1"/>
  <c r="AG77" i="1"/>
  <c r="BH77" i="1" s="1"/>
  <c r="AH77" i="1"/>
  <c r="BI77" i="1" s="1"/>
  <c r="AI77" i="1"/>
  <c r="BJ77" i="1" s="1"/>
  <c r="AJ77" i="1"/>
  <c r="BK77" i="1" s="1"/>
  <c r="AK77" i="1"/>
  <c r="BL77" i="1" s="1"/>
  <c r="AL77" i="1"/>
  <c r="BM77" i="1" s="1"/>
  <c r="Y78" i="1"/>
  <c r="AZ78" i="1" s="1"/>
  <c r="Z78" i="1"/>
  <c r="BA78" i="1" s="1"/>
  <c r="AA78" i="1"/>
  <c r="BB78" i="1" s="1"/>
  <c r="AB78" i="1"/>
  <c r="BC78" i="1" s="1"/>
  <c r="AC78" i="1"/>
  <c r="BD78" i="1" s="1"/>
  <c r="AD78" i="1"/>
  <c r="BE78" i="1" s="1"/>
  <c r="AE78" i="1"/>
  <c r="BF78" i="1" s="1"/>
  <c r="AF78" i="1"/>
  <c r="BG78" i="1" s="1"/>
  <c r="AG78" i="1"/>
  <c r="BH78" i="1" s="1"/>
  <c r="AH78" i="1"/>
  <c r="BI78" i="1" s="1"/>
  <c r="AI78" i="1"/>
  <c r="BJ78" i="1" s="1"/>
  <c r="AJ78" i="1"/>
  <c r="BK78" i="1" s="1"/>
  <c r="AK78" i="1"/>
  <c r="BL78" i="1" s="1"/>
  <c r="AL78" i="1"/>
  <c r="BM78" i="1" s="1"/>
  <c r="Y79" i="1"/>
  <c r="AZ79" i="1" s="1"/>
  <c r="Z79" i="1"/>
  <c r="BA79" i="1" s="1"/>
  <c r="AA79" i="1"/>
  <c r="BB79" i="1" s="1"/>
  <c r="AB79" i="1"/>
  <c r="BC79" i="1" s="1"/>
  <c r="AC79" i="1"/>
  <c r="BD79" i="1" s="1"/>
  <c r="AD79" i="1"/>
  <c r="BE79" i="1" s="1"/>
  <c r="AE79" i="1"/>
  <c r="BF79" i="1" s="1"/>
  <c r="AF79" i="1"/>
  <c r="BG79" i="1" s="1"/>
  <c r="AG79" i="1"/>
  <c r="BH79" i="1" s="1"/>
  <c r="AH79" i="1"/>
  <c r="BI79" i="1" s="1"/>
  <c r="AI79" i="1"/>
  <c r="BJ79" i="1" s="1"/>
  <c r="AJ79" i="1"/>
  <c r="BK79" i="1" s="1"/>
  <c r="AK79" i="1"/>
  <c r="BL79" i="1" s="1"/>
  <c r="AL79" i="1"/>
  <c r="BM79" i="1" s="1"/>
  <c r="Y80" i="1"/>
  <c r="AZ80" i="1" s="1"/>
  <c r="Z80" i="1"/>
  <c r="BA80" i="1" s="1"/>
  <c r="AA80" i="1"/>
  <c r="BB80" i="1" s="1"/>
  <c r="AB80" i="1"/>
  <c r="BC80" i="1" s="1"/>
  <c r="AC80" i="1"/>
  <c r="BD80" i="1" s="1"/>
  <c r="AD80" i="1"/>
  <c r="BE80" i="1" s="1"/>
  <c r="AE80" i="1"/>
  <c r="BF80" i="1" s="1"/>
  <c r="AF80" i="1"/>
  <c r="AG80" i="1"/>
  <c r="BH80" i="1" s="1"/>
  <c r="AH80" i="1"/>
  <c r="BI80" i="1" s="1"/>
  <c r="AI80" i="1"/>
  <c r="BJ80" i="1" s="1"/>
  <c r="AJ80" i="1"/>
  <c r="BK80" i="1" s="1"/>
  <c r="AK80" i="1"/>
  <c r="BL80" i="1" s="1"/>
  <c r="AL80" i="1"/>
  <c r="BM80" i="1" s="1"/>
  <c r="Y81" i="1"/>
  <c r="AZ81" i="1" s="1"/>
  <c r="Z81" i="1"/>
  <c r="BA81" i="1" s="1"/>
  <c r="AA81" i="1"/>
  <c r="BB81" i="1" s="1"/>
  <c r="AB81" i="1"/>
  <c r="BC81" i="1" s="1"/>
  <c r="AC81" i="1"/>
  <c r="BD81" i="1" s="1"/>
  <c r="AD81" i="1"/>
  <c r="BE81" i="1" s="1"/>
  <c r="AE81" i="1"/>
  <c r="BF81" i="1" s="1"/>
  <c r="AF81" i="1"/>
  <c r="BG81" i="1" s="1"/>
  <c r="AG81" i="1"/>
  <c r="BH81" i="1" s="1"/>
  <c r="AH81" i="1"/>
  <c r="BI81" i="1" s="1"/>
  <c r="AI81" i="1"/>
  <c r="BJ81" i="1" s="1"/>
  <c r="AJ81" i="1"/>
  <c r="BK81" i="1" s="1"/>
  <c r="AK81" i="1"/>
  <c r="BL81" i="1" s="1"/>
  <c r="AL81" i="1"/>
  <c r="BM81" i="1" s="1"/>
  <c r="Y82" i="1"/>
  <c r="AZ82" i="1" s="1"/>
  <c r="Z82" i="1"/>
  <c r="AA82" i="1"/>
  <c r="BB82" i="1" s="1"/>
  <c r="AB82" i="1"/>
  <c r="AC82" i="1"/>
  <c r="BD82" i="1" s="1"/>
  <c r="AD82" i="1"/>
  <c r="BE82" i="1" s="1"/>
  <c r="AE82" i="1"/>
  <c r="BF82" i="1" s="1"/>
  <c r="AF82" i="1"/>
  <c r="BG82" i="1" s="1"/>
  <c r="AG82" i="1"/>
  <c r="BH82" i="1" s="1"/>
  <c r="AH82" i="1"/>
  <c r="BI82" i="1" s="1"/>
  <c r="AI82" i="1"/>
  <c r="BJ82" i="1" s="1"/>
  <c r="AJ82" i="1"/>
  <c r="BK82" i="1" s="1"/>
  <c r="AK82" i="1"/>
  <c r="BL82" i="1" s="1"/>
  <c r="AL82" i="1"/>
  <c r="BM82" i="1" s="1"/>
  <c r="Y83" i="1"/>
  <c r="AZ83" i="1" s="1"/>
  <c r="Z83" i="1"/>
  <c r="BA83" i="1" s="1"/>
  <c r="AA83" i="1"/>
  <c r="BB83" i="1" s="1"/>
  <c r="AB83" i="1"/>
  <c r="BC83" i="1" s="1"/>
  <c r="AC83" i="1"/>
  <c r="BD83" i="1" s="1"/>
  <c r="AD83" i="1"/>
  <c r="BE83" i="1" s="1"/>
  <c r="AE83" i="1"/>
  <c r="BF83" i="1" s="1"/>
  <c r="AF83" i="1"/>
  <c r="BG83" i="1" s="1"/>
  <c r="AG83" i="1"/>
  <c r="BH83" i="1" s="1"/>
  <c r="AH83" i="1"/>
  <c r="BI83" i="1" s="1"/>
  <c r="AI83" i="1"/>
  <c r="BJ83" i="1" s="1"/>
  <c r="AJ83" i="1"/>
  <c r="AK83" i="1"/>
  <c r="BL83" i="1" s="1"/>
  <c r="AL83" i="1"/>
  <c r="BM83" i="1" s="1"/>
  <c r="Y84" i="1"/>
  <c r="AZ84" i="1" s="1"/>
  <c r="Z84" i="1"/>
  <c r="BA84" i="1" s="1"/>
  <c r="AA84" i="1"/>
  <c r="BB84" i="1" s="1"/>
  <c r="AB84" i="1"/>
  <c r="BC84" i="1" s="1"/>
  <c r="AC84" i="1"/>
  <c r="BD84" i="1" s="1"/>
  <c r="AD84" i="1"/>
  <c r="BE84" i="1" s="1"/>
  <c r="AE84" i="1"/>
  <c r="BF84" i="1" s="1"/>
  <c r="AF84" i="1"/>
  <c r="BG84" i="1" s="1"/>
  <c r="BP84" i="1" s="1"/>
  <c r="BQ84" i="1" s="1"/>
  <c r="BT84" i="1" s="1"/>
  <c r="AG84" i="1"/>
  <c r="BH84" i="1" s="1"/>
  <c r="AH84" i="1"/>
  <c r="BI84" i="1" s="1"/>
  <c r="AI84" i="1"/>
  <c r="BJ84" i="1" s="1"/>
  <c r="AJ84" i="1"/>
  <c r="BK84" i="1" s="1"/>
  <c r="AK84" i="1"/>
  <c r="BL84" i="1" s="1"/>
  <c r="AL84" i="1"/>
  <c r="BM84" i="1" s="1"/>
  <c r="Y85" i="1"/>
  <c r="AZ85" i="1" s="1"/>
  <c r="Z85" i="1"/>
  <c r="AA85" i="1"/>
  <c r="BB85" i="1" s="1"/>
  <c r="AB85" i="1"/>
  <c r="BC85" i="1" s="1"/>
  <c r="AC85" i="1"/>
  <c r="BD85" i="1" s="1"/>
  <c r="AD85" i="1"/>
  <c r="BE85" i="1" s="1"/>
  <c r="AE85" i="1"/>
  <c r="BF85" i="1" s="1"/>
  <c r="AF85" i="1"/>
  <c r="BG85" i="1" s="1"/>
  <c r="AG85" i="1"/>
  <c r="BH85" i="1" s="1"/>
  <c r="AH85" i="1"/>
  <c r="AI85" i="1"/>
  <c r="BJ85" i="1" s="1"/>
  <c r="AJ85" i="1"/>
  <c r="BK85" i="1" s="1"/>
  <c r="AK85" i="1"/>
  <c r="BL85" i="1" s="1"/>
  <c r="AL85" i="1"/>
  <c r="BM85" i="1" s="1"/>
  <c r="Y86" i="1"/>
  <c r="AZ86" i="1" s="1"/>
  <c r="Z86" i="1"/>
  <c r="BA86" i="1" s="1"/>
  <c r="AA86" i="1"/>
  <c r="BB86" i="1" s="1"/>
  <c r="AB86" i="1"/>
  <c r="BC86" i="1" s="1"/>
  <c r="AC86" i="1"/>
  <c r="BD86" i="1" s="1"/>
  <c r="AD86" i="1"/>
  <c r="BE86" i="1" s="1"/>
  <c r="AE86" i="1"/>
  <c r="BF86" i="1" s="1"/>
  <c r="AF86" i="1"/>
  <c r="BG86" i="1" s="1"/>
  <c r="AG86" i="1"/>
  <c r="BH86" i="1" s="1"/>
  <c r="AH86" i="1"/>
  <c r="AI86" i="1"/>
  <c r="BJ86" i="1" s="1"/>
  <c r="AJ86" i="1"/>
  <c r="AK86" i="1"/>
  <c r="BL86" i="1" s="1"/>
  <c r="AL86" i="1"/>
  <c r="BM86" i="1" s="1"/>
  <c r="Y87" i="1"/>
  <c r="AZ87" i="1" s="1"/>
  <c r="Z87" i="1"/>
  <c r="BA87" i="1" s="1"/>
  <c r="AA87" i="1"/>
  <c r="BB87" i="1" s="1"/>
  <c r="AB87" i="1"/>
  <c r="BC87" i="1" s="1"/>
  <c r="AC87" i="1"/>
  <c r="BD87" i="1" s="1"/>
  <c r="AD87" i="1"/>
  <c r="BE87" i="1" s="1"/>
  <c r="AE87" i="1"/>
  <c r="BF87" i="1" s="1"/>
  <c r="AF87" i="1"/>
  <c r="BG87" i="1" s="1"/>
  <c r="AG87" i="1"/>
  <c r="BH87" i="1" s="1"/>
  <c r="AH87" i="1"/>
  <c r="BI87" i="1" s="1"/>
  <c r="AI87" i="1"/>
  <c r="BJ87" i="1" s="1"/>
  <c r="AJ87" i="1"/>
  <c r="BK87" i="1" s="1"/>
  <c r="AK87" i="1"/>
  <c r="BL87" i="1" s="1"/>
  <c r="AL87" i="1"/>
  <c r="BM87" i="1" s="1"/>
  <c r="Y88" i="1"/>
  <c r="AZ88" i="1" s="1"/>
  <c r="Z88" i="1"/>
  <c r="BA88" i="1" s="1"/>
  <c r="AA88" i="1"/>
  <c r="BB88" i="1" s="1"/>
  <c r="AB88" i="1"/>
  <c r="BC88" i="1" s="1"/>
  <c r="AC88" i="1"/>
  <c r="BD88" i="1" s="1"/>
  <c r="AD88" i="1"/>
  <c r="AE88" i="1"/>
  <c r="BF88" i="1" s="1"/>
  <c r="AF88" i="1"/>
  <c r="BG88" i="1" s="1"/>
  <c r="AG88" i="1"/>
  <c r="BH88" i="1" s="1"/>
  <c r="AH88" i="1"/>
  <c r="BI88" i="1" s="1"/>
  <c r="AI88" i="1"/>
  <c r="BJ88" i="1" s="1"/>
  <c r="AJ88" i="1"/>
  <c r="BK88" i="1" s="1"/>
  <c r="AK88" i="1"/>
  <c r="BL88" i="1" s="1"/>
  <c r="AL88" i="1"/>
  <c r="BM88" i="1" s="1"/>
  <c r="Y89" i="1"/>
  <c r="AZ89" i="1" s="1"/>
  <c r="Z89" i="1"/>
  <c r="BA89" i="1" s="1"/>
  <c r="AA89" i="1"/>
  <c r="BB89" i="1" s="1"/>
  <c r="AB89" i="1"/>
  <c r="BC89" i="1" s="1"/>
  <c r="AC89" i="1"/>
  <c r="BD89" i="1" s="1"/>
  <c r="AD89" i="1"/>
  <c r="BE89" i="1" s="1"/>
  <c r="AE89" i="1"/>
  <c r="BF89" i="1" s="1"/>
  <c r="AF89" i="1"/>
  <c r="BG89" i="1" s="1"/>
  <c r="AG89" i="1"/>
  <c r="BH89" i="1" s="1"/>
  <c r="AH89" i="1"/>
  <c r="AI89" i="1"/>
  <c r="BJ89" i="1" s="1"/>
  <c r="AJ89" i="1"/>
  <c r="BK89" i="1" s="1"/>
  <c r="AK89" i="1"/>
  <c r="BL89" i="1" s="1"/>
  <c r="AL89" i="1"/>
  <c r="BM89" i="1" s="1"/>
  <c r="Y90" i="1"/>
  <c r="AZ90" i="1" s="1"/>
  <c r="Z90" i="1"/>
  <c r="BA90" i="1" s="1"/>
  <c r="AA90" i="1"/>
  <c r="BB90" i="1" s="1"/>
  <c r="AB90" i="1"/>
  <c r="AC90" i="1"/>
  <c r="BD90" i="1" s="1"/>
  <c r="AD90" i="1"/>
  <c r="BE90" i="1" s="1"/>
  <c r="AE90" i="1"/>
  <c r="BF90" i="1" s="1"/>
  <c r="AF90" i="1"/>
  <c r="BG90" i="1" s="1"/>
  <c r="AG90" i="1"/>
  <c r="BH90" i="1" s="1"/>
  <c r="AH90" i="1"/>
  <c r="BI90" i="1" s="1"/>
  <c r="AI90" i="1"/>
  <c r="BJ90" i="1" s="1"/>
  <c r="AJ90" i="1"/>
  <c r="BK90" i="1" s="1"/>
  <c r="AK90" i="1"/>
  <c r="BL90" i="1" s="1"/>
  <c r="AL90" i="1"/>
  <c r="BM90" i="1" s="1"/>
  <c r="Y91" i="1"/>
  <c r="AZ91" i="1" s="1"/>
  <c r="Z91" i="1"/>
  <c r="BA91" i="1" s="1"/>
  <c r="AA91" i="1"/>
  <c r="BB91" i="1" s="1"/>
  <c r="AB91" i="1"/>
  <c r="AC91" i="1"/>
  <c r="BD91" i="1" s="1"/>
  <c r="AD91" i="1"/>
  <c r="AE91" i="1"/>
  <c r="BF91" i="1" s="1"/>
  <c r="AF91" i="1"/>
  <c r="BG91" i="1" s="1"/>
  <c r="AG91" i="1"/>
  <c r="BH91" i="1" s="1"/>
  <c r="AH91" i="1"/>
  <c r="BI91" i="1" s="1"/>
  <c r="AI91" i="1"/>
  <c r="BJ91" i="1" s="1"/>
  <c r="AJ91" i="1"/>
  <c r="BK91" i="1" s="1"/>
  <c r="AK91" i="1"/>
  <c r="BL91" i="1" s="1"/>
  <c r="AL91" i="1"/>
  <c r="BM91" i="1" s="1"/>
  <c r="Y92" i="1"/>
  <c r="AZ92" i="1" s="1"/>
  <c r="Z92" i="1"/>
  <c r="BA92" i="1" s="1"/>
  <c r="AA92" i="1"/>
  <c r="BB92" i="1" s="1"/>
  <c r="AB92" i="1"/>
  <c r="BC92" i="1" s="1"/>
  <c r="AC92" i="1"/>
  <c r="BD92" i="1" s="1"/>
  <c r="AD92" i="1"/>
  <c r="BE92" i="1" s="1"/>
  <c r="AE92" i="1"/>
  <c r="BF92" i="1" s="1"/>
  <c r="AF92" i="1"/>
  <c r="BG92" i="1" s="1"/>
  <c r="AG92" i="1"/>
  <c r="BH92" i="1" s="1"/>
  <c r="AH92" i="1"/>
  <c r="BI92" i="1" s="1"/>
  <c r="AI92" i="1"/>
  <c r="BJ92" i="1" s="1"/>
  <c r="AJ92" i="1"/>
  <c r="BK92" i="1" s="1"/>
  <c r="AK92" i="1"/>
  <c r="BL92" i="1" s="1"/>
  <c r="AL92" i="1"/>
  <c r="Y93" i="1"/>
  <c r="AZ93" i="1" s="1"/>
  <c r="Z93" i="1"/>
  <c r="BA93" i="1" s="1"/>
  <c r="AA93" i="1"/>
  <c r="BB93" i="1" s="1"/>
  <c r="AB93" i="1"/>
  <c r="BC93" i="1" s="1"/>
  <c r="AC93" i="1"/>
  <c r="BD93" i="1" s="1"/>
  <c r="AD93" i="1"/>
  <c r="BE93" i="1" s="1"/>
  <c r="AE93" i="1"/>
  <c r="BF93" i="1" s="1"/>
  <c r="AF93" i="1"/>
  <c r="BG93" i="1" s="1"/>
  <c r="AG93" i="1"/>
  <c r="BH93" i="1" s="1"/>
  <c r="AH93" i="1"/>
  <c r="BI93" i="1" s="1"/>
  <c r="AI93" i="1"/>
  <c r="BJ93" i="1" s="1"/>
  <c r="AJ93" i="1"/>
  <c r="BK93" i="1" s="1"/>
  <c r="AK93" i="1"/>
  <c r="BL93" i="1" s="1"/>
  <c r="AL93" i="1"/>
  <c r="BM93" i="1" s="1"/>
  <c r="Y94" i="1"/>
  <c r="AZ94" i="1" s="1"/>
  <c r="Z94" i="1"/>
  <c r="BA94" i="1" s="1"/>
  <c r="AA94" i="1"/>
  <c r="BB94" i="1" s="1"/>
  <c r="AB94" i="1"/>
  <c r="AC94" i="1"/>
  <c r="BD94" i="1" s="1"/>
  <c r="AD94" i="1"/>
  <c r="BE94" i="1" s="1"/>
  <c r="AE94" i="1"/>
  <c r="BF94" i="1" s="1"/>
  <c r="AF94" i="1"/>
  <c r="BG94" i="1" s="1"/>
  <c r="AG94" i="1"/>
  <c r="BH94" i="1" s="1"/>
  <c r="AH94" i="1"/>
  <c r="BI94" i="1" s="1"/>
  <c r="AI94" i="1"/>
  <c r="BJ94" i="1" s="1"/>
  <c r="AJ94" i="1"/>
  <c r="AK94" i="1"/>
  <c r="BL94" i="1" s="1"/>
  <c r="AL94" i="1"/>
  <c r="BM94" i="1" s="1"/>
  <c r="Y95" i="1"/>
  <c r="AZ95" i="1" s="1"/>
  <c r="Z95" i="1"/>
  <c r="BA95" i="1" s="1"/>
  <c r="AA95" i="1"/>
  <c r="BB95" i="1" s="1"/>
  <c r="AB95" i="1"/>
  <c r="BC95" i="1" s="1"/>
  <c r="AC95" i="1"/>
  <c r="BD95" i="1" s="1"/>
  <c r="AD95" i="1"/>
  <c r="BE95" i="1" s="1"/>
  <c r="AE95" i="1"/>
  <c r="BF95" i="1" s="1"/>
  <c r="AF95" i="1"/>
  <c r="BG95" i="1" s="1"/>
  <c r="AG95" i="1"/>
  <c r="BH95" i="1" s="1"/>
  <c r="AH95" i="1"/>
  <c r="BI95" i="1" s="1"/>
  <c r="AI95" i="1"/>
  <c r="BJ95" i="1" s="1"/>
  <c r="AJ95" i="1"/>
  <c r="AK95" i="1"/>
  <c r="BL95" i="1" s="1"/>
  <c r="AL95" i="1"/>
  <c r="Y96" i="1"/>
  <c r="AZ96" i="1" s="1"/>
  <c r="Z96" i="1"/>
  <c r="BA96" i="1" s="1"/>
  <c r="AA96" i="1"/>
  <c r="BB96" i="1" s="1"/>
  <c r="AB96" i="1"/>
  <c r="BC96" i="1" s="1"/>
  <c r="AC96" i="1"/>
  <c r="BD96" i="1" s="1"/>
  <c r="AD96" i="1"/>
  <c r="BE96" i="1" s="1"/>
  <c r="AE96" i="1"/>
  <c r="BF96" i="1" s="1"/>
  <c r="AF96" i="1"/>
  <c r="BG96" i="1" s="1"/>
  <c r="AG96" i="1"/>
  <c r="BH96" i="1" s="1"/>
  <c r="AH96" i="1"/>
  <c r="BI96" i="1" s="1"/>
  <c r="AI96" i="1"/>
  <c r="BJ96" i="1" s="1"/>
  <c r="AJ96" i="1"/>
  <c r="BK96" i="1" s="1"/>
  <c r="AK96" i="1"/>
  <c r="BL96" i="1" s="1"/>
  <c r="AL96" i="1"/>
  <c r="BM96" i="1" s="1"/>
  <c r="Y97" i="1"/>
  <c r="AZ97" i="1" s="1"/>
  <c r="Z97" i="1"/>
  <c r="BA97" i="1" s="1"/>
  <c r="AA97" i="1"/>
  <c r="BB97" i="1" s="1"/>
  <c r="AB97" i="1"/>
  <c r="BC97" i="1" s="1"/>
  <c r="AC97" i="1"/>
  <c r="BD97" i="1" s="1"/>
  <c r="AD97" i="1"/>
  <c r="BE97" i="1" s="1"/>
  <c r="AE97" i="1"/>
  <c r="BF97" i="1" s="1"/>
  <c r="AF97" i="1"/>
  <c r="AG97" i="1"/>
  <c r="BH97" i="1" s="1"/>
  <c r="AH97" i="1"/>
  <c r="BI97" i="1" s="1"/>
  <c r="AI97" i="1"/>
  <c r="BJ97" i="1" s="1"/>
  <c r="AJ97" i="1"/>
  <c r="BK97" i="1" s="1"/>
  <c r="AK97" i="1"/>
  <c r="BL97" i="1" s="1"/>
  <c r="AL97" i="1"/>
  <c r="BM97" i="1" s="1"/>
  <c r="Y98" i="1"/>
  <c r="AZ98" i="1" s="1"/>
  <c r="Z98" i="1"/>
  <c r="BA98" i="1" s="1"/>
  <c r="AA98" i="1"/>
  <c r="BB98" i="1" s="1"/>
  <c r="AB98" i="1"/>
  <c r="BC98" i="1" s="1"/>
  <c r="AC98" i="1"/>
  <c r="BD98" i="1" s="1"/>
  <c r="AD98" i="1"/>
  <c r="BE98" i="1" s="1"/>
  <c r="AE98" i="1"/>
  <c r="BF98" i="1" s="1"/>
  <c r="AF98" i="1"/>
  <c r="BG98" i="1" s="1"/>
  <c r="AG98" i="1"/>
  <c r="BH98" i="1" s="1"/>
  <c r="AH98" i="1"/>
  <c r="BI98" i="1" s="1"/>
  <c r="AI98" i="1"/>
  <c r="BJ98" i="1" s="1"/>
  <c r="AJ98" i="1"/>
  <c r="AK98" i="1"/>
  <c r="BL98" i="1" s="1"/>
  <c r="AL98" i="1"/>
  <c r="BM98" i="1" s="1"/>
  <c r="Y99" i="1"/>
  <c r="AZ99" i="1" s="1"/>
  <c r="Z99" i="1"/>
  <c r="BA99" i="1" s="1"/>
  <c r="AA99" i="1"/>
  <c r="BB99" i="1" s="1"/>
  <c r="AB99" i="1"/>
  <c r="BC99" i="1" s="1"/>
  <c r="AC99" i="1"/>
  <c r="BD99" i="1" s="1"/>
  <c r="AD99" i="1"/>
  <c r="AE99" i="1"/>
  <c r="BF99" i="1" s="1"/>
  <c r="AF99" i="1"/>
  <c r="BG99" i="1" s="1"/>
  <c r="AG99" i="1"/>
  <c r="BH99" i="1" s="1"/>
  <c r="AH99" i="1"/>
  <c r="BI99" i="1" s="1"/>
  <c r="AI99" i="1"/>
  <c r="BJ99" i="1" s="1"/>
  <c r="AJ99" i="1"/>
  <c r="BK99" i="1" s="1"/>
  <c r="AK99" i="1"/>
  <c r="BL99" i="1" s="1"/>
  <c r="AL99" i="1"/>
  <c r="BM99" i="1" s="1"/>
  <c r="Y100" i="1"/>
  <c r="AZ100" i="1" s="1"/>
  <c r="Z100" i="1"/>
  <c r="BA100" i="1" s="1"/>
  <c r="AA100" i="1"/>
  <c r="BB100" i="1" s="1"/>
  <c r="AB100" i="1"/>
  <c r="BC100" i="1" s="1"/>
  <c r="AC100" i="1"/>
  <c r="BD100" i="1" s="1"/>
  <c r="AD100" i="1"/>
  <c r="AE100" i="1"/>
  <c r="BF100" i="1" s="1"/>
  <c r="AF100" i="1"/>
  <c r="AG100" i="1"/>
  <c r="BH100" i="1" s="1"/>
  <c r="AH100" i="1"/>
  <c r="BI100" i="1" s="1"/>
  <c r="AI100" i="1"/>
  <c r="BJ100" i="1" s="1"/>
  <c r="AJ100" i="1"/>
  <c r="BK100" i="1" s="1"/>
  <c r="AK100" i="1"/>
  <c r="BL100" i="1" s="1"/>
  <c r="AL100" i="1"/>
  <c r="BM100" i="1" s="1"/>
  <c r="Y101" i="1"/>
  <c r="AZ101" i="1" s="1"/>
  <c r="Z101" i="1"/>
  <c r="BA101" i="1" s="1"/>
  <c r="AA101" i="1"/>
  <c r="BB101" i="1" s="1"/>
  <c r="AB101" i="1"/>
  <c r="BC101" i="1" s="1"/>
  <c r="AC101" i="1"/>
  <c r="BD101" i="1" s="1"/>
  <c r="AD101" i="1"/>
  <c r="BE101" i="1" s="1"/>
  <c r="AE101" i="1"/>
  <c r="BF101" i="1" s="1"/>
  <c r="AF101" i="1"/>
  <c r="BG101" i="1" s="1"/>
  <c r="AG101" i="1"/>
  <c r="BH101" i="1" s="1"/>
  <c r="AH101" i="1"/>
  <c r="BI101" i="1" s="1"/>
  <c r="AI101" i="1"/>
  <c r="BJ101" i="1" s="1"/>
  <c r="AJ101" i="1"/>
  <c r="BK101" i="1" s="1"/>
  <c r="AK101" i="1"/>
  <c r="BL101" i="1" s="1"/>
  <c r="AL101" i="1"/>
  <c r="BM101" i="1" s="1"/>
  <c r="Y102" i="1"/>
  <c r="AZ102" i="1" s="1"/>
  <c r="Z102" i="1"/>
  <c r="AA102" i="1"/>
  <c r="BB102" i="1" s="1"/>
  <c r="AB102" i="1"/>
  <c r="BC102" i="1" s="1"/>
  <c r="AC102" i="1"/>
  <c r="BD102" i="1" s="1"/>
  <c r="AD102" i="1"/>
  <c r="BE102" i="1" s="1"/>
  <c r="AE102" i="1"/>
  <c r="BF102" i="1" s="1"/>
  <c r="AF102" i="1"/>
  <c r="BG102" i="1" s="1"/>
  <c r="AG102" i="1"/>
  <c r="BH102" i="1" s="1"/>
  <c r="AH102" i="1"/>
  <c r="BI102" i="1" s="1"/>
  <c r="AI102" i="1"/>
  <c r="BJ102" i="1" s="1"/>
  <c r="AJ102" i="1"/>
  <c r="BK102" i="1" s="1"/>
  <c r="AK102" i="1"/>
  <c r="BL102" i="1" s="1"/>
  <c r="AL102" i="1"/>
  <c r="BM102" i="1" s="1"/>
  <c r="Y103" i="1"/>
  <c r="AZ103" i="1" s="1"/>
  <c r="Z103" i="1"/>
  <c r="BA103" i="1" s="1"/>
  <c r="AA103" i="1"/>
  <c r="BB103" i="1" s="1"/>
  <c r="AB103" i="1"/>
  <c r="AC103" i="1"/>
  <c r="BD103" i="1" s="1"/>
  <c r="AD103" i="1"/>
  <c r="AE103" i="1"/>
  <c r="BF103" i="1" s="1"/>
  <c r="AF103" i="1"/>
  <c r="BG103" i="1" s="1"/>
  <c r="AG103" i="1"/>
  <c r="BH103" i="1" s="1"/>
  <c r="AH103" i="1"/>
  <c r="BI103" i="1" s="1"/>
  <c r="AI103" i="1"/>
  <c r="BJ103" i="1" s="1"/>
  <c r="AJ103" i="1"/>
  <c r="BK103" i="1" s="1"/>
  <c r="AK103" i="1"/>
  <c r="BL103" i="1" s="1"/>
  <c r="AL103" i="1"/>
  <c r="BM103" i="1" s="1"/>
  <c r="Y104" i="1"/>
  <c r="AZ104" i="1" s="1"/>
  <c r="Z104" i="1"/>
  <c r="BA104" i="1" s="1"/>
  <c r="AA104" i="1"/>
  <c r="BB104" i="1" s="1"/>
  <c r="AB104" i="1"/>
  <c r="BC104" i="1" s="1"/>
  <c r="AC104" i="1"/>
  <c r="BD104" i="1" s="1"/>
  <c r="AD104" i="1"/>
  <c r="AE104" i="1"/>
  <c r="BF104" i="1" s="1"/>
  <c r="AF104" i="1"/>
  <c r="AG104" i="1"/>
  <c r="BH104" i="1" s="1"/>
  <c r="AH104" i="1"/>
  <c r="BI104" i="1" s="1"/>
  <c r="AI104" i="1"/>
  <c r="BJ104" i="1" s="1"/>
  <c r="AJ104" i="1"/>
  <c r="BK104" i="1" s="1"/>
  <c r="AK104" i="1"/>
  <c r="BL104" i="1" s="1"/>
  <c r="AL104" i="1"/>
  <c r="BM104" i="1" s="1"/>
  <c r="Y105" i="1"/>
  <c r="AZ105" i="1" s="1"/>
  <c r="Z105" i="1"/>
  <c r="BA105" i="1" s="1"/>
  <c r="AA105" i="1"/>
  <c r="BB105" i="1" s="1"/>
  <c r="AB105" i="1"/>
  <c r="BC105" i="1" s="1"/>
  <c r="AC105" i="1"/>
  <c r="BD105" i="1" s="1"/>
  <c r="AD105" i="1"/>
  <c r="BE105" i="1" s="1"/>
  <c r="AE105" i="1"/>
  <c r="BF105" i="1" s="1"/>
  <c r="AF105" i="1"/>
  <c r="AG105" i="1"/>
  <c r="BH105" i="1" s="1"/>
  <c r="AH105" i="1"/>
  <c r="AI105" i="1"/>
  <c r="BJ105" i="1" s="1"/>
  <c r="AJ105" i="1"/>
  <c r="BK105" i="1" s="1"/>
  <c r="AK105" i="1"/>
  <c r="BL105" i="1" s="1"/>
  <c r="AL105" i="1"/>
  <c r="BM105" i="1" s="1"/>
  <c r="Y106" i="1"/>
  <c r="AZ106" i="1" s="1"/>
  <c r="Z106" i="1"/>
  <c r="BA106" i="1" s="1"/>
  <c r="AA106" i="1"/>
  <c r="BB106" i="1" s="1"/>
  <c r="AB106" i="1"/>
  <c r="BC106" i="1" s="1"/>
  <c r="AC106" i="1"/>
  <c r="BD106" i="1" s="1"/>
  <c r="AD106" i="1"/>
  <c r="BE106" i="1" s="1"/>
  <c r="AE106" i="1"/>
  <c r="BF106" i="1" s="1"/>
  <c r="AF106" i="1"/>
  <c r="BG106" i="1" s="1"/>
  <c r="AG106" i="1"/>
  <c r="BH106" i="1" s="1"/>
  <c r="AH106" i="1"/>
  <c r="AI106" i="1"/>
  <c r="BJ106" i="1" s="1"/>
  <c r="AJ106" i="1"/>
  <c r="AK106" i="1"/>
  <c r="BL106" i="1" s="1"/>
  <c r="AL106" i="1"/>
  <c r="BM106" i="1" s="1"/>
  <c r="Y107" i="1"/>
  <c r="AZ107" i="1" s="1"/>
  <c r="Z107" i="1"/>
  <c r="BA107" i="1" s="1"/>
  <c r="AA107" i="1"/>
  <c r="BB107" i="1" s="1"/>
  <c r="AB107" i="1"/>
  <c r="BC107" i="1" s="1"/>
  <c r="AC107" i="1"/>
  <c r="BD107" i="1" s="1"/>
  <c r="AD107" i="1"/>
  <c r="BE107" i="1" s="1"/>
  <c r="AE107" i="1"/>
  <c r="BF107" i="1" s="1"/>
  <c r="AF107" i="1"/>
  <c r="BG107" i="1" s="1"/>
  <c r="AG107" i="1"/>
  <c r="BH107" i="1" s="1"/>
  <c r="AH107" i="1"/>
  <c r="BI107" i="1" s="1"/>
  <c r="AI107" i="1"/>
  <c r="BJ107" i="1" s="1"/>
  <c r="AJ107" i="1"/>
  <c r="AK107" i="1"/>
  <c r="BL107" i="1" s="1"/>
  <c r="AL107" i="1"/>
  <c r="Y108" i="1"/>
  <c r="AZ108" i="1" s="1"/>
  <c r="Z108" i="1"/>
  <c r="BA108" i="1" s="1"/>
  <c r="AA108" i="1"/>
  <c r="BB108" i="1" s="1"/>
  <c r="AB108" i="1"/>
  <c r="BC108" i="1" s="1"/>
  <c r="AC108" i="1"/>
  <c r="BD108" i="1" s="1"/>
  <c r="AD108" i="1"/>
  <c r="BE108" i="1" s="1"/>
  <c r="AE108" i="1"/>
  <c r="BF108" i="1" s="1"/>
  <c r="AF108" i="1"/>
  <c r="BG108" i="1" s="1"/>
  <c r="AG108" i="1"/>
  <c r="BH108" i="1" s="1"/>
  <c r="AH108" i="1"/>
  <c r="BI108" i="1" s="1"/>
  <c r="AI108" i="1"/>
  <c r="BJ108" i="1" s="1"/>
  <c r="AJ108" i="1"/>
  <c r="BK108" i="1" s="1"/>
  <c r="AK108" i="1"/>
  <c r="BL108" i="1" s="1"/>
  <c r="AL108" i="1"/>
  <c r="Y109" i="1"/>
  <c r="AZ109" i="1" s="1"/>
  <c r="Z109" i="1"/>
  <c r="AA109" i="1"/>
  <c r="BB109" i="1" s="1"/>
  <c r="AB109" i="1"/>
  <c r="BC109" i="1" s="1"/>
  <c r="AC109" i="1"/>
  <c r="BD109" i="1" s="1"/>
  <c r="AD109" i="1"/>
  <c r="BE109" i="1" s="1"/>
  <c r="AE109" i="1"/>
  <c r="BF109" i="1" s="1"/>
  <c r="AF109" i="1"/>
  <c r="BG109" i="1" s="1"/>
  <c r="AG109" i="1"/>
  <c r="BH109" i="1" s="1"/>
  <c r="AH109" i="1"/>
  <c r="BI109" i="1" s="1"/>
  <c r="AI109" i="1"/>
  <c r="BJ109" i="1" s="1"/>
  <c r="AJ109" i="1"/>
  <c r="BK109" i="1" s="1"/>
  <c r="AK109" i="1"/>
  <c r="BL109" i="1" s="1"/>
  <c r="AL109" i="1"/>
  <c r="BM109" i="1" s="1"/>
  <c r="Y110" i="1"/>
  <c r="AZ110" i="1" s="1"/>
  <c r="Z110" i="1"/>
  <c r="AA110" i="1"/>
  <c r="BB110" i="1" s="1"/>
  <c r="AB110" i="1"/>
  <c r="AC110" i="1"/>
  <c r="BD110" i="1" s="1"/>
  <c r="AD110" i="1"/>
  <c r="BE110" i="1" s="1"/>
  <c r="AE110" i="1"/>
  <c r="BF110" i="1" s="1"/>
  <c r="AF110" i="1"/>
  <c r="BG110" i="1" s="1"/>
  <c r="AG110" i="1"/>
  <c r="BH110" i="1" s="1"/>
  <c r="AH110" i="1"/>
  <c r="BI110" i="1" s="1"/>
  <c r="AI110" i="1"/>
  <c r="BJ110" i="1" s="1"/>
  <c r="AJ110" i="1"/>
  <c r="BK110" i="1" s="1"/>
  <c r="AK110" i="1"/>
  <c r="BL110" i="1" s="1"/>
  <c r="AL110" i="1"/>
  <c r="BM110" i="1" s="1"/>
  <c r="Y111" i="1"/>
  <c r="AZ111" i="1" s="1"/>
  <c r="Z111" i="1"/>
  <c r="BA111" i="1" s="1"/>
  <c r="AA111" i="1"/>
  <c r="BB111" i="1" s="1"/>
  <c r="AB111" i="1"/>
  <c r="AC111" i="1"/>
  <c r="BD111" i="1" s="1"/>
  <c r="AD111" i="1"/>
  <c r="AE111" i="1"/>
  <c r="BF111" i="1" s="1"/>
  <c r="AF111" i="1"/>
  <c r="BG111" i="1" s="1"/>
  <c r="AG111" i="1"/>
  <c r="BH111" i="1" s="1"/>
  <c r="AH111" i="1"/>
  <c r="BI111" i="1" s="1"/>
  <c r="AI111" i="1"/>
  <c r="BJ111" i="1" s="1"/>
  <c r="AJ111" i="1"/>
  <c r="BK111" i="1" s="1"/>
  <c r="AK111" i="1"/>
  <c r="BL111" i="1" s="1"/>
  <c r="AL111" i="1"/>
  <c r="BM111" i="1" s="1"/>
  <c r="Y112" i="1"/>
  <c r="AZ112" i="1" s="1"/>
  <c r="Z112" i="1"/>
  <c r="BA112" i="1" s="1"/>
  <c r="AA112" i="1"/>
  <c r="BB112" i="1" s="1"/>
  <c r="AB112" i="1"/>
  <c r="BC112" i="1" s="1"/>
  <c r="AC112" i="1"/>
  <c r="BD112" i="1" s="1"/>
  <c r="AD112" i="1"/>
  <c r="AE112" i="1"/>
  <c r="BF112" i="1" s="1"/>
  <c r="AF112" i="1"/>
  <c r="AG112" i="1"/>
  <c r="BH112" i="1" s="1"/>
  <c r="AH112" i="1"/>
  <c r="BI112" i="1" s="1"/>
  <c r="AI112" i="1"/>
  <c r="BJ112" i="1" s="1"/>
  <c r="AJ112" i="1"/>
  <c r="BK112" i="1" s="1"/>
  <c r="AK112" i="1"/>
  <c r="BL112" i="1" s="1"/>
  <c r="AL112" i="1"/>
  <c r="BM112" i="1" s="1"/>
  <c r="Y113" i="1"/>
  <c r="AZ113" i="1" s="1"/>
  <c r="Z113" i="1"/>
  <c r="BA113" i="1" s="1"/>
  <c r="AA113" i="1"/>
  <c r="BB113" i="1" s="1"/>
  <c r="AB113" i="1"/>
  <c r="BC113" i="1" s="1"/>
  <c r="AC113" i="1"/>
  <c r="BD113" i="1" s="1"/>
  <c r="AD113" i="1"/>
  <c r="BE113" i="1" s="1"/>
  <c r="AE113" i="1"/>
  <c r="BF113" i="1" s="1"/>
  <c r="AF113" i="1"/>
  <c r="AG113" i="1"/>
  <c r="BH113" i="1" s="1"/>
  <c r="AH113" i="1"/>
  <c r="AI113" i="1"/>
  <c r="BJ113" i="1" s="1"/>
  <c r="AJ113" i="1"/>
  <c r="BK113" i="1" s="1"/>
  <c r="AK113" i="1"/>
  <c r="BL113" i="1" s="1"/>
  <c r="AL113" i="1"/>
  <c r="BM113" i="1" s="1"/>
  <c r="Y114" i="1"/>
  <c r="AZ114" i="1" s="1"/>
  <c r="Z114" i="1"/>
  <c r="BA114" i="1" s="1"/>
  <c r="AA114" i="1"/>
  <c r="BB114" i="1" s="1"/>
  <c r="AB114" i="1"/>
  <c r="BC114" i="1" s="1"/>
  <c r="AC114" i="1"/>
  <c r="BD114" i="1" s="1"/>
  <c r="AD114" i="1"/>
  <c r="BE114" i="1" s="1"/>
  <c r="AE114" i="1"/>
  <c r="BF114" i="1" s="1"/>
  <c r="AF114" i="1"/>
  <c r="BG114" i="1" s="1"/>
  <c r="AG114" i="1"/>
  <c r="BH114" i="1" s="1"/>
  <c r="AH114" i="1"/>
  <c r="AI114" i="1"/>
  <c r="BJ114" i="1" s="1"/>
  <c r="AJ114" i="1"/>
  <c r="AK114" i="1"/>
  <c r="BL114" i="1" s="1"/>
  <c r="AL114" i="1"/>
  <c r="BM114" i="1" s="1"/>
  <c r="Y115" i="1"/>
  <c r="AZ115" i="1" s="1"/>
  <c r="Z115" i="1"/>
  <c r="BA115" i="1" s="1"/>
  <c r="AA115" i="1"/>
  <c r="BB115" i="1" s="1"/>
  <c r="AB115" i="1"/>
  <c r="BC115" i="1" s="1"/>
  <c r="AC115" i="1"/>
  <c r="BD115" i="1" s="1"/>
  <c r="AD115" i="1"/>
  <c r="BE115" i="1" s="1"/>
  <c r="AE115" i="1"/>
  <c r="BF115" i="1" s="1"/>
  <c r="AF115" i="1"/>
  <c r="BG115" i="1" s="1"/>
  <c r="AG115" i="1"/>
  <c r="BH115" i="1" s="1"/>
  <c r="AH115" i="1"/>
  <c r="BI115" i="1" s="1"/>
  <c r="AI115" i="1"/>
  <c r="BJ115" i="1" s="1"/>
  <c r="AJ115" i="1"/>
  <c r="BK115" i="1" s="1"/>
  <c r="AK115" i="1"/>
  <c r="BL115" i="1" s="1"/>
  <c r="AL115" i="1"/>
  <c r="BM115" i="1" s="1"/>
  <c r="Y116" i="1"/>
  <c r="AZ116" i="1" s="1"/>
  <c r="Z116" i="1"/>
  <c r="BA116" i="1" s="1"/>
  <c r="AA116" i="1"/>
  <c r="BB116" i="1" s="1"/>
  <c r="AB116" i="1"/>
  <c r="BC116" i="1" s="1"/>
  <c r="AC116" i="1"/>
  <c r="BD116" i="1" s="1"/>
  <c r="AD116" i="1"/>
  <c r="BE116" i="1" s="1"/>
  <c r="AE116" i="1"/>
  <c r="BF116" i="1" s="1"/>
  <c r="AF116" i="1"/>
  <c r="AG116" i="1"/>
  <c r="BH116" i="1" s="1"/>
  <c r="AH116" i="1"/>
  <c r="BI116" i="1" s="1"/>
  <c r="AI116" i="1"/>
  <c r="AJ116" i="1"/>
  <c r="BK116" i="1" s="1"/>
  <c r="AK116" i="1"/>
  <c r="BL116" i="1" s="1"/>
  <c r="AL116" i="1"/>
  <c r="BM116" i="1" s="1"/>
  <c r="Y117" i="1"/>
  <c r="AZ117" i="1" s="1"/>
  <c r="Z117" i="1"/>
  <c r="BA117" i="1" s="1"/>
  <c r="AA117" i="1"/>
  <c r="BB117" i="1" s="1"/>
  <c r="AB117" i="1"/>
  <c r="BC117" i="1" s="1"/>
  <c r="AC117" i="1"/>
  <c r="BD117" i="1" s="1"/>
  <c r="AD117" i="1"/>
  <c r="BE117" i="1" s="1"/>
  <c r="AE117" i="1"/>
  <c r="BF117" i="1" s="1"/>
  <c r="AF117" i="1"/>
  <c r="AG117" i="1"/>
  <c r="BH117" i="1" s="1"/>
  <c r="AH117" i="1"/>
  <c r="BI117" i="1" s="1"/>
  <c r="AI117" i="1"/>
  <c r="BJ117" i="1" s="1"/>
  <c r="AJ117" i="1"/>
  <c r="BK117" i="1" s="1"/>
  <c r="AK117" i="1"/>
  <c r="BL117" i="1" s="1"/>
  <c r="AL117" i="1"/>
  <c r="BM117" i="1" s="1"/>
  <c r="Y118" i="1"/>
  <c r="AZ118" i="1" s="1"/>
  <c r="Z118" i="1"/>
  <c r="BA118" i="1" s="1"/>
  <c r="AA118" i="1"/>
  <c r="BB118" i="1" s="1"/>
  <c r="AB118" i="1"/>
  <c r="BC118" i="1" s="1"/>
  <c r="AC118" i="1"/>
  <c r="BD118" i="1" s="1"/>
  <c r="AD118" i="1"/>
  <c r="AE118" i="1"/>
  <c r="AF118" i="1"/>
  <c r="BG118" i="1" s="1"/>
  <c r="AG118" i="1"/>
  <c r="BH118" i="1" s="1"/>
  <c r="AH118" i="1"/>
  <c r="BI118" i="1" s="1"/>
  <c r="AI118" i="1"/>
  <c r="BJ118" i="1" s="1"/>
  <c r="AJ118" i="1"/>
  <c r="BK118" i="1" s="1"/>
  <c r="AK118" i="1"/>
  <c r="BL118" i="1" s="1"/>
  <c r="AL118" i="1"/>
  <c r="BM118" i="1" s="1"/>
  <c r="Y119" i="1"/>
  <c r="AZ119" i="1" s="1"/>
  <c r="Z119" i="1"/>
  <c r="BA119" i="1" s="1"/>
  <c r="AA119" i="1"/>
  <c r="BB119" i="1" s="1"/>
  <c r="AB119" i="1"/>
  <c r="BC119" i="1" s="1"/>
  <c r="AC119" i="1"/>
  <c r="BD119" i="1" s="1"/>
  <c r="AD119" i="1"/>
  <c r="BE119" i="1" s="1"/>
  <c r="AE119" i="1"/>
  <c r="BF119" i="1" s="1"/>
  <c r="AF119" i="1"/>
  <c r="BG119" i="1" s="1"/>
  <c r="AG119" i="1"/>
  <c r="BH119" i="1" s="1"/>
  <c r="AH119" i="1"/>
  <c r="BI119" i="1" s="1"/>
  <c r="AI119" i="1"/>
  <c r="BJ119" i="1" s="1"/>
  <c r="AJ119" i="1"/>
  <c r="AK119" i="1"/>
  <c r="BL119" i="1" s="1"/>
  <c r="AL119" i="1"/>
  <c r="BM119" i="1" s="1"/>
  <c r="Y120" i="1"/>
  <c r="AZ120" i="1" s="1"/>
  <c r="Z120" i="1"/>
  <c r="BA120" i="1" s="1"/>
  <c r="AA120" i="1"/>
  <c r="BB120" i="1" s="1"/>
  <c r="AB120" i="1"/>
  <c r="BC120" i="1" s="1"/>
  <c r="AC120" i="1"/>
  <c r="BD120" i="1" s="1"/>
  <c r="AD120" i="1"/>
  <c r="AE120" i="1"/>
  <c r="AF120" i="1"/>
  <c r="BG120" i="1" s="1"/>
  <c r="AG120" i="1"/>
  <c r="BH120" i="1" s="1"/>
  <c r="AH120" i="1"/>
  <c r="BI120" i="1" s="1"/>
  <c r="AI120" i="1"/>
  <c r="BJ120" i="1" s="1"/>
  <c r="AJ120" i="1"/>
  <c r="BK120" i="1" s="1"/>
  <c r="AK120" i="1"/>
  <c r="BL120" i="1" s="1"/>
  <c r="AL120" i="1"/>
  <c r="BM120" i="1" s="1"/>
  <c r="Y121" i="1"/>
  <c r="AZ121" i="1" s="1"/>
  <c r="Z121" i="1"/>
  <c r="AA121" i="1"/>
  <c r="BB121" i="1" s="1"/>
  <c r="AB121" i="1"/>
  <c r="BC121" i="1" s="1"/>
  <c r="AC121" i="1"/>
  <c r="BD121" i="1" s="1"/>
  <c r="AD121" i="1"/>
  <c r="BE121" i="1" s="1"/>
  <c r="AE121" i="1"/>
  <c r="BF121" i="1" s="1"/>
  <c r="BP121" i="1" s="1"/>
  <c r="BQ121" i="1" s="1"/>
  <c r="BT121" i="1" s="1"/>
  <c r="AF121" i="1"/>
  <c r="BG121" i="1" s="1"/>
  <c r="AG121" i="1"/>
  <c r="BH121" i="1" s="1"/>
  <c r="AH121" i="1"/>
  <c r="AI121" i="1"/>
  <c r="BJ121" i="1" s="1"/>
  <c r="AJ121" i="1"/>
  <c r="AK121" i="1"/>
  <c r="BL121" i="1" s="1"/>
  <c r="AL121" i="1"/>
  <c r="BM121" i="1" s="1"/>
  <c r="Z3" i="1"/>
  <c r="BA3" i="1" s="1"/>
  <c r="AA3" i="1"/>
  <c r="BB3" i="1" s="1"/>
  <c r="AB3" i="1"/>
  <c r="BC3" i="1" s="1"/>
  <c r="AC3" i="1"/>
  <c r="BD3" i="1" s="1"/>
  <c r="AD3" i="1"/>
  <c r="BE3" i="1" s="1"/>
  <c r="AE3" i="1"/>
  <c r="BF3" i="1" s="1"/>
  <c r="AF3" i="1"/>
  <c r="BG3" i="1" s="1"/>
  <c r="AG3" i="1"/>
  <c r="BH3" i="1" s="1"/>
  <c r="AH3" i="1"/>
  <c r="BI3" i="1" s="1"/>
  <c r="AI3" i="1"/>
  <c r="BJ3" i="1" s="1"/>
  <c r="AJ3" i="1"/>
  <c r="BK3" i="1" s="1"/>
  <c r="AK3" i="1"/>
  <c r="BL3" i="1" s="1"/>
  <c r="AL3" i="1"/>
  <c r="BM3" i="1" s="1"/>
  <c r="Y3" i="1"/>
  <c r="AZ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" i="1"/>
  <c r="BP109" i="1" l="1"/>
  <c r="BQ109" i="1" s="1"/>
  <c r="BT109" i="1" s="1"/>
  <c r="BP101" i="1"/>
  <c r="BQ101" i="1" s="1"/>
  <c r="BT101" i="1" s="1"/>
  <c r="BP89" i="1"/>
  <c r="BQ89" i="1" s="1"/>
  <c r="BT89" i="1" s="1"/>
  <c r="BP85" i="1"/>
  <c r="BQ85" i="1" s="1"/>
  <c r="BT85" i="1" s="1"/>
  <c r="BP93" i="1"/>
  <c r="BQ93" i="1" s="1"/>
  <c r="BT93" i="1" s="1"/>
  <c r="BP81" i="1"/>
  <c r="BQ81" i="1" s="1"/>
  <c r="BT81" i="1" s="1"/>
  <c r="BP118" i="1"/>
  <c r="BQ118" i="1" s="1"/>
  <c r="BT118" i="1" s="1"/>
  <c r="BP117" i="1"/>
  <c r="BQ117" i="1" s="1"/>
  <c r="BT117" i="1" s="1"/>
  <c r="BP110" i="1"/>
  <c r="BQ110" i="1" s="1"/>
  <c r="BT110" i="1" s="1"/>
  <c r="BP106" i="1"/>
  <c r="BQ106" i="1" s="1"/>
  <c r="BT106" i="1" s="1"/>
  <c r="BP112" i="1"/>
  <c r="BQ112" i="1" s="1"/>
  <c r="BT112" i="1" s="1"/>
  <c r="BP97" i="1"/>
  <c r="BQ97" i="1" s="1"/>
  <c r="BT97" i="1" s="1"/>
  <c r="BP102" i="1"/>
  <c r="BQ102" i="1" s="1"/>
  <c r="BT102" i="1" s="1"/>
  <c r="BP90" i="1"/>
  <c r="BQ90" i="1" s="1"/>
  <c r="BT90" i="1" s="1"/>
  <c r="BP74" i="1"/>
  <c r="BQ74" i="1" s="1"/>
  <c r="BT74" i="1" s="1"/>
  <c r="BP34" i="1"/>
  <c r="BQ34" i="1" s="1"/>
  <c r="BT34" i="1" s="1"/>
  <c r="BP98" i="1"/>
  <c r="BQ98" i="1" s="1"/>
  <c r="BT98" i="1" s="1"/>
  <c r="BP78" i="1"/>
  <c r="BQ78" i="1" s="1"/>
  <c r="BT78" i="1" s="1"/>
  <c r="BP70" i="1"/>
  <c r="BQ70" i="1" s="1"/>
  <c r="BT70" i="1" s="1"/>
  <c r="BP41" i="1"/>
  <c r="BQ41" i="1" s="1"/>
  <c r="BT41" i="1" s="1"/>
  <c r="BP114" i="1"/>
  <c r="BQ114" i="1" s="1"/>
  <c r="BT114" i="1" s="1"/>
  <c r="BP94" i="1"/>
  <c r="BQ94" i="1" s="1"/>
  <c r="BT94" i="1" s="1"/>
  <c r="BP86" i="1"/>
  <c r="BQ86" i="1" s="1"/>
  <c r="BT86" i="1" s="1"/>
  <c r="BP66" i="1"/>
  <c r="BQ66" i="1" s="1"/>
  <c r="BT66" i="1" s="1"/>
  <c r="BP58" i="1"/>
  <c r="BQ58" i="1" s="1"/>
  <c r="BT58" i="1" s="1"/>
  <c r="BP54" i="1"/>
  <c r="BQ54" i="1" s="1"/>
  <c r="BT54" i="1" s="1"/>
  <c r="BP46" i="1"/>
  <c r="BQ46" i="1" s="1"/>
  <c r="BT46" i="1" s="1"/>
  <c r="BP38" i="1"/>
  <c r="BQ38" i="1" s="1"/>
  <c r="BT38" i="1" s="1"/>
  <c r="BP26" i="1"/>
  <c r="BQ26" i="1" s="1"/>
  <c r="BT26" i="1" s="1"/>
  <c r="BP18" i="1"/>
  <c r="BQ18" i="1" s="1"/>
  <c r="BT18" i="1" s="1"/>
  <c r="BP10" i="1"/>
  <c r="BQ10" i="1" s="1"/>
  <c r="BT10" i="1" s="1"/>
  <c r="BP105" i="1"/>
  <c r="BQ105" i="1" s="1"/>
  <c r="BT105" i="1" s="1"/>
  <c r="BP111" i="1"/>
  <c r="BQ111" i="1" s="1"/>
  <c r="BT111" i="1" s="1"/>
  <c r="BP107" i="1"/>
  <c r="BQ107" i="1" s="1"/>
  <c r="BT107" i="1" s="1"/>
  <c r="BP99" i="1"/>
  <c r="BQ99" i="1" s="1"/>
  <c r="BT99" i="1" s="1"/>
  <c r="BP95" i="1"/>
  <c r="BQ95" i="1" s="1"/>
  <c r="BT95" i="1" s="1"/>
  <c r="BP91" i="1"/>
  <c r="BQ91" i="1" s="1"/>
  <c r="BT91" i="1" s="1"/>
  <c r="BP87" i="1"/>
  <c r="BQ87" i="1" s="1"/>
  <c r="BT87" i="1" s="1"/>
  <c r="BP83" i="1"/>
  <c r="BQ83" i="1" s="1"/>
  <c r="BT83" i="1" s="1"/>
  <c r="BP71" i="1"/>
  <c r="BQ71" i="1" s="1"/>
  <c r="BT71" i="1" s="1"/>
  <c r="BP51" i="1"/>
  <c r="BQ51" i="1" s="1"/>
  <c r="BT51" i="1" s="1"/>
  <c r="BP47" i="1"/>
  <c r="BQ47" i="1" s="1"/>
  <c r="BT47" i="1" s="1"/>
  <c r="BP43" i="1"/>
  <c r="BQ43" i="1" s="1"/>
  <c r="BT43" i="1" s="1"/>
  <c r="BP39" i="1"/>
  <c r="BQ39" i="1" s="1"/>
  <c r="BT39" i="1" s="1"/>
  <c r="BP35" i="1"/>
  <c r="BQ35" i="1" s="1"/>
  <c r="BT35" i="1" s="1"/>
  <c r="BP31" i="1"/>
  <c r="BQ31" i="1" s="1"/>
  <c r="BT31" i="1" s="1"/>
  <c r="BP27" i="1"/>
  <c r="BQ27" i="1" s="1"/>
  <c r="BT27" i="1" s="1"/>
  <c r="BP23" i="1"/>
  <c r="BQ23" i="1" s="1"/>
  <c r="BT23" i="1" s="1"/>
  <c r="BP19" i="1"/>
  <c r="BQ19" i="1" s="1"/>
  <c r="BT19" i="1" s="1"/>
  <c r="BP15" i="1"/>
  <c r="BQ15" i="1" s="1"/>
  <c r="BT15" i="1" s="1"/>
  <c r="BP11" i="1"/>
  <c r="BQ11" i="1" s="1"/>
  <c r="BT11" i="1" s="1"/>
  <c r="BP7" i="1"/>
  <c r="BQ7" i="1" s="1"/>
  <c r="BT7" i="1" s="1"/>
  <c r="BP57" i="1"/>
  <c r="BQ57" i="1" s="1"/>
  <c r="BT57" i="1" s="1"/>
  <c r="BP62" i="1"/>
  <c r="BQ62" i="1" s="1"/>
  <c r="BT62" i="1" s="1"/>
  <c r="BP42" i="1"/>
  <c r="BQ42" i="1" s="1"/>
  <c r="BT42" i="1" s="1"/>
  <c r="BP30" i="1"/>
  <c r="BQ30" i="1" s="1"/>
  <c r="BT30" i="1" s="1"/>
  <c r="BP14" i="1"/>
  <c r="BQ14" i="1" s="1"/>
  <c r="BT14" i="1" s="1"/>
  <c r="BP6" i="1"/>
  <c r="BQ6" i="1" s="1"/>
  <c r="BT6" i="1" s="1"/>
  <c r="BP119" i="1"/>
  <c r="BQ119" i="1" s="1"/>
  <c r="BT119" i="1" s="1"/>
  <c r="BP115" i="1"/>
  <c r="BQ115" i="1" s="1"/>
  <c r="BT115" i="1" s="1"/>
  <c r="BP103" i="1"/>
  <c r="BQ103" i="1" s="1"/>
  <c r="BT103" i="1" s="1"/>
  <c r="BP79" i="1"/>
  <c r="BQ79" i="1" s="1"/>
  <c r="BT79" i="1" s="1"/>
  <c r="BP75" i="1"/>
  <c r="BQ75" i="1" s="1"/>
  <c r="BT75" i="1" s="1"/>
  <c r="BP67" i="1"/>
  <c r="BQ67" i="1" s="1"/>
  <c r="BT67" i="1" s="1"/>
  <c r="BP63" i="1"/>
  <c r="BQ63" i="1" s="1"/>
  <c r="BT63" i="1" s="1"/>
  <c r="BP59" i="1"/>
  <c r="BQ59" i="1" s="1"/>
  <c r="BT59" i="1" s="1"/>
  <c r="BP55" i="1"/>
  <c r="BQ55" i="1" s="1"/>
  <c r="BT55" i="1" s="1"/>
  <c r="BP82" i="1"/>
  <c r="BQ82" i="1" s="1"/>
  <c r="BT82" i="1" s="1"/>
  <c r="BP50" i="1"/>
  <c r="BQ50" i="1" s="1"/>
  <c r="BT50" i="1" s="1"/>
  <c r="BP22" i="1"/>
  <c r="BQ22" i="1" s="1"/>
  <c r="BT22" i="1" s="1"/>
  <c r="BP113" i="1"/>
  <c r="BQ113" i="1" s="1"/>
  <c r="BT113" i="1" s="1"/>
  <c r="BP80" i="1"/>
  <c r="BQ80" i="1" s="1"/>
  <c r="BT80" i="1" s="1"/>
  <c r="BP60" i="1"/>
  <c r="BQ60" i="1" s="1"/>
  <c r="BT60" i="1" s="1"/>
  <c r="BP56" i="1"/>
  <c r="BQ56" i="1" s="1"/>
  <c r="BT56" i="1" s="1"/>
  <c r="BP48" i="1"/>
  <c r="BQ48" i="1" s="1"/>
  <c r="BT48" i="1" s="1"/>
  <c r="BP44" i="1"/>
  <c r="BQ44" i="1" s="1"/>
  <c r="BT44" i="1" s="1"/>
  <c r="BP36" i="1"/>
  <c r="BQ36" i="1" s="1"/>
  <c r="BT36" i="1" s="1"/>
  <c r="BP32" i="1"/>
  <c r="BQ32" i="1" s="1"/>
  <c r="BT32" i="1" s="1"/>
  <c r="BP28" i="1"/>
  <c r="BQ28" i="1" s="1"/>
  <c r="BT28" i="1" s="1"/>
  <c r="BP24" i="1"/>
  <c r="BQ24" i="1" s="1"/>
  <c r="BT24" i="1" s="1"/>
  <c r="BP20" i="1"/>
  <c r="BQ20" i="1" s="1"/>
  <c r="BT20" i="1" s="1"/>
  <c r="BP16" i="1"/>
  <c r="BQ16" i="1" s="1"/>
  <c r="BT16" i="1" s="1"/>
  <c r="BP12" i="1"/>
  <c r="BQ12" i="1" s="1"/>
  <c r="BT12" i="1" s="1"/>
  <c r="BP8" i="1"/>
  <c r="BQ8" i="1" s="1"/>
  <c r="BT8" i="1" s="1"/>
  <c r="BP4" i="1"/>
  <c r="BQ4" i="1" s="1"/>
  <c r="BT4" i="1" s="1"/>
  <c r="BP120" i="1"/>
  <c r="BQ120" i="1" s="1"/>
  <c r="BT120" i="1" s="1"/>
  <c r="BP108" i="1"/>
  <c r="BQ108" i="1" s="1"/>
  <c r="BT108" i="1" s="1"/>
  <c r="BP104" i="1"/>
  <c r="BQ104" i="1" s="1"/>
  <c r="BT104" i="1" s="1"/>
  <c r="BP100" i="1"/>
  <c r="BQ100" i="1" s="1"/>
  <c r="BT100" i="1" s="1"/>
  <c r="BP96" i="1"/>
  <c r="BQ96" i="1" s="1"/>
  <c r="BT96" i="1" s="1"/>
  <c r="BP72" i="1"/>
  <c r="BQ72" i="1" s="1"/>
  <c r="BT72" i="1" s="1"/>
  <c r="BP40" i="1"/>
  <c r="BQ40" i="1" s="1"/>
  <c r="BT40" i="1" s="1"/>
  <c r="BP77" i="1"/>
  <c r="BQ77" i="1" s="1"/>
  <c r="BT77" i="1" s="1"/>
  <c r="BP116" i="1"/>
  <c r="BQ116" i="1" s="1"/>
  <c r="BT116" i="1" s="1"/>
  <c r="BP92" i="1"/>
  <c r="BQ92" i="1" s="1"/>
  <c r="BT92" i="1" s="1"/>
  <c r="BP88" i="1"/>
  <c r="BQ88" i="1" s="1"/>
  <c r="BT88" i="1" s="1"/>
  <c r="BP76" i="1"/>
  <c r="BQ76" i="1" s="1"/>
  <c r="BT76" i="1" s="1"/>
  <c r="BP64" i="1"/>
  <c r="BQ64" i="1" s="1"/>
  <c r="BT64" i="1" s="1"/>
  <c r="BP73" i="1"/>
  <c r="BQ73" i="1" s="1"/>
  <c r="BT73" i="1" s="1"/>
  <c r="BP65" i="1"/>
  <c r="BQ65" i="1" s="1"/>
  <c r="BT65" i="1" s="1"/>
  <c r="BP61" i="1"/>
  <c r="BQ61" i="1" s="1"/>
  <c r="BT61" i="1" s="1"/>
  <c r="BP53" i="1"/>
  <c r="BQ53" i="1" s="1"/>
  <c r="BT53" i="1" s="1"/>
  <c r="BP49" i="1"/>
  <c r="BQ49" i="1" s="1"/>
  <c r="BT49" i="1" s="1"/>
  <c r="BP45" i="1"/>
  <c r="BQ45" i="1" s="1"/>
  <c r="BT45" i="1" s="1"/>
  <c r="BP37" i="1"/>
  <c r="BQ37" i="1" s="1"/>
  <c r="BT37" i="1" s="1"/>
  <c r="BP33" i="1"/>
  <c r="BQ33" i="1" s="1"/>
  <c r="BT33" i="1" s="1"/>
  <c r="BP29" i="1"/>
  <c r="BQ29" i="1" s="1"/>
  <c r="BT29" i="1" s="1"/>
  <c r="BP25" i="1"/>
  <c r="BQ25" i="1" s="1"/>
  <c r="BT25" i="1" s="1"/>
  <c r="BP21" i="1"/>
  <c r="BQ21" i="1" s="1"/>
  <c r="BT21" i="1" s="1"/>
  <c r="BP17" i="1"/>
  <c r="BQ17" i="1" s="1"/>
  <c r="BT17" i="1" s="1"/>
  <c r="BP13" i="1"/>
  <c r="BQ13" i="1" s="1"/>
  <c r="BT13" i="1" s="1"/>
  <c r="BP9" i="1"/>
  <c r="BQ9" i="1" s="1"/>
  <c r="BT9" i="1" s="1"/>
  <c r="BP5" i="1"/>
  <c r="BQ5" i="1" s="1"/>
  <c r="BT5" i="1" s="1"/>
  <c r="BP3" i="1"/>
  <c r="BQ3" i="1" l="1"/>
  <c r="BT3" i="1" s="1"/>
  <c r="BW3" i="1"/>
</calcChain>
</file>

<file path=xl/sharedStrings.xml><?xml version="1.0" encoding="utf-8"?>
<sst xmlns="http://schemas.openxmlformats.org/spreadsheetml/2006/main" count="947" uniqueCount="186">
  <si>
    <t>Curtobacterium</t>
  </si>
  <si>
    <t>Curto %community</t>
  </si>
  <si>
    <t>1D01</t>
  </si>
  <si>
    <t>1D02</t>
  </si>
  <si>
    <t>1D03</t>
  </si>
  <si>
    <t>1D04</t>
  </si>
  <si>
    <t>1G01</t>
  </si>
  <si>
    <t>1G02</t>
  </si>
  <si>
    <t>1G03</t>
  </si>
  <si>
    <t>1G04</t>
  </si>
  <si>
    <t>1P01</t>
  </si>
  <si>
    <t>1P02</t>
  </si>
  <si>
    <t>1P03</t>
  </si>
  <si>
    <t>1P04</t>
  </si>
  <si>
    <t>1S01</t>
  </si>
  <si>
    <t>1S02</t>
  </si>
  <si>
    <t>1S03</t>
  </si>
  <si>
    <t>1S04</t>
  </si>
  <si>
    <t>1W01</t>
  </si>
  <si>
    <t>1W02</t>
  </si>
  <si>
    <t>1W03</t>
  </si>
  <si>
    <t>1W04</t>
  </si>
  <si>
    <t>2D01</t>
  </si>
  <si>
    <t>2D02</t>
  </si>
  <si>
    <t>2D04</t>
  </si>
  <si>
    <t>2G01</t>
  </si>
  <si>
    <t>2G02</t>
  </si>
  <si>
    <t>2G03</t>
  </si>
  <si>
    <t>2G04</t>
  </si>
  <si>
    <t>2P01</t>
  </si>
  <si>
    <t>2P02</t>
  </si>
  <si>
    <t>2P03</t>
  </si>
  <si>
    <t>2P04</t>
  </si>
  <si>
    <t>2S01</t>
  </si>
  <si>
    <t>2S02</t>
  </si>
  <si>
    <t>2S03</t>
  </si>
  <si>
    <t>2S04</t>
  </si>
  <si>
    <t>2W01</t>
  </si>
  <si>
    <t>2W02</t>
  </si>
  <si>
    <t>2W03</t>
  </si>
  <si>
    <t>2W04</t>
  </si>
  <si>
    <t>3D01</t>
  </si>
  <si>
    <t>3D02</t>
  </si>
  <si>
    <t>3D03</t>
  </si>
  <si>
    <t>3D04</t>
  </si>
  <si>
    <t>3G01</t>
  </si>
  <si>
    <t>3G02</t>
  </si>
  <si>
    <t>3G03</t>
  </si>
  <si>
    <t>3G04</t>
  </si>
  <si>
    <t>3P01</t>
  </si>
  <si>
    <t>3P02</t>
  </si>
  <si>
    <t>3P03</t>
  </si>
  <si>
    <t>3P04</t>
  </si>
  <si>
    <t>3S01</t>
  </si>
  <si>
    <t>3S02</t>
  </si>
  <si>
    <t>3S03</t>
  </si>
  <si>
    <t>3S04</t>
  </si>
  <si>
    <t>3W01</t>
  </si>
  <si>
    <t>3W02</t>
  </si>
  <si>
    <t>3W03</t>
  </si>
  <si>
    <t>3W04</t>
  </si>
  <si>
    <t>4D01</t>
  </si>
  <si>
    <t>4D02</t>
  </si>
  <si>
    <t>4D03</t>
  </si>
  <si>
    <t>4D04</t>
  </si>
  <si>
    <t>4G01</t>
  </si>
  <si>
    <t>4G02</t>
  </si>
  <si>
    <t>4G03</t>
  </si>
  <si>
    <t>4G04</t>
  </si>
  <si>
    <t>4P01</t>
  </si>
  <si>
    <t>4P02</t>
  </si>
  <si>
    <t>4P03</t>
  </si>
  <si>
    <t>4P04</t>
  </si>
  <si>
    <t>4S01</t>
  </si>
  <si>
    <t>4S02</t>
  </si>
  <si>
    <t>4S03</t>
  </si>
  <si>
    <t>4S04</t>
  </si>
  <si>
    <t>4W01</t>
  </si>
  <si>
    <t>4W02</t>
  </si>
  <si>
    <t>4W03</t>
  </si>
  <si>
    <t>4W04</t>
  </si>
  <si>
    <t>5D01</t>
  </si>
  <si>
    <t>5D02</t>
  </si>
  <si>
    <t>5D03</t>
  </si>
  <si>
    <t>5D04</t>
  </si>
  <si>
    <t>5G01</t>
  </si>
  <si>
    <t>5G02</t>
  </si>
  <si>
    <t>5G03</t>
  </si>
  <si>
    <t>5G04</t>
  </si>
  <si>
    <t>5P01</t>
  </si>
  <si>
    <t>5P02</t>
  </si>
  <si>
    <t>5P03</t>
  </si>
  <si>
    <t>5P04</t>
  </si>
  <si>
    <t>5S01</t>
  </si>
  <si>
    <t>5S02</t>
  </si>
  <si>
    <t>5S03</t>
  </si>
  <si>
    <t>5S04</t>
  </si>
  <si>
    <t>5W01</t>
  </si>
  <si>
    <t>5W02</t>
  </si>
  <si>
    <t>5W03</t>
  </si>
  <si>
    <t>5W04</t>
  </si>
  <si>
    <t>ZD01</t>
  </si>
  <si>
    <t>ZD02</t>
  </si>
  <si>
    <t>ZD03</t>
  </si>
  <si>
    <t>ZD04</t>
  </si>
  <si>
    <t>ZG01</t>
  </si>
  <si>
    <t>ZG02</t>
  </si>
  <si>
    <t>ZG03</t>
  </si>
  <si>
    <t>ZG04</t>
  </si>
  <si>
    <t>ZP01</t>
  </si>
  <si>
    <t>ZP02</t>
  </si>
  <si>
    <t>ZP03</t>
  </si>
  <si>
    <t>ZP04</t>
  </si>
  <si>
    <t>ZS01</t>
  </si>
  <si>
    <t>ZS02</t>
  </si>
  <si>
    <t>ZS03</t>
  </si>
  <si>
    <t>ZS04</t>
  </si>
  <si>
    <t>ZW01</t>
  </si>
  <si>
    <t>ZW02</t>
  </si>
  <si>
    <t>ZW03</t>
  </si>
  <si>
    <t>ZW04</t>
  </si>
  <si>
    <t>bag</t>
  </si>
  <si>
    <t>I</t>
  </si>
  <si>
    <t>IA</t>
  </si>
  <si>
    <t>IBC</t>
  </si>
  <si>
    <t>II</t>
  </si>
  <si>
    <t>IIA</t>
  </si>
  <si>
    <t>IIB</t>
  </si>
  <si>
    <t>III</t>
  </si>
  <si>
    <t>IIIA</t>
  </si>
  <si>
    <t>IV</t>
  </si>
  <si>
    <t>IVA</t>
  </si>
  <si>
    <t>IVB</t>
  </si>
  <si>
    <t>IVC</t>
  </si>
  <si>
    <t>UNK</t>
  </si>
  <si>
    <t>VA</t>
  </si>
  <si>
    <t>Curtobacterium subclades relative abundances - each bag adds up to 100%</t>
  </si>
  <si>
    <t>Curtobacterium subclades relative abundances corrected for whole community numbers</t>
  </si>
  <si>
    <t>sampleID</t>
  </si>
  <si>
    <t>events / ml this is also per g that was put into the tube wet weight</t>
  </si>
  <si>
    <t>Timepoint</t>
  </si>
  <si>
    <t>BactWetWeight</t>
  </si>
  <si>
    <t>LitterWetWeight</t>
  </si>
  <si>
    <t>LitterDryWeight</t>
  </si>
  <si>
    <t>Bacterialdryweight</t>
  </si>
  <si>
    <t>cellspergdryweight</t>
  </si>
  <si>
    <t>Cell counts from Sydney's paper</t>
  </si>
  <si>
    <t>Curtobacterium subclades ABSOLUTE abundances corrected for whole community numbers + cell counts</t>
  </si>
  <si>
    <t>Total Curto cells</t>
  </si>
  <si>
    <t>Total Curto %</t>
  </si>
  <si>
    <t>Compare to original</t>
  </si>
  <si>
    <t>CHECK</t>
  </si>
  <si>
    <t>percCurto</t>
  </si>
  <si>
    <t>Desert</t>
  </si>
  <si>
    <t>Scrubland</t>
  </si>
  <si>
    <t>Grassland</t>
  </si>
  <si>
    <t>Pine-Oak</t>
  </si>
  <si>
    <t>Subalpine</t>
  </si>
  <si>
    <t>inoculum</t>
  </si>
  <si>
    <t>2D03</t>
  </si>
  <si>
    <t>NA</t>
  </si>
  <si>
    <t>desert</t>
  </si>
  <si>
    <t>grassland</t>
  </si>
  <si>
    <t>pine-oak</t>
  </si>
  <si>
    <t>initial</t>
  </si>
  <si>
    <t>scrubland</t>
  </si>
  <si>
    <t>subalpine</t>
  </si>
  <si>
    <t>initial_inoc</t>
  </si>
  <si>
    <t>site at T18 months</t>
  </si>
  <si>
    <t>site at T18 months log2 fold change from T0</t>
  </si>
  <si>
    <t>desert18mo_avg</t>
  </si>
  <si>
    <t>scrub18mo_avg</t>
  </si>
  <si>
    <t>grass18mo_avg</t>
  </si>
  <si>
    <t>pine18mo_avg</t>
  </si>
  <si>
    <t>subal18mo_avg</t>
  </si>
  <si>
    <t>desert_site</t>
  </si>
  <si>
    <t>scrub_site</t>
  </si>
  <si>
    <t>grass_site</t>
  </si>
  <si>
    <t>pine_site</t>
  </si>
  <si>
    <t>subal_site</t>
  </si>
  <si>
    <t>init_desert</t>
  </si>
  <si>
    <t>init_scrub</t>
  </si>
  <si>
    <t>init_grass</t>
  </si>
  <si>
    <t>init_pine</t>
  </si>
  <si>
    <t>init_subal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</si>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</sst>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2F34-6C86-3A47-9054-30BDCAAFD941}">
  <dimension ref="A1:CA129"/>
  <sheetViews>
    <sheetView tabSelected="1" topLeftCell="BC1" zoomScale="130" zoomScaleNormal="130" workbookViewId="0">
      <selection activeCell="BW10" activeCellId="1" sqref="BZ10:CA10 BW10:BX10"/>
    </sheetView>
  </sheetViews>
  <sheetFormatPr baseColWidth="10" defaultRowHeight="16" x14ac:dyDescent="0.2"/>
  <cols>
    <col min="1" max="1" width="16.83203125" bestFit="1" customWidth="1"/>
    <col min="2" max="2" width="3.83203125" style="1" customWidth="1"/>
    <col min="3" max="3" width="13.83203125" bestFit="1" customWidth="1"/>
    <col min="4" max="4" width="16.83203125" bestFit="1" customWidth="1"/>
    <col min="5" max="5" width="3.83203125" style="1" customWidth="1"/>
    <col min="7" max="7" width="3.83203125" style="1" customWidth="1"/>
    <col min="8" max="22" width="10.83203125" customWidth="1"/>
    <col min="23" max="23" width="3.83203125" style="1" customWidth="1"/>
    <col min="24" max="38" width="10.83203125" customWidth="1"/>
    <col min="39" max="39" width="3.83203125" style="1" customWidth="1"/>
    <col min="40" max="40" width="8.83203125" customWidth="1"/>
    <col min="41" max="41" width="3.83203125" style="1" customWidth="1"/>
    <col min="42" max="42" width="8.83203125" customWidth="1"/>
    <col min="43" max="43" width="14.33203125" customWidth="1"/>
    <col min="44" max="44" width="9.5" customWidth="1"/>
    <col min="45" max="45" width="14.33203125" customWidth="1"/>
    <col min="46" max="46" width="15" customWidth="1"/>
    <col min="47" max="47" width="14.1640625" customWidth="1"/>
    <col min="48" max="49" width="16.83203125" customWidth="1"/>
    <col min="50" max="50" width="3.83203125" style="1" customWidth="1"/>
    <col min="66" max="66" width="3.83203125" style="1" customWidth="1"/>
    <col min="67" max="67" width="6" bestFit="1" customWidth="1"/>
    <col min="68" max="68" width="14.33203125" style="2" bestFit="1" customWidth="1"/>
    <col min="69" max="69" width="12.1640625" style="4" bestFit="1" customWidth="1"/>
    <col min="70" max="70" width="3.83203125" style="1" customWidth="1"/>
    <col min="71" max="71" width="17.5" bestFit="1" customWidth="1"/>
    <col min="74" max="74" width="14.83203125" bestFit="1" customWidth="1"/>
  </cols>
  <sheetData>
    <row r="1" spans="1:79" x14ac:dyDescent="0.2">
      <c r="H1" s="11" t="s">
        <v>136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X1" s="11" t="s">
        <v>137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N1" s="3"/>
      <c r="AP1" s="11" t="s">
        <v>146</v>
      </c>
      <c r="AQ1" s="11"/>
      <c r="AR1" s="11"/>
      <c r="AS1" s="11"/>
      <c r="AT1" s="11"/>
      <c r="AU1" s="11"/>
      <c r="AV1" s="11"/>
      <c r="AW1" s="11"/>
      <c r="AY1" s="11" t="s">
        <v>147</v>
      </c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S1" t="s">
        <v>150</v>
      </c>
    </row>
    <row r="2" spans="1:79" x14ac:dyDescent="0.2">
      <c r="C2" t="s">
        <v>0</v>
      </c>
      <c r="D2" t="s">
        <v>1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  <c r="X2" t="s">
        <v>121</v>
      </c>
      <c r="Y2" t="s">
        <v>122</v>
      </c>
      <c r="Z2" t="s">
        <v>123</v>
      </c>
      <c r="AA2" t="s">
        <v>124</v>
      </c>
      <c r="AB2" t="s">
        <v>125</v>
      </c>
      <c r="AC2" t="s">
        <v>126</v>
      </c>
      <c r="AD2" t="s">
        <v>127</v>
      </c>
      <c r="AE2" t="s">
        <v>128</v>
      </c>
      <c r="AF2" t="s">
        <v>129</v>
      </c>
      <c r="AG2" t="s">
        <v>130</v>
      </c>
      <c r="AH2" t="s">
        <v>131</v>
      </c>
      <c r="AI2" t="s">
        <v>132</v>
      </c>
      <c r="AJ2" t="s">
        <v>133</v>
      </c>
      <c r="AK2" t="s">
        <v>134</v>
      </c>
      <c r="AL2" t="s">
        <v>135</v>
      </c>
      <c r="AP2" t="s">
        <v>138</v>
      </c>
      <c r="AQ2" t="s">
        <v>139</v>
      </c>
      <c r="AR2" t="s">
        <v>140</v>
      </c>
      <c r="AS2" t="s">
        <v>141</v>
      </c>
      <c r="AT2" t="s">
        <v>142</v>
      </c>
      <c r="AU2" t="s">
        <v>143</v>
      </c>
      <c r="AV2" t="s">
        <v>144</v>
      </c>
      <c r="AW2" t="s">
        <v>145</v>
      </c>
      <c r="AY2" t="s">
        <v>121</v>
      </c>
      <c r="AZ2" t="s">
        <v>122</v>
      </c>
      <c r="BA2" t="s">
        <v>123</v>
      </c>
      <c r="BB2" t="s">
        <v>124</v>
      </c>
      <c r="BC2" t="s">
        <v>125</v>
      </c>
      <c r="BD2" t="s">
        <v>126</v>
      </c>
      <c r="BE2" t="s">
        <v>127</v>
      </c>
      <c r="BF2" t="s">
        <v>128</v>
      </c>
      <c r="BG2" t="s">
        <v>129</v>
      </c>
      <c r="BH2" t="s">
        <v>130</v>
      </c>
      <c r="BI2" t="s">
        <v>131</v>
      </c>
      <c r="BJ2" t="s">
        <v>132</v>
      </c>
      <c r="BK2" t="s">
        <v>133</v>
      </c>
      <c r="BL2" t="s">
        <v>134</v>
      </c>
      <c r="BM2" t="s">
        <v>135</v>
      </c>
      <c r="BP2" s="2" t="s">
        <v>148</v>
      </c>
      <c r="BQ2" s="4" t="s">
        <v>149</v>
      </c>
      <c r="BS2" t="s">
        <v>1</v>
      </c>
      <c r="BT2" t="s">
        <v>151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</row>
    <row r="3" spans="1:79" x14ac:dyDescent="0.2">
      <c r="A3" t="s">
        <v>2</v>
      </c>
      <c r="C3">
        <v>8.4221576227390196E-2</v>
      </c>
      <c r="D3">
        <v>8.4221576227390198</v>
      </c>
      <c r="F3" t="b">
        <f>A3=H3</f>
        <v>1</v>
      </c>
      <c r="H3" t="s">
        <v>2</v>
      </c>
      <c r="I3">
        <v>1.808318264</v>
      </c>
      <c r="J3">
        <v>5.7811386929999999</v>
      </c>
      <c r="K3">
        <v>38.25415091</v>
      </c>
      <c r="L3">
        <v>9.8142363970000002</v>
      </c>
      <c r="M3">
        <v>0.22466984500000001</v>
      </c>
      <c r="N3">
        <v>9.764918626</v>
      </c>
      <c r="O3">
        <v>3.2330538660000001</v>
      </c>
      <c r="P3">
        <v>0.13699380799999999</v>
      </c>
      <c r="Q3">
        <v>2.1151843939999999</v>
      </c>
      <c r="R3">
        <v>9.6882020929999992</v>
      </c>
      <c r="S3">
        <v>5.5674283520000003</v>
      </c>
      <c r="T3">
        <v>4.3180448240000002</v>
      </c>
      <c r="U3">
        <v>4.8714998080000003</v>
      </c>
      <c r="V3">
        <v>4.4221601179999999</v>
      </c>
      <c r="X3" t="s">
        <v>2</v>
      </c>
      <c r="Y3">
        <f>I3*$D3/100</f>
        <v>0.1522994145148579</v>
      </c>
      <c r="Z3">
        <f t="shared" ref="Z3:AL3" si="0">J3*$D3/100</f>
        <v>0.48689661311361443</v>
      </c>
      <c r="AA3">
        <f t="shared" si="0"/>
        <v>3.2218248868806527</v>
      </c>
      <c r="AB3">
        <f t="shared" si="0"/>
        <v>0.82657045882356284</v>
      </c>
      <c r="AC3">
        <f t="shared" si="0"/>
        <v>1.8922048476663442E-2</v>
      </c>
      <c r="AD3">
        <f t="shared" si="0"/>
        <v>0.82241683841392133</v>
      </c>
      <c r="AE3">
        <f t="shared" si="0"/>
        <v>0.27229289262257761</v>
      </c>
      <c r="AF3">
        <f t="shared" si="0"/>
        <v>1.1537834443152458E-2</v>
      </c>
      <c r="AG3">
        <f t="shared" si="0"/>
        <v>0.17814416367425714</v>
      </c>
      <c r="AH3">
        <f t="shared" si="0"/>
        <v>0.81595565108196066</v>
      </c>
      <c r="AI3">
        <f t="shared" si="0"/>
        <v>0.4688975913385014</v>
      </c>
      <c r="AJ3">
        <f t="shared" si="0"/>
        <v>0.36367254129780369</v>
      </c>
      <c r="AK3">
        <f t="shared" si="0"/>
        <v>0.41028539242118872</v>
      </c>
      <c r="AL3">
        <f t="shared" si="0"/>
        <v>0.37244129546786181</v>
      </c>
      <c r="AN3" t="b">
        <f>AP3=A3</f>
        <v>1</v>
      </c>
      <c r="AP3" t="s">
        <v>2</v>
      </c>
      <c r="AQ3" s="2">
        <v>117000000</v>
      </c>
      <c r="AR3">
        <v>3</v>
      </c>
      <c r="AS3">
        <v>0.10199999999999999</v>
      </c>
      <c r="AT3">
        <v>1.121</v>
      </c>
      <c r="AU3">
        <v>0.98</v>
      </c>
      <c r="AV3">
        <v>8.9170384000000005E-2</v>
      </c>
      <c r="AW3" s="2">
        <v>1310000000</v>
      </c>
      <c r="AY3" t="s">
        <v>2</v>
      </c>
      <c r="AZ3" s="2">
        <f>Y3*$AW3/100</f>
        <v>1995122.3301446384</v>
      </c>
      <c r="BA3" s="2">
        <f t="shared" ref="BA3:BM3" si="1">Z3*$AW3/100</f>
        <v>6378345.6317883488</v>
      </c>
      <c r="BB3" s="2">
        <f t="shared" si="1"/>
        <v>42205906.018136546</v>
      </c>
      <c r="BC3" s="2">
        <f t="shared" si="1"/>
        <v>10828073.010588672</v>
      </c>
      <c r="BD3" s="2">
        <f t="shared" si="1"/>
        <v>247878.8350442911</v>
      </c>
      <c r="BE3" s="2">
        <f t="shared" si="1"/>
        <v>10773660.583222371</v>
      </c>
      <c r="BF3" s="2">
        <f t="shared" si="1"/>
        <v>3567036.8933557663</v>
      </c>
      <c r="BG3" s="2">
        <f t="shared" si="1"/>
        <v>151145.63120529719</v>
      </c>
      <c r="BH3" s="2">
        <f t="shared" si="1"/>
        <v>2333688.5441327686</v>
      </c>
      <c r="BI3" s="2">
        <f t="shared" si="1"/>
        <v>10689019.029173683</v>
      </c>
      <c r="BJ3" s="2">
        <f t="shared" si="1"/>
        <v>6142558.4465343682</v>
      </c>
      <c r="BK3" s="2">
        <f t="shared" si="1"/>
        <v>4764110.2910012277</v>
      </c>
      <c r="BL3" s="2">
        <f t="shared" si="1"/>
        <v>5374738.6407175716</v>
      </c>
      <c r="BM3" s="2">
        <f t="shared" si="1"/>
        <v>4878980.9706289899</v>
      </c>
      <c r="BO3" t="s">
        <v>2</v>
      </c>
      <c r="BP3" s="2">
        <f>SUM(AZ3:BM3)</f>
        <v>110330264.85567455</v>
      </c>
      <c r="BQ3" s="4">
        <f>BP3/AW3*100</f>
        <v>8.4221576225705768</v>
      </c>
      <c r="BS3" s="4">
        <v>8.4221576227390198</v>
      </c>
      <c r="BT3">
        <f>IF((FLOOR(BQ3, 0.01)-FLOOR(BS3, 0.01))=0,1,-1)</f>
        <v>1</v>
      </c>
      <c r="BV3" t="s">
        <v>170</v>
      </c>
      <c r="BW3" s="2">
        <f>AVERAGE(BP3:BP6)</f>
        <v>175652524.40152353</v>
      </c>
      <c r="BX3" s="2">
        <f>AVERAGE(BP62:BP65)</f>
        <v>228957984.52076513</v>
      </c>
      <c r="BY3" s="2">
        <f>AVERAGE(BP23:BP25)</f>
        <v>71945636.336078882</v>
      </c>
      <c r="BZ3" s="2">
        <f>AVERAGE(BP42:BP45)</f>
        <v>183129100.80947807</v>
      </c>
      <c r="CA3" s="2">
        <f>AVERAGE(BP82:BP85)</f>
        <v>300738413.58488941</v>
      </c>
    </row>
    <row r="4" spans="1:79" x14ac:dyDescent="0.2">
      <c r="A4" t="s">
        <v>3</v>
      </c>
      <c r="C4">
        <v>3.8355929294662798E-2</v>
      </c>
      <c r="D4">
        <v>3.8355929294662796</v>
      </c>
      <c r="F4" t="b">
        <f t="shared" ref="F4:F67" si="2">A4=H4</f>
        <v>1</v>
      </c>
      <c r="H4" t="s">
        <v>3</v>
      </c>
      <c r="I4">
        <v>0.80922864999999999</v>
      </c>
      <c r="J4">
        <v>9.1597796139999996</v>
      </c>
      <c r="K4">
        <v>41.098484849999998</v>
      </c>
      <c r="L4">
        <v>10.86432507</v>
      </c>
      <c r="M4">
        <v>0.39600551000000001</v>
      </c>
      <c r="N4">
        <v>7.9201101930000002</v>
      </c>
      <c r="O4">
        <v>4.2527548209999999</v>
      </c>
      <c r="P4">
        <v>0.32713498600000002</v>
      </c>
      <c r="Q4">
        <v>3.9084022040000002</v>
      </c>
      <c r="R4">
        <v>1.945592287</v>
      </c>
      <c r="S4">
        <v>8.9359504130000005</v>
      </c>
      <c r="T4">
        <v>1.2568870519999999</v>
      </c>
      <c r="U4">
        <v>1.274104683</v>
      </c>
      <c r="V4">
        <v>7.8512396689999999</v>
      </c>
      <c r="X4" t="s">
        <v>3</v>
      </c>
      <c r="Y4">
        <f t="shared" ref="Y4:Y67" si="3">I4*$D4/100</f>
        <v>3.1038716882615426E-2</v>
      </c>
      <c r="Z4">
        <f t="shared" ref="Z4:Z67" si="4">J4*$D4/100</f>
        <v>0.35133185922927768</v>
      </c>
      <c r="AA4">
        <f t="shared" ref="AA4:AA67" si="5">K4*$D4/100</f>
        <v>1.5763705790243698</v>
      </c>
      <c r="AB4">
        <f t="shared" ref="AB4:AB67" si="6">L4*$D4/100</f>
        <v>0.41671128421915243</v>
      </c>
      <c r="AC4">
        <f t="shared" ref="AC4:AC67" si="7">M4*$D4/100</f>
        <v>1.5189159341856882E-2</v>
      </c>
      <c r="AD4">
        <f t="shared" ref="AD4:AD67" si="8">N4*$D4/100</f>
        <v>0.30378318656864611</v>
      </c>
      <c r="AE4">
        <f t="shared" ref="AE4:AE67" si="9">O4*$D4/100</f>
        <v>0.16311836322181233</v>
      </c>
      <c r="AF4">
        <f t="shared" ref="AF4:AF67" si="10">P4*$D4/100</f>
        <v>1.2547566392826504E-2</v>
      </c>
      <c r="AG4">
        <f t="shared" ref="AG4:AG67" si="11">Q4*$D4/100</f>
        <v>0.14991039859172825</v>
      </c>
      <c r="AH4">
        <f t="shared" ref="AH4:AH67" si="12">R4*$D4/100</f>
        <v>7.4625000196413285E-2</v>
      </c>
      <c r="AI4">
        <f t="shared" ref="AI4:AI67" si="13">S4*$D4/100</f>
        <v>0.34274668222164079</v>
      </c>
      <c r="AJ4">
        <f t="shared" ref="AJ4:AJ67" si="14">T4*$D4/100</f>
        <v>4.8209070897889159E-2</v>
      </c>
      <c r="AK4">
        <f t="shared" ref="AK4:AK67" si="15">U4*$D4/100</f>
        <v>4.8869469135146754E-2</v>
      </c>
      <c r="AL4">
        <f t="shared" ref="AL4:AL67" si="16">V4*$D4/100</f>
        <v>0.30114159361961573</v>
      </c>
      <c r="AN4" t="b">
        <f t="shared" ref="AN4:AN67" si="17">AP4=A4</f>
        <v>1</v>
      </c>
      <c r="AP4" t="s">
        <v>3</v>
      </c>
      <c r="AQ4" s="2">
        <v>235000000</v>
      </c>
      <c r="AR4">
        <v>3</v>
      </c>
      <c r="AS4">
        <v>9.7000000000000003E-2</v>
      </c>
      <c r="AT4">
        <v>1.1539999999999999</v>
      </c>
      <c r="AU4">
        <v>0.99</v>
      </c>
      <c r="AV4">
        <v>8.3214905000000006E-2</v>
      </c>
      <c r="AW4" s="2">
        <v>2820000000</v>
      </c>
      <c r="AY4" t="s">
        <v>3</v>
      </c>
      <c r="AZ4" s="2">
        <f t="shared" ref="AZ4:AZ67" si="18">Y4*$AW4/100</f>
        <v>875291.81608975504</v>
      </c>
      <c r="BA4" s="2">
        <f t="shared" ref="BA4:BA67" si="19">Z4*$AW4/100</f>
        <v>9907558.4302656297</v>
      </c>
      <c r="BB4" s="2">
        <f t="shared" ref="BB4:BB67" si="20">AA4*$AW4/100</f>
        <v>44453650.328487225</v>
      </c>
      <c r="BC4" s="2">
        <f t="shared" ref="BC4:BC67" si="21">AB4*$AW4/100</f>
        <v>11751258.214980099</v>
      </c>
      <c r="BD4" s="2">
        <f t="shared" ref="BD4:BD67" si="22">AC4*$AW4/100</f>
        <v>428334.29344036407</v>
      </c>
      <c r="BE4" s="2">
        <f t="shared" ref="BE4:BE67" si="23">AD4*$AW4/100</f>
        <v>8566685.8612358198</v>
      </c>
      <c r="BF4" s="2">
        <f t="shared" ref="BF4:BF67" si="24">AE4*$AW4/100</f>
        <v>4599937.842855108</v>
      </c>
      <c r="BG4" s="2">
        <f t="shared" ref="BG4:BG67" si="25">AF4*$AW4/100</f>
        <v>353841.37227770739</v>
      </c>
      <c r="BH4" s="2">
        <f t="shared" ref="BH4:BH67" si="26">AG4*$AW4/100</f>
        <v>4227473.2402867367</v>
      </c>
      <c r="BI4" s="2">
        <f t="shared" ref="BI4:BI67" si="27">AH4*$AW4/100</f>
        <v>2104425.0055388547</v>
      </c>
      <c r="BJ4" s="2">
        <f t="shared" ref="BJ4:BJ67" si="28">AI4*$AW4/100</f>
        <v>9665456.4386502709</v>
      </c>
      <c r="BK4" s="2">
        <f t="shared" ref="BK4:BK67" si="29">AJ4*$AW4/100</f>
        <v>1359495.7993204743</v>
      </c>
      <c r="BL4" s="2">
        <f t="shared" ref="BL4:BL67" si="30">AK4*$AW4/100</f>
        <v>1378119.0296111384</v>
      </c>
      <c r="BM4" s="2">
        <f t="shared" ref="BM4:BM67" si="31">AL4*$AW4/100</f>
        <v>8492192.9400731642</v>
      </c>
      <c r="BO4" t="s">
        <v>3</v>
      </c>
      <c r="BP4" s="2">
        <f t="shared" ref="BP4:BP67" si="32">SUM(AZ4:BM4)</f>
        <v>108163720.61311235</v>
      </c>
      <c r="BQ4" s="4">
        <f t="shared" ref="BQ4:BQ67" si="33">BP4/AW4*100</f>
        <v>3.8355929295429907</v>
      </c>
      <c r="BS4" s="4">
        <v>3.8355929294662796</v>
      </c>
      <c r="BT4">
        <f t="shared" ref="BT4:BT67" si="34">IF((FLOOR(BQ4, 0.01)-FLOOR(BS4, 0.01))=0,1,-1)</f>
        <v>1</v>
      </c>
      <c r="BV4" t="s">
        <v>171</v>
      </c>
      <c r="BW4" s="2">
        <f>AVERAGE(BP19:BP22)</f>
        <v>153502003.32978085</v>
      </c>
      <c r="BX4" s="2">
        <f>AVERAGE(BP78:BP81)</f>
        <v>332569519.62872952</v>
      </c>
      <c r="BY4" s="2">
        <f>AVERAGE(BP38:BP41)</f>
        <v>100935458.38750646</v>
      </c>
      <c r="BZ4" s="2">
        <f>AVERAGE(BP58:BP61)</f>
        <v>100972122.7720812</v>
      </c>
      <c r="CA4" s="2">
        <f>AVERAGE(BP98:BP101)</f>
        <v>135887175.31428555</v>
      </c>
    </row>
    <row r="5" spans="1:79" x14ac:dyDescent="0.2">
      <c r="A5" t="s">
        <v>4</v>
      </c>
      <c r="C5">
        <v>8.82462455008068E-2</v>
      </c>
      <c r="D5">
        <v>8.8246245500806797</v>
      </c>
      <c r="F5" t="b">
        <f t="shared" si="2"/>
        <v>1</v>
      </c>
      <c r="H5" t="s">
        <v>4</v>
      </c>
      <c r="I5">
        <v>1.598860218</v>
      </c>
      <c r="J5">
        <v>3.13439924</v>
      </c>
      <c r="K5">
        <v>49.620072819999997</v>
      </c>
      <c r="L5">
        <v>5.7305683079999996</v>
      </c>
      <c r="M5">
        <v>0.23745448799999999</v>
      </c>
      <c r="N5">
        <v>5.374386576</v>
      </c>
      <c r="O5">
        <v>2.8811144529999999</v>
      </c>
      <c r="P5">
        <v>0.245369637</v>
      </c>
      <c r="Q5">
        <v>1.733417762</v>
      </c>
      <c r="R5">
        <v>9.6564825079999999</v>
      </c>
      <c r="S5">
        <v>5.0894411899999996</v>
      </c>
      <c r="T5">
        <v>6.1659015359999998</v>
      </c>
      <c r="U5">
        <v>4.7411746079999997</v>
      </c>
      <c r="V5">
        <v>3.7913566570000001</v>
      </c>
      <c r="X5" t="s">
        <v>4</v>
      </c>
      <c r="Y5">
        <f t="shared" si="3"/>
        <v>0.14109341131910147</v>
      </c>
      <c r="Z5">
        <f t="shared" si="4"/>
        <v>0.27659896483058227</v>
      </c>
      <c r="AA5">
        <f t="shared" si="5"/>
        <v>4.3787851278416303</v>
      </c>
      <c r="AB5">
        <f t="shared" si="6"/>
        <v>0.50570113776691106</v>
      </c>
      <c r="AC5">
        <f t="shared" si="7"/>
        <v>2.0954467043316383E-2</v>
      </c>
      <c r="AD5">
        <f t="shared" si="8"/>
        <v>0.47426943720193648</v>
      </c>
      <c r="AE5">
        <f t="shared" si="9"/>
        <v>0.25424753333536065</v>
      </c>
      <c r="AF5">
        <f t="shared" si="10"/>
        <v>2.1652949225145844E-2</v>
      </c>
      <c r="AG5">
        <f t="shared" si="11"/>
        <v>0.15296760938091108</v>
      </c>
      <c r="AH5">
        <f t="shared" si="12"/>
        <v>0.85214832607521462</v>
      </c>
      <c r="AI5">
        <f t="shared" si="13"/>
        <v>0.44912407671465826</v>
      </c>
      <c r="AJ5">
        <f t="shared" si="14"/>
        <v>0.54411766067965772</v>
      </c>
      <c r="AK5">
        <f t="shared" si="15"/>
        <v>0.41839085841975937</v>
      </c>
      <c r="AL5">
        <f t="shared" si="16"/>
        <v>0.33457299033474014</v>
      </c>
      <c r="AN5" t="b">
        <f t="shared" si="17"/>
        <v>1</v>
      </c>
      <c r="AP5" t="s">
        <v>4</v>
      </c>
      <c r="AQ5" s="2">
        <v>99500000</v>
      </c>
      <c r="AR5">
        <v>3</v>
      </c>
      <c r="AS5">
        <v>0.106</v>
      </c>
      <c r="AT5">
        <v>1.2010000000000001</v>
      </c>
      <c r="AU5">
        <v>1</v>
      </c>
      <c r="AV5">
        <v>8.8259783999999994E-2</v>
      </c>
      <c r="AW5" s="2">
        <v>1130000000</v>
      </c>
      <c r="AY5" t="s">
        <v>4</v>
      </c>
      <c r="AZ5" s="2">
        <f t="shared" si="18"/>
        <v>1594355.5479058465</v>
      </c>
      <c r="BA5" s="2">
        <f t="shared" si="19"/>
        <v>3125568.3025855799</v>
      </c>
      <c r="BB5" s="2">
        <f t="shared" si="20"/>
        <v>49480271.944610424</v>
      </c>
      <c r="BC5" s="2">
        <f t="shared" si="21"/>
        <v>5714422.8567660954</v>
      </c>
      <c r="BD5" s="2">
        <f t="shared" si="22"/>
        <v>236785.47758947514</v>
      </c>
      <c r="BE5" s="2">
        <f t="shared" si="23"/>
        <v>5359244.640381882</v>
      </c>
      <c r="BF5" s="2">
        <f t="shared" si="24"/>
        <v>2872997.1266895751</v>
      </c>
      <c r="BG5" s="2">
        <f t="shared" si="25"/>
        <v>244678.32624414805</v>
      </c>
      <c r="BH5" s="2">
        <f t="shared" si="26"/>
        <v>1728533.9860042953</v>
      </c>
      <c r="BI5" s="2">
        <f t="shared" si="27"/>
        <v>9629276.0846499261</v>
      </c>
      <c r="BJ5" s="2">
        <f t="shared" si="28"/>
        <v>5075102.0668756384</v>
      </c>
      <c r="BK5" s="2">
        <f t="shared" si="29"/>
        <v>6148529.5656801322</v>
      </c>
      <c r="BL5" s="2">
        <f t="shared" si="30"/>
        <v>4727816.7001432804</v>
      </c>
      <c r="BM5" s="2">
        <f t="shared" si="31"/>
        <v>3780674.7907825639</v>
      </c>
      <c r="BO5" t="s">
        <v>4</v>
      </c>
      <c r="BP5" s="2">
        <f t="shared" si="32"/>
        <v>99718257.416908845</v>
      </c>
      <c r="BQ5" s="4">
        <f t="shared" si="33"/>
        <v>8.8246245501689238</v>
      </c>
      <c r="BS5" s="4">
        <v>8.8246245500806797</v>
      </c>
      <c r="BT5">
        <f t="shared" si="34"/>
        <v>1</v>
      </c>
      <c r="BV5" t="s">
        <v>172</v>
      </c>
      <c r="BW5" s="2">
        <f>AVERAGE(BP7:BP10)</f>
        <v>233125330.94777647</v>
      </c>
      <c r="BX5" s="2">
        <f>AVERAGE(BP66:BP69)</f>
        <v>460465344.3487162</v>
      </c>
      <c r="BY5" s="2">
        <f>AVERAGE(BP26:BP29)</f>
        <v>66216211.714387059</v>
      </c>
      <c r="BZ5" s="2">
        <f>AVERAGE(BP46:BP49)</f>
        <v>107478991.36584154</v>
      </c>
      <c r="CA5" s="2">
        <f>AVERAGE(BP86:BP89)</f>
        <v>195501728.12179258</v>
      </c>
    </row>
    <row r="6" spans="1:79" x14ac:dyDescent="0.2">
      <c r="A6" t="s">
        <v>5</v>
      </c>
      <c r="C6">
        <v>0.142369575816675</v>
      </c>
      <c r="D6">
        <v>14.2369575816675</v>
      </c>
      <c r="F6" t="b">
        <f t="shared" si="2"/>
        <v>1</v>
      </c>
      <c r="H6" t="s">
        <v>5</v>
      </c>
      <c r="I6">
        <v>1.7644802449999999</v>
      </c>
      <c r="J6">
        <v>8.1319524360000006</v>
      </c>
      <c r="K6">
        <v>30.04890679</v>
      </c>
      <c r="L6">
        <v>14.31242808</v>
      </c>
      <c r="M6">
        <v>0.18699654800000001</v>
      </c>
      <c r="N6">
        <v>15.4535865</v>
      </c>
      <c r="O6">
        <v>4.2769466820000002</v>
      </c>
      <c r="P6">
        <v>0.110280015</v>
      </c>
      <c r="Q6">
        <v>1.3137706179999999</v>
      </c>
      <c r="R6">
        <v>10.46701189</v>
      </c>
      <c r="S6">
        <v>3.3659378599999998</v>
      </c>
      <c r="T6">
        <v>2.6035673190000002</v>
      </c>
      <c r="U6">
        <v>4.9194476409999996</v>
      </c>
      <c r="V6">
        <v>3.0446873800000001</v>
      </c>
      <c r="X6" t="s">
        <v>5</v>
      </c>
      <c r="Y6">
        <f t="shared" si="3"/>
        <v>0.25120830401755279</v>
      </c>
      <c r="Z6">
        <f t="shared" si="4"/>
        <v>1.1577426188746971</v>
      </c>
      <c r="AA6">
        <f t="shared" si="5"/>
        <v>4.2780501134471054</v>
      </c>
      <c r="AB6">
        <f t="shared" si="6"/>
        <v>2.037654314656268</v>
      </c>
      <c r="AC6">
        <f t="shared" si="7"/>
        <v>2.6622619217942508E-2</v>
      </c>
      <c r="AD6">
        <f t="shared" si="8"/>
        <v>2.2001205548512952</v>
      </c>
      <c r="AE6">
        <f t="shared" si="9"/>
        <v>0.60890708490687562</v>
      </c>
      <c r="AF6">
        <f t="shared" si="10"/>
        <v>1.5700518956606554E-2</v>
      </c>
      <c r="AG6">
        <f t="shared" si="11"/>
        <v>0.18704096560507097</v>
      </c>
      <c r="AH6">
        <f t="shared" si="12"/>
        <v>1.4901840428473938</v>
      </c>
      <c r="AI6">
        <f t="shared" si="13"/>
        <v>0.4792071453534868</v>
      </c>
      <c r="AJ6">
        <f t="shared" si="14"/>
        <v>0.37066877481618782</v>
      </c>
      <c r="AK6">
        <f t="shared" si="15"/>
        <v>0.70037967390151235</v>
      </c>
      <c r="AL6">
        <f t="shared" si="16"/>
        <v>0.4334708507849836</v>
      </c>
      <c r="AN6" t="b">
        <f t="shared" si="17"/>
        <v>1</v>
      </c>
      <c r="AP6" t="s">
        <v>5</v>
      </c>
      <c r="AQ6" s="2">
        <v>248000000</v>
      </c>
      <c r="AR6">
        <v>3</v>
      </c>
      <c r="AS6">
        <v>0.106</v>
      </c>
      <c r="AT6">
        <v>1.58</v>
      </c>
      <c r="AU6">
        <v>1.37</v>
      </c>
      <c r="AV6">
        <v>9.1911391999999995E-2</v>
      </c>
      <c r="AW6" s="2">
        <v>2700000000</v>
      </c>
      <c r="AY6" t="s">
        <v>5</v>
      </c>
      <c r="AZ6" s="2">
        <f t="shared" si="18"/>
        <v>6782624.2084739255</v>
      </c>
      <c r="BA6" s="2">
        <f t="shared" si="19"/>
        <v>31259050.709616825</v>
      </c>
      <c r="BB6" s="2">
        <f t="shared" si="20"/>
        <v>115507353.06307185</v>
      </c>
      <c r="BC6" s="2">
        <f t="shared" si="21"/>
        <v>55016666.495719232</v>
      </c>
      <c r="BD6" s="2">
        <f t="shared" si="22"/>
        <v>718810.71888444771</v>
      </c>
      <c r="BE6" s="2">
        <f t="shared" si="23"/>
        <v>59403254.980984971</v>
      </c>
      <c r="BF6" s="2">
        <f t="shared" si="24"/>
        <v>16440491.292485643</v>
      </c>
      <c r="BG6" s="2">
        <f t="shared" si="25"/>
        <v>423914.01182837697</v>
      </c>
      <c r="BH6" s="2">
        <f t="shared" si="26"/>
        <v>5050106.0713369157</v>
      </c>
      <c r="BI6" s="2">
        <f t="shared" si="27"/>
        <v>40234969.156879634</v>
      </c>
      <c r="BJ6" s="2">
        <f t="shared" si="28"/>
        <v>12938592.924544144</v>
      </c>
      <c r="BK6" s="2">
        <f t="shared" si="29"/>
        <v>10008056.92003707</v>
      </c>
      <c r="BL6" s="2">
        <f t="shared" si="30"/>
        <v>18910251.195340835</v>
      </c>
      <c r="BM6" s="2">
        <f t="shared" si="31"/>
        <v>11703712.971194558</v>
      </c>
      <c r="BO6" t="s">
        <v>5</v>
      </c>
      <c r="BP6" s="2">
        <f t="shared" si="32"/>
        <v>384397854.72039843</v>
      </c>
      <c r="BQ6" s="4">
        <f t="shared" si="33"/>
        <v>14.236957582236979</v>
      </c>
      <c r="BS6" s="4">
        <v>14.2369575816675</v>
      </c>
      <c r="BT6">
        <f t="shared" si="34"/>
        <v>1</v>
      </c>
      <c r="BV6" t="s">
        <v>173</v>
      </c>
      <c r="BW6" s="2">
        <f>AVERAGE(BP11:BP14)</f>
        <v>554252639.64588976</v>
      </c>
      <c r="BX6" s="2">
        <f>AVERAGE(BP70:BP73)</f>
        <v>488919849.99923056</v>
      </c>
      <c r="BY6" s="2">
        <f>AVERAGE(BP30:BP33)</f>
        <v>160484884.79527804</v>
      </c>
      <c r="BZ6" s="2">
        <f>AVERAGE(BP50:BP53)</f>
        <v>176298435.76455319</v>
      </c>
      <c r="CA6" s="2">
        <f>AVERAGE(BP90:BP93)</f>
        <v>193818967.05056182</v>
      </c>
    </row>
    <row r="7" spans="1:79" x14ac:dyDescent="0.2">
      <c r="A7" t="s">
        <v>6</v>
      </c>
      <c r="C7">
        <v>0.10544300707835</v>
      </c>
      <c r="D7">
        <v>10.544300707834999</v>
      </c>
      <c r="F7" t="b">
        <f t="shared" si="2"/>
        <v>1</v>
      </c>
      <c r="H7" t="s">
        <v>6</v>
      </c>
      <c r="I7">
        <v>1.4463566459999999</v>
      </c>
      <c r="J7">
        <v>8.9893811790000004</v>
      </c>
      <c r="K7">
        <v>50.311241299999999</v>
      </c>
      <c r="L7">
        <v>9.0992310510000003</v>
      </c>
      <c r="M7">
        <v>0.219699744</v>
      </c>
      <c r="N7">
        <v>6.7557671179999996</v>
      </c>
      <c r="O7">
        <v>4.3207616260000004</v>
      </c>
      <c r="P7">
        <v>0.18308311999999999</v>
      </c>
      <c r="Q7">
        <v>0.71402416700000004</v>
      </c>
      <c r="R7">
        <v>4.0827535700000004</v>
      </c>
      <c r="S7">
        <v>2.7279384840000001</v>
      </c>
      <c r="T7">
        <v>2.2153057490000001</v>
      </c>
      <c r="U7">
        <v>1.6843647020000001</v>
      </c>
      <c r="V7">
        <v>7.2500915419999998</v>
      </c>
      <c r="X7" t="s">
        <v>6</v>
      </c>
      <c r="Y7">
        <f t="shared" si="3"/>
        <v>0.15250819406199656</v>
      </c>
      <c r="Z7">
        <f t="shared" si="4"/>
        <v>0.94786738328728315</v>
      </c>
      <c r="AA7">
        <f t="shared" si="5"/>
        <v>5.3049685725164739</v>
      </c>
      <c r="AB7">
        <f t="shared" si="6"/>
        <v>0.95945028411813515</v>
      </c>
      <c r="AC7">
        <f t="shared" si="7"/>
        <v>2.3165801661703681E-2</v>
      </c>
      <c r="AD7">
        <f t="shared" si="8"/>
        <v>0.71234840004295807</v>
      </c>
      <c r="AE7">
        <f t="shared" si="9"/>
        <v>0.45559409871418105</v>
      </c>
      <c r="AF7">
        <f t="shared" si="10"/>
        <v>1.9304834718086399E-2</v>
      </c>
      <c r="AG7">
        <f t="shared" si="11"/>
        <v>7.5288855295093965E-2</v>
      </c>
      <c r="AH7">
        <f t="shared" si="12"/>
        <v>0.43049781358066874</v>
      </c>
      <c r="AI7">
        <f t="shared" si="13"/>
        <v>0.28764203687771533</v>
      </c>
      <c r="AJ7">
        <f t="shared" si="14"/>
        <v>0.23358849977251644</v>
      </c>
      <c r="AK7">
        <f t="shared" si="15"/>
        <v>0.17760447919550887</v>
      </c>
      <c r="AL7">
        <f t="shared" si="16"/>
        <v>0.76447145378179149</v>
      </c>
      <c r="AN7" t="b">
        <f t="shared" si="17"/>
        <v>1</v>
      </c>
      <c r="AP7" t="s">
        <v>6</v>
      </c>
      <c r="AQ7" s="2">
        <v>66300000</v>
      </c>
      <c r="AR7">
        <v>3</v>
      </c>
      <c r="AS7">
        <v>0.104</v>
      </c>
      <c r="AT7">
        <v>1.0209999999999999</v>
      </c>
      <c r="AU7">
        <v>0.87</v>
      </c>
      <c r="AV7">
        <v>8.8619001000000003E-2</v>
      </c>
      <c r="AW7" s="2">
        <v>748000000</v>
      </c>
      <c r="AY7" t="s">
        <v>6</v>
      </c>
      <c r="AZ7" s="2">
        <f t="shared" si="18"/>
        <v>1140761.2915837343</v>
      </c>
      <c r="BA7" s="2">
        <f t="shared" si="19"/>
        <v>7090048.0269888779</v>
      </c>
      <c r="BB7" s="2">
        <f t="shared" si="20"/>
        <v>39681164.922423221</v>
      </c>
      <c r="BC7" s="2">
        <f t="shared" si="21"/>
        <v>7176688.1252036514</v>
      </c>
      <c r="BD7" s="2">
        <f t="shared" si="22"/>
        <v>173280.19642954355</v>
      </c>
      <c r="BE7" s="2">
        <f t="shared" si="23"/>
        <v>5328366.0323213264</v>
      </c>
      <c r="BF7" s="2">
        <f t="shared" si="24"/>
        <v>3407843.8583820742</v>
      </c>
      <c r="BG7" s="2">
        <f t="shared" si="25"/>
        <v>144400.16369128626</v>
      </c>
      <c r="BH7" s="2">
        <f t="shared" si="26"/>
        <v>563160.63760730287</v>
      </c>
      <c r="BI7" s="2">
        <f t="shared" si="27"/>
        <v>3220123.6455834019</v>
      </c>
      <c r="BJ7" s="2">
        <f t="shared" si="28"/>
        <v>2151562.4358453108</v>
      </c>
      <c r="BK7" s="2">
        <f t="shared" si="29"/>
        <v>1747241.9782984229</v>
      </c>
      <c r="BL7" s="2">
        <f t="shared" si="30"/>
        <v>1328481.5043824064</v>
      </c>
      <c r="BM7" s="2">
        <f t="shared" si="31"/>
        <v>5718246.4742878005</v>
      </c>
      <c r="BO7" t="s">
        <v>6</v>
      </c>
      <c r="BP7" s="2">
        <f t="shared" si="32"/>
        <v>78871369.293028384</v>
      </c>
      <c r="BQ7" s="4">
        <f t="shared" si="33"/>
        <v>10.544300707624116</v>
      </c>
      <c r="BS7" s="4">
        <v>10.544300707834999</v>
      </c>
      <c r="BT7">
        <f t="shared" si="34"/>
        <v>1</v>
      </c>
      <c r="BV7" t="s">
        <v>174</v>
      </c>
      <c r="BW7" s="2">
        <f>AVERAGE(BP15:BP18)</f>
        <v>424216325.04373366</v>
      </c>
      <c r="BX7" s="2">
        <f>AVERAGE(BP74:BP77)</f>
        <v>261002868.02860808</v>
      </c>
      <c r="BY7" s="2">
        <f>AVERAGE(BP34:BP37)</f>
        <v>72028589.446993917</v>
      </c>
      <c r="BZ7" s="2">
        <f>AVERAGE(BP54:BP57)</f>
        <v>108910927.19703086</v>
      </c>
      <c r="CA7" s="2">
        <f>AVERAGE(BP94:BP97)</f>
        <v>126778871.4493311</v>
      </c>
    </row>
    <row r="8" spans="1:79" x14ac:dyDescent="0.2">
      <c r="A8" t="s">
        <v>7</v>
      </c>
      <c r="C8">
        <v>6.17574095834965E-2</v>
      </c>
      <c r="D8">
        <v>6.1757409583496496</v>
      </c>
      <c r="F8" t="b">
        <f t="shared" si="2"/>
        <v>1</v>
      </c>
      <c r="H8" t="s">
        <v>7</v>
      </c>
      <c r="I8">
        <v>1.510146295</v>
      </c>
      <c r="J8">
        <v>9.4698757279999999</v>
      </c>
      <c r="K8">
        <v>52.682082739999998</v>
      </c>
      <c r="L8">
        <v>11.326097219999999</v>
      </c>
      <c r="M8">
        <v>0.18876828700000001</v>
      </c>
      <c r="N8">
        <v>5.2540506530000002</v>
      </c>
      <c r="O8">
        <v>4.8765140789999997</v>
      </c>
      <c r="P8">
        <v>0.22022966799999999</v>
      </c>
      <c r="Q8">
        <v>1.4157621520000001</v>
      </c>
      <c r="R8">
        <v>1.997797703</v>
      </c>
      <c r="S8">
        <v>4.1686330030000001</v>
      </c>
      <c r="T8">
        <v>0.61349693299999997</v>
      </c>
      <c r="U8">
        <v>1.2112631739999999</v>
      </c>
      <c r="V8">
        <v>5.0652823659999999</v>
      </c>
      <c r="X8" t="s">
        <v>7</v>
      </c>
      <c r="Y8">
        <f t="shared" si="3"/>
        <v>9.326272327131474E-2</v>
      </c>
      <c r="Z8">
        <f t="shared" si="4"/>
        <v>0.58483499403890804</v>
      </c>
      <c r="AA8">
        <f t="shared" si="5"/>
        <v>3.253508961485831</v>
      </c>
      <c r="AB8">
        <f t="shared" si="6"/>
        <v>0.69947042499804102</v>
      </c>
      <c r="AC8">
        <f t="shared" si="7"/>
        <v>1.1657840416634018E-2</v>
      </c>
      <c r="AD8">
        <f t="shared" si="8"/>
        <v>0.32447655814975823</v>
      </c>
      <c r="AE8">
        <f t="shared" si="9"/>
        <v>0.30116087731649016</v>
      </c>
      <c r="AF8">
        <f t="shared" si="10"/>
        <v>1.360081380911345E-2</v>
      </c>
      <c r="AG8">
        <f t="shared" si="11"/>
        <v>8.7433803093876425E-2</v>
      </c>
      <c r="AH8">
        <f t="shared" si="12"/>
        <v>0.12337881100913949</v>
      </c>
      <c r="AI8">
        <f t="shared" si="13"/>
        <v>0.25744397576955197</v>
      </c>
      <c r="AJ8">
        <f t="shared" si="14"/>
        <v>3.7887981369499911E-2</v>
      </c>
      <c r="AK8">
        <f t="shared" si="15"/>
        <v>7.4804475950123989E-2</v>
      </c>
      <c r="AL8">
        <f t="shared" si="16"/>
        <v>0.3128187177331242</v>
      </c>
      <c r="AN8" t="b">
        <f t="shared" si="17"/>
        <v>1</v>
      </c>
      <c r="AP8" t="s">
        <v>7</v>
      </c>
      <c r="AQ8" s="2">
        <v>282000000</v>
      </c>
      <c r="AR8">
        <v>3</v>
      </c>
      <c r="AS8">
        <v>0.108</v>
      </c>
      <c r="AT8">
        <v>1.0860000000000001</v>
      </c>
      <c r="AU8">
        <v>0.92</v>
      </c>
      <c r="AV8">
        <v>9.1491713000000002E-2</v>
      </c>
      <c r="AW8" s="2">
        <v>3080000000</v>
      </c>
      <c r="AY8" t="s">
        <v>7</v>
      </c>
      <c r="AZ8" s="2">
        <f t="shared" si="18"/>
        <v>2872491.8767564939</v>
      </c>
      <c r="BA8" s="2">
        <f t="shared" si="19"/>
        <v>18012917.816398367</v>
      </c>
      <c r="BB8" s="2">
        <f t="shared" si="20"/>
        <v>100208076.01376361</v>
      </c>
      <c r="BC8" s="2">
        <f t="shared" si="21"/>
        <v>21543689.089939661</v>
      </c>
      <c r="BD8" s="2">
        <f t="shared" si="22"/>
        <v>359061.48483232775</v>
      </c>
      <c r="BE8" s="2">
        <f t="shared" si="23"/>
        <v>9993877.9910125528</v>
      </c>
      <c r="BF8" s="2">
        <f t="shared" si="24"/>
        <v>9275755.0213478971</v>
      </c>
      <c r="BG8" s="2">
        <f t="shared" si="25"/>
        <v>418905.06532069424</v>
      </c>
      <c r="BH8" s="2">
        <f t="shared" si="26"/>
        <v>2692961.1352913938</v>
      </c>
      <c r="BI8" s="2">
        <f t="shared" si="27"/>
        <v>3800067.379081496</v>
      </c>
      <c r="BJ8" s="2">
        <f t="shared" si="28"/>
        <v>7929274.4537022002</v>
      </c>
      <c r="BK8" s="2">
        <f t="shared" si="29"/>
        <v>1166949.8261805973</v>
      </c>
      <c r="BL8" s="2">
        <f t="shared" si="30"/>
        <v>2303977.8592638187</v>
      </c>
      <c r="BM8" s="2">
        <f t="shared" si="31"/>
        <v>9634816.5061802249</v>
      </c>
      <c r="BO8" t="s">
        <v>7</v>
      </c>
      <c r="BP8" s="2">
        <f t="shared" si="32"/>
        <v>190212821.51907134</v>
      </c>
      <c r="BQ8" s="4">
        <f t="shared" si="33"/>
        <v>6.1757409584114065</v>
      </c>
      <c r="BS8" s="4">
        <v>6.1757409583496496</v>
      </c>
      <c r="BT8">
        <f t="shared" si="34"/>
        <v>1</v>
      </c>
      <c r="BW8" s="2">
        <f>AVERAGE(BW3:BW7)</f>
        <v>308149764.67374086</v>
      </c>
      <c r="BX8" s="2">
        <f t="shared" ref="BX8:CA8" si="35">AVERAGE(BX3:BX7)</f>
        <v>354383113.30520993</v>
      </c>
      <c r="BY8" s="2">
        <f t="shared" si="35"/>
        <v>94322156.136048868</v>
      </c>
      <c r="BZ8" s="2">
        <f t="shared" si="35"/>
        <v>135357915.58179697</v>
      </c>
      <c r="CA8" s="2">
        <f t="shared" si="35"/>
        <v>190545031.10417208</v>
      </c>
    </row>
    <row r="9" spans="1:79" x14ac:dyDescent="0.2">
      <c r="A9" t="s">
        <v>8</v>
      </c>
      <c r="C9">
        <v>0.103510351035104</v>
      </c>
      <c r="D9">
        <v>10.3510351035104</v>
      </c>
      <c r="F9" t="b">
        <f t="shared" si="2"/>
        <v>1</v>
      </c>
      <c r="H9" t="s">
        <v>8</v>
      </c>
      <c r="I9">
        <v>1.174615688</v>
      </c>
      <c r="J9">
        <v>10.894757589999999</v>
      </c>
      <c r="K9">
        <v>50.011824990000001</v>
      </c>
      <c r="L9">
        <v>9.775325187</v>
      </c>
      <c r="M9">
        <v>0.28379976400000001</v>
      </c>
      <c r="N9">
        <v>6.5037445800000002</v>
      </c>
      <c r="O9">
        <v>5.7469452109999999</v>
      </c>
      <c r="P9">
        <v>0.102483248</v>
      </c>
      <c r="Q9">
        <v>0.89869925100000003</v>
      </c>
      <c r="R9">
        <v>2.1442648800000002</v>
      </c>
      <c r="S9">
        <v>2.7197477339999998</v>
      </c>
      <c r="T9">
        <v>0.78044935000000004</v>
      </c>
      <c r="U9">
        <v>0.96176586500000005</v>
      </c>
      <c r="V9">
        <v>8.001576665</v>
      </c>
      <c r="X9" t="s">
        <v>8</v>
      </c>
      <c r="Y9">
        <f t="shared" si="3"/>
        <v>0.1215848821962202</v>
      </c>
      <c r="Z9">
        <f t="shared" si="4"/>
        <v>1.1277201825832635</v>
      </c>
      <c r="AA9">
        <f t="shared" si="5"/>
        <v>5.1767415606210863</v>
      </c>
      <c r="AB9">
        <f t="shared" si="6"/>
        <v>1.0118473415886635</v>
      </c>
      <c r="AC9">
        <f t="shared" si="7"/>
        <v>2.9376213195319672E-2</v>
      </c>
      <c r="AD9">
        <f t="shared" si="8"/>
        <v>0.67320488451845506</v>
      </c>
      <c r="AE9">
        <f t="shared" si="9"/>
        <v>0.59486831617011982</v>
      </c>
      <c r="AF9">
        <f t="shared" si="10"/>
        <v>1.0608076975697621E-2</v>
      </c>
      <c r="AG9">
        <f t="shared" si="11"/>
        <v>9.3024674945995048E-2</v>
      </c>
      <c r="AH9">
        <f t="shared" si="12"/>
        <v>0.22195361044104517</v>
      </c>
      <c r="AI9">
        <f t="shared" si="13"/>
        <v>0.28152204267326864</v>
      </c>
      <c r="AJ9">
        <f t="shared" si="14"/>
        <v>8.0784586183618751E-2</v>
      </c>
      <c r="AK9">
        <f t="shared" si="15"/>
        <v>9.9552722299730445E-2</v>
      </c>
      <c r="AL9">
        <f t="shared" si="16"/>
        <v>0.82824600942844673</v>
      </c>
      <c r="AN9" t="b">
        <f t="shared" si="17"/>
        <v>1</v>
      </c>
      <c r="AP9" t="s">
        <v>8</v>
      </c>
      <c r="AQ9" s="2">
        <v>271000000</v>
      </c>
      <c r="AR9">
        <v>3</v>
      </c>
      <c r="AS9">
        <v>0.10100000000000001</v>
      </c>
      <c r="AT9">
        <v>1.0640000000000001</v>
      </c>
      <c r="AU9">
        <v>0.89</v>
      </c>
      <c r="AV9">
        <v>8.4483083E-2</v>
      </c>
      <c r="AW9" s="2">
        <v>3210000000</v>
      </c>
      <c r="AY9" t="s">
        <v>8</v>
      </c>
      <c r="AZ9" s="2">
        <f t="shared" si="18"/>
        <v>3902874.7184986682</v>
      </c>
      <c r="BA9" s="2">
        <f t="shared" si="19"/>
        <v>36199817.860922754</v>
      </c>
      <c r="BB9" s="2">
        <f t="shared" si="20"/>
        <v>166173404.09593686</v>
      </c>
      <c r="BC9" s="2">
        <f t="shared" si="21"/>
        <v>32480299.664996099</v>
      </c>
      <c r="BD9" s="2">
        <f t="shared" si="22"/>
        <v>942976.44356976147</v>
      </c>
      <c r="BE9" s="2">
        <f t="shared" si="23"/>
        <v>21609876.793042406</v>
      </c>
      <c r="BF9" s="2">
        <f t="shared" si="24"/>
        <v>19095272.949060846</v>
      </c>
      <c r="BG9" s="2">
        <f t="shared" si="25"/>
        <v>340519.27091989364</v>
      </c>
      <c r="BH9" s="2">
        <f t="shared" si="26"/>
        <v>2986092.0657664412</v>
      </c>
      <c r="BI9" s="2">
        <f t="shared" si="27"/>
        <v>7124710.8951575495</v>
      </c>
      <c r="BJ9" s="2">
        <f t="shared" si="28"/>
        <v>9036857.5698119234</v>
      </c>
      <c r="BK9" s="2">
        <f t="shared" si="29"/>
        <v>2593185.2164941616</v>
      </c>
      <c r="BL9" s="2">
        <f t="shared" si="30"/>
        <v>3195642.3858213471</v>
      </c>
      <c r="BM9" s="2">
        <f t="shared" si="31"/>
        <v>26586696.902653143</v>
      </c>
      <c r="BO9" t="s">
        <v>8</v>
      </c>
      <c r="BP9" s="2">
        <f t="shared" si="32"/>
        <v>332268226.83265191</v>
      </c>
      <c r="BQ9" s="4">
        <f t="shared" si="33"/>
        <v>10.351035103820932</v>
      </c>
      <c r="BS9" s="4">
        <v>10.3510351035104</v>
      </c>
      <c r="BT9">
        <f t="shared" si="34"/>
        <v>1</v>
      </c>
      <c r="BW9" t="s">
        <v>180</v>
      </c>
      <c r="BX9" t="s">
        <v>181</v>
      </c>
      <c r="BY9" t="s">
        <v>182</v>
      </c>
      <c r="BZ9" t="s">
        <v>183</v>
      </c>
      <c r="CA9" t="s">
        <v>184</v>
      </c>
    </row>
    <row r="10" spans="1:79" x14ac:dyDescent="0.2">
      <c r="A10" t="s">
        <v>9</v>
      </c>
      <c r="C10">
        <v>0.11954834156669</v>
      </c>
      <c r="D10">
        <v>11.954834156669</v>
      </c>
      <c r="F10" t="b">
        <f t="shared" si="2"/>
        <v>1</v>
      </c>
      <c r="H10" t="s">
        <v>9</v>
      </c>
      <c r="I10">
        <v>0.97546980299999997</v>
      </c>
      <c r="J10">
        <v>10.24960551</v>
      </c>
      <c r="K10">
        <v>54.504375269999997</v>
      </c>
      <c r="L10">
        <v>9.2884808490000008</v>
      </c>
      <c r="M10">
        <v>0.20800458999999999</v>
      </c>
      <c r="N10">
        <v>6.2114474250000002</v>
      </c>
      <c r="O10">
        <v>5.5300530769999998</v>
      </c>
      <c r="P10">
        <v>0.12193372500000001</v>
      </c>
      <c r="Q10">
        <v>0.88222636600000004</v>
      </c>
      <c r="R10">
        <v>2.2737053509999998</v>
      </c>
      <c r="S10">
        <v>3.1128962850000002</v>
      </c>
      <c r="T10">
        <v>0.58097833899999995</v>
      </c>
      <c r="U10">
        <v>1.083058385</v>
      </c>
      <c r="V10">
        <v>4.9777650270000002</v>
      </c>
      <c r="X10" t="s">
        <v>9</v>
      </c>
      <c r="Y10">
        <f t="shared" si="3"/>
        <v>0.1166157971970358</v>
      </c>
      <c r="Z10">
        <f t="shared" si="4"/>
        <v>1.2253233404333077</v>
      </c>
      <c r="AA10">
        <f t="shared" si="5"/>
        <v>6.5159076716570112</v>
      </c>
      <c r="AB10">
        <f t="shared" si="6"/>
        <v>1.1104224811719108</v>
      </c>
      <c r="AC10">
        <f t="shared" si="7"/>
        <v>2.4866603772759309E-2</v>
      </c>
      <c r="AD10">
        <f t="shared" si="8"/>
        <v>0.74256823838743713</v>
      </c>
      <c r="AE10">
        <f t="shared" si="9"/>
        <v>0.66110867413112107</v>
      </c>
      <c r="AF10">
        <f t="shared" si="10"/>
        <v>1.4576974604798848E-2</v>
      </c>
      <c r="AG10">
        <f t="shared" si="11"/>
        <v>0.10546869894170767</v>
      </c>
      <c r="AH10">
        <f t="shared" si="12"/>
        <v>0.27181770392335874</v>
      </c>
      <c r="AI10">
        <f t="shared" si="13"/>
        <v>0.37214158834086036</v>
      </c>
      <c r="AJ10">
        <f t="shared" si="14"/>
        <v>6.9454996913620212E-2</v>
      </c>
      <c r="AK10">
        <f t="shared" si="15"/>
        <v>0.12947783374664762</v>
      </c>
      <c r="AL10">
        <f t="shared" si="16"/>
        <v>0.59508355368651988</v>
      </c>
      <c r="AN10" t="b">
        <f t="shared" si="17"/>
        <v>1</v>
      </c>
      <c r="AP10" t="s">
        <v>9</v>
      </c>
      <c r="AQ10" s="2">
        <v>252000000</v>
      </c>
      <c r="AR10">
        <v>3</v>
      </c>
      <c r="AS10">
        <v>0.109</v>
      </c>
      <c r="AT10">
        <v>1.018</v>
      </c>
      <c r="AU10">
        <v>0.85</v>
      </c>
      <c r="AV10">
        <v>9.1011787999999996E-2</v>
      </c>
      <c r="AW10" s="2">
        <v>2770000000</v>
      </c>
      <c r="AY10" t="s">
        <v>9</v>
      </c>
      <c r="AZ10" s="2">
        <f t="shared" si="18"/>
        <v>3230257.5823578918</v>
      </c>
      <c r="BA10" s="2">
        <f t="shared" si="19"/>
        <v>33941456.530002624</v>
      </c>
      <c r="BB10" s="2">
        <f t="shared" si="20"/>
        <v>180490642.5048992</v>
      </c>
      <c r="BC10" s="2">
        <f t="shared" si="21"/>
        <v>30758702.728461929</v>
      </c>
      <c r="BD10" s="2">
        <f t="shared" si="22"/>
        <v>688804.92450543283</v>
      </c>
      <c r="BE10" s="2">
        <f t="shared" si="23"/>
        <v>20569140.203332011</v>
      </c>
      <c r="BF10" s="2">
        <f t="shared" si="24"/>
        <v>18312710.273432054</v>
      </c>
      <c r="BG10" s="2">
        <f t="shared" si="25"/>
        <v>403782.19655292807</v>
      </c>
      <c r="BH10" s="2">
        <f t="shared" si="26"/>
        <v>2921482.9606853025</v>
      </c>
      <c r="BI10" s="2">
        <f t="shared" si="27"/>
        <v>7529350.3986770371</v>
      </c>
      <c r="BJ10" s="2">
        <f t="shared" si="28"/>
        <v>10308321.997041833</v>
      </c>
      <c r="BK10" s="2">
        <f t="shared" si="29"/>
        <v>1923903.4145072801</v>
      </c>
      <c r="BL10" s="2">
        <f t="shared" si="30"/>
        <v>3586535.9947821391</v>
      </c>
      <c r="BM10" s="2">
        <f t="shared" si="31"/>
        <v>16483814.437116601</v>
      </c>
      <c r="BO10" t="s">
        <v>9</v>
      </c>
      <c r="BP10" s="2">
        <f t="shared" si="32"/>
        <v>331148906.14635432</v>
      </c>
      <c r="BQ10" s="4">
        <f t="shared" si="33"/>
        <v>11.954834156908097</v>
      </c>
      <c r="BS10" s="4">
        <v>11.954834156669</v>
      </c>
      <c r="BT10">
        <f t="shared" si="34"/>
        <v>1</v>
      </c>
      <c r="BW10" s="2">
        <f>AVERAGE(BP102:BP105)</f>
        <v>11704317.033768754</v>
      </c>
      <c r="BX10" s="2">
        <f>AVERAGE(BP118:BP121)</f>
        <v>21610987.550097287</v>
      </c>
      <c r="BY10" s="2">
        <f>AVERAGE(BP106:BP109)</f>
        <v>138093993.51122314</v>
      </c>
      <c r="BZ10" s="2">
        <f>AVERAGE(BP110:BP113)</f>
        <v>23029807.135213308</v>
      </c>
      <c r="CA10" s="2">
        <f>AVERAGE(BP114:BP117)</f>
        <v>13464775.596501073</v>
      </c>
    </row>
    <row r="11" spans="1:79" x14ac:dyDescent="0.2">
      <c r="A11" t="s">
        <v>10</v>
      </c>
      <c r="C11">
        <v>0.194921177292848</v>
      </c>
      <c r="D11">
        <v>19.4921177292848</v>
      </c>
      <c r="F11" t="b">
        <f t="shared" si="2"/>
        <v>1</v>
      </c>
      <c r="H11" t="s">
        <v>10</v>
      </c>
      <c r="I11">
        <v>0.88472643799999995</v>
      </c>
      <c r="J11">
        <v>3.161323758</v>
      </c>
      <c r="K11">
        <v>20.167320650000001</v>
      </c>
      <c r="L11">
        <v>11.54216332</v>
      </c>
      <c r="M11">
        <v>0.407196269</v>
      </c>
      <c r="N11">
        <v>2.3284223000000002</v>
      </c>
      <c r="O11">
        <v>13.515214329999999</v>
      </c>
      <c r="P11">
        <v>16.361886429999998</v>
      </c>
      <c r="Q11">
        <v>1.8582956989999999</v>
      </c>
      <c r="R11">
        <v>1.22529059</v>
      </c>
      <c r="S11">
        <v>6.2264011249999998</v>
      </c>
      <c r="T11">
        <v>1.017990672</v>
      </c>
      <c r="U11">
        <v>1.121640631</v>
      </c>
      <c r="V11">
        <v>20.182127789999999</v>
      </c>
      <c r="X11" t="s">
        <v>10</v>
      </c>
      <c r="Y11">
        <f t="shared" si="3"/>
        <v>0.17245191887706787</v>
      </c>
      <c r="Z11">
        <f t="shared" si="4"/>
        <v>0.61620894871321052</v>
      </c>
      <c r="AA11">
        <f t="shared" si="5"/>
        <v>3.9310378839403648</v>
      </c>
      <c r="AB11">
        <f t="shared" si="6"/>
        <v>2.2498120628407272</v>
      </c>
      <c r="AC11">
        <f t="shared" si="7"/>
        <v>7.9371176142735228E-2</v>
      </c>
      <c r="AD11">
        <f t="shared" si="8"/>
        <v>0.45385881595092092</v>
      </c>
      <c r="AE11">
        <f t="shared" si="9"/>
        <v>2.6344014885687699</v>
      </c>
      <c r="AF11">
        <f t="shared" si="10"/>
        <v>3.1892781656674738</v>
      </c>
      <c r="AG11">
        <f t="shared" si="11"/>
        <v>0.36222118540731585</v>
      </c>
      <c r="AH11">
        <f t="shared" si="12"/>
        <v>0.23883508432864833</v>
      </c>
      <c r="AI11">
        <f t="shared" si="13"/>
        <v>1.2136574375825131</v>
      </c>
      <c r="AJ11">
        <f t="shared" si="14"/>
        <v>0.19842794025937749</v>
      </c>
      <c r="AK11">
        <f t="shared" si="15"/>
        <v>0.2186315122940129</v>
      </c>
      <c r="AL11">
        <f t="shared" si="16"/>
        <v>3.9339241091015045</v>
      </c>
      <c r="AN11" t="b">
        <f t="shared" si="17"/>
        <v>1</v>
      </c>
      <c r="AP11" t="s">
        <v>10</v>
      </c>
      <c r="AQ11" s="2">
        <v>319000000</v>
      </c>
      <c r="AR11">
        <v>3</v>
      </c>
      <c r="AS11">
        <v>0.106</v>
      </c>
      <c r="AT11">
        <v>1.0720000000000001</v>
      </c>
      <c r="AU11">
        <v>0.94</v>
      </c>
      <c r="AV11">
        <v>9.2947761000000004E-2</v>
      </c>
      <c r="AW11" s="2">
        <v>3430000000</v>
      </c>
      <c r="AY11" t="s">
        <v>10</v>
      </c>
      <c r="AZ11" s="2">
        <f t="shared" si="18"/>
        <v>5915100.8174834279</v>
      </c>
      <c r="BA11" s="2">
        <f t="shared" si="19"/>
        <v>21135966.940863121</v>
      </c>
      <c r="BB11" s="2">
        <f t="shared" si="20"/>
        <v>134834599.41915452</v>
      </c>
      <c r="BC11" s="2">
        <f t="shared" si="21"/>
        <v>77168553.755436942</v>
      </c>
      <c r="BD11" s="2">
        <f t="shared" si="22"/>
        <v>2722431.3416958181</v>
      </c>
      <c r="BE11" s="2">
        <f t="shared" si="23"/>
        <v>15567357.387116587</v>
      </c>
      <c r="BF11" s="2">
        <f t="shared" si="24"/>
        <v>90359971.057908803</v>
      </c>
      <c r="BG11" s="2">
        <f t="shared" si="25"/>
        <v>109392241.08239435</v>
      </c>
      <c r="BH11" s="2">
        <f t="shared" si="26"/>
        <v>12424186.659470933</v>
      </c>
      <c r="BI11" s="2">
        <f t="shared" si="27"/>
        <v>8192043.3924726378</v>
      </c>
      <c r="BJ11" s="2">
        <f t="shared" si="28"/>
        <v>41628450.109080203</v>
      </c>
      <c r="BK11" s="2">
        <f t="shared" si="29"/>
        <v>6806078.3508966481</v>
      </c>
      <c r="BL11" s="2">
        <f t="shared" si="30"/>
        <v>7499060.8716846416</v>
      </c>
      <c r="BM11" s="2">
        <f t="shared" si="31"/>
        <v>134933596.94218162</v>
      </c>
      <c r="BO11" t="s">
        <v>10</v>
      </c>
      <c r="BP11" s="2">
        <f t="shared" si="32"/>
        <v>668579638.12784028</v>
      </c>
      <c r="BQ11" s="4">
        <f t="shared" si="33"/>
        <v>19.492117729674643</v>
      </c>
      <c r="BS11" s="4">
        <v>19.4921177292848</v>
      </c>
      <c r="BT11">
        <f t="shared" si="34"/>
        <v>1</v>
      </c>
    </row>
    <row r="12" spans="1:79" x14ac:dyDescent="0.2">
      <c r="A12" t="s">
        <v>11</v>
      </c>
      <c r="C12">
        <v>0.22128102244018399</v>
      </c>
      <c r="D12">
        <v>22.1281022440184</v>
      </c>
      <c r="F12" t="b">
        <f t="shared" si="2"/>
        <v>1</v>
      </c>
      <c r="H12" t="s">
        <v>11</v>
      </c>
      <c r="I12">
        <v>0.49737768700000001</v>
      </c>
      <c r="J12">
        <v>8.9084775809999996</v>
      </c>
      <c r="K12">
        <v>27.680791859999999</v>
      </c>
      <c r="L12">
        <v>21.483268899999999</v>
      </c>
      <c r="M12">
        <v>0.33486814599999998</v>
      </c>
      <c r="N12">
        <v>6.2566173389999999</v>
      </c>
      <c r="O12">
        <v>9.3516854210000009</v>
      </c>
      <c r="P12">
        <v>7.0839386400000004</v>
      </c>
      <c r="Q12">
        <v>1.3714820379999999</v>
      </c>
      <c r="R12">
        <v>0.79038731399999995</v>
      </c>
      <c r="S12">
        <v>3.887917662</v>
      </c>
      <c r="T12">
        <v>0.52938714200000003</v>
      </c>
      <c r="U12">
        <v>0.58109472299999998</v>
      </c>
      <c r="V12">
        <v>11.242705539999999</v>
      </c>
      <c r="X12" t="s">
        <v>11</v>
      </c>
      <c r="Y12">
        <f t="shared" si="3"/>
        <v>0.11006024311829382</v>
      </c>
      <c r="Z12">
        <f t="shared" si="4"/>
        <v>1.9712770275091369</v>
      </c>
      <c r="AA12">
        <f t="shared" si="5"/>
        <v>6.1252339247347223</v>
      </c>
      <c r="AB12">
        <f t="shared" si="6"/>
        <v>4.7538397075494068</v>
      </c>
      <c r="AC12">
        <f t="shared" si="7"/>
        <v>7.4099965729528816E-2</v>
      </c>
      <c r="AD12">
        <f t="shared" si="8"/>
        <v>1.3844706817909034</v>
      </c>
      <c r="AE12">
        <f t="shared" si="9"/>
        <v>2.0693505114978428</v>
      </c>
      <c r="AF12">
        <f t="shared" si="10"/>
        <v>1.5675411851627266</v>
      </c>
      <c r="AG12">
        <f t="shared" si="11"/>
        <v>0.3034829476269873</v>
      </c>
      <c r="AH12">
        <f t="shared" si="12"/>
        <v>0.17489771296567075</v>
      </c>
      <c r="AI12">
        <f t="shared" si="13"/>
        <v>0.86032239541060973</v>
      </c>
      <c r="AJ12">
        <f t="shared" si="14"/>
        <v>0.11714332804844688</v>
      </c>
      <c r="AK12">
        <f t="shared" si="15"/>
        <v>0.1285852344400355</v>
      </c>
      <c r="AL12">
        <f t="shared" si="16"/>
        <v>2.4877973768851209</v>
      </c>
      <c r="AN12" t="b">
        <f t="shared" si="17"/>
        <v>1</v>
      </c>
      <c r="AP12" t="s">
        <v>11</v>
      </c>
      <c r="AQ12" s="2">
        <v>234000000</v>
      </c>
      <c r="AR12">
        <v>3</v>
      </c>
      <c r="AS12">
        <v>9.4E-2</v>
      </c>
      <c r="AT12">
        <v>1.0569999999999999</v>
      </c>
      <c r="AU12">
        <v>0.89</v>
      </c>
      <c r="AV12">
        <v>7.9148534000000006E-2</v>
      </c>
      <c r="AW12" s="2">
        <v>2960000000</v>
      </c>
      <c r="AY12" t="s">
        <v>11</v>
      </c>
      <c r="AZ12" s="2">
        <f t="shared" si="18"/>
        <v>3257783.1963014971</v>
      </c>
      <c r="BA12" s="2">
        <f t="shared" si="19"/>
        <v>58349800.014270447</v>
      </c>
      <c r="BB12" s="2">
        <f t="shared" si="20"/>
        <v>181306924.17214778</v>
      </c>
      <c r="BC12" s="2">
        <f t="shared" si="21"/>
        <v>140713655.34346244</v>
      </c>
      <c r="BD12" s="2">
        <f t="shared" si="22"/>
        <v>2193358.9855940528</v>
      </c>
      <c r="BE12" s="2">
        <f t="shared" si="23"/>
        <v>40980332.181010745</v>
      </c>
      <c r="BF12" s="2">
        <f t="shared" si="24"/>
        <v>61252775.140336141</v>
      </c>
      <c r="BG12" s="2">
        <f t="shared" si="25"/>
        <v>46399219.080816709</v>
      </c>
      <c r="BH12" s="2">
        <f t="shared" si="26"/>
        <v>8983095.2497588247</v>
      </c>
      <c r="BI12" s="2">
        <f t="shared" si="27"/>
        <v>5176972.3037838545</v>
      </c>
      <c r="BJ12" s="2">
        <f t="shared" si="28"/>
        <v>25465542.904154047</v>
      </c>
      <c r="BK12" s="2">
        <f t="shared" si="29"/>
        <v>3467442.5102340276</v>
      </c>
      <c r="BL12" s="2">
        <f t="shared" si="30"/>
        <v>3806122.9394250507</v>
      </c>
      <c r="BM12" s="2">
        <f t="shared" si="31"/>
        <v>73638802.355799586</v>
      </c>
      <c r="BO12" t="s">
        <v>11</v>
      </c>
      <c r="BP12" s="2">
        <f t="shared" si="32"/>
        <v>654991826.3770951</v>
      </c>
      <c r="BQ12" s="4">
        <f t="shared" si="33"/>
        <v>22.128102242469431</v>
      </c>
      <c r="BS12" s="4">
        <v>22.1281022440184</v>
      </c>
      <c r="BT12">
        <f t="shared" si="34"/>
        <v>1</v>
      </c>
      <c r="BV12" t="s">
        <v>185</v>
      </c>
      <c r="BW12" s="4">
        <f>((BW8-BW10)/BW10)*100</f>
        <v>2532.7872338444131</v>
      </c>
      <c r="BX12" s="4">
        <f t="shared" ref="BX12:CA12" si="36">((BX8-BX10)/BX10)*100</f>
        <v>1539.8284089688191</v>
      </c>
      <c r="BY12" s="4">
        <f t="shared" si="36"/>
        <v>-31.697133425007983</v>
      </c>
      <c r="BZ12" s="4">
        <f t="shared" si="36"/>
        <v>487.75097328032075</v>
      </c>
      <c r="CA12" s="4">
        <f t="shared" si="36"/>
        <v>1315.1370718252942</v>
      </c>
    </row>
    <row r="13" spans="1:79" x14ac:dyDescent="0.2">
      <c r="A13" t="s">
        <v>12</v>
      </c>
      <c r="C13">
        <v>0.106947368421053</v>
      </c>
      <c r="D13">
        <v>10.6947368421053</v>
      </c>
      <c r="F13" t="b">
        <f t="shared" si="2"/>
        <v>1</v>
      </c>
      <c r="H13" t="s">
        <v>12</v>
      </c>
      <c r="I13">
        <v>0.96628886999999997</v>
      </c>
      <c r="J13">
        <v>3.1313571640000002</v>
      </c>
      <c r="K13">
        <v>19.07149085</v>
      </c>
      <c r="L13">
        <v>10.85440279</v>
      </c>
      <c r="M13">
        <v>0.37053182200000001</v>
      </c>
      <c r="N13">
        <v>1.976169718</v>
      </c>
      <c r="O13">
        <v>12.7797152</v>
      </c>
      <c r="P13">
        <v>15.293519330000001</v>
      </c>
      <c r="Q13">
        <v>4.6280151119999999</v>
      </c>
      <c r="R13">
        <v>1.1406567860000001</v>
      </c>
      <c r="S13">
        <v>8.4641092709999999</v>
      </c>
      <c r="T13">
        <v>0.97355419899999995</v>
      </c>
      <c r="U13">
        <v>0.96628886999999997</v>
      </c>
      <c r="V13">
        <v>19.38390003</v>
      </c>
      <c r="X13" t="s">
        <v>12</v>
      </c>
      <c r="Y13">
        <f t="shared" si="3"/>
        <v>0.10334205178105299</v>
      </c>
      <c r="Z13">
        <f t="shared" si="4"/>
        <v>0.33489040827621169</v>
      </c>
      <c r="AA13">
        <f t="shared" si="5"/>
        <v>2.0396457582736911</v>
      </c>
      <c r="AB13">
        <f t="shared" si="6"/>
        <v>1.1608498141726356</v>
      </c>
      <c r="AC13">
        <f t="shared" si="7"/>
        <v>3.9627403279158029E-2</v>
      </c>
      <c r="AD13">
        <f t="shared" si="8"/>
        <v>0.21134615089347442</v>
      </c>
      <c r="AE13">
        <f t="shared" si="9"/>
        <v>1.366756909810531</v>
      </c>
      <c r="AF13">
        <f t="shared" si="10"/>
        <v>1.6356016462400058</v>
      </c>
      <c r="AG13">
        <f t="shared" si="11"/>
        <v>0.49495403724126485</v>
      </c>
      <c r="AH13">
        <f t="shared" si="12"/>
        <v>0.12199024153431623</v>
      </c>
      <c r="AI13">
        <f t="shared" si="13"/>
        <v>0.90521421256168733</v>
      </c>
      <c r="AJ13">
        <f t="shared" si="14"/>
        <v>0.10411905959831615</v>
      </c>
      <c r="AK13">
        <f t="shared" si="15"/>
        <v>0.10334205178105299</v>
      </c>
      <c r="AL13">
        <f t="shared" si="16"/>
        <v>2.07305709794527</v>
      </c>
      <c r="AN13" t="b">
        <f t="shared" si="17"/>
        <v>1</v>
      </c>
      <c r="AP13" t="s">
        <v>12</v>
      </c>
      <c r="AQ13" s="2">
        <v>453000000</v>
      </c>
      <c r="AR13">
        <v>3</v>
      </c>
      <c r="AS13">
        <v>0.109</v>
      </c>
      <c r="AT13">
        <v>1.0580000000000001</v>
      </c>
      <c r="AU13">
        <v>0.88</v>
      </c>
      <c r="AV13">
        <v>9.0661625999999995E-2</v>
      </c>
      <c r="AW13" s="2">
        <v>4990000000</v>
      </c>
      <c r="AY13" t="s">
        <v>12</v>
      </c>
      <c r="AZ13" s="2">
        <f t="shared" si="18"/>
        <v>5156768.3838745449</v>
      </c>
      <c r="BA13" s="2">
        <f t="shared" si="19"/>
        <v>16711031.372982964</v>
      </c>
      <c r="BB13" s="2">
        <f t="shared" si="20"/>
        <v>101778323.33785719</v>
      </c>
      <c r="BC13" s="2">
        <f t="shared" si="21"/>
        <v>57926405.727214515</v>
      </c>
      <c r="BD13" s="2">
        <f t="shared" si="22"/>
        <v>1977407.4236299857</v>
      </c>
      <c r="BE13" s="2">
        <f t="shared" si="23"/>
        <v>10546172.929584373</v>
      </c>
      <c r="BF13" s="2">
        <f t="shared" si="24"/>
        <v>68201169.799545497</v>
      </c>
      <c r="BG13" s="2">
        <f t="shared" si="25"/>
        <v>81616522.147376284</v>
      </c>
      <c r="BH13" s="2">
        <f t="shared" si="26"/>
        <v>24698206.458339114</v>
      </c>
      <c r="BI13" s="2">
        <f t="shared" si="27"/>
        <v>6087313.0525623802</v>
      </c>
      <c r="BJ13" s="2">
        <f t="shared" si="28"/>
        <v>45170189.206828192</v>
      </c>
      <c r="BK13" s="2">
        <f t="shared" si="29"/>
        <v>5195541.0739559755</v>
      </c>
      <c r="BL13" s="2">
        <f t="shared" si="30"/>
        <v>5156768.3838745449</v>
      </c>
      <c r="BM13" s="2">
        <f t="shared" si="31"/>
        <v>103445549.18746896</v>
      </c>
      <c r="BO13" t="s">
        <v>12</v>
      </c>
      <c r="BP13" s="2">
        <f t="shared" si="32"/>
        <v>533667368.48509443</v>
      </c>
      <c r="BQ13" s="4">
        <f t="shared" si="33"/>
        <v>10.694736843388666</v>
      </c>
      <c r="BS13" s="4">
        <v>10.6947368421053</v>
      </c>
      <c r="BT13">
        <f t="shared" si="34"/>
        <v>1</v>
      </c>
    </row>
    <row r="14" spans="1:79" x14ac:dyDescent="0.2">
      <c r="A14" t="s">
        <v>13</v>
      </c>
      <c r="C14">
        <v>0.112781105209628</v>
      </c>
      <c r="D14">
        <v>11.2781105209628</v>
      </c>
      <c r="F14" t="b">
        <f t="shared" si="2"/>
        <v>1</v>
      </c>
      <c r="H14" t="s">
        <v>13</v>
      </c>
      <c r="I14">
        <v>0.91298145500000005</v>
      </c>
      <c r="J14">
        <v>5.9343794580000004</v>
      </c>
      <c r="K14">
        <v>22.268188299999998</v>
      </c>
      <c r="L14">
        <v>13.93723252</v>
      </c>
      <c r="M14">
        <v>0.470756063</v>
      </c>
      <c r="N14">
        <v>4.1084165480000001</v>
      </c>
      <c r="O14">
        <v>11.4978602</v>
      </c>
      <c r="P14">
        <v>11.611982879999999</v>
      </c>
      <c r="Q14">
        <v>2.6676176890000001</v>
      </c>
      <c r="R14">
        <v>1.298145506</v>
      </c>
      <c r="S14">
        <v>6.1055634809999999</v>
      </c>
      <c r="T14">
        <v>0.82738944400000003</v>
      </c>
      <c r="U14">
        <v>0.87018544900000006</v>
      </c>
      <c r="V14">
        <v>17.489301000000001</v>
      </c>
      <c r="X14" t="s">
        <v>13</v>
      </c>
      <c r="Y14">
        <f t="shared" si="3"/>
        <v>0.10296705753079426</v>
      </c>
      <c r="Z14">
        <f t="shared" si="4"/>
        <v>0.66928587400655315</v>
      </c>
      <c r="AA14">
        <f t="shared" si="5"/>
        <v>2.511430887490107</v>
      </c>
      <c r="AB14">
        <f t="shared" si="6"/>
        <v>1.5718564871691689</v>
      </c>
      <c r="AC14">
        <f t="shared" si="7"/>
        <v>5.3092389069273264E-2</v>
      </c>
      <c r="AD14">
        <f t="shared" si="8"/>
        <v>0.46335175894496466</v>
      </c>
      <c r="AE14">
        <f t="shared" si="9"/>
        <v>1.2967413809017945</v>
      </c>
      <c r="AF14">
        <f t="shared" si="10"/>
        <v>1.3096122628816789</v>
      </c>
      <c r="AG14">
        <f t="shared" si="11"/>
        <v>0.30085687124217375</v>
      </c>
      <c r="AH14">
        <f t="shared" si="12"/>
        <v>0.14640628488959176</v>
      </c>
      <c r="AI14">
        <f t="shared" si="13"/>
        <v>0.68859219731472354</v>
      </c>
      <c r="AJ14">
        <f t="shared" si="14"/>
        <v>9.3313895933099605E-2</v>
      </c>
      <c r="AK14">
        <f t="shared" si="15"/>
        <v>9.8140476675556379E-2</v>
      </c>
      <c r="AL14">
        <f t="shared" si="16"/>
        <v>1.9724626961238523</v>
      </c>
      <c r="AN14" t="b">
        <f t="shared" si="17"/>
        <v>1</v>
      </c>
      <c r="AP14" t="s">
        <v>13</v>
      </c>
      <c r="AQ14" s="2">
        <v>283000000</v>
      </c>
      <c r="AR14">
        <v>3</v>
      </c>
      <c r="AS14">
        <v>0.107</v>
      </c>
      <c r="AT14">
        <v>1.05</v>
      </c>
      <c r="AU14">
        <v>0.87</v>
      </c>
      <c r="AV14">
        <v>8.8657142999999994E-2</v>
      </c>
      <c r="AW14" s="2">
        <v>3190000000</v>
      </c>
      <c r="AY14" t="s">
        <v>13</v>
      </c>
      <c r="AZ14" s="2">
        <f t="shared" si="18"/>
        <v>3284649.1352323364</v>
      </c>
      <c r="BA14" s="2">
        <f t="shared" si="19"/>
        <v>21350219.380809046</v>
      </c>
      <c r="BB14" s="2">
        <f t="shared" si="20"/>
        <v>80114645.310934409</v>
      </c>
      <c r="BC14" s="2">
        <f t="shared" si="21"/>
        <v>50142221.940696485</v>
      </c>
      <c r="BD14" s="2">
        <f t="shared" si="22"/>
        <v>1693647.2113098172</v>
      </c>
      <c r="BE14" s="2">
        <f t="shared" si="23"/>
        <v>14780921.110344373</v>
      </c>
      <c r="BF14" s="2">
        <f t="shared" si="24"/>
        <v>41366050.050767243</v>
      </c>
      <c r="BG14" s="2">
        <f t="shared" si="25"/>
        <v>41776631.185925558</v>
      </c>
      <c r="BH14" s="2">
        <f t="shared" si="26"/>
        <v>9597334.1926253419</v>
      </c>
      <c r="BI14" s="2">
        <f t="shared" si="27"/>
        <v>4670360.4879779778</v>
      </c>
      <c r="BJ14" s="2">
        <f t="shared" si="28"/>
        <v>21966091.09433968</v>
      </c>
      <c r="BK14" s="2">
        <f t="shared" si="29"/>
        <v>2976713.280265877</v>
      </c>
      <c r="BL14" s="2">
        <f t="shared" si="30"/>
        <v>3130681.2059502481</v>
      </c>
      <c r="BM14" s="2">
        <f t="shared" si="31"/>
        <v>62921560.00635089</v>
      </c>
      <c r="BO14" t="s">
        <v>13</v>
      </c>
      <c r="BP14" s="2">
        <f t="shared" si="32"/>
        <v>359771725.59352928</v>
      </c>
      <c r="BQ14" s="4">
        <f t="shared" si="33"/>
        <v>11.278110520173332</v>
      </c>
      <c r="BS14" s="4">
        <v>11.2781105209628</v>
      </c>
      <c r="BT14">
        <f t="shared" si="34"/>
        <v>1</v>
      </c>
    </row>
    <row r="15" spans="1:79" x14ac:dyDescent="0.2">
      <c r="A15" t="s">
        <v>14</v>
      </c>
      <c r="C15">
        <v>0.174679874365789</v>
      </c>
      <c r="D15">
        <v>17.467987436578898</v>
      </c>
      <c r="F15" t="b">
        <f t="shared" si="2"/>
        <v>1</v>
      </c>
      <c r="H15" t="s">
        <v>14</v>
      </c>
      <c r="I15">
        <v>0.25184687700000002</v>
      </c>
      <c r="J15">
        <v>15.127602420000001</v>
      </c>
      <c r="K15">
        <v>34.20080591</v>
      </c>
      <c r="L15">
        <v>13.49899261</v>
      </c>
      <c r="M15">
        <v>0.15110812600000001</v>
      </c>
      <c r="N15">
        <v>8.2773673609999996</v>
      </c>
      <c r="O15">
        <v>6.2122229679999998</v>
      </c>
      <c r="P15">
        <v>0.38616521199999998</v>
      </c>
      <c r="Q15">
        <v>1.544660846</v>
      </c>
      <c r="R15">
        <v>1.0241773000000001</v>
      </c>
      <c r="S15">
        <v>2.7871054399999999</v>
      </c>
      <c r="T15">
        <v>0.60443250500000001</v>
      </c>
      <c r="U15">
        <v>0.688381464</v>
      </c>
      <c r="V15">
        <v>15.245130959999999</v>
      </c>
      <c r="X15" t="s">
        <v>14</v>
      </c>
      <c r="Y15">
        <f t="shared" si="3"/>
        <v>4.3992580833776315E-2</v>
      </c>
      <c r="Z15">
        <f t="shared" si="4"/>
        <v>2.6424876901812051</v>
      </c>
      <c r="AA15">
        <f t="shared" si="5"/>
        <v>5.9741924795675336</v>
      </c>
      <c r="AB15">
        <f t="shared" si="6"/>
        <v>2.3580023331795137</v>
      </c>
      <c r="AC15">
        <f t="shared" si="7"/>
        <v>2.6395548465329814E-2</v>
      </c>
      <c r="AD15">
        <f t="shared" si="8"/>
        <v>1.4458894906989621</v>
      </c>
      <c r="AE15">
        <f t="shared" si="9"/>
        <v>1.0851503275825087</v>
      </c>
      <c r="AF15">
        <f t="shared" si="10"/>
        <v>6.7455290716598268E-2</v>
      </c>
      <c r="AG15">
        <f t="shared" si="11"/>
        <v>0.26982116251703331</v>
      </c>
      <c r="AH15">
        <f t="shared" si="12"/>
        <v>0.17890316209229298</v>
      </c>
      <c r="AI15">
        <f t="shared" si="13"/>
        <v>0.48685122810340703</v>
      </c>
      <c r="AJ15">
        <f t="shared" si="14"/>
        <v>0.10558219403599912</v>
      </c>
      <c r="AK15">
        <f t="shared" si="15"/>
        <v>0.1202463876472579</v>
      </c>
      <c r="AL15">
        <f t="shared" si="16"/>
        <v>2.6630175607827997</v>
      </c>
      <c r="AN15" t="b">
        <f t="shared" si="17"/>
        <v>1</v>
      </c>
      <c r="AP15" t="s">
        <v>14</v>
      </c>
      <c r="AQ15" s="2">
        <v>41800000</v>
      </c>
      <c r="AR15">
        <v>3</v>
      </c>
      <c r="AS15">
        <v>9.9000000000000005E-2</v>
      </c>
      <c r="AT15">
        <v>1.0760000000000001</v>
      </c>
      <c r="AU15">
        <v>0.92</v>
      </c>
      <c r="AV15">
        <v>8.4646840000000001E-2</v>
      </c>
      <c r="AW15" s="2">
        <v>493000000</v>
      </c>
      <c r="AY15" t="s">
        <v>14</v>
      </c>
      <c r="AZ15" s="2">
        <f t="shared" si="18"/>
        <v>216883.42351051723</v>
      </c>
      <c r="BA15" s="2">
        <f t="shared" si="19"/>
        <v>13027464.312593341</v>
      </c>
      <c r="BB15" s="2">
        <f t="shared" si="20"/>
        <v>29452768.92426794</v>
      </c>
      <c r="BC15" s="2">
        <f t="shared" si="21"/>
        <v>11624951.502575003</v>
      </c>
      <c r="BD15" s="2">
        <f t="shared" si="22"/>
        <v>130130.05393407599</v>
      </c>
      <c r="BE15" s="2">
        <f t="shared" si="23"/>
        <v>7128235.1891458835</v>
      </c>
      <c r="BF15" s="2">
        <f t="shared" si="24"/>
        <v>5349791.1149817677</v>
      </c>
      <c r="BG15" s="2">
        <f t="shared" si="25"/>
        <v>332554.58323282946</v>
      </c>
      <c r="BH15" s="2">
        <f t="shared" si="26"/>
        <v>1330218.3312089744</v>
      </c>
      <c r="BI15" s="2">
        <f t="shared" si="27"/>
        <v>881992.5891150044</v>
      </c>
      <c r="BJ15" s="2">
        <f t="shared" si="28"/>
        <v>2400176.5545497965</v>
      </c>
      <c r="BK15" s="2">
        <f t="shared" si="29"/>
        <v>520520.21659747569</v>
      </c>
      <c r="BL15" s="2">
        <f t="shared" si="30"/>
        <v>592814.69110098144</v>
      </c>
      <c r="BM15" s="2">
        <f t="shared" si="31"/>
        <v>13128676.574659202</v>
      </c>
      <c r="BO15" t="s">
        <v>14</v>
      </c>
      <c r="BP15" s="2">
        <f t="shared" si="32"/>
        <v>86117178.061472803</v>
      </c>
      <c r="BQ15" s="4">
        <f t="shared" si="33"/>
        <v>17.467987436404218</v>
      </c>
      <c r="BS15" s="4">
        <v>17.467987436578898</v>
      </c>
      <c r="BT15">
        <f t="shared" si="34"/>
        <v>1</v>
      </c>
    </row>
    <row r="16" spans="1:79" x14ac:dyDescent="0.2">
      <c r="A16" t="s">
        <v>15</v>
      </c>
      <c r="C16">
        <v>0.106887124072386</v>
      </c>
      <c r="D16">
        <v>10.688712407238601</v>
      </c>
      <c r="F16" t="b">
        <f t="shared" si="2"/>
        <v>1</v>
      </c>
      <c r="H16" t="s">
        <v>15</v>
      </c>
      <c r="I16">
        <v>0.30784508399999999</v>
      </c>
      <c r="J16">
        <v>14.428997020000001</v>
      </c>
      <c r="K16">
        <v>31.787487590000001</v>
      </c>
      <c r="L16">
        <v>13.902681230000001</v>
      </c>
      <c r="M16">
        <v>0.24826216500000001</v>
      </c>
      <c r="N16">
        <v>8.8579940419999996</v>
      </c>
      <c r="O16">
        <v>4.9652432969999998</v>
      </c>
      <c r="P16">
        <v>0.36742800399999997</v>
      </c>
      <c r="Q16">
        <v>2.4726911619999998</v>
      </c>
      <c r="R16">
        <v>0.62562065499999997</v>
      </c>
      <c r="S16">
        <v>4.4190665339999997</v>
      </c>
      <c r="T16">
        <v>0.43694140999999997</v>
      </c>
      <c r="U16">
        <v>0.38728897699999998</v>
      </c>
      <c r="V16">
        <v>16.792452829999998</v>
      </c>
      <c r="X16" t="s">
        <v>15</v>
      </c>
      <c r="Y16">
        <f t="shared" si="3"/>
        <v>3.2904675688582088E-2</v>
      </c>
      <c r="Z16">
        <f t="shared" si="4"/>
        <v>1.5422739947168282</v>
      </c>
      <c r="AA16">
        <f t="shared" si="5"/>
        <v>3.3976731299817606</v>
      </c>
      <c r="AB16">
        <f t="shared" si="6"/>
        <v>1.4860176135698422</v>
      </c>
      <c r="AC16">
        <f t="shared" si="7"/>
        <v>2.6536028832834169E-2</v>
      </c>
      <c r="AD16">
        <f t="shared" si="8"/>
        <v>0.94680550819970999</v>
      </c>
      <c r="AE16">
        <f t="shared" si="9"/>
        <v>0.53072057633602188</v>
      </c>
      <c r="AF16">
        <f t="shared" si="10"/>
        <v>3.9273322651217142E-2</v>
      </c>
      <c r="AG16">
        <f t="shared" si="11"/>
        <v>0.26429884702538631</v>
      </c>
      <c r="AH16">
        <f t="shared" si="12"/>
        <v>6.6870792573232404E-2</v>
      </c>
      <c r="AI16">
        <f t="shared" si="13"/>
        <v>0.47234131290378678</v>
      </c>
      <c r="AJ16">
        <f t="shared" si="14"/>
        <v>4.6703410703033278E-2</v>
      </c>
      <c r="AK16">
        <f t="shared" si="15"/>
        <v>4.1396204936466452E-2</v>
      </c>
      <c r="AL16">
        <f t="shared" si="16"/>
        <v>1.7948969891198994</v>
      </c>
      <c r="AN16" t="b">
        <f t="shared" si="17"/>
        <v>1</v>
      </c>
      <c r="AP16" t="s">
        <v>15</v>
      </c>
      <c r="AQ16" s="2">
        <v>257000000</v>
      </c>
      <c r="AR16">
        <v>3</v>
      </c>
      <c r="AS16">
        <v>0.109</v>
      </c>
      <c r="AT16">
        <v>1.0429999999999999</v>
      </c>
      <c r="AU16">
        <v>0.89</v>
      </c>
      <c r="AV16">
        <v>9.3010546999999999E-2</v>
      </c>
      <c r="AW16" s="2">
        <v>2760000000</v>
      </c>
      <c r="AY16" t="s">
        <v>15</v>
      </c>
      <c r="AZ16" s="2">
        <f t="shared" si="18"/>
        <v>908169.04900486558</v>
      </c>
      <c r="BA16" s="2">
        <f t="shared" si="19"/>
        <v>42566762.254184462</v>
      </c>
      <c r="BB16" s="2">
        <f t="shared" si="20"/>
        <v>93775778.387496591</v>
      </c>
      <c r="BC16" s="2">
        <f t="shared" si="21"/>
        <v>41014086.134527646</v>
      </c>
      <c r="BD16" s="2">
        <f t="shared" si="22"/>
        <v>732394.39578622312</v>
      </c>
      <c r="BE16" s="2">
        <f t="shared" si="23"/>
        <v>26131832.026311994</v>
      </c>
      <c r="BF16" s="2">
        <f t="shared" si="24"/>
        <v>14647887.906874204</v>
      </c>
      <c r="BG16" s="2">
        <f t="shared" si="25"/>
        <v>1083943.7051735932</v>
      </c>
      <c r="BH16" s="2">
        <f t="shared" si="26"/>
        <v>7294648.1779006626</v>
      </c>
      <c r="BI16" s="2">
        <f t="shared" si="27"/>
        <v>1845633.8750212146</v>
      </c>
      <c r="BJ16" s="2">
        <f t="shared" si="28"/>
        <v>13036620.236144515</v>
      </c>
      <c r="BK16" s="2">
        <f t="shared" si="29"/>
        <v>1289014.1354037186</v>
      </c>
      <c r="BL16" s="2">
        <f t="shared" si="30"/>
        <v>1142535.2562464741</v>
      </c>
      <c r="BM16" s="2">
        <f t="shared" si="31"/>
        <v>49539156.899709225</v>
      </c>
      <c r="BO16" t="s">
        <v>15</v>
      </c>
      <c r="BP16" s="2">
        <f t="shared" si="32"/>
        <v>295008462.43978542</v>
      </c>
      <c r="BQ16" s="4">
        <f t="shared" si="33"/>
        <v>10.688712407238603</v>
      </c>
      <c r="BS16" s="4">
        <v>10.688712407238601</v>
      </c>
      <c r="BT16">
        <f t="shared" si="34"/>
        <v>1</v>
      </c>
    </row>
    <row r="17" spans="1:72" x14ac:dyDescent="0.2">
      <c r="A17" t="s">
        <v>16</v>
      </c>
      <c r="C17">
        <v>0.15537173609726901</v>
      </c>
      <c r="D17">
        <v>15.537173609726901</v>
      </c>
      <c r="F17" t="b">
        <f t="shared" si="2"/>
        <v>1</v>
      </c>
      <c r="H17" t="s">
        <v>16</v>
      </c>
      <c r="I17">
        <v>0.33221158000000001</v>
      </c>
      <c r="J17">
        <v>11.35559582</v>
      </c>
      <c r="K17">
        <v>31.42635258</v>
      </c>
      <c r="L17">
        <v>18.500302009999999</v>
      </c>
      <c r="M17">
        <v>0.32789714399999997</v>
      </c>
      <c r="N17">
        <v>6.9074122009999996</v>
      </c>
      <c r="O17">
        <v>7.226680473</v>
      </c>
      <c r="P17">
        <v>2.8604711360000001</v>
      </c>
      <c r="Q17">
        <v>1.302959703</v>
      </c>
      <c r="R17">
        <v>0.84994391199999997</v>
      </c>
      <c r="S17">
        <v>3.5637242210000002</v>
      </c>
      <c r="T17">
        <v>0.51773233200000002</v>
      </c>
      <c r="U17">
        <v>0.59539218199999999</v>
      </c>
      <c r="V17">
        <v>14.233324700000001</v>
      </c>
      <c r="X17" t="s">
        <v>16</v>
      </c>
      <c r="Y17">
        <f t="shared" si="3"/>
        <v>5.161628993621678E-2</v>
      </c>
      <c r="Z17">
        <f t="shared" si="4"/>
        <v>1.7643386369722911</v>
      </c>
      <c r="AA17">
        <f t="shared" si="5"/>
        <v>4.8827669595594889</v>
      </c>
      <c r="AB17">
        <f t="shared" si="6"/>
        <v>2.8744240416174955</v>
      </c>
      <c r="AC17">
        <f t="shared" si="7"/>
        <v>5.0945948524616209E-2</v>
      </c>
      <c r="AD17">
        <f t="shared" si="8"/>
        <v>1.073216625608828</v>
      </c>
      <c r="AE17">
        <f t="shared" si="9"/>
        <v>1.1228218913102432</v>
      </c>
      <c r="AF17">
        <f t="shared" si="10"/>
        <v>0.4444363664564473</v>
      </c>
      <c r="AG17">
        <f t="shared" si="11"/>
        <v>0.20244311111989202</v>
      </c>
      <c r="AH17">
        <f t="shared" si="12"/>
        <v>0.13205726119274444</v>
      </c>
      <c r="AI17">
        <f t="shared" si="13"/>
        <v>0.55370201918865758</v>
      </c>
      <c r="AJ17">
        <f t="shared" si="14"/>
        <v>8.0440971256527674E-2</v>
      </c>
      <c r="AK17">
        <f t="shared" si="15"/>
        <v>9.2507116976081161E-2</v>
      </c>
      <c r="AL17">
        <f t="shared" si="16"/>
        <v>2.2114563690751408</v>
      </c>
      <c r="AN17" t="b">
        <f t="shared" si="17"/>
        <v>1</v>
      </c>
      <c r="AP17" t="s">
        <v>16</v>
      </c>
      <c r="AQ17" s="2">
        <v>325000000</v>
      </c>
      <c r="AR17">
        <v>3</v>
      </c>
      <c r="AS17">
        <v>0.1593</v>
      </c>
      <c r="AT17">
        <v>0.99070000000000003</v>
      </c>
      <c r="AU17">
        <v>0.85</v>
      </c>
      <c r="AV17">
        <v>0.136676088</v>
      </c>
      <c r="AW17" s="2">
        <v>2380000000</v>
      </c>
      <c r="AY17" t="s">
        <v>16</v>
      </c>
      <c r="AZ17" s="2">
        <f t="shared" si="18"/>
        <v>1228467.7004819594</v>
      </c>
      <c r="BA17" s="2">
        <f t="shared" si="19"/>
        <v>41991259.559940532</v>
      </c>
      <c r="BB17" s="2">
        <f t="shared" si="20"/>
        <v>116209853.63751583</v>
      </c>
      <c r="BC17" s="2">
        <f t="shared" si="21"/>
        <v>68411292.1904964</v>
      </c>
      <c r="BD17" s="2">
        <f t="shared" si="22"/>
        <v>1212513.5748858657</v>
      </c>
      <c r="BE17" s="2">
        <f t="shared" si="23"/>
        <v>25542555.68949011</v>
      </c>
      <c r="BF17" s="2">
        <f t="shared" si="24"/>
        <v>26723161.013183787</v>
      </c>
      <c r="BG17" s="2">
        <f t="shared" si="25"/>
        <v>10577585.521663446</v>
      </c>
      <c r="BH17" s="2">
        <f t="shared" si="26"/>
        <v>4818146.0446534296</v>
      </c>
      <c r="BI17" s="2">
        <f t="shared" si="27"/>
        <v>3142962.8163873176</v>
      </c>
      <c r="BJ17" s="2">
        <f t="shared" si="28"/>
        <v>13178108.056690052</v>
      </c>
      <c r="BK17" s="2">
        <f t="shared" si="29"/>
        <v>1914495.1159053587</v>
      </c>
      <c r="BL17" s="2">
        <f t="shared" si="30"/>
        <v>2201669.3840307314</v>
      </c>
      <c r="BM17" s="2">
        <f t="shared" si="31"/>
        <v>52632661.583988354</v>
      </c>
      <c r="BO17" t="s">
        <v>16</v>
      </c>
      <c r="BP17" s="2">
        <f t="shared" si="32"/>
        <v>369784731.8893131</v>
      </c>
      <c r="BQ17" s="4">
        <f t="shared" si="33"/>
        <v>15.537173608794669</v>
      </c>
      <c r="BS17" s="4">
        <v>15.537173609726901</v>
      </c>
      <c r="BT17">
        <f t="shared" si="34"/>
        <v>1</v>
      </c>
    </row>
    <row r="18" spans="1:72" x14ac:dyDescent="0.2">
      <c r="A18" t="s">
        <v>17</v>
      </c>
      <c r="C18">
        <v>0.165957004881088</v>
      </c>
      <c r="D18">
        <v>16.5957004881088</v>
      </c>
      <c r="F18" t="b">
        <f t="shared" si="2"/>
        <v>1</v>
      </c>
      <c r="H18" t="s">
        <v>17</v>
      </c>
      <c r="I18">
        <v>0.296585035</v>
      </c>
      <c r="J18">
        <v>13.193797139999999</v>
      </c>
      <c r="K18">
        <v>38.41199898</v>
      </c>
      <c r="L18">
        <v>14.31234641</v>
      </c>
      <c r="M18">
        <v>0.20760952499999999</v>
      </c>
      <c r="N18">
        <v>8.3043809849999999</v>
      </c>
      <c r="O18">
        <v>5.9401745610000001</v>
      </c>
      <c r="P18">
        <v>0.94059825399999997</v>
      </c>
      <c r="Q18">
        <v>1.3770019490000001</v>
      </c>
      <c r="R18">
        <v>2.0591475300000002</v>
      </c>
      <c r="S18">
        <v>2.9234810609999999</v>
      </c>
      <c r="T18">
        <v>0.45758833999999998</v>
      </c>
      <c r="U18">
        <v>0.93212439599999997</v>
      </c>
      <c r="V18">
        <v>10.643165829999999</v>
      </c>
      <c r="X18" t="s">
        <v>17</v>
      </c>
      <c r="Y18">
        <f t="shared" si="3"/>
        <v>4.9220364101152658E-2</v>
      </c>
      <c r="Z18">
        <f t="shared" si="4"/>
        <v>2.1896030563630648</v>
      </c>
      <c r="AA18">
        <f t="shared" si="5"/>
        <v>6.3747403022162077</v>
      </c>
      <c r="AB18">
        <f t="shared" si="6"/>
        <v>2.3752341430241923</v>
      </c>
      <c r="AC18">
        <f t="shared" si="7"/>
        <v>3.445425495378536E-2</v>
      </c>
      <c r="AD18">
        <f t="shared" si="8"/>
        <v>1.3781701956620593</v>
      </c>
      <c r="AE18">
        <f t="shared" si="9"/>
        <v>0.98581357861439189</v>
      </c>
      <c r="AF18">
        <f t="shared" si="10"/>
        <v>0.15609886903022085</v>
      </c>
      <c r="AG18">
        <f t="shared" si="11"/>
        <v>0.2285231191714607</v>
      </c>
      <c r="AH18">
        <f t="shared" si="12"/>
        <v>0.34172995668709033</v>
      </c>
      <c r="AI18">
        <f t="shared" si="13"/>
        <v>0.48517216071014529</v>
      </c>
      <c r="AJ18">
        <f t="shared" si="14"/>
        <v>7.593999037490895E-2</v>
      </c>
      <c r="AK18">
        <f t="shared" si="15"/>
        <v>0.1546925729367532</v>
      </c>
      <c r="AL18">
        <f t="shared" si="16"/>
        <v>1.7663079235995389</v>
      </c>
      <c r="AN18" t="b">
        <f t="shared" si="17"/>
        <v>1</v>
      </c>
      <c r="AP18" t="s">
        <v>17</v>
      </c>
      <c r="AQ18" s="2">
        <v>556000000</v>
      </c>
      <c r="AR18">
        <v>3</v>
      </c>
      <c r="AS18">
        <v>0.114</v>
      </c>
      <c r="AT18">
        <v>1.099</v>
      </c>
      <c r="AU18">
        <v>0.94</v>
      </c>
      <c r="AV18">
        <v>9.7506824000000006E-2</v>
      </c>
      <c r="AW18" s="2">
        <v>5700000000</v>
      </c>
      <c r="AY18" t="s">
        <v>17</v>
      </c>
      <c r="AZ18" s="2">
        <f t="shared" si="18"/>
        <v>2805560.7537657018</v>
      </c>
      <c r="BA18" s="2">
        <f t="shared" si="19"/>
        <v>124807374.2126947</v>
      </c>
      <c r="BB18" s="2">
        <f t="shared" si="20"/>
        <v>363360197.22632384</v>
      </c>
      <c r="BC18" s="2">
        <f t="shared" si="21"/>
        <v>135388346.15237895</v>
      </c>
      <c r="BD18" s="2">
        <f t="shared" si="22"/>
        <v>1963892.5323657657</v>
      </c>
      <c r="BE18" s="2">
        <f t="shared" si="23"/>
        <v>78555701.152737379</v>
      </c>
      <c r="BF18" s="2">
        <f t="shared" si="24"/>
        <v>56191373.981020339</v>
      </c>
      <c r="BG18" s="2">
        <f t="shared" si="25"/>
        <v>8897635.534722589</v>
      </c>
      <c r="BH18" s="2">
        <f t="shared" si="26"/>
        <v>13025817.792773262</v>
      </c>
      <c r="BI18" s="2">
        <f t="shared" si="27"/>
        <v>19478607.531164147</v>
      </c>
      <c r="BJ18" s="2">
        <f t="shared" si="28"/>
        <v>27654813.160478283</v>
      </c>
      <c r="BK18" s="2">
        <f t="shared" si="29"/>
        <v>4328579.4513698099</v>
      </c>
      <c r="BL18" s="2">
        <f t="shared" si="30"/>
        <v>8817476.6573949326</v>
      </c>
      <c r="BM18" s="2">
        <f t="shared" si="31"/>
        <v>100679551.64517373</v>
      </c>
      <c r="BO18" t="s">
        <v>17</v>
      </c>
      <c r="BP18" s="2">
        <f t="shared" si="32"/>
        <v>945954927.78436327</v>
      </c>
      <c r="BQ18" s="4">
        <f t="shared" si="33"/>
        <v>16.595700487444969</v>
      </c>
      <c r="BS18" s="4">
        <v>16.5957004881088</v>
      </c>
      <c r="BT18">
        <f t="shared" si="34"/>
        <v>1</v>
      </c>
    </row>
    <row r="19" spans="1:72" x14ac:dyDescent="0.2">
      <c r="A19" t="s">
        <v>18</v>
      </c>
      <c r="C19">
        <v>7.2684334820257199E-2</v>
      </c>
      <c r="D19">
        <v>7.2684334820257197</v>
      </c>
      <c r="F19" t="b">
        <f t="shared" si="2"/>
        <v>1</v>
      </c>
      <c r="H19" t="s">
        <v>18</v>
      </c>
      <c r="I19">
        <v>0.69173942200000005</v>
      </c>
      <c r="J19">
        <v>9.6776359969999994</v>
      </c>
      <c r="K19">
        <v>42.41773002</v>
      </c>
      <c r="L19">
        <v>17.05842848</v>
      </c>
      <c r="M19">
        <v>0.188045668</v>
      </c>
      <c r="N19">
        <v>9.3015446609999994</v>
      </c>
      <c r="O19">
        <v>4.2377434520000001</v>
      </c>
      <c r="P19">
        <v>0.188045668</v>
      </c>
      <c r="Q19">
        <v>1.65883143</v>
      </c>
      <c r="R19">
        <v>3.4788448619999999</v>
      </c>
      <c r="S19">
        <v>4.2914707859999996</v>
      </c>
      <c r="T19">
        <v>1.2693082609999999</v>
      </c>
      <c r="U19">
        <v>1.7931497649999999</v>
      </c>
      <c r="V19">
        <v>3.747481531</v>
      </c>
      <c r="X19" t="s">
        <v>18</v>
      </c>
      <c r="Y19">
        <f t="shared" si="3"/>
        <v>5.0278619757019187E-2</v>
      </c>
      <c r="Z19">
        <f t="shared" si="4"/>
        <v>0.70341253507452151</v>
      </c>
      <c r="AA19">
        <f t="shared" si="5"/>
        <v>3.0831044910889549</v>
      </c>
      <c r="AB19">
        <f t="shared" si="6"/>
        <v>1.2398805271477311</v>
      </c>
      <c r="AC19">
        <f t="shared" si="7"/>
        <v>1.3667974294410926E-2</v>
      </c>
      <c r="AD19">
        <f t="shared" si="8"/>
        <v>0.67607658648569968</v>
      </c>
      <c r="AE19">
        <f t="shared" si="9"/>
        <v>0.30801756394752056</v>
      </c>
      <c r="AF19">
        <f t="shared" si="10"/>
        <v>1.3667974294410926E-2</v>
      </c>
      <c r="AG19">
        <f t="shared" si="11"/>
        <v>0.12057105906848603</v>
      </c>
      <c r="AH19">
        <f t="shared" si="12"/>
        <v>0.25285752473733941</v>
      </c>
      <c r="AI19">
        <f t="shared" si="13"/>
        <v>0.31192269948097628</v>
      </c>
      <c r="AJ19">
        <f t="shared" si="14"/>
        <v>9.2258826632642399E-2</v>
      </c>
      <c r="AK19">
        <f t="shared" si="15"/>
        <v>0.13033389790212552</v>
      </c>
      <c r="AL19">
        <f t="shared" si="16"/>
        <v>0.27238320233193408</v>
      </c>
      <c r="AN19" t="b">
        <f t="shared" si="17"/>
        <v>1</v>
      </c>
      <c r="AP19" t="s">
        <v>18</v>
      </c>
      <c r="AQ19" s="2">
        <v>332000000</v>
      </c>
      <c r="AR19">
        <v>3</v>
      </c>
      <c r="AS19">
        <v>9.8000000000000004E-2</v>
      </c>
      <c r="AT19">
        <v>1.014</v>
      </c>
      <c r="AU19">
        <v>0.87</v>
      </c>
      <c r="AV19">
        <v>8.4082840000000006E-2</v>
      </c>
      <c r="AW19" s="2">
        <v>3950000000</v>
      </c>
      <c r="AY19" t="s">
        <v>18</v>
      </c>
      <c r="AZ19" s="2">
        <f t="shared" si="18"/>
        <v>1986005.4804022578</v>
      </c>
      <c r="BA19" s="2">
        <f t="shared" si="19"/>
        <v>27784795.135443602</v>
      </c>
      <c r="BB19" s="2">
        <f t="shared" si="20"/>
        <v>121782627.39801373</v>
      </c>
      <c r="BC19" s="2">
        <f t="shared" si="21"/>
        <v>48975280.822335377</v>
      </c>
      <c r="BD19" s="2">
        <f t="shared" si="22"/>
        <v>539884.98462923151</v>
      </c>
      <c r="BE19" s="2">
        <f t="shared" si="23"/>
        <v>26705025.166185137</v>
      </c>
      <c r="BF19" s="2">
        <f t="shared" si="24"/>
        <v>12166693.775927061</v>
      </c>
      <c r="BG19" s="2">
        <f t="shared" si="25"/>
        <v>539884.98462923151</v>
      </c>
      <c r="BH19" s="2">
        <f t="shared" si="26"/>
        <v>4762556.8332051979</v>
      </c>
      <c r="BI19" s="2">
        <f t="shared" si="27"/>
        <v>9987872.2271249071</v>
      </c>
      <c r="BJ19" s="2">
        <f t="shared" si="28"/>
        <v>12320946.629498564</v>
      </c>
      <c r="BK19" s="2">
        <f t="shared" si="29"/>
        <v>3644223.6519893748</v>
      </c>
      <c r="BL19" s="2">
        <f t="shared" si="30"/>
        <v>5148188.9671339579</v>
      </c>
      <c r="BM19" s="2">
        <f t="shared" si="31"/>
        <v>10759136.492111396</v>
      </c>
      <c r="BO19" t="s">
        <v>18</v>
      </c>
      <c r="BP19" s="2">
        <f t="shared" si="32"/>
        <v>287103122.54862899</v>
      </c>
      <c r="BQ19" s="4">
        <f t="shared" si="33"/>
        <v>7.2684334822437719</v>
      </c>
      <c r="BS19" s="4">
        <v>7.2684334820257197</v>
      </c>
      <c r="BT19">
        <f t="shared" si="34"/>
        <v>1</v>
      </c>
    </row>
    <row r="20" spans="1:72" x14ac:dyDescent="0.2">
      <c r="A20" t="s">
        <v>19</v>
      </c>
      <c r="C20">
        <v>9.6417514374170704E-2</v>
      </c>
      <c r="D20">
        <v>9.6417514374170707</v>
      </c>
      <c r="F20" t="b">
        <f t="shared" si="2"/>
        <v>1</v>
      </c>
      <c r="H20" t="s">
        <v>19</v>
      </c>
      <c r="I20">
        <v>0.55163462299999999</v>
      </c>
      <c r="J20">
        <v>9.2398799379999996</v>
      </c>
      <c r="K20">
        <v>34.81787945</v>
      </c>
      <c r="L20">
        <v>16.873529649999998</v>
      </c>
      <c r="M20">
        <v>0.30826640700000002</v>
      </c>
      <c r="N20">
        <v>18.91782267</v>
      </c>
      <c r="O20">
        <v>5.3784375759999996</v>
      </c>
      <c r="P20">
        <v>0.486736432</v>
      </c>
      <c r="Q20">
        <v>1.3953111060000001</v>
      </c>
      <c r="R20">
        <v>2.539141721</v>
      </c>
      <c r="S20">
        <v>3.2611340960000001</v>
      </c>
      <c r="T20">
        <v>0.819339661</v>
      </c>
      <c r="U20">
        <v>0.97347286399999999</v>
      </c>
      <c r="V20">
        <v>4.4374138070000004</v>
      </c>
      <c r="X20" t="s">
        <v>19</v>
      </c>
      <c r="Y20">
        <f t="shared" si="3"/>
        <v>5.3187239192392738E-2</v>
      </c>
      <c r="Z20">
        <f t="shared" si="4"/>
        <v>0.89088625673772659</v>
      </c>
      <c r="AA20">
        <f t="shared" si="5"/>
        <v>3.3570533923485182</v>
      </c>
      <c r="AB20">
        <f t="shared" si="6"/>
        <v>1.6269037875718704</v>
      </c>
      <c r="AC20">
        <f t="shared" si="7"/>
        <v>2.9722280727996458E-2</v>
      </c>
      <c r="AD20">
        <f t="shared" si="8"/>
        <v>1.8240094392127375</v>
      </c>
      <c r="AE20">
        <f t="shared" si="9"/>
        <v>0.5185755822945598</v>
      </c>
      <c r="AF20">
        <f t="shared" si="10"/>
        <v>4.6929916928792566E-2</v>
      </c>
      <c r="AG20">
        <f t="shared" si="11"/>
        <v>0.13453242861919504</v>
      </c>
      <c r="AH20">
        <f t="shared" si="12"/>
        <v>0.24481773338257404</v>
      </c>
      <c r="AI20">
        <f t="shared" si="13"/>
        <v>0.3144304435771782</v>
      </c>
      <c r="AJ20">
        <f t="shared" si="14"/>
        <v>7.8998693541795659E-2</v>
      </c>
      <c r="AK20">
        <f t="shared" si="15"/>
        <v>9.3859833857585132E-2</v>
      </c>
      <c r="AL20">
        <f t="shared" si="16"/>
        <v>0.42784440952056613</v>
      </c>
      <c r="AN20" t="b">
        <f t="shared" si="17"/>
        <v>1</v>
      </c>
      <c r="AP20" t="s">
        <v>19</v>
      </c>
      <c r="AQ20" s="2">
        <v>135000000</v>
      </c>
      <c r="AR20">
        <v>3</v>
      </c>
      <c r="AS20">
        <v>9.4E-2</v>
      </c>
      <c r="AT20">
        <v>1.0529999999999999</v>
      </c>
      <c r="AU20">
        <v>0.88</v>
      </c>
      <c r="AV20">
        <v>7.8556504999999999E-2</v>
      </c>
      <c r="AW20" s="2">
        <v>1710000000</v>
      </c>
      <c r="AY20" t="s">
        <v>19</v>
      </c>
      <c r="AZ20" s="2">
        <f t="shared" si="18"/>
        <v>909501.7901899158</v>
      </c>
      <c r="BA20" s="2">
        <f t="shared" si="19"/>
        <v>15234154.990215125</v>
      </c>
      <c r="BB20" s="2">
        <f t="shared" si="20"/>
        <v>57405613.009159662</v>
      </c>
      <c r="BC20" s="2">
        <f t="shared" si="21"/>
        <v>27820054.767478988</v>
      </c>
      <c r="BD20" s="2">
        <f t="shared" si="22"/>
        <v>508251.00044873945</v>
      </c>
      <c r="BE20" s="2">
        <f t="shared" si="23"/>
        <v>31190561.410537809</v>
      </c>
      <c r="BF20" s="2">
        <f t="shared" si="24"/>
        <v>8867642.4572369736</v>
      </c>
      <c r="BG20" s="2">
        <f t="shared" si="25"/>
        <v>802501.57948235283</v>
      </c>
      <c r="BH20" s="2">
        <f t="shared" si="26"/>
        <v>2300504.5293882354</v>
      </c>
      <c r="BI20" s="2">
        <f t="shared" si="27"/>
        <v>4186383.2408420164</v>
      </c>
      <c r="BJ20" s="2">
        <f t="shared" si="28"/>
        <v>5376760.5851697465</v>
      </c>
      <c r="BK20" s="2">
        <f t="shared" si="29"/>
        <v>1350877.6595647058</v>
      </c>
      <c r="BL20" s="2">
        <f t="shared" si="30"/>
        <v>1605003.1589647057</v>
      </c>
      <c r="BM20" s="2">
        <f t="shared" si="31"/>
        <v>7316139.4028016804</v>
      </c>
      <c r="BO20" t="s">
        <v>19</v>
      </c>
      <c r="BP20" s="2">
        <f t="shared" si="32"/>
        <v>164873949.58148062</v>
      </c>
      <c r="BQ20" s="4">
        <f t="shared" si="33"/>
        <v>9.6417514375134861</v>
      </c>
      <c r="BS20" s="4">
        <v>9.6417514374170707</v>
      </c>
      <c r="BT20">
        <f t="shared" si="34"/>
        <v>1</v>
      </c>
    </row>
    <row r="21" spans="1:72" x14ac:dyDescent="0.2">
      <c r="A21" t="s">
        <v>20</v>
      </c>
      <c r="C21">
        <v>5.67829857526327E-2</v>
      </c>
      <c r="D21">
        <v>5.6782985752632698</v>
      </c>
      <c r="F21" t="b">
        <f t="shared" si="2"/>
        <v>1</v>
      </c>
      <c r="H21" t="s">
        <v>20</v>
      </c>
      <c r="I21">
        <v>0.49890863699999999</v>
      </c>
      <c r="J21">
        <v>8.4502650450000001</v>
      </c>
      <c r="K21">
        <v>42.376052389999998</v>
      </c>
      <c r="L21">
        <v>13.002806359999999</v>
      </c>
      <c r="M21">
        <v>0.21827252899999999</v>
      </c>
      <c r="N21">
        <v>15.029622699999999</v>
      </c>
      <c r="O21">
        <v>4.8331774239999996</v>
      </c>
      <c r="P21">
        <v>0.37418147800000001</v>
      </c>
      <c r="Q21">
        <v>1.6838166510000001</v>
      </c>
      <c r="R21">
        <v>3.3676333020000002</v>
      </c>
      <c r="S21">
        <v>3.2117243530000001</v>
      </c>
      <c r="T21">
        <v>1.590271282</v>
      </c>
      <c r="U21">
        <v>2.0268163389999998</v>
      </c>
      <c r="V21">
        <v>3.336451512</v>
      </c>
      <c r="X21" t="s">
        <v>20</v>
      </c>
      <c r="Y21">
        <f t="shared" si="3"/>
        <v>2.8329522026636397E-2</v>
      </c>
      <c r="Z21">
        <f t="shared" si="4"/>
        <v>0.47983127965620509</v>
      </c>
      <c r="AA21">
        <f t="shared" si="5"/>
        <v>2.4062387791141866</v>
      </c>
      <c r="AB21">
        <f t="shared" si="6"/>
        <v>0.7383381682841218</v>
      </c>
      <c r="AC21">
        <f t="shared" si="7"/>
        <v>1.2394165904398107E-2</v>
      </c>
      <c r="AD21">
        <f t="shared" si="8"/>
        <v>0.85342685164154486</v>
      </c>
      <c r="AE21">
        <f t="shared" si="9"/>
        <v>0.27444224480693796</v>
      </c>
      <c r="AF21">
        <f t="shared" si="10"/>
        <v>2.1247141534173047E-2</v>
      </c>
      <c r="AG21">
        <f t="shared" si="11"/>
        <v>9.5612136903778705E-2</v>
      </c>
      <c r="AH21">
        <f t="shared" si="12"/>
        <v>0.19122427380755741</v>
      </c>
      <c r="AI21">
        <f t="shared" si="13"/>
        <v>0.18237129817778247</v>
      </c>
      <c r="AJ21">
        <f t="shared" si="14"/>
        <v>9.0300351548626936E-2</v>
      </c>
      <c r="AK21">
        <f t="shared" si="15"/>
        <v>0.11508868330064015</v>
      </c>
      <c r="AL21">
        <f t="shared" si="16"/>
        <v>0.18945367867024582</v>
      </c>
      <c r="AN21" t="b">
        <f t="shared" si="17"/>
        <v>1</v>
      </c>
      <c r="AP21" t="s">
        <v>20</v>
      </c>
      <c r="AQ21" s="2">
        <v>77900000</v>
      </c>
      <c r="AR21">
        <v>3</v>
      </c>
      <c r="AS21">
        <v>0.112</v>
      </c>
      <c r="AT21">
        <v>1.0349999999999999</v>
      </c>
      <c r="AU21">
        <v>0.85</v>
      </c>
      <c r="AV21">
        <v>9.1980675999999997E-2</v>
      </c>
      <c r="AW21" s="2">
        <v>847000000</v>
      </c>
      <c r="AY21" t="s">
        <v>20</v>
      </c>
      <c r="AZ21" s="2">
        <f t="shared" si="18"/>
        <v>239951.05156561028</v>
      </c>
      <c r="BA21" s="2">
        <f t="shared" si="19"/>
        <v>4064170.938688057</v>
      </c>
      <c r="BB21" s="2">
        <f t="shared" si="20"/>
        <v>20380842.459097162</v>
      </c>
      <c r="BC21" s="2">
        <f t="shared" si="21"/>
        <v>6253724.285366511</v>
      </c>
      <c r="BD21" s="2">
        <f t="shared" si="22"/>
        <v>104978.58521025197</v>
      </c>
      <c r="BE21" s="2">
        <f t="shared" si="23"/>
        <v>7228525.433403885</v>
      </c>
      <c r="BF21" s="2">
        <f t="shared" si="24"/>
        <v>2324525.8135147644</v>
      </c>
      <c r="BG21" s="2">
        <f t="shared" si="25"/>
        <v>179963.28879444569</v>
      </c>
      <c r="BH21" s="2">
        <f t="shared" si="26"/>
        <v>809834.79957500566</v>
      </c>
      <c r="BI21" s="2">
        <f t="shared" si="27"/>
        <v>1619669.5991500113</v>
      </c>
      <c r="BJ21" s="2">
        <f t="shared" si="28"/>
        <v>1544684.8955658176</v>
      </c>
      <c r="BK21" s="2">
        <f t="shared" si="29"/>
        <v>764843.97761687008</v>
      </c>
      <c r="BL21" s="2">
        <f t="shared" si="30"/>
        <v>974801.14755642205</v>
      </c>
      <c r="BM21" s="2">
        <f t="shared" si="31"/>
        <v>1604672.6583369821</v>
      </c>
      <c r="BO21" t="s">
        <v>20</v>
      </c>
      <c r="BP21" s="2">
        <f t="shared" si="32"/>
        <v>48095188.933441788</v>
      </c>
      <c r="BQ21" s="4">
        <f t="shared" si="33"/>
        <v>5.6782985753768349</v>
      </c>
      <c r="BS21" s="4">
        <v>5.6782985752632698</v>
      </c>
      <c r="BT21">
        <f t="shared" si="34"/>
        <v>1</v>
      </c>
    </row>
    <row r="22" spans="1:72" x14ac:dyDescent="0.2">
      <c r="A22" t="s">
        <v>21</v>
      </c>
      <c r="C22">
        <v>7.8576380864340198E-2</v>
      </c>
      <c r="D22">
        <v>7.8576380864340196</v>
      </c>
      <c r="F22" t="b">
        <f t="shared" si="2"/>
        <v>1</v>
      </c>
      <c r="H22" t="s">
        <v>21</v>
      </c>
      <c r="I22">
        <v>0.89610389599999996</v>
      </c>
      <c r="J22">
        <v>6.5844155840000003</v>
      </c>
      <c r="K22">
        <v>51.558441559999999</v>
      </c>
      <c r="L22">
        <v>9.4675324679999999</v>
      </c>
      <c r="M22">
        <v>0.15584415600000001</v>
      </c>
      <c r="N22">
        <v>8.9740259739999999</v>
      </c>
      <c r="O22">
        <v>3.8441558439999999</v>
      </c>
      <c r="P22">
        <v>0.441558442</v>
      </c>
      <c r="Q22">
        <v>1.9610389610000001</v>
      </c>
      <c r="R22">
        <v>4.0519480520000002</v>
      </c>
      <c r="S22">
        <v>4.766233766</v>
      </c>
      <c r="T22">
        <v>1.0779220780000001</v>
      </c>
      <c r="U22">
        <v>1.428571429</v>
      </c>
      <c r="V22">
        <v>4.7922077920000001</v>
      </c>
      <c r="X22" t="s">
        <v>21</v>
      </c>
      <c r="Y22">
        <f t="shared" si="3"/>
        <v>7.0412601026115101E-2</v>
      </c>
      <c r="Z22">
        <f t="shared" si="4"/>
        <v>0.51737954669748099</v>
      </c>
      <c r="AA22">
        <f t="shared" si="5"/>
        <v>4.0512757407903859</v>
      </c>
      <c r="AB22">
        <f t="shared" si="6"/>
        <v>0.74392443705107469</v>
      </c>
      <c r="AC22">
        <f t="shared" si="7"/>
        <v>1.224566975733765E-2</v>
      </c>
      <c r="AD22">
        <f t="shared" si="8"/>
        <v>0.70514648281950543</v>
      </c>
      <c r="AE22">
        <f t="shared" si="9"/>
        <v>0.30205985370002314</v>
      </c>
      <c r="AF22">
        <f t="shared" si="10"/>
        <v>3.469606431245667E-2</v>
      </c>
      <c r="AG22">
        <f t="shared" si="11"/>
        <v>0.15409134428934598</v>
      </c>
      <c r="AH22">
        <f t="shared" si="12"/>
        <v>0.31838741337647336</v>
      </c>
      <c r="AI22">
        <f t="shared" si="13"/>
        <v>0.37451339968569447</v>
      </c>
      <c r="AJ22">
        <f t="shared" si="14"/>
        <v>8.4699215743009038E-2</v>
      </c>
      <c r="AK22">
        <f t="shared" si="15"/>
        <v>0.11225197269701873</v>
      </c>
      <c r="AL22">
        <f t="shared" si="16"/>
        <v>0.37655434464525078</v>
      </c>
      <c r="AN22" t="b">
        <f t="shared" si="17"/>
        <v>1</v>
      </c>
      <c r="AP22" t="s">
        <v>21</v>
      </c>
      <c r="AQ22" s="2">
        <v>129000000</v>
      </c>
      <c r="AR22">
        <v>3</v>
      </c>
      <c r="AS22">
        <v>0.106</v>
      </c>
      <c r="AT22">
        <v>1.06</v>
      </c>
      <c r="AU22">
        <v>0.89</v>
      </c>
      <c r="AV22">
        <v>8.8999999999999996E-2</v>
      </c>
      <c r="AW22" s="2">
        <v>1450000000</v>
      </c>
      <c r="AY22" t="s">
        <v>21</v>
      </c>
      <c r="AZ22" s="2">
        <f t="shared" si="18"/>
        <v>1020982.7148786689</v>
      </c>
      <c r="BA22" s="2">
        <f t="shared" si="19"/>
        <v>7502003.4271134743</v>
      </c>
      <c r="BB22" s="2">
        <f t="shared" si="20"/>
        <v>58743498.241460599</v>
      </c>
      <c r="BC22" s="2">
        <f t="shared" si="21"/>
        <v>10786904.337240584</v>
      </c>
      <c r="BD22" s="2">
        <f t="shared" si="22"/>
        <v>177562.21148139593</v>
      </c>
      <c r="BE22" s="2">
        <f t="shared" si="23"/>
        <v>10224624.000882829</v>
      </c>
      <c r="BF22" s="2">
        <f t="shared" si="24"/>
        <v>4379867.8786503356</v>
      </c>
      <c r="BG22" s="2">
        <f t="shared" si="25"/>
        <v>503092.93253062177</v>
      </c>
      <c r="BH22" s="2">
        <f t="shared" si="26"/>
        <v>2234324.4921955168</v>
      </c>
      <c r="BI22" s="2">
        <f t="shared" si="27"/>
        <v>4616617.4939588634</v>
      </c>
      <c r="BJ22" s="2">
        <f t="shared" si="28"/>
        <v>5430444.2954425691</v>
      </c>
      <c r="BK22" s="2">
        <f t="shared" si="29"/>
        <v>1228138.628273631</v>
      </c>
      <c r="BL22" s="2">
        <f t="shared" si="30"/>
        <v>1627653.6041067718</v>
      </c>
      <c r="BM22" s="2">
        <f t="shared" si="31"/>
        <v>5460037.9973561354</v>
      </c>
      <c r="BO22" t="s">
        <v>21</v>
      </c>
      <c r="BP22" s="2">
        <f t="shared" si="32"/>
        <v>113935752.25557199</v>
      </c>
      <c r="BQ22" s="4">
        <f t="shared" si="33"/>
        <v>7.8576380865911721</v>
      </c>
      <c r="BS22" s="4">
        <v>7.8576380864340196</v>
      </c>
      <c r="BT22">
        <f t="shared" si="34"/>
        <v>1</v>
      </c>
    </row>
    <row r="23" spans="1:72" x14ac:dyDescent="0.2">
      <c r="A23" t="s">
        <v>22</v>
      </c>
      <c r="C23">
        <v>1.7938630999213199E-2</v>
      </c>
      <c r="D23">
        <v>1.7938630999213199</v>
      </c>
      <c r="F23" t="b">
        <f t="shared" si="2"/>
        <v>1</v>
      </c>
      <c r="H23" t="s">
        <v>22</v>
      </c>
      <c r="I23">
        <v>1.3632365879999999</v>
      </c>
      <c r="J23">
        <v>4.7493403689999996</v>
      </c>
      <c r="K23">
        <v>25.491058339999999</v>
      </c>
      <c r="L23">
        <v>10.407505130000001</v>
      </c>
      <c r="M23">
        <v>0.63031369100000001</v>
      </c>
      <c r="N23">
        <v>6.9187921430000001</v>
      </c>
      <c r="O23">
        <v>4.0897097630000001</v>
      </c>
      <c r="P23">
        <v>0.60099677500000004</v>
      </c>
      <c r="Q23">
        <v>8.3553210199999999</v>
      </c>
      <c r="R23">
        <v>3.239519203</v>
      </c>
      <c r="S23">
        <v>17.282321899999999</v>
      </c>
      <c r="T23">
        <v>1.8176487830000001</v>
      </c>
      <c r="U23">
        <v>1.5537965410000001</v>
      </c>
      <c r="V23">
        <v>13.50043975</v>
      </c>
      <c r="X23" t="s">
        <v>22</v>
      </c>
      <c r="Y23">
        <f t="shared" si="3"/>
        <v>2.445459811675843E-2</v>
      </c>
      <c r="Z23">
        <f t="shared" si="4"/>
        <v>8.5196664369158043E-2</v>
      </c>
      <c r="AA23">
        <f t="shared" si="5"/>
        <v>0.45727468934067611</v>
      </c>
      <c r="AB23">
        <f t="shared" si="6"/>
        <v>0.18669639414948841</v>
      </c>
      <c r="AC23">
        <f t="shared" si="7"/>
        <v>1.1306964716601088E-2</v>
      </c>
      <c r="AD23">
        <f t="shared" si="8"/>
        <v>0.12411365921353251</v>
      </c>
      <c r="AE23">
        <f t="shared" si="9"/>
        <v>7.3363794332336668E-2</v>
      </c>
      <c r="AF23">
        <f t="shared" si="10"/>
        <v>1.0781059378442162E-2</v>
      </c>
      <c r="AG23">
        <f t="shared" si="11"/>
        <v>0.14988302065774964</v>
      </c>
      <c r="AH23">
        <f t="shared" si="12"/>
        <v>5.8112539597482235E-2</v>
      </c>
      <c r="AI23">
        <f t="shared" si="13"/>
        <v>0.31002119537372114</v>
      </c>
      <c r="AJ23">
        <f t="shared" si="14"/>
        <v>3.2606130804405949E-2</v>
      </c>
      <c r="AK23">
        <f t="shared" si="15"/>
        <v>2.7872982796852845E-2</v>
      </c>
      <c r="AL23">
        <f t="shared" si="16"/>
        <v>0.2421794070023601</v>
      </c>
      <c r="AN23" t="b">
        <f t="shared" si="17"/>
        <v>1</v>
      </c>
      <c r="AP23" t="s">
        <v>22</v>
      </c>
      <c r="AQ23" s="2">
        <v>151000000</v>
      </c>
      <c r="AR23">
        <v>3</v>
      </c>
      <c r="AS23">
        <v>0.10299999999999999</v>
      </c>
      <c r="AT23">
        <v>0.85199999999999998</v>
      </c>
      <c r="AU23">
        <v>0.72</v>
      </c>
      <c r="AV23">
        <v>8.7042253999999999E-2</v>
      </c>
      <c r="AW23" s="2">
        <v>1730000000</v>
      </c>
      <c r="AY23" t="s">
        <v>22</v>
      </c>
      <c r="AZ23" s="2">
        <f t="shared" si="18"/>
        <v>423064.54741992085</v>
      </c>
      <c r="BA23" s="2">
        <f t="shared" si="19"/>
        <v>1473902.2935864341</v>
      </c>
      <c r="BB23" s="2">
        <f t="shared" si="20"/>
        <v>7910852.1255936967</v>
      </c>
      <c r="BC23" s="2">
        <f t="shared" si="21"/>
        <v>3229847.6187861497</v>
      </c>
      <c r="BD23" s="2">
        <f t="shared" si="22"/>
        <v>195610.48959719882</v>
      </c>
      <c r="BE23" s="2">
        <f t="shared" si="23"/>
        <v>2147166.3043941124</v>
      </c>
      <c r="BF23" s="2">
        <f t="shared" si="24"/>
        <v>1269193.6419494243</v>
      </c>
      <c r="BG23" s="2">
        <f t="shared" si="25"/>
        <v>186512.3272470494</v>
      </c>
      <c r="BH23" s="2">
        <f t="shared" si="26"/>
        <v>2592976.2573790685</v>
      </c>
      <c r="BI23" s="2">
        <f t="shared" si="27"/>
        <v>1005346.9350364427</v>
      </c>
      <c r="BJ23" s="2">
        <f t="shared" si="28"/>
        <v>5363366.6799653759</v>
      </c>
      <c r="BK23" s="2">
        <f t="shared" si="29"/>
        <v>564086.06291622284</v>
      </c>
      <c r="BL23" s="2">
        <f t="shared" si="30"/>
        <v>482202.60238555423</v>
      </c>
      <c r="BM23" s="2">
        <f t="shared" si="31"/>
        <v>4189703.7411408299</v>
      </c>
      <c r="BO23" t="s">
        <v>22</v>
      </c>
      <c r="BP23" s="2">
        <f t="shared" si="32"/>
        <v>31033831.627397485</v>
      </c>
      <c r="BQ23" s="4">
        <f t="shared" si="33"/>
        <v>1.7938630998495655</v>
      </c>
      <c r="BS23" s="4">
        <v>1.7938630999213199</v>
      </c>
      <c r="BT23">
        <f t="shared" si="34"/>
        <v>1</v>
      </c>
    </row>
    <row r="24" spans="1:72" x14ac:dyDescent="0.2">
      <c r="A24" t="s">
        <v>23</v>
      </c>
      <c r="C24">
        <v>1.2627395679764101E-2</v>
      </c>
      <c r="D24">
        <v>1.26273956797641</v>
      </c>
      <c r="F24" t="b">
        <f t="shared" si="2"/>
        <v>1</v>
      </c>
      <c r="H24" t="s">
        <v>23</v>
      </c>
      <c r="I24">
        <v>1.06080207</v>
      </c>
      <c r="J24">
        <v>4.7865459250000004</v>
      </c>
      <c r="K24">
        <v>33.47994825</v>
      </c>
      <c r="L24">
        <v>11.41009056</v>
      </c>
      <c r="M24">
        <v>0.413971539</v>
      </c>
      <c r="N24">
        <v>8.6934023289999995</v>
      </c>
      <c r="O24">
        <v>3.880983182</v>
      </c>
      <c r="P24">
        <v>0.776196636</v>
      </c>
      <c r="Q24">
        <v>5.278137128</v>
      </c>
      <c r="R24">
        <v>3.9327296249999999</v>
      </c>
      <c r="S24">
        <v>11.099611899999999</v>
      </c>
      <c r="T24">
        <v>1.6041397150000001</v>
      </c>
      <c r="U24">
        <v>1.5006468310000001</v>
      </c>
      <c r="V24">
        <v>12.082794310000001</v>
      </c>
      <c r="X24" t="s">
        <v>23</v>
      </c>
      <c r="Y24">
        <f t="shared" si="3"/>
        <v>1.3395167475802813E-2</v>
      </c>
      <c r="Z24">
        <f t="shared" si="4"/>
        <v>6.0441609334337461E-2</v>
      </c>
      <c r="AA24">
        <f t="shared" si="5"/>
        <v>0.42276455389077561</v>
      </c>
      <c r="AB24">
        <f t="shared" si="6"/>
        <v>0.14407972824306114</v>
      </c>
      <c r="AC24">
        <f t="shared" si="7"/>
        <v>5.2273824231138955E-3</v>
      </c>
      <c r="AD24">
        <f t="shared" si="8"/>
        <v>0.10977503101166576</v>
      </c>
      <c r="AE24">
        <f t="shared" si="9"/>
        <v>4.9006710265623935E-2</v>
      </c>
      <c r="AF24">
        <f t="shared" si="10"/>
        <v>9.8013420480738273E-3</v>
      </c>
      <c r="AG24">
        <f t="shared" si="11"/>
        <v>6.6649125967309694E-2</v>
      </c>
      <c r="AH24">
        <f t="shared" si="12"/>
        <v>4.9660133076405287E-2</v>
      </c>
      <c r="AI24">
        <f t="shared" si="13"/>
        <v>0.14015919135311819</v>
      </c>
      <c r="AJ24">
        <f t="shared" si="14"/>
        <v>2.0256106906929014E-2</v>
      </c>
      <c r="AK24">
        <f t="shared" si="15"/>
        <v>1.894926131062109E-2</v>
      </c>
      <c r="AL24">
        <f t="shared" si="16"/>
        <v>0.15257422466957224</v>
      </c>
      <c r="AN24" t="b">
        <f t="shared" si="17"/>
        <v>1</v>
      </c>
      <c r="AP24" t="s">
        <v>23</v>
      </c>
      <c r="AQ24" s="2">
        <v>356000000</v>
      </c>
      <c r="AR24">
        <v>3</v>
      </c>
      <c r="AS24">
        <v>0.1</v>
      </c>
      <c r="AT24">
        <v>1.0129999999999999</v>
      </c>
      <c r="AU24">
        <v>0.84</v>
      </c>
      <c r="AV24">
        <v>8.2922014000000002E-2</v>
      </c>
      <c r="AW24" s="2">
        <v>4290000000</v>
      </c>
      <c r="AY24" t="s">
        <v>23</v>
      </c>
      <c r="AZ24" s="2">
        <f t="shared" si="18"/>
        <v>574652.6847119407</v>
      </c>
      <c r="BA24" s="2">
        <f t="shared" si="19"/>
        <v>2592945.0404430772</v>
      </c>
      <c r="BB24" s="2">
        <f t="shared" si="20"/>
        <v>18136599.361914273</v>
      </c>
      <c r="BC24" s="2">
        <f t="shared" si="21"/>
        <v>6181020.341627324</v>
      </c>
      <c r="BD24" s="2">
        <f t="shared" si="22"/>
        <v>224254.7059515861</v>
      </c>
      <c r="BE24" s="2">
        <f t="shared" si="23"/>
        <v>4709348.8304004613</v>
      </c>
      <c r="BF24" s="2">
        <f t="shared" si="24"/>
        <v>2102387.8703952669</v>
      </c>
      <c r="BG24" s="2">
        <f t="shared" si="25"/>
        <v>420477.57386236719</v>
      </c>
      <c r="BH24" s="2">
        <f t="shared" si="26"/>
        <v>2859247.5039975857</v>
      </c>
      <c r="BI24" s="2">
        <f t="shared" si="27"/>
        <v>2130419.7089777868</v>
      </c>
      <c r="BJ24" s="2">
        <f t="shared" si="28"/>
        <v>6012829.3090487709</v>
      </c>
      <c r="BK24" s="2">
        <f t="shared" si="29"/>
        <v>868986.98630725476</v>
      </c>
      <c r="BL24" s="2">
        <f t="shared" si="30"/>
        <v>812923.31022564473</v>
      </c>
      <c r="BM24" s="2">
        <f t="shared" si="31"/>
        <v>6545434.2383246496</v>
      </c>
      <c r="BO24" t="s">
        <v>23</v>
      </c>
      <c r="BP24" s="2">
        <f t="shared" si="32"/>
        <v>54171527.466187991</v>
      </c>
      <c r="BQ24" s="4">
        <f t="shared" si="33"/>
        <v>1.26273956797641</v>
      </c>
      <c r="BS24" s="4">
        <v>1.26273956797641</v>
      </c>
      <c r="BT24">
        <f t="shared" si="34"/>
        <v>1</v>
      </c>
    </row>
    <row r="25" spans="1:72" x14ac:dyDescent="0.2">
      <c r="A25" t="s">
        <v>24</v>
      </c>
      <c r="C25">
        <v>1.5719801434087102E-2</v>
      </c>
      <c r="D25">
        <v>1.5719801434087102</v>
      </c>
      <c r="F25" t="b">
        <f t="shared" si="2"/>
        <v>1</v>
      </c>
      <c r="H25" t="s">
        <v>24</v>
      </c>
      <c r="I25">
        <v>0.91954022999999996</v>
      </c>
      <c r="J25">
        <v>7.0279146140000002</v>
      </c>
      <c r="K25">
        <v>21.37931034</v>
      </c>
      <c r="L25">
        <v>10.377668310000001</v>
      </c>
      <c r="M25">
        <v>0.59113300499999999</v>
      </c>
      <c r="N25">
        <v>7.6518883420000003</v>
      </c>
      <c r="O25">
        <v>4.9917898190000001</v>
      </c>
      <c r="P25">
        <v>0.68965517200000004</v>
      </c>
      <c r="Q25">
        <v>8.2101806239999995</v>
      </c>
      <c r="R25">
        <v>2.0361247950000001</v>
      </c>
      <c r="S25">
        <v>19.770114939999999</v>
      </c>
      <c r="T25">
        <v>1.280788177</v>
      </c>
      <c r="U25">
        <v>1.0509031200000001</v>
      </c>
      <c r="V25">
        <v>14.022988509999999</v>
      </c>
      <c r="X25" t="s">
        <v>24</v>
      </c>
      <c r="Y25">
        <f t="shared" si="3"/>
        <v>1.4454989826254783E-2</v>
      </c>
      <c r="Z25">
        <f t="shared" si="4"/>
        <v>0.1104774222277989</v>
      </c>
      <c r="AA25">
        <f t="shared" si="5"/>
        <v>0.33607851334252525</v>
      </c>
      <c r="AB25">
        <f t="shared" si="6"/>
        <v>0.1631348851820183</v>
      </c>
      <c r="AC25">
        <f t="shared" si="7"/>
        <v>9.2924934597352175E-3</v>
      </c>
      <c r="AD25">
        <f t="shared" si="8"/>
        <v>0.12028616533204599</v>
      </c>
      <c r="AE25">
        <f t="shared" si="9"/>
        <v>7.8469944755377594E-2</v>
      </c>
      <c r="AF25">
        <f t="shared" si="10"/>
        <v>1.0841242361831187E-2</v>
      </c>
      <c r="AG25">
        <f t="shared" si="11"/>
        <v>0.12906240914726932</v>
      </c>
      <c r="AH25">
        <f t="shared" si="12"/>
        <v>3.2007477472421303E-2</v>
      </c>
      <c r="AI25">
        <f t="shared" si="13"/>
        <v>0.31078228118587886</v>
      </c>
      <c r="AJ25">
        <f t="shared" si="14"/>
        <v>2.0133735821566402E-2</v>
      </c>
      <c r="AK25">
        <f t="shared" si="15"/>
        <v>1.6519988372862612E-2</v>
      </c>
      <c r="AL25">
        <f t="shared" si="16"/>
        <v>0.22043859488968492</v>
      </c>
      <c r="AN25" t="b">
        <f t="shared" si="17"/>
        <v>1</v>
      </c>
      <c r="AP25" t="s">
        <v>24</v>
      </c>
      <c r="AQ25" s="2">
        <v>734000000</v>
      </c>
      <c r="AR25">
        <v>3</v>
      </c>
      <c r="AS25">
        <v>0.106</v>
      </c>
      <c r="AT25">
        <v>1.0329999999999999</v>
      </c>
      <c r="AU25">
        <v>0.86</v>
      </c>
      <c r="AV25">
        <v>8.8247822000000004E-2</v>
      </c>
      <c r="AW25" s="2">
        <v>8310000000</v>
      </c>
      <c r="AY25" t="s">
        <v>24</v>
      </c>
      <c r="AZ25" s="2">
        <f t="shared" si="18"/>
        <v>1201209.6545617725</v>
      </c>
      <c r="BA25" s="2">
        <f t="shared" si="19"/>
        <v>9180673.7871300895</v>
      </c>
      <c r="BB25" s="2">
        <f t="shared" si="20"/>
        <v>27928124.458763849</v>
      </c>
      <c r="BC25" s="2">
        <f t="shared" si="21"/>
        <v>13556508.958625719</v>
      </c>
      <c r="BD25" s="2">
        <f t="shared" si="22"/>
        <v>772206.20650399651</v>
      </c>
      <c r="BE25" s="2">
        <f t="shared" si="23"/>
        <v>9995780.339093022</v>
      </c>
      <c r="BF25" s="2">
        <f t="shared" si="24"/>
        <v>6520852.4091718784</v>
      </c>
      <c r="BG25" s="2">
        <f t="shared" si="25"/>
        <v>900907.24026817176</v>
      </c>
      <c r="BH25" s="2">
        <f t="shared" si="26"/>
        <v>10725086.200138081</v>
      </c>
      <c r="BI25" s="2">
        <f t="shared" si="27"/>
        <v>2659821.3779582102</v>
      </c>
      <c r="BJ25" s="2">
        <f t="shared" si="28"/>
        <v>25826007.566546537</v>
      </c>
      <c r="BK25" s="2">
        <f t="shared" si="29"/>
        <v>1673113.4467721679</v>
      </c>
      <c r="BL25" s="2">
        <f t="shared" si="30"/>
        <v>1372811.0337848831</v>
      </c>
      <c r="BM25" s="2">
        <f t="shared" si="31"/>
        <v>18318447.235332817</v>
      </c>
      <c r="BO25" t="s">
        <v>24</v>
      </c>
      <c r="BP25" s="2">
        <f t="shared" si="32"/>
        <v>130631549.91465119</v>
      </c>
      <c r="BQ25" s="4">
        <f t="shared" si="33"/>
        <v>1.5719801433772707</v>
      </c>
      <c r="BS25" s="4">
        <v>1.5719801434087102</v>
      </c>
      <c r="BT25">
        <f t="shared" si="34"/>
        <v>1</v>
      </c>
    </row>
    <row r="26" spans="1:72" x14ac:dyDescent="0.2">
      <c r="A26" t="s">
        <v>25</v>
      </c>
      <c r="C26">
        <v>3.1336480546964002E-2</v>
      </c>
      <c r="D26">
        <v>3.1336480546964003</v>
      </c>
      <c r="F26" t="b">
        <f t="shared" si="2"/>
        <v>1</v>
      </c>
      <c r="H26" t="s">
        <v>25</v>
      </c>
      <c r="I26">
        <v>1.6301066609999999</v>
      </c>
      <c r="J26">
        <v>4.0450794930000002</v>
      </c>
      <c r="K26">
        <v>25.477963370000001</v>
      </c>
      <c r="L26">
        <v>7.5065405509999996</v>
      </c>
      <c r="M26">
        <v>0.48299456600000001</v>
      </c>
      <c r="N26">
        <v>2.8577178509999999</v>
      </c>
      <c r="O26">
        <v>5.3733145499999999</v>
      </c>
      <c r="P26">
        <v>0.68424230200000002</v>
      </c>
      <c r="Q26">
        <v>10.42463272</v>
      </c>
      <c r="R26">
        <v>2.3344737370000002</v>
      </c>
      <c r="S26">
        <v>16.864560269999998</v>
      </c>
      <c r="T26">
        <v>1.2276111890000001</v>
      </c>
      <c r="U26">
        <v>1.0062386800000001</v>
      </c>
      <c r="V26">
        <v>20.084524049999999</v>
      </c>
      <c r="X26" t="s">
        <v>25</v>
      </c>
      <c r="Y26">
        <f t="shared" si="3"/>
        <v>5.1081805671902937E-2</v>
      </c>
      <c r="Z26">
        <f t="shared" si="4"/>
        <v>0.12675855484331752</v>
      </c>
      <c r="AA26">
        <f t="shared" si="5"/>
        <v>0.7983897035202665</v>
      </c>
      <c r="AB26">
        <f t="shared" si="6"/>
        <v>0.23522856195140793</v>
      </c>
      <c r="AC26">
        <f t="shared" si="7"/>
        <v>1.5135349821748321E-2</v>
      </c>
      <c r="AD26">
        <f t="shared" si="8"/>
        <v>8.955081984657326E-2</v>
      </c>
      <c r="AE26">
        <f t="shared" si="9"/>
        <v>0.16838076686879366</v>
      </c>
      <c r="AF26">
        <f t="shared" si="10"/>
        <v>2.1441745586032866E-2</v>
      </c>
      <c r="AG26">
        <f t="shared" si="11"/>
        <v>0.32667130043952447</v>
      </c>
      <c r="AH26">
        <f t="shared" si="12"/>
        <v>7.3154190846898864E-2</v>
      </c>
      <c r="AI26">
        <f t="shared" si="13"/>
        <v>0.52847596483395687</v>
      </c>
      <c r="AJ26">
        <f t="shared" si="14"/>
        <v>3.8469014143333854E-2</v>
      </c>
      <c r="AK26">
        <f t="shared" si="15"/>
        <v>3.1531978821422738E-2</v>
      </c>
      <c r="AL26">
        <f t="shared" si="16"/>
        <v>0.62937829718785565</v>
      </c>
      <c r="AN26" t="b">
        <f t="shared" si="17"/>
        <v>1</v>
      </c>
      <c r="AP26" t="s">
        <v>25</v>
      </c>
      <c r="AQ26" s="2">
        <v>138000000</v>
      </c>
      <c r="AR26">
        <v>3</v>
      </c>
      <c r="AS26">
        <v>0.104</v>
      </c>
      <c r="AT26">
        <v>1.0309999999999999</v>
      </c>
      <c r="AU26">
        <v>0.86</v>
      </c>
      <c r="AV26">
        <v>8.6750727E-2</v>
      </c>
      <c r="AW26" s="2">
        <v>1590000000</v>
      </c>
      <c r="AY26" t="s">
        <v>25</v>
      </c>
      <c r="AZ26" s="2">
        <f t="shared" si="18"/>
        <v>812200.71018325677</v>
      </c>
      <c r="BA26" s="2">
        <f t="shared" si="19"/>
        <v>2015461.0220087487</v>
      </c>
      <c r="BB26" s="2">
        <f t="shared" si="20"/>
        <v>12694396.285972238</v>
      </c>
      <c r="BC26" s="2">
        <f t="shared" si="21"/>
        <v>3740134.1350273858</v>
      </c>
      <c r="BD26" s="2">
        <f t="shared" si="22"/>
        <v>240652.06216579833</v>
      </c>
      <c r="BE26" s="2">
        <f t="shared" si="23"/>
        <v>1423858.035560515</v>
      </c>
      <c r="BF26" s="2">
        <f t="shared" si="24"/>
        <v>2677254.1932138191</v>
      </c>
      <c r="BG26" s="2">
        <f t="shared" si="25"/>
        <v>340923.75481792254</v>
      </c>
      <c r="BH26" s="2">
        <f t="shared" si="26"/>
        <v>5194073.6769884387</v>
      </c>
      <c r="BI26" s="2">
        <f t="shared" si="27"/>
        <v>1163151.6344656919</v>
      </c>
      <c r="BJ26" s="2">
        <f t="shared" si="28"/>
        <v>8402767.8408599142</v>
      </c>
      <c r="BK26" s="2">
        <f t="shared" si="29"/>
        <v>611657.32487900835</v>
      </c>
      <c r="BL26" s="2">
        <f t="shared" si="30"/>
        <v>501358.46326062153</v>
      </c>
      <c r="BM26" s="2">
        <f t="shared" si="31"/>
        <v>10007114.925286904</v>
      </c>
      <c r="BO26" t="s">
        <v>25</v>
      </c>
      <c r="BP26" s="2">
        <f t="shared" si="32"/>
        <v>49825004.064690255</v>
      </c>
      <c r="BQ26" s="4">
        <f t="shared" si="33"/>
        <v>3.133648054383035</v>
      </c>
      <c r="BS26" s="4">
        <v>3.1336480546964003</v>
      </c>
      <c r="BT26">
        <f t="shared" si="34"/>
        <v>1</v>
      </c>
    </row>
    <row r="27" spans="1:72" x14ac:dyDescent="0.2">
      <c r="A27" t="s">
        <v>26</v>
      </c>
      <c r="C27">
        <v>1.05375578497686E-2</v>
      </c>
      <c r="D27">
        <v>1.05375578497686</v>
      </c>
      <c r="F27" t="b">
        <f t="shared" si="2"/>
        <v>1</v>
      </c>
      <c r="H27" t="s">
        <v>26</v>
      </c>
      <c r="I27">
        <v>1.2256267409999999</v>
      </c>
      <c r="J27">
        <v>2.7298050140000001</v>
      </c>
      <c r="K27">
        <v>18.105849580000001</v>
      </c>
      <c r="L27">
        <v>8.3008356550000002</v>
      </c>
      <c r="M27">
        <v>0.72423398299999997</v>
      </c>
      <c r="N27">
        <v>2.17270195</v>
      </c>
      <c r="O27">
        <v>5.5710306410000001</v>
      </c>
      <c r="P27">
        <v>1.448467967</v>
      </c>
      <c r="Q27">
        <v>10.69637883</v>
      </c>
      <c r="R27">
        <v>2.896935933</v>
      </c>
      <c r="S27">
        <v>21.058495820000001</v>
      </c>
      <c r="T27">
        <v>2.116991643</v>
      </c>
      <c r="U27">
        <v>1.2256267409999999</v>
      </c>
      <c r="V27">
        <v>21.727019500000001</v>
      </c>
      <c r="X27" t="s">
        <v>26</v>
      </c>
      <c r="Y27">
        <f t="shared" si="3"/>
        <v>1.2915112685510854E-2</v>
      </c>
      <c r="Z27">
        <f t="shared" si="4"/>
        <v>2.8765478253613384E-2</v>
      </c>
      <c r="AA27">
        <f t="shared" si="5"/>
        <v>0.19079143736845849</v>
      </c>
      <c r="AB27">
        <f t="shared" si="6"/>
        <v>8.7470535915984332E-2</v>
      </c>
      <c r="AC27">
        <f t="shared" si="7"/>
        <v>7.6316574926308276E-3</v>
      </c>
      <c r="AD27">
        <f t="shared" si="8"/>
        <v>2.2894972488430042E-2</v>
      </c>
      <c r="AE27">
        <f t="shared" si="9"/>
        <v>5.8705057662370948E-2</v>
      </c>
      <c r="AF27">
        <f t="shared" si="10"/>
        <v>1.5263314995799216E-2</v>
      </c>
      <c r="AG27">
        <f t="shared" si="11"/>
        <v>0.11271371070416518</v>
      </c>
      <c r="AH27">
        <f t="shared" si="12"/>
        <v>3.0526629981060874E-2</v>
      </c>
      <c r="AI27">
        <f t="shared" si="13"/>
        <v>0.22190511793236026</v>
      </c>
      <c r="AJ27">
        <f t="shared" si="14"/>
        <v>2.2307921905589178E-2</v>
      </c>
      <c r="AK27">
        <f t="shared" si="15"/>
        <v>1.2915112685510854E-2</v>
      </c>
      <c r="AL27">
        <f t="shared" si="16"/>
        <v>0.22894972488430046</v>
      </c>
      <c r="AN27" t="b">
        <f t="shared" si="17"/>
        <v>1</v>
      </c>
      <c r="AP27" t="s">
        <v>26</v>
      </c>
      <c r="AQ27" s="2">
        <v>383000000</v>
      </c>
      <c r="AR27">
        <v>3</v>
      </c>
      <c r="AS27">
        <v>0.1</v>
      </c>
      <c r="AT27">
        <v>1.034</v>
      </c>
      <c r="AU27">
        <v>0.88</v>
      </c>
      <c r="AV27">
        <v>8.5106382999999994E-2</v>
      </c>
      <c r="AW27" s="2">
        <v>4500000000</v>
      </c>
      <c r="AY27" t="s">
        <v>26</v>
      </c>
      <c r="AZ27" s="2">
        <f t="shared" si="18"/>
        <v>581180.07084798848</v>
      </c>
      <c r="BA27" s="2">
        <f t="shared" si="19"/>
        <v>1294446.5214126024</v>
      </c>
      <c r="BB27" s="2">
        <f t="shared" si="20"/>
        <v>8585614.6815806311</v>
      </c>
      <c r="BC27" s="2">
        <f t="shared" si="21"/>
        <v>3936174.1162192947</v>
      </c>
      <c r="BD27" s="2">
        <f t="shared" si="22"/>
        <v>343424.58716838725</v>
      </c>
      <c r="BE27" s="2">
        <f t="shared" si="23"/>
        <v>1030273.761979352</v>
      </c>
      <c r="BF27" s="2">
        <f t="shared" si="24"/>
        <v>2641727.5948066926</v>
      </c>
      <c r="BG27" s="2">
        <f t="shared" si="25"/>
        <v>686849.17481096473</v>
      </c>
      <c r="BH27" s="2">
        <f t="shared" si="26"/>
        <v>5072116.9816874331</v>
      </c>
      <c r="BI27" s="2">
        <f t="shared" si="27"/>
        <v>1373698.3491477394</v>
      </c>
      <c r="BJ27" s="2">
        <f t="shared" si="28"/>
        <v>9985730.3069562111</v>
      </c>
      <c r="BK27" s="2">
        <f t="shared" si="29"/>
        <v>1003856.4857515129</v>
      </c>
      <c r="BL27" s="2">
        <f t="shared" si="30"/>
        <v>581180.07084798848</v>
      </c>
      <c r="BM27" s="2">
        <f t="shared" si="31"/>
        <v>10302737.619793521</v>
      </c>
      <c r="BO27" t="s">
        <v>26</v>
      </c>
      <c r="BP27" s="2">
        <f t="shared" si="32"/>
        <v>47419010.323010318</v>
      </c>
      <c r="BQ27" s="4">
        <f t="shared" si="33"/>
        <v>1.0537557849557848</v>
      </c>
      <c r="BS27" s="4">
        <v>1.05375578497686</v>
      </c>
      <c r="BT27">
        <f t="shared" si="34"/>
        <v>1</v>
      </c>
    </row>
    <row r="28" spans="1:72" x14ac:dyDescent="0.2">
      <c r="A28" t="s">
        <v>27</v>
      </c>
      <c r="C28">
        <v>1.7714130582326602E-2</v>
      </c>
      <c r="D28">
        <v>1.7714130582326602</v>
      </c>
      <c r="F28" t="b">
        <f t="shared" si="2"/>
        <v>1</v>
      </c>
      <c r="H28" t="s">
        <v>27</v>
      </c>
      <c r="I28">
        <v>1.5211502400000001</v>
      </c>
      <c r="J28">
        <v>5.1052302559999996</v>
      </c>
      <c r="K28">
        <v>27.130652220000002</v>
      </c>
      <c r="L28">
        <v>8.605959575</v>
      </c>
      <c r="M28">
        <v>0.58345488599999995</v>
      </c>
      <c r="N28">
        <v>3.3548655969999999</v>
      </c>
      <c r="O28">
        <v>5.5636590960000003</v>
      </c>
      <c r="P28">
        <v>0.79183163199999995</v>
      </c>
      <c r="Q28">
        <v>7.8766409670000002</v>
      </c>
      <c r="R28">
        <v>2.3754948950000001</v>
      </c>
      <c r="S28">
        <v>18.816420090000001</v>
      </c>
      <c r="T28">
        <v>1.7295269849999999</v>
      </c>
      <c r="U28">
        <v>1.2294227959999999</v>
      </c>
      <c r="V28">
        <v>15.31569077</v>
      </c>
      <c r="X28" t="s">
        <v>27</v>
      </c>
      <c r="Y28">
        <f t="shared" si="3"/>
        <v>2.6945853986697452E-2</v>
      </c>
      <c r="Z28">
        <f t="shared" si="4"/>
        <v>9.0434715407628652E-2</v>
      </c>
      <c r="AA28">
        <f t="shared" si="5"/>
        <v>0.48059591620876918</v>
      </c>
      <c r="AB28">
        <f t="shared" si="6"/>
        <v>0.15244709169777393</v>
      </c>
      <c r="AC28">
        <f t="shared" si="7"/>
        <v>1.0335396039500479E-2</v>
      </c>
      <c r="AD28">
        <f t="shared" si="8"/>
        <v>5.9428527271413095E-2</v>
      </c>
      <c r="AE28">
        <f t="shared" si="9"/>
        <v>9.8555383742093175E-2</v>
      </c>
      <c r="AF28">
        <f t="shared" si="10"/>
        <v>1.4026608928464784E-2</v>
      </c>
      <c r="AG28">
        <f t="shared" si="11"/>
        <v>0.13952784663954129</v>
      </c>
      <c r="AH28">
        <f t="shared" si="12"/>
        <v>4.2079826767680226E-2</v>
      </c>
      <c r="AI28">
        <f t="shared" si="13"/>
        <v>0.33331652256617367</v>
      </c>
      <c r="AJ28">
        <f t="shared" si="14"/>
        <v>3.063706685794762E-2</v>
      </c>
      <c r="AK28">
        <f t="shared" si="15"/>
        <v>2.1778155949233078E-2</v>
      </c>
      <c r="AL28">
        <f t="shared" si="16"/>
        <v>0.27130414625831423</v>
      </c>
      <c r="AN28" t="b">
        <f t="shared" si="17"/>
        <v>1</v>
      </c>
      <c r="AP28" t="s">
        <v>27</v>
      </c>
      <c r="AQ28" s="2">
        <v>145000000</v>
      </c>
      <c r="AR28">
        <v>3</v>
      </c>
      <c r="AS28">
        <v>9.7000000000000003E-2</v>
      </c>
      <c r="AT28">
        <v>0.86199999999999999</v>
      </c>
      <c r="AU28">
        <v>0.71</v>
      </c>
      <c r="AV28">
        <v>7.9895592000000001E-2</v>
      </c>
      <c r="AW28" s="2">
        <v>1810000000</v>
      </c>
      <c r="AY28" t="s">
        <v>27</v>
      </c>
      <c r="AZ28" s="2">
        <f t="shared" si="18"/>
        <v>487719.95715922385</v>
      </c>
      <c r="BA28" s="2">
        <f t="shared" si="19"/>
        <v>1636868.3488780784</v>
      </c>
      <c r="BB28" s="2">
        <f t="shared" si="20"/>
        <v>8698786.0833787229</v>
      </c>
      <c r="BC28" s="2">
        <f t="shared" si="21"/>
        <v>2759292.3597297077</v>
      </c>
      <c r="BD28" s="2">
        <f t="shared" si="22"/>
        <v>187070.66831495866</v>
      </c>
      <c r="BE28" s="2">
        <f t="shared" si="23"/>
        <v>1075656.3436125771</v>
      </c>
      <c r="BF28" s="2">
        <f t="shared" si="24"/>
        <v>1783852.4457318864</v>
      </c>
      <c r="BG28" s="2">
        <f t="shared" si="25"/>
        <v>253881.62160521257</v>
      </c>
      <c r="BH28" s="2">
        <f t="shared" si="26"/>
        <v>2525454.0241756975</v>
      </c>
      <c r="BI28" s="2">
        <f t="shared" si="27"/>
        <v>761644.86449501198</v>
      </c>
      <c r="BJ28" s="2">
        <f t="shared" si="28"/>
        <v>6033029.0584477438</v>
      </c>
      <c r="BK28" s="2">
        <f t="shared" si="29"/>
        <v>554530.91012885189</v>
      </c>
      <c r="BL28" s="2">
        <f t="shared" si="30"/>
        <v>394184.62268111872</v>
      </c>
      <c r="BM28" s="2">
        <f t="shared" si="31"/>
        <v>4910605.0472754873</v>
      </c>
      <c r="BO28" t="s">
        <v>27</v>
      </c>
      <c r="BP28" s="2">
        <f t="shared" si="32"/>
        <v>32062576.355614275</v>
      </c>
      <c r="BQ28" s="4">
        <f t="shared" si="33"/>
        <v>1.7714130583212306</v>
      </c>
      <c r="BS28" s="4">
        <v>1.7714130582326602</v>
      </c>
      <c r="BT28">
        <f t="shared" si="34"/>
        <v>1</v>
      </c>
    </row>
    <row r="29" spans="1:72" x14ac:dyDescent="0.2">
      <c r="A29" t="s">
        <v>28</v>
      </c>
      <c r="C29">
        <v>2.4380981315509601E-2</v>
      </c>
      <c r="D29">
        <v>2.43809813155096</v>
      </c>
      <c r="F29" t="b">
        <f t="shared" si="2"/>
        <v>1</v>
      </c>
      <c r="H29" t="s">
        <v>28</v>
      </c>
      <c r="I29">
        <v>0.69284064700000003</v>
      </c>
      <c r="J29">
        <v>3.4642032330000001</v>
      </c>
      <c r="K29">
        <v>17.58495546</v>
      </c>
      <c r="L29">
        <v>8.6440118770000005</v>
      </c>
      <c r="M29">
        <v>0.89079511700000003</v>
      </c>
      <c r="N29">
        <v>3.6621577040000002</v>
      </c>
      <c r="O29">
        <v>8.6770042889999992</v>
      </c>
      <c r="P29">
        <v>2.1445067629999999</v>
      </c>
      <c r="Q29">
        <v>9.8317387000000007</v>
      </c>
      <c r="R29">
        <v>2.804354998</v>
      </c>
      <c r="S29">
        <v>19.26756846</v>
      </c>
      <c r="T29">
        <v>1.418673705</v>
      </c>
      <c r="U29">
        <v>1.451666117</v>
      </c>
      <c r="V29">
        <v>19.465522929999999</v>
      </c>
      <c r="X29" t="s">
        <v>28</v>
      </c>
      <c r="Y29">
        <f t="shared" si="3"/>
        <v>1.6892134869132581E-2</v>
      </c>
      <c r="Z29">
        <f t="shared" si="4"/>
        <v>8.4460674296900948E-2</v>
      </c>
      <c r="AA29">
        <f t="shared" si="5"/>
        <v>0.42873847050432851</v>
      </c>
      <c r="AB29">
        <f t="shared" si="6"/>
        <v>0.21074949206418009</v>
      </c>
      <c r="AC29">
        <f t="shared" si="7"/>
        <v>2.1718459103524192E-2</v>
      </c>
      <c r="AD29">
        <f t="shared" si="8"/>
        <v>8.9286998555673541E-2</v>
      </c>
      <c r="AE29">
        <f t="shared" si="9"/>
        <v>0.21155387944470566</v>
      </c>
      <c r="AF29">
        <f t="shared" si="10"/>
        <v>5.2285179319686972E-2</v>
      </c>
      <c r="AG29">
        <f t="shared" si="11"/>
        <v>0.23970743754367266</v>
      </c>
      <c r="AH29">
        <f t="shared" si="12"/>
        <v>6.837292680829396E-2</v>
      </c>
      <c r="AI29">
        <f t="shared" si="13"/>
        <v>0.46976222661856204</v>
      </c>
      <c r="AJ29">
        <f t="shared" si="14"/>
        <v>3.458865709440978E-2</v>
      </c>
      <c r="AK29">
        <f t="shared" si="15"/>
        <v>3.5393044474935374E-2</v>
      </c>
      <c r="AL29">
        <f t="shared" si="16"/>
        <v>0.47458855085295371</v>
      </c>
      <c r="AN29" t="b">
        <f t="shared" si="17"/>
        <v>1</v>
      </c>
      <c r="AP29" t="s">
        <v>28</v>
      </c>
      <c r="AQ29" s="2">
        <v>460000000</v>
      </c>
      <c r="AR29">
        <v>3</v>
      </c>
      <c r="AS29">
        <v>9.8000000000000004E-2</v>
      </c>
      <c r="AT29">
        <v>1.0529999999999999</v>
      </c>
      <c r="AU29">
        <v>0.89</v>
      </c>
      <c r="AV29">
        <v>8.2830008999999996E-2</v>
      </c>
      <c r="AW29" s="2">
        <v>5560000000</v>
      </c>
      <c r="AY29" t="s">
        <v>28</v>
      </c>
      <c r="AZ29" s="2">
        <f t="shared" si="18"/>
        <v>939202.69872377161</v>
      </c>
      <c r="BA29" s="2">
        <f t="shared" si="19"/>
        <v>4696013.4909076933</v>
      </c>
      <c r="BB29" s="2">
        <f t="shared" si="20"/>
        <v>23837858.960040666</v>
      </c>
      <c r="BC29" s="2">
        <f t="shared" si="21"/>
        <v>11717671.758768413</v>
      </c>
      <c r="BD29" s="2">
        <f t="shared" si="22"/>
        <v>1207546.326155945</v>
      </c>
      <c r="BE29" s="2">
        <f t="shared" si="23"/>
        <v>4964357.1196954492</v>
      </c>
      <c r="BF29" s="2">
        <f t="shared" si="24"/>
        <v>11762395.697125636</v>
      </c>
      <c r="BG29" s="2">
        <f t="shared" si="25"/>
        <v>2907055.9701745957</v>
      </c>
      <c r="BH29" s="2">
        <f t="shared" si="26"/>
        <v>13327733.5274282</v>
      </c>
      <c r="BI29" s="2">
        <f t="shared" si="27"/>
        <v>3801534.730541144</v>
      </c>
      <c r="BJ29" s="2">
        <f t="shared" si="28"/>
        <v>26118779.799992051</v>
      </c>
      <c r="BK29" s="2">
        <f t="shared" si="29"/>
        <v>1923129.3344491837</v>
      </c>
      <c r="BL29" s="2">
        <f t="shared" si="30"/>
        <v>1967853.272806407</v>
      </c>
      <c r="BM29" s="2">
        <f t="shared" si="31"/>
        <v>26387123.427424226</v>
      </c>
      <c r="BO29" t="s">
        <v>28</v>
      </c>
      <c r="BP29" s="2">
        <f t="shared" si="32"/>
        <v>135558256.11423337</v>
      </c>
      <c r="BQ29" s="4">
        <f t="shared" si="33"/>
        <v>2.43809813155096</v>
      </c>
      <c r="BS29" s="4">
        <v>2.43809813155096</v>
      </c>
      <c r="BT29">
        <f t="shared" si="34"/>
        <v>1</v>
      </c>
    </row>
    <row r="30" spans="1:72" x14ac:dyDescent="0.2">
      <c r="A30" t="s">
        <v>29</v>
      </c>
      <c r="C30">
        <v>7.1205164038064799E-3</v>
      </c>
      <c r="D30">
        <v>0.71205164038064794</v>
      </c>
      <c r="F30" t="b">
        <f t="shared" si="2"/>
        <v>1</v>
      </c>
      <c r="H30" t="s">
        <v>29</v>
      </c>
      <c r="I30">
        <v>1.3930348260000001</v>
      </c>
      <c r="J30">
        <v>2.7860696520000001</v>
      </c>
      <c r="K30">
        <v>24.4278607</v>
      </c>
      <c r="L30">
        <v>6.915422886</v>
      </c>
      <c r="M30">
        <v>0.39800995</v>
      </c>
      <c r="N30">
        <v>2.0895522390000001</v>
      </c>
      <c r="O30">
        <v>3.5323383079999999</v>
      </c>
      <c r="P30">
        <v>2.0895522390000001</v>
      </c>
      <c r="Q30">
        <v>8.7562189050000008</v>
      </c>
      <c r="R30">
        <v>2.7860696520000001</v>
      </c>
      <c r="S30">
        <v>20.84577114</v>
      </c>
      <c r="T30">
        <v>1.9402985070000001</v>
      </c>
      <c r="U30">
        <v>1.741293532</v>
      </c>
      <c r="V30">
        <v>20.29850746</v>
      </c>
      <c r="X30" t="s">
        <v>29</v>
      </c>
      <c r="Y30">
        <f t="shared" si="3"/>
        <v>9.9191273296067046E-3</v>
      </c>
      <c r="Z30">
        <f t="shared" si="4"/>
        <v>1.9838254659213409E-2</v>
      </c>
      <c r="AA30">
        <f t="shared" si="5"/>
        <v>0.17393898282424963</v>
      </c>
      <c r="AB30">
        <f t="shared" si="6"/>
        <v>4.9241382099021749E-2</v>
      </c>
      <c r="AC30">
        <f t="shared" si="7"/>
        <v>2.8340363778531969E-3</v>
      </c>
      <c r="AD30">
        <f t="shared" si="8"/>
        <v>1.4878690994410058E-2</v>
      </c>
      <c r="AE30">
        <f t="shared" si="9"/>
        <v>2.5152072865908023E-2</v>
      </c>
      <c r="AF30">
        <f t="shared" si="10"/>
        <v>1.4878690994410058E-2</v>
      </c>
      <c r="AG30">
        <f t="shared" si="11"/>
        <v>6.2348800348372917E-2</v>
      </c>
      <c r="AH30">
        <f t="shared" si="12"/>
        <v>1.9838254659213409E-2</v>
      </c>
      <c r="AI30">
        <f t="shared" si="13"/>
        <v>0.14843265535236572</v>
      </c>
      <c r="AJ30">
        <f t="shared" si="14"/>
        <v>1.3815927347374721E-2</v>
      </c>
      <c r="AK30">
        <f t="shared" si="15"/>
        <v>1.2398909158448124E-2</v>
      </c>
      <c r="AL30">
        <f t="shared" si="16"/>
        <v>0.1445358553417182</v>
      </c>
      <c r="AN30" t="b">
        <f t="shared" si="17"/>
        <v>1</v>
      </c>
      <c r="AP30" t="s">
        <v>29</v>
      </c>
      <c r="AQ30" s="2">
        <v>836000000</v>
      </c>
      <c r="AR30">
        <v>3</v>
      </c>
      <c r="AS30">
        <v>0.11</v>
      </c>
      <c r="AT30">
        <v>0.81100000000000005</v>
      </c>
      <c r="AU30">
        <v>0.65</v>
      </c>
      <c r="AV30">
        <v>8.8162762000000006E-2</v>
      </c>
      <c r="AW30" s="2">
        <v>9490000000</v>
      </c>
      <c r="AY30" t="s">
        <v>29</v>
      </c>
      <c r="AZ30" s="2">
        <f t="shared" si="18"/>
        <v>941325.18357967632</v>
      </c>
      <c r="BA30" s="2">
        <f t="shared" si="19"/>
        <v>1882650.3671593526</v>
      </c>
      <c r="BB30" s="2">
        <f t="shared" si="20"/>
        <v>16506809.470021291</v>
      </c>
      <c r="BC30" s="2">
        <f t="shared" si="21"/>
        <v>4673007.1611971641</v>
      </c>
      <c r="BD30" s="2">
        <f t="shared" si="22"/>
        <v>268950.05225826835</v>
      </c>
      <c r="BE30" s="2">
        <f t="shared" si="23"/>
        <v>1411987.7753695145</v>
      </c>
      <c r="BF30" s="2">
        <f t="shared" si="24"/>
        <v>2386931.7149746711</v>
      </c>
      <c r="BG30" s="2">
        <f t="shared" si="25"/>
        <v>1411987.7753695145</v>
      </c>
      <c r="BH30" s="2">
        <f t="shared" si="26"/>
        <v>5916901.1530605899</v>
      </c>
      <c r="BI30" s="2">
        <f t="shared" si="27"/>
        <v>1882650.3671593526</v>
      </c>
      <c r="BJ30" s="2">
        <f t="shared" si="28"/>
        <v>14086258.992939506</v>
      </c>
      <c r="BK30" s="2">
        <f t="shared" si="29"/>
        <v>1311131.5052658611</v>
      </c>
      <c r="BL30" s="2">
        <f t="shared" si="30"/>
        <v>1176656.4791367271</v>
      </c>
      <c r="BM30" s="2">
        <f t="shared" si="31"/>
        <v>13716452.671929056</v>
      </c>
      <c r="BO30" t="s">
        <v>29</v>
      </c>
      <c r="BP30" s="2">
        <f t="shared" si="32"/>
        <v>67573700.66942054</v>
      </c>
      <c r="BQ30" s="4">
        <f t="shared" si="33"/>
        <v>0.71205164035216584</v>
      </c>
      <c r="BS30" s="4">
        <v>0.71205164038064794</v>
      </c>
      <c r="BT30">
        <f t="shared" si="34"/>
        <v>1</v>
      </c>
    </row>
    <row r="31" spans="1:72" x14ac:dyDescent="0.2">
      <c r="A31" t="s">
        <v>30</v>
      </c>
      <c r="C31">
        <v>3.9265298472495498E-2</v>
      </c>
      <c r="D31">
        <v>3.92652984724955</v>
      </c>
      <c r="F31" t="b">
        <f t="shared" si="2"/>
        <v>1</v>
      </c>
      <c r="H31" t="s">
        <v>30</v>
      </c>
      <c r="I31">
        <v>0.85851081399999996</v>
      </c>
      <c r="J31">
        <v>3.7147102529999998</v>
      </c>
      <c r="K31">
        <v>19.126630349999999</v>
      </c>
      <c r="L31">
        <v>15.081723630000001</v>
      </c>
      <c r="M31">
        <v>0.50354961200000004</v>
      </c>
      <c r="N31">
        <v>2.5920422649999999</v>
      </c>
      <c r="O31">
        <v>8.0237741459999992</v>
      </c>
      <c r="P31">
        <v>6.7194981010000001</v>
      </c>
      <c r="Q31">
        <v>5.993065874</v>
      </c>
      <c r="R31">
        <v>1.5354135710000001</v>
      </c>
      <c r="S31">
        <v>13.926035990000001</v>
      </c>
      <c r="T31">
        <v>1.1969621930000001</v>
      </c>
      <c r="U31">
        <v>0.98233448899999998</v>
      </c>
      <c r="V31">
        <v>19.745748720000002</v>
      </c>
      <c r="X31" t="s">
        <v>30</v>
      </c>
      <c r="Y31">
        <f t="shared" si="3"/>
        <v>3.3709683353575069E-2</v>
      </c>
      <c r="Z31">
        <f t="shared" si="4"/>
        <v>0.14585920682288425</v>
      </c>
      <c r="AA31">
        <f t="shared" si="5"/>
        <v>0.75101284946584101</v>
      </c>
      <c r="AB31">
        <f t="shared" si="6"/>
        <v>0.5921883798116383</v>
      </c>
      <c r="AC31">
        <f t="shared" si="7"/>
        <v>1.9772025810889302E-2</v>
      </c>
      <c r="AD31">
        <f t="shared" si="8"/>
        <v>0.10177731318854827</v>
      </c>
      <c r="AE31">
        <f t="shared" si="9"/>
        <v>0.31505588671858265</v>
      </c>
      <c r="AF31">
        <f t="shared" si="10"/>
        <v>0.26384309852113175</v>
      </c>
      <c r="AG31">
        <f t="shared" si="11"/>
        <v>0.23531952030793712</v>
      </c>
      <c r="AH31">
        <f t="shared" si="12"/>
        <v>6.0288472144035161E-2</v>
      </c>
      <c r="AI31">
        <f t="shared" si="13"/>
        <v>0.54680995968606438</v>
      </c>
      <c r="AJ31">
        <f t="shared" si="14"/>
        <v>4.6999077768437765E-2</v>
      </c>
      <c r="AK31">
        <f t="shared" si="15"/>
        <v>3.8571656910411346E-2</v>
      </c>
      <c r="AL31">
        <f t="shared" si="16"/>
        <v>0.77532271705369604</v>
      </c>
      <c r="AN31" t="b">
        <f t="shared" si="17"/>
        <v>1</v>
      </c>
      <c r="AP31" t="s">
        <v>30</v>
      </c>
      <c r="AQ31" s="2">
        <v>634000000</v>
      </c>
      <c r="AR31">
        <v>3</v>
      </c>
      <c r="AS31">
        <v>0.10199999999999999</v>
      </c>
      <c r="AT31">
        <v>1.0680000000000001</v>
      </c>
      <c r="AU31">
        <v>0.91</v>
      </c>
      <c r="AV31">
        <v>8.6910111999999998E-2</v>
      </c>
      <c r="AW31" s="2">
        <v>7300000000</v>
      </c>
      <c r="AY31" t="s">
        <v>30</v>
      </c>
      <c r="AZ31" s="2">
        <f t="shared" si="18"/>
        <v>2460806.8848109799</v>
      </c>
      <c r="BA31" s="2">
        <f t="shared" si="19"/>
        <v>10647722.098070551</v>
      </c>
      <c r="BB31" s="2">
        <f t="shared" si="20"/>
        <v>54823938.011006393</v>
      </c>
      <c r="BC31" s="2">
        <f t="shared" si="21"/>
        <v>43229751.726249598</v>
      </c>
      <c r="BD31" s="2">
        <f t="shared" si="22"/>
        <v>1443357.8841949191</v>
      </c>
      <c r="BE31" s="2">
        <f t="shared" si="23"/>
        <v>7429743.8627640232</v>
      </c>
      <c r="BF31" s="2">
        <f t="shared" si="24"/>
        <v>22999079.730456535</v>
      </c>
      <c r="BG31" s="2">
        <f t="shared" si="25"/>
        <v>19260546.192042619</v>
      </c>
      <c r="BH31" s="2">
        <f t="shared" si="26"/>
        <v>17178324.982479408</v>
      </c>
      <c r="BI31" s="2">
        <f t="shared" si="27"/>
        <v>4401058.4665145669</v>
      </c>
      <c r="BJ31" s="2">
        <f t="shared" si="28"/>
        <v>39917127.057082698</v>
      </c>
      <c r="BK31" s="2">
        <f t="shared" si="29"/>
        <v>3430932.6770959566</v>
      </c>
      <c r="BL31" s="2">
        <f t="shared" si="30"/>
        <v>2815730.9544600286</v>
      </c>
      <c r="BM31" s="2">
        <f t="shared" si="31"/>
        <v>56598558.344919816</v>
      </c>
      <c r="BO31" t="s">
        <v>30</v>
      </c>
      <c r="BP31" s="2">
        <f t="shared" si="32"/>
        <v>286636678.87214804</v>
      </c>
      <c r="BQ31" s="4">
        <f t="shared" si="33"/>
        <v>3.9265298475636716</v>
      </c>
      <c r="BS31" s="4">
        <v>3.92652984724955</v>
      </c>
      <c r="BT31">
        <f t="shared" si="34"/>
        <v>1</v>
      </c>
    </row>
    <row r="32" spans="1:72" x14ac:dyDescent="0.2">
      <c r="A32" t="s">
        <v>31</v>
      </c>
      <c r="C32">
        <v>1.9810175477320401E-2</v>
      </c>
      <c r="D32">
        <v>1.9810175477320402</v>
      </c>
      <c r="F32" t="b">
        <f t="shared" si="2"/>
        <v>1</v>
      </c>
      <c r="H32" t="s">
        <v>31</v>
      </c>
      <c r="I32">
        <v>1.0854982310000001</v>
      </c>
      <c r="J32">
        <v>1.719721917</v>
      </c>
      <c r="K32">
        <v>14.33101598</v>
      </c>
      <c r="L32">
        <v>6.67154531</v>
      </c>
      <c r="M32">
        <v>0.32930845199999997</v>
      </c>
      <c r="N32">
        <v>1.1220880600000001</v>
      </c>
      <c r="O32">
        <v>4.8176606900000003</v>
      </c>
      <c r="P32">
        <v>2.439321869</v>
      </c>
      <c r="Q32">
        <v>6.5861690450000001</v>
      </c>
      <c r="R32">
        <v>2.1100134160000001</v>
      </c>
      <c r="S32">
        <v>15.867788750000001</v>
      </c>
      <c r="T32">
        <v>1.2074643249999999</v>
      </c>
      <c r="U32">
        <v>1.097694841</v>
      </c>
      <c r="V32">
        <v>40.61470911</v>
      </c>
      <c r="X32" t="s">
        <v>31</v>
      </c>
      <c r="Y32">
        <f t="shared" si="3"/>
        <v>2.1503910436430879E-2</v>
      </c>
      <c r="Z32">
        <f t="shared" si="4"/>
        <v>3.4067992947963831E-2</v>
      </c>
      <c r="AA32">
        <f t="shared" si="5"/>
        <v>0.28389994133208279</v>
      </c>
      <c r="AB32">
        <f t="shared" si="6"/>
        <v>0.13216448329599395</v>
      </c>
      <c r="AC32">
        <f t="shared" si="7"/>
        <v>6.5236582202847426E-3</v>
      </c>
      <c r="AD32">
        <f t="shared" si="8"/>
        <v>2.2228761369606026E-2</v>
      </c>
      <c r="AE32">
        <f t="shared" si="9"/>
        <v>9.5438703659088506E-2</v>
      </c>
      <c r="AF32">
        <f t="shared" si="10"/>
        <v>4.8323394270555174E-2</v>
      </c>
      <c r="AG32">
        <f t="shared" si="11"/>
        <v>0.13047316450474575</v>
      </c>
      <c r="AH32">
        <f t="shared" si="12"/>
        <v>4.1799736030460249E-2</v>
      </c>
      <c r="AI32">
        <f t="shared" si="13"/>
        <v>0.31434367957455056</v>
      </c>
      <c r="AJ32">
        <f t="shared" si="14"/>
        <v>2.3920080160854229E-2</v>
      </c>
      <c r="AK32">
        <f t="shared" si="15"/>
        <v>2.1745527420759317E-2</v>
      </c>
      <c r="AL32">
        <f t="shared" si="16"/>
        <v>0.80458451442942347</v>
      </c>
      <c r="AN32" t="b">
        <f t="shared" si="17"/>
        <v>1</v>
      </c>
      <c r="AP32" t="s">
        <v>31</v>
      </c>
      <c r="AQ32" s="2">
        <v>741000000</v>
      </c>
      <c r="AR32">
        <v>3</v>
      </c>
      <c r="AS32">
        <v>0.108</v>
      </c>
      <c r="AT32">
        <v>0.83599999999999997</v>
      </c>
      <c r="AU32">
        <v>0.67</v>
      </c>
      <c r="AV32">
        <v>8.6555023999999994E-2</v>
      </c>
      <c r="AW32" s="2">
        <v>8560000000</v>
      </c>
      <c r="AY32" t="s">
        <v>31</v>
      </c>
      <c r="AZ32" s="2">
        <f t="shared" si="18"/>
        <v>1840734.7333584833</v>
      </c>
      <c r="BA32" s="2">
        <f t="shared" si="19"/>
        <v>2916220.1963457041</v>
      </c>
      <c r="BB32" s="2">
        <f t="shared" si="20"/>
        <v>24301834.978026286</v>
      </c>
      <c r="BC32" s="2">
        <f t="shared" si="21"/>
        <v>11313279.770137081</v>
      </c>
      <c r="BD32" s="2">
        <f t="shared" si="22"/>
        <v>558425.14365637396</v>
      </c>
      <c r="BE32" s="2">
        <f t="shared" si="23"/>
        <v>1902781.9732382759</v>
      </c>
      <c r="BF32" s="2">
        <f t="shared" si="24"/>
        <v>8169553.0332179759</v>
      </c>
      <c r="BG32" s="2">
        <f t="shared" si="25"/>
        <v>4136482.5495595229</v>
      </c>
      <c r="BH32" s="2">
        <f t="shared" si="26"/>
        <v>11168502.881606236</v>
      </c>
      <c r="BI32" s="2">
        <f t="shared" si="27"/>
        <v>3578057.4042073973</v>
      </c>
      <c r="BJ32" s="2">
        <f t="shared" si="28"/>
        <v>26907818.971581526</v>
      </c>
      <c r="BK32" s="2">
        <f t="shared" si="29"/>
        <v>2047558.8617691218</v>
      </c>
      <c r="BL32" s="2">
        <f t="shared" si="30"/>
        <v>1861417.1472169973</v>
      </c>
      <c r="BM32" s="2">
        <f t="shared" si="31"/>
        <v>68872434.435158655</v>
      </c>
      <c r="BO32" t="s">
        <v>31</v>
      </c>
      <c r="BP32" s="2">
        <f t="shared" si="32"/>
        <v>169575102.07907963</v>
      </c>
      <c r="BQ32" s="4">
        <f t="shared" si="33"/>
        <v>1.9810175476527994</v>
      </c>
      <c r="BS32" s="4">
        <v>1.9810175477320402</v>
      </c>
      <c r="BT32">
        <f t="shared" si="34"/>
        <v>1</v>
      </c>
    </row>
    <row r="33" spans="1:72" x14ac:dyDescent="0.2">
      <c r="A33" t="s">
        <v>32</v>
      </c>
      <c r="C33">
        <v>1.25963814031605E-2</v>
      </c>
      <c r="D33">
        <v>1.2596381403160499</v>
      </c>
      <c r="F33" t="b">
        <f t="shared" si="2"/>
        <v>1</v>
      </c>
      <c r="H33" t="s">
        <v>32</v>
      </c>
      <c r="I33">
        <v>1.2274959080000001</v>
      </c>
      <c r="J33">
        <v>2.4140752860000001</v>
      </c>
      <c r="K33">
        <v>17.8396072</v>
      </c>
      <c r="L33">
        <v>11.292962360000001</v>
      </c>
      <c r="M33">
        <v>0.40916530299999998</v>
      </c>
      <c r="N33">
        <v>2.0867430439999999</v>
      </c>
      <c r="O33">
        <v>7.2013093289999999</v>
      </c>
      <c r="P33">
        <v>7.2013093289999999</v>
      </c>
      <c r="Q33">
        <v>8.1833060559999993</v>
      </c>
      <c r="R33">
        <v>1.8412438630000001</v>
      </c>
      <c r="S33">
        <v>15.79378069</v>
      </c>
      <c r="T33">
        <v>1.51391162</v>
      </c>
      <c r="U33">
        <v>1.6775777409999999</v>
      </c>
      <c r="V33">
        <v>21.317512270000002</v>
      </c>
      <c r="X33" t="s">
        <v>32</v>
      </c>
      <c r="Y33">
        <f t="shared" si="3"/>
        <v>1.5462006627986812E-2</v>
      </c>
      <c r="Z33">
        <f t="shared" si="4"/>
        <v>3.0408613038399764E-2</v>
      </c>
      <c r="AA33">
        <f t="shared" si="5"/>
        <v>0.22471449637376814</v>
      </c>
      <c r="AB33">
        <f t="shared" si="6"/>
        <v>0.1422504610580955</v>
      </c>
      <c r="AC33">
        <f t="shared" si="7"/>
        <v>5.1540022135277306E-3</v>
      </c>
      <c r="AD33">
        <f t="shared" si="8"/>
        <v>2.6285411272616129E-2</v>
      </c>
      <c r="AE33">
        <f t="shared" si="9"/>
        <v>9.0710438910221819E-2</v>
      </c>
      <c r="AF33">
        <f t="shared" si="10"/>
        <v>9.0710438910221819E-2</v>
      </c>
      <c r="AG33">
        <f t="shared" si="11"/>
        <v>0.10308004422016909</v>
      </c>
      <c r="AH33">
        <f t="shared" si="12"/>
        <v>2.3193009954576599E-2</v>
      </c>
      <c r="AI33">
        <f t="shared" si="13"/>
        <v>0.19894448536911138</v>
      </c>
      <c r="AJ33">
        <f t="shared" si="14"/>
        <v>1.9069808176196586E-2</v>
      </c>
      <c r="AK33">
        <f t="shared" si="15"/>
        <v>2.1131409059088401E-2</v>
      </c>
      <c r="AL33">
        <f t="shared" si="16"/>
        <v>0.26852351511947381</v>
      </c>
      <c r="AN33" t="b">
        <f t="shared" si="17"/>
        <v>1</v>
      </c>
      <c r="AP33" t="s">
        <v>32</v>
      </c>
      <c r="AQ33" s="2">
        <v>766000000</v>
      </c>
      <c r="AR33">
        <v>3</v>
      </c>
      <c r="AS33">
        <v>9.9000000000000005E-2</v>
      </c>
      <c r="AT33">
        <v>0.97</v>
      </c>
      <c r="AU33">
        <v>0.8</v>
      </c>
      <c r="AV33">
        <v>8.1649484999999994E-2</v>
      </c>
      <c r="AW33" s="2">
        <v>9380000000</v>
      </c>
      <c r="AY33" t="s">
        <v>32</v>
      </c>
      <c r="AZ33" s="2">
        <f t="shared" si="18"/>
        <v>1450336.2217051631</v>
      </c>
      <c r="BA33" s="2">
        <f t="shared" si="19"/>
        <v>2852327.903001898</v>
      </c>
      <c r="BB33" s="2">
        <f t="shared" si="20"/>
        <v>21078219.759859454</v>
      </c>
      <c r="BC33" s="2">
        <f t="shared" si="21"/>
        <v>13343093.247249357</v>
      </c>
      <c r="BD33" s="2">
        <f t="shared" si="22"/>
        <v>483445.40762890113</v>
      </c>
      <c r="BE33" s="2">
        <f t="shared" si="23"/>
        <v>2465571.5773713929</v>
      </c>
      <c r="BF33" s="2">
        <f t="shared" si="24"/>
        <v>8508639.1697788071</v>
      </c>
      <c r="BG33" s="2">
        <f t="shared" si="25"/>
        <v>8508639.1697788071</v>
      </c>
      <c r="BH33" s="2">
        <f t="shared" si="26"/>
        <v>9668908.1478518602</v>
      </c>
      <c r="BI33" s="2">
        <f t="shared" si="27"/>
        <v>2175504.3337392849</v>
      </c>
      <c r="BJ33" s="2">
        <f t="shared" si="28"/>
        <v>18660992.727622647</v>
      </c>
      <c r="BK33" s="2">
        <f t="shared" si="29"/>
        <v>1788748.0069272397</v>
      </c>
      <c r="BL33" s="2">
        <f t="shared" si="30"/>
        <v>1982126.169742492</v>
      </c>
      <c r="BM33" s="2">
        <f t="shared" si="31"/>
        <v>25187505.718206644</v>
      </c>
      <c r="BO33" t="s">
        <v>32</v>
      </c>
      <c r="BP33" s="2">
        <f t="shared" si="32"/>
        <v>118154057.56046395</v>
      </c>
      <c r="BQ33" s="4">
        <f t="shared" si="33"/>
        <v>1.2596381403034536</v>
      </c>
      <c r="BS33" s="4">
        <v>1.2596381403160499</v>
      </c>
      <c r="BT33">
        <f t="shared" si="34"/>
        <v>1</v>
      </c>
    </row>
    <row r="34" spans="1:72" x14ac:dyDescent="0.2">
      <c r="A34" t="s">
        <v>33</v>
      </c>
      <c r="C34">
        <v>2.64673828429083E-2</v>
      </c>
      <c r="D34">
        <v>2.64673828429083</v>
      </c>
      <c r="F34" t="b">
        <f t="shared" si="2"/>
        <v>1</v>
      </c>
      <c r="H34" t="s">
        <v>33</v>
      </c>
      <c r="I34">
        <v>1.2527634489999999</v>
      </c>
      <c r="J34">
        <v>8.2535003679999992</v>
      </c>
      <c r="K34">
        <v>23.19823139</v>
      </c>
      <c r="L34">
        <v>16.330140010000001</v>
      </c>
      <c r="M34">
        <v>0.456890199</v>
      </c>
      <c r="N34">
        <v>6.3669859989999997</v>
      </c>
      <c r="O34">
        <v>5.5858511420000001</v>
      </c>
      <c r="P34">
        <v>0.89904200400000001</v>
      </c>
      <c r="Q34">
        <v>6.6912306560000001</v>
      </c>
      <c r="R34">
        <v>1.901252763</v>
      </c>
      <c r="S34">
        <v>13.456153280000001</v>
      </c>
      <c r="T34">
        <v>1.120117907</v>
      </c>
      <c r="U34">
        <v>0.869565217</v>
      </c>
      <c r="V34">
        <v>13.61827561</v>
      </c>
      <c r="X34" t="s">
        <v>33</v>
      </c>
      <c r="Y34">
        <f t="shared" si="3"/>
        <v>3.3157369816285226E-2</v>
      </c>
      <c r="Z34">
        <f t="shared" si="4"/>
        <v>0.21844855403394053</v>
      </c>
      <c r="AA34">
        <f t="shared" si="5"/>
        <v>0.6139964714775028</v>
      </c>
      <c r="AB34">
        <f t="shared" si="6"/>
        <v>0.43221606752296438</v>
      </c>
      <c r="AC34">
        <f t="shared" si="7"/>
        <v>1.2092687814105559E-2</v>
      </c>
      <c r="AD34">
        <f t="shared" si="8"/>
        <v>0.16851745599096998</v>
      </c>
      <c r="AE34">
        <f t="shared" si="9"/>
        <v>0.14784286067881053</v>
      </c>
      <c r="AF34">
        <f t="shared" si="10"/>
        <v>2.3795288911723493E-2</v>
      </c>
      <c r="AG34">
        <f t="shared" si="11"/>
        <v>0.17709936346255645</v>
      </c>
      <c r="AH34">
        <f t="shared" si="12"/>
        <v>5.0321184759458203E-2</v>
      </c>
      <c r="AI34">
        <f t="shared" si="13"/>
        <v>0.35614916045461625</v>
      </c>
      <c r="AJ34">
        <f t="shared" si="14"/>
        <v>2.9646589473766152E-2</v>
      </c>
      <c r="AK34">
        <f t="shared" si="15"/>
        <v>2.3015115505215632E-2</v>
      </c>
      <c r="AL34">
        <f t="shared" si="16"/>
        <v>0.36044011423011058</v>
      </c>
      <c r="AN34" t="b">
        <f t="shared" si="17"/>
        <v>1</v>
      </c>
      <c r="AP34" t="s">
        <v>33</v>
      </c>
      <c r="AQ34" s="2">
        <v>301000000</v>
      </c>
      <c r="AR34">
        <v>3</v>
      </c>
      <c r="AS34">
        <v>0.10979999999999999</v>
      </c>
      <c r="AT34">
        <v>0.96599999999999997</v>
      </c>
      <c r="AU34">
        <v>0.8</v>
      </c>
      <c r="AV34">
        <v>9.0931677000000002E-2</v>
      </c>
      <c r="AW34" s="2">
        <v>3310000000</v>
      </c>
      <c r="AY34" t="s">
        <v>33</v>
      </c>
      <c r="AZ34" s="2">
        <f t="shared" si="18"/>
        <v>1097508.9409190409</v>
      </c>
      <c r="BA34" s="2">
        <f t="shared" si="19"/>
        <v>7230647.1385234324</v>
      </c>
      <c r="BB34" s="2">
        <f t="shared" si="20"/>
        <v>20323283.205905341</v>
      </c>
      <c r="BC34" s="2">
        <f t="shared" si="21"/>
        <v>14306351.835010121</v>
      </c>
      <c r="BD34" s="2">
        <f t="shared" si="22"/>
        <v>400267.966646894</v>
      </c>
      <c r="BE34" s="2">
        <f t="shared" si="23"/>
        <v>5577927.7933011064</v>
      </c>
      <c r="BF34" s="2">
        <f t="shared" si="24"/>
        <v>4893598.6884686286</v>
      </c>
      <c r="BG34" s="2">
        <f t="shared" si="25"/>
        <v>787624.06297804753</v>
      </c>
      <c r="BH34" s="2">
        <f t="shared" si="26"/>
        <v>5861988.9306106186</v>
      </c>
      <c r="BI34" s="2">
        <f t="shared" si="27"/>
        <v>1665631.2155380666</v>
      </c>
      <c r="BJ34" s="2">
        <f t="shared" si="28"/>
        <v>11788537.211047797</v>
      </c>
      <c r="BK34" s="2">
        <f t="shared" si="29"/>
        <v>981302.11158165964</v>
      </c>
      <c r="BL34" s="2">
        <f t="shared" si="30"/>
        <v>761800.32322263753</v>
      </c>
      <c r="BM34" s="2">
        <f t="shared" si="31"/>
        <v>11930567.781016659</v>
      </c>
      <c r="BO34" t="s">
        <v>33</v>
      </c>
      <c r="BP34" s="2">
        <f t="shared" si="32"/>
        <v>87607037.204770043</v>
      </c>
      <c r="BQ34" s="4">
        <f t="shared" si="33"/>
        <v>2.6467382841320255</v>
      </c>
      <c r="BS34" s="4">
        <v>2.64673828429083</v>
      </c>
      <c r="BT34">
        <f t="shared" si="34"/>
        <v>1</v>
      </c>
    </row>
    <row r="35" spans="1:72" x14ac:dyDescent="0.2">
      <c r="A35" t="s">
        <v>34</v>
      </c>
      <c r="C35">
        <v>7.6976906927921597E-3</v>
      </c>
      <c r="D35">
        <v>0.76976906927921596</v>
      </c>
      <c r="F35" t="b">
        <f t="shared" si="2"/>
        <v>1</v>
      </c>
      <c r="H35" t="s">
        <v>34</v>
      </c>
      <c r="I35">
        <v>1.416893733</v>
      </c>
      <c r="J35">
        <v>1.6893732969999999</v>
      </c>
      <c r="K35">
        <v>17.874659399999999</v>
      </c>
      <c r="L35">
        <v>7.3024523160000001</v>
      </c>
      <c r="M35">
        <v>0.49046321500000001</v>
      </c>
      <c r="N35">
        <v>1.416893733</v>
      </c>
      <c r="O35">
        <v>4.3596730250000002</v>
      </c>
      <c r="P35">
        <v>1.307901907</v>
      </c>
      <c r="Q35">
        <v>11.662125339999999</v>
      </c>
      <c r="R35">
        <v>2.506811989</v>
      </c>
      <c r="S35">
        <v>23.923705720000001</v>
      </c>
      <c r="T35">
        <v>1.9073569480000001</v>
      </c>
      <c r="U35">
        <v>1.416893733</v>
      </c>
      <c r="V35">
        <v>22.72479564</v>
      </c>
      <c r="X35" t="s">
        <v>34</v>
      </c>
      <c r="Y35">
        <f t="shared" si="3"/>
        <v>1.0906809701189639E-2</v>
      </c>
      <c r="Z35">
        <f t="shared" si="4"/>
        <v>1.3004273104968505E-2</v>
      </c>
      <c r="AA35">
        <f t="shared" si="5"/>
        <v>0.13759359930020987</v>
      </c>
      <c r="AB35">
        <f t="shared" si="6"/>
        <v>5.6212019227431756E-2</v>
      </c>
      <c r="AC35">
        <f t="shared" si="7"/>
        <v>3.77543412526242E-3</v>
      </c>
      <c r="AD35">
        <f t="shared" si="8"/>
        <v>1.0906809701189639E-2</v>
      </c>
      <c r="AE35">
        <f t="shared" si="9"/>
        <v>3.3559414468159542E-2</v>
      </c>
      <c r="AF35">
        <f t="shared" si="10"/>
        <v>1.0067824336599016E-2</v>
      </c>
      <c r="AG35">
        <f t="shared" si="11"/>
        <v>8.9771433687893601E-2</v>
      </c>
      <c r="AH35">
        <f t="shared" si="12"/>
        <v>1.9296663316305102E-2</v>
      </c>
      <c r="AI35">
        <f t="shared" si="13"/>
        <v>0.18415728685794255</v>
      </c>
      <c r="AJ35">
        <f t="shared" si="14"/>
        <v>1.4682243826452059E-2</v>
      </c>
      <c r="AK35">
        <f t="shared" si="15"/>
        <v>1.0906809701189639E-2</v>
      </c>
      <c r="AL35">
        <f t="shared" si="16"/>
        <v>0.17492844789363185</v>
      </c>
      <c r="AN35" t="b">
        <f t="shared" si="17"/>
        <v>1</v>
      </c>
      <c r="AP35" t="s">
        <v>34</v>
      </c>
      <c r="AQ35" s="2">
        <v>478000000</v>
      </c>
      <c r="AR35">
        <v>3</v>
      </c>
      <c r="AS35">
        <v>0.11070000000000001</v>
      </c>
      <c r="AT35">
        <v>1.0016</v>
      </c>
      <c r="AU35">
        <v>0.82</v>
      </c>
      <c r="AV35">
        <v>9.0628994000000004E-2</v>
      </c>
      <c r="AW35" s="2">
        <v>5270000000</v>
      </c>
      <c r="AY35" t="s">
        <v>34</v>
      </c>
      <c r="AZ35" s="2">
        <f t="shared" si="18"/>
        <v>574788.87125269393</v>
      </c>
      <c r="BA35" s="2">
        <f t="shared" si="19"/>
        <v>685325.19263184024</v>
      </c>
      <c r="BB35" s="2">
        <f t="shared" si="20"/>
        <v>7251182.68312106</v>
      </c>
      <c r="BC35" s="2">
        <f t="shared" si="21"/>
        <v>2962373.4132856536</v>
      </c>
      <c r="BD35" s="2">
        <f t="shared" si="22"/>
        <v>198965.37840132957</v>
      </c>
      <c r="BE35" s="2">
        <f t="shared" si="23"/>
        <v>574788.87125269393</v>
      </c>
      <c r="BF35" s="2">
        <f t="shared" si="24"/>
        <v>1768581.1424720078</v>
      </c>
      <c r="BG35" s="2">
        <f t="shared" si="25"/>
        <v>530574.34253876808</v>
      </c>
      <c r="BH35" s="2">
        <f t="shared" si="26"/>
        <v>4730954.5553519931</v>
      </c>
      <c r="BI35" s="2">
        <f t="shared" si="27"/>
        <v>1016934.1567692789</v>
      </c>
      <c r="BJ35" s="2">
        <f t="shared" si="28"/>
        <v>9705089.0174135715</v>
      </c>
      <c r="BK35" s="2">
        <f t="shared" si="29"/>
        <v>773754.24965402344</v>
      </c>
      <c r="BL35" s="2">
        <f t="shared" si="30"/>
        <v>574788.87125269393</v>
      </c>
      <c r="BM35" s="2">
        <f t="shared" si="31"/>
        <v>9218729.2039943989</v>
      </c>
      <c r="BO35" t="s">
        <v>34</v>
      </c>
      <c r="BP35" s="2">
        <f t="shared" si="32"/>
        <v>40566829.949392006</v>
      </c>
      <c r="BQ35" s="4">
        <f t="shared" si="33"/>
        <v>0.76976906924842514</v>
      </c>
      <c r="BS35" s="4">
        <v>0.76976906927921596</v>
      </c>
      <c r="BT35">
        <f t="shared" si="34"/>
        <v>1</v>
      </c>
    </row>
    <row r="36" spans="1:72" x14ac:dyDescent="0.2">
      <c r="A36" t="s">
        <v>35</v>
      </c>
      <c r="C36">
        <v>1.33103947844984E-2</v>
      </c>
      <c r="D36">
        <v>1.3310394784498401</v>
      </c>
      <c r="F36" t="b">
        <f t="shared" si="2"/>
        <v>1</v>
      </c>
      <c r="H36" t="s">
        <v>35</v>
      </c>
      <c r="I36">
        <v>1.4769230769999999</v>
      </c>
      <c r="J36">
        <v>4.4307692310000002</v>
      </c>
      <c r="K36">
        <v>17.84615385</v>
      </c>
      <c r="L36">
        <v>14.523076919999999</v>
      </c>
      <c r="M36">
        <v>0.67692307699999998</v>
      </c>
      <c r="N36">
        <v>2.9538461539999998</v>
      </c>
      <c r="O36">
        <v>5.846153846</v>
      </c>
      <c r="P36">
        <v>0.86153846199999995</v>
      </c>
      <c r="Q36">
        <v>6.8923076920000002</v>
      </c>
      <c r="R36">
        <v>1.9076923079999999</v>
      </c>
      <c r="S36">
        <v>15.32307692</v>
      </c>
      <c r="T36">
        <v>1.1692307689999999</v>
      </c>
      <c r="U36">
        <v>1.538461538</v>
      </c>
      <c r="V36">
        <v>24.553846149999998</v>
      </c>
      <c r="X36" t="s">
        <v>35</v>
      </c>
      <c r="Y36">
        <f t="shared" si="3"/>
        <v>1.9658429221206128E-2</v>
      </c>
      <c r="Z36">
        <f t="shared" si="4"/>
        <v>5.8975287663618391E-2</v>
      </c>
      <c r="AA36">
        <f t="shared" si="5"/>
        <v>0.23753935312839605</v>
      </c>
      <c r="AB36">
        <f t="shared" si="6"/>
        <v>0.19330788729083706</v>
      </c>
      <c r="AC36">
        <f t="shared" si="7"/>
        <v>9.010113393607409E-3</v>
      </c>
      <c r="AD36">
        <f t="shared" si="8"/>
        <v>3.9316858442412256E-2</v>
      </c>
      <c r="AE36">
        <f t="shared" si="9"/>
        <v>7.7814615661173661E-2</v>
      </c>
      <c r="AF36">
        <f t="shared" si="10"/>
        <v>1.1467417051249573E-2</v>
      </c>
      <c r="AG36">
        <f t="shared" si="11"/>
        <v>9.1739336356755019E-2</v>
      </c>
      <c r="AH36">
        <f t="shared" si="12"/>
        <v>2.5392137746830915E-2</v>
      </c>
      <c r="AI36">
        <f t="shared" si="13"/>
        <v>0.20395620311843582</v>
      </c>
      <c r="AJ36">
        <f t="shared" si="14"/>
        <v>1.5562923129572652E-2</v>
      </c>
      <c r="AK36">
        <f t="shared" si="15"/>
        <v>2.0477530431546587E-2</v>
      </c>
      <c r="AL36">
        <f t="shared" si="16"/>
        <v>0.32682138573433611</v>
      </c>
      <c r="AN36" t="b">
        <f t="shared" si="17"/>
        <v>1</v>
      </c>
      <c r="AP36" t="s">
        <v>35</v>
      </c>
      <c r="AQ36" s="2">
        <v>637000000</v>
      </c>
      <c r="AR36">
        <v>3</v>
      </c>
      <c r="AS36">
        <v>0.107</v>
      </c>
      <c r="AT36">
        <v>0.75680000000000003</v>
      </c>
      <c r="AU36">
        <v>0.6</v>
      </c>
      <c r="AV36">
        <v>8.4830867000000004E-2</v>
      </c>
      <c r="AW36" s="2">
        <v>7500000000</v>
      </c>
      <c r="AY36" t="s">
        <v>35</v>
      </c>
      <c r="AZ36" s="2">
        <f t="shared" si="18"/>
        <v>1474382.1915904596</v>
      </c>
      <c r="BA36" s="2">
        <f t="shared" si="19"/>
        <v>4423146.5747713791</v>
      </c>
      <c r="BB36" s="2">
        <f t="shared" si="20"/>
        <v>17815451.484629706</v>
      </c>
      <c r="BC36" s="2">
        <f t="shared" si="21"/>
        <v>14498091.54681278</v>
      </c>
      <c r="BD36" s="2">
        <f t="shared" si="22"/>
        <v>675758.50452055573</v>
      </c>
      <c r="BE36" s="2">
        <f t="shared" si="23"/>
        <v>2948764.3831809191</v>
      </c>
      <c r="BF36" s="2">
        <f t="shared" si="24"/>
        <v>5836096.1745880246</v>
      </c>
      <c r="BG36" s="2">
        <f t="shared" si="25"/>
        <v>860056.278843718</v>
      </c>
      <c r="BH36" s="2">
        <f t="shared" si="26"/>
        <v>6880450.2267566267</v>
      </c>
      <c r="BI36" s="2">
        <f t="shared" si="27"/>
        <v>1904410.3310123188</v>
      </c>
      <c r="BJ36" s="2">
        <f t="shared" si="28"/>
        <v>15296715.233882688</v>
      </c>
      <c r="BK36" s="2">
        <f t="shared" si="29"/>
        <v>1167219.2347179488</v>
      </c>
      <c r="BL36" s="2">
        <f t="shared" si="30"/>
        <v>1535814.7823659941</v>
      </c>
      <c r="BM36" s="2">
        <f t="shared" si="31"/>
        <v>24511603.930075206</v>
      </c>
      <c r="BO36" t="s">
        <v>35</v>
      </c>
      <c r="BP36" s="2">
        <f t="shared" si="32"/>
        <v>99827960.877748311</v>
      </c>
      <c r="BQ36" s="4">
        <f t="shared" si="33"/>
        <v>1.3310394783699775</v>
      </c>
      <c r="BS36" s="4">
        <v>1.3310394784498401</v>
      </c>
      <c r="BT36">
        <f t="shared" si="34"/>
        <v>1</v>
      </c>
    </row>
    <row r="37" spans="1:72" x14ac:dyDescent="0.2">
      <c r="A37" t="s">
        <v>36</v>
      </c>
      <c r="C37">
        <v>7.3577147803505702E-3</v>
      </c>
      <c r="D37">
        <v>0.73577147803505705</v>
      </c>
      <c r="F37" t="b">
        <f t="shared" si="2"/>
        <v>1</v>
      </c>
      <c r="H37" t="s">
        <v>36</v>
      </c>
      <c r="I37">
        <v>1.736111111</v>
      </c>
      <c r="J37">
        <v>2.8935185190000001</v>
      </c>
      <c r="K37">
        <v>16.724537040000001</v>
      </c>
      <c r="L37">
        <v>8.6226851849999999</v>
      </c>
      <c r="M37">
        <v>0.69444444400000005</v>
      </c>
      <c r="N37">
        <v>2.0833333330000001</v>
      </c>
      <c r="O37">
        <v>4.7164351849999999</v>
      </c>
      <c r="P37">
        <v>1.157407407</v>
      </c>
      <c r="Q37">
        <v>10.09837963</v>
      </c>
      <c r="R37">
        <v>2.6331018519999998</v>
      </c>
      <c r="S37">
        <v>23.119212959999999</v>
      </c>
      <c r="T37">
        <v>1.388888889</v>
      </c>
      <c r="U37">
        <v>0.92592592600000001</v>
      </c>
      <c r="V37">
        <v>23.206018520000001</v>
      </c>
      <c r="X37" t="s">
        <v>36</v>
      </c>
      <c r="Y37">
        <f t="shared" si="3"/>
        <v>1.2773810381735551E-2</v>
      </c>
      <c r="Z37">
        <f t="shared" si="4"/>
        <v>2.1289683974464391E-2</v>
      </c>
      <c r="AA37">
        <f t="shared" si="5"/>
        <v>0.1230543733737286</v>
      </c>
      <c r="AB37">
        <f t="shared" si="6"/>
        <v>6.3443258231984392E-2</v>
      </c>
      <c r="AC37">
        <f t="shared" si="7"/>
        <v>5.1095241497511349E-3</v>
      </c>
      <c r="AD37">
        <f t="shared" si="8"/>
        <v>1.5328572456611117E-2</v>
      </c>
      <c r="AE37">
        <f t="shared" si="9"/>
        <v>3.4702184871239973E-2</v>
      </c>
      <c r="AF37">
        <f t="shared" si="10"/>
        <v>8.5158735853711285E-3</v>
      </c>
      <c r="AG37">
        <f t="shared" si="11"/>
        <v>7.430099706124213E-2</v>
      </c>
      <c r="AH37">
        <f t="shared" si="12"/>
        <v>1.9373612414628857E-2</v>
      </c>
      <c r="AI37">
        <f t="shared" si="13"/>
        <v>0.17010457490586448</v>
      </c>
      <c r="AJ37">
        <f t="shared" si="14"/>
        <v>1.0219048306859983E-2</v>
      </c>
      <c r="AK37">
        <f t="shared" si="15"/>
        <v>6.812698871239988E-3</v>
      </c>
      <c r="AL37">
        <f t="shared" si="16"/>
        <v>0.17074326545769306</v>
      </c>
      <c r="AN37" t="b">
        <f t="shared" si="17"/>
        <v>1</v>
      </c>
      <c r="AP37" t="s">
        <v>36</v>
      </c>
      <c r="AQ37" s="2">
        <v>615000000</v>
      </c>
      <c r="AR37">
        <v>3</v>
      </c>
      <c r="AS37">
        <v>0.10199999999999999</v>
      </c>
      <c r="AT37">
        <v>1.002</v>
      </c>
      <c r="AU37">
        <v>0.74</v>
      </c>
      <c r="AV37">
        <v>7.5329340999999994E-2</v>
      </c>
      <c r="AW37" s="2">
        <v>8170000000</v>
      </c>
      <c r="AY37" t="s">
        <v>36</v>
      </c>
      <c r="AZ37" s="2">
        <f t="shared" si="18"/>
        <v>1043620.3081877945</v>
      </c>
      <c r="BA37" s="2">
        <f t="shared" si="19"/>
        <v>1739367.1807137409</v>
      </c>
      <c r="BB37" s="2">
        <f t="shared" si="20"/>
        <v>10053542.304633627</v>
      </c>
      <c r="BC37" s="2">
        <f t="shared" si="21"/>
        <v>5183314.1975531252</v>
      </c>
      <c r="BD37" s="2">
        <f t="shared" si="22"/>
        <v>417448.12303466775</v>
      </c>
      <c r="BE37" s="2">
        <f t="shared" si="23"/>
        <v>1252344.3697051283</v>
      </c>
      <c r="BF37" s="2">
        <f t="shared" si="24"/>
        <v>2835168.503980306</v>
      </c>
      <c r="BG37" s="2">
        <f t="shared" si="25"/>
        <v>695746.87192482117</v>
      </c>
      <c r="BH37" s="2">
        <f t="shared" si="26"/>
        <v>6070391.4599034823</v>
      </c>
      <c r="BI37" s="2">
        <f t="shared" si="27"/>
        <v>1582824.1342751777</v>
      </c>
      <c r="BJ37" s="2">
        <f t="shared" si="28"/>
        <v>13897543.769809127</v>
      </c>
      <c r="BK37" s="2">
        <f t="shared" si="29"/>
        <v>834896.24667046068</v>
      </c>
      <c r="BL37" s="2">
        <f t="shared" si="30"/>
        <v>556597.49778030696</v>
      </c>
      <c r="BM37" s="2">
        <f t="shared" si="31"/>
        <v>13949724.787893523</v>
      </c>
      <c r="BO37" t="s">
        <v>36</v>
      </c>
      <c r="BP37" s="2">
        <f t="shared" si="32"/>
        <v>60112529.756065294</v>
      </c>
      <c r="BQ37" s="4">
        <f t="shared" si="33"/>
        <v>0.73577147804241483</v>
      </c>
      <c r="BS37" s="4">
        <v>0.73577147803505705</v>
      </c>
      <c r="BT37">
        <f t="shared" si="34"/>
        <v>1</v>
      </c>
    </row>
    <row r="38" spans="1:72" x14ac:dyDescent="0.2">
      <c r="A38" t="s">
        <v>37</v>
      </c>
      <c r="C38">
        <v>1.43511909234353E-2</v>
      </c>
      <c r="D38">
        <v>1.43511909234353</v>
      </c>
      <c r="F38" t="b">
        <f t="shared" si="2"/>
        <v>1</v>
      </c>
      <c r="H38" t="s">
        <v>37</v>
      </c>
      <c r="I38">
        <v>1.4799154329999999</v>
      </c>
      <c r="J38">
        <v>2.82769556</v>
      </c>
      <c r="K38">
        <v>20.26955603</v>
      </c>
      <c r="L38">
        <v>7.7959830869999998</v>
      </c>
      <c r="M38">
        <v>0.44926004200000003</v>
      </c>
      <c r="N38">
        <v>3.5940803379999999</v>
      </c>
      <c r="O38">
        <v>5.3646934460000004</v>
      </c>
      <c r="P38">
        <v>0.977801268</v>
      </c>
      <c r="Q38">
        <v>10.49154334</v>
      </c>
      <c r="R38">
        <v>2.7748414380000002</v>
      </c>
      <c r="S38">
        <v>22.33086681</v>
      </c>
      <c r="T38">
        <v>1.797040169</v>
      </c>
      <c r="U38">
        <v>1.2949260039999999</v>
      </c>
      <c r="V38">
        <v>18.55179704</v>
      </c>
      <c r="X38" t="s">
        <v>37</v>
      </c>
      <c r="Y38">
        <f t="shared" si="3"/>
        <v>2.1238548929521421E-2</v>
      </c>
      <c r="Z38">
        <f t="shared" si="4"/>
        <v>4.0580798854910304E-2</v>
      </c>
      <c r="AA38">
        <f t="shared" si="5"/>
        <v>0.29089226851979927</v>
      </c>
      <c r="AB38">
        <f t="shared" si="6"/>
        <v>0.11188164171740951</v>
      </c>
      <c r="AC38">
        <f t="shared" si="7"/>
        <v>6.4474166370125617E-3</v>
      </c>
      <c r="AD38">
        <f t="shared" si="8"/>
        <v>5.1579333124802867E-2</v>
      </c>
      <c r="AE38">
        <f t="shared" si="9"/>
        <v>7.6989739889248052E-2</v>
      </c>
      <c r="AF38">
        <f t="shared" si="10"/>
        <v>1.4032612682245127E-2</v>
      </c>
      <c r="AG38">
        <f t="shared" si="11"/>
        <v>0.15056614155383607</v>
      </c>
      <c r="AH38">
        <f t="shared" si="12"/>
        <v>3.9822279258997756E-2</v>
      </c>
      <c r="AI38">
        <f t="shared" si="13"/>
        <v>0.32047453307611456</v>
      </c>
      <c r="AJ38">
        <f t="shared" si="14"/>
        <v>2.5789666562401434E-2</v>
      </c>
      <c r="AK38">
        <f t="shared" si="15"/>
        <v>1.8583730315125141E-2</v>
      </c>
      <c r="AL38">
        <f t="shared" si="16"/>
        <v>0.26624038129386185</v>
      </c>
      <c r="AN38" t="b">
        <f t="shared" si="17"/>
        <v>1</v>
      </c>
      <c r="AP38" t="s">
        <v>37</v>
      </c>
      <c r="AQ38" s="2">
        <v>503000000</v>
      </c>
      <c r="AR38">
        <v>3</v>
      </c>
      <c r="AS38">
        <v>0.106</v>
      </c>
      <c r="AT38">
        <v>0.40699999999999997</v>
      </c>
      <c r="AU38">
        <v>0.3</v>
      </c>
      <c r="AV38">
        <v>7.8132677999999997E-2</v>
      </c>
      <c r="AW38" s="2">
        <v>6430000000</v>
      </c>
      <c r="AY38" t="s">
        <v>37</v>
      </c>
      <c r="AZ38" s="2">
        <f t="shared" si="18"/>
        <v>1365638.6961682276</v>
      </c>
      <c r="BA38" s="2">
        <f t="shared" si="19"/>
        <v>2609345.3663707324</v>
      </c>
      <c r="BB38" s="2">
        <f t="shared" si="20"/>
        <v>18704372.865823094</v>
      </c>
      <c r="BC38" s="2">
        <f t="shared" si="21"/>
        <v>7193989.5624294318</v>
      </c>
      <c r="BD38" s="2">
        <f t="shared" si="22"/>
        <v>414568.88975990773</v>
      </c>
      <c r="BE38" s="2">
        <f t="shared" si="23"/>
        <v>3316551.1199248242</v>
      </c>
      <c r="BF38" s="2">
        <f t="shared" si="24"/>
        <v>4950440.27487865</v>
      </c>
      <c r="BG38" s="2">
        <f t="shared" si="25"/>
        <v>902296.99546836165</v>
      </c>
      <c r="BH38" s="2">
        <f t="shared" si="26"/>
        <v>9681402.9019116592</v>
      </c>
      <c r="BI38" s="2">
        <f t="shared" si="27"/>
        <v>2560572.5563535555</v>
      </c>
      <c r="BJ38" s="2">
        <f t="shared" si="28"/>
        <v>20606512.476794168</v>
      </c>
      <c r="BK38" s="2">
        <f t="shared" si="29"/>
        <v>1658275.5599624121</v>
      </c>
      <c r="BL38" s="2">
        <f t="shared" si="30"/>
        <v>1194933.8592625465</v>
      </c>
      <c r="BM38" s="2">
        <f t="shared" si="31"/>
        <v>17119256.517195318</v>
      </c>
      <c r="BO38" t="s">
        <v>37</v>
      </c>
      <c r="BP38" s="2">
        <f t="shared" si="32"/>
        <v>92278157.642302871</v>
      </c>
      <c r="BQ38" s="4">
        <f t="shared" si="33"/>
        <v>1.4351190924152857</v>
      </c>
      <c r="BS38" s="4">
        <v>1.43511909234353</v>
      </c>
      <c r="BT38">
        <f t="shared" si="34"/>
        <v>1</v>
      </c>
    </row>
    <row r="39" spans="1:72" x14ac:dyDescent="0.2">
      <c r="A39" t="s">
        <v>38</v>
      </c>
      <c r="C39">
        <v>1.99474253904438E-2</v>
      </c>
      <c r="D39">
        <v>1.99474253904438</v>
      </c>
      <c r="F39" t="b">
        <f t="shared" si="2"/>
        <v>1</v>
      </c>
      <c r="H39" t="s">
        <v>38</v>
      </c>
      <c r="I39">
        <v>1.175</v>
      </c>
      <c r="J39">
        <v>5.6</v>
      </c>
      <c r="K39">
        <v>24.425000000000001</v>
      </c>
      <c r="L39">
        <v>10.925000000000001</v>
      </c>
      <c r="M39">
        <v>0.65</v>
      </c>
      <c r="N39">
        <v>7.8250000000000002</v>
      </c>
      <c r="O39">
        <v>5.55</v>
      </c>
      <c r="P39">
        <v>1.425</v>
      </c>
      <c r="Q39">
        <v>7.625</v>
      </c>
      <c r="R39">
        <v>2.75</v>
      </c>
      <c r="S39">
        <v>15.025</v>
      </c>
      <c r="T39">
        <v>1.75</v>
      </c>
      <c r="U39">
        <v>1.4</v>
      </c>
      <c r="V39">
        <v>13.875</v>
      </c>
      <c r="X39" t="s">
        <v>38</v>
      </c>
      <c r="Y39">
        <f t="shared" si="3"/>
        <v>2.3438224833771466E-2</v>
      </c>
      <c r="Z39">
        <f t="shared" si="4"/>
        <v>0.11170558218648528</v>
      </c>
      <c r="AA39">
        <f t="shared" si="5"/>
        <v>0.48721586516158988</v>
      </c>
      <c r="AB39">
        <f t="shared" si="6"/>
        <v>0.21792562239059854</v>
      </c>
      <c r="AC39">
        <f t="shared" si="7"/>
        <v>1.2965826503788471E-2</v>
      </c>
      <c r="AD39">
        <f t="shared" si="8"/>
        <v>0.15608860368022273</v>
      </c>
      <c r="AE39">
        <f t="shared" si="9"/>
        <v>0.11070821091696309</v>
      </c>
      <c r="AF39">
        <f t="shared" si="10"/>
        <v>2.8425081181382414E-2</v>
      </c>
      <c r="AG39">
        <f t="shared" si="11"/>
        <v>0.15209911860213399</v>
      </c>
      <c r="AH39">
        <f t="shared" si="12"/>
        <v>5.4855419823720455E-2</v>
      </c>
      <c r="AI39">
        <f t="shared" si="13"/>
        <v>0.29971006649141807</v>
      </c>
      <c r="AJ39">
        <f t="shared" si="14"/>
        <v>3.4907994433276655E-2</v>
      </c>
      <c r="AK39">
        <f t="shared" si="15"/>
        <v>2.7926395546621321E-2</v>
      </c>
      <c r="AL39">
        <f t="shared" si="16"/>
        <v>0.27677052729240775</v>
      </c>
      <c r="AN39" t="b">
        <f t="shared" si="17"/>
        <v>1</v>
      </c>
      <c r="AP39" t="s">
        <v>38</v>
      </c>
      <c r="AQ39" s="2">
        <v>796000000</v>
      </c>
      <c r="AR39">
        <v>3</v>
      </c>
      <c r="AS39">
        <v>9.1999999999999998E-2</v>
      </c>
      <c r="AT39">
        <v>1.3919999999999999</v>
      </c>
      <c r="AU39">
        <v>1.18</v>
      </c>
      <c r="AV39">
        <v>7.7988505999999999E-2</v>
      </c>
      <c r="AW39" s="2">
        <v>10200000000</v>
      </c>
      <c r="AY39" t="s">
        <v>38</v>
      </c>
      <c r="AZ39" s="2">
        <f t="shared" si="18"/>
        <v>2390698.9330446897</v>
      </c>
      <c r="BA39" s="2">
        <f t="shared" si="19"/>
        <v>11393969.383021498</v>
      </c>
      <c r="BB39" s="2">
        <f t="shared" si="20"/>
        <v>49696018.246482171</v>
      </c>
      <c r="BC39" s="2">
        <f t="shared" si="21"/>
        <v>22228413.48384105</v>
      </c>
      <c r="BD39" s="2">
        <f t="shared" si="22"/>
        <v>1322514.303386424</v>
      </c>
      <c r="BE39" s="2">
        <f t="shared" si="23"/>
        <v>15921037.575382719</v>
      </c>
      <c r="BF39" s="2">
        <f t="shared" si="24"/>
        <v>11292237.513530236</v>
      </c>
      <c r="BG39" s="2">
        <f t="shared" si="25"/>
        <v>2899358.2805010062</v>
      </c>
      <c r="BH39" s="2">
        <f t="shared" si="26"/>
        <v>15514110.097417668</v>
      </c>
      <c r="BI39" s="2">
        <f t="shared" si="27"/>
        <v>5595252.8220194867</v>
      </c>
      <c r="BJ39" s="2">
        <f t="shared" si="28"/>
        <v>30570426.782124642</v>
      </c>
      <c r="BK39" s="2">
        <f t="shared" si="29"/>
        <v>3560615.4321942185</v>
      </c>
      <c r="BL39" s="2">
        <f t="shared" si="30"/>
        <v>2848492.3457553745</v>
      </c>
      <c r="BM39" s="2">
        <f t="shared" si="31"/>
        <v>28230593.783825591</v>
      </c>
      <c r="BO39" t="s">
        <v>38</v>
      </c>
      <c r="BP39" s="2">
        <f t="shared" si="32"/>
        <v>203463738.98252678</v>
      </c>
      <c r="BQ39" s="4">
        <f t="shared" si="33"/>
        <v>1.9947425390443803</v>
      </c>
      <c r="BS39" s="4">
        <v>1.99474253904438</v>
      </c>
      <c r="BT39">
        <f t="shared" si="34"/>
        <v>1</v>
      </c>
    </row>
    <row r="40" spans="1:72" x14ac:dyDescent="0.2">
      <c r="A40" t="s">
        <v>39</v>
      </c>
      <c r="C40">
        <v>1.3824403985601801E-2</v>
      </c>
      <c r="D40">
        <v>1.3824403985601801</v>
      </c>
      <c r="F40" t="b">
        <f t="shared" si="2"/>
        <v>1</v>
      </c>
      <c r="H40" t="s">
        <v>39</v>
      </c>
      <c r="I40">
        <v>1.498127341</v>
      </c>
      <c r="J40">
        <v>3.627045141</v>
      </c>
      <c r="K40">
        <v>19.692489649999999</v>
      </c>
      <c r="L40">
        <v>8.8113542280000008</v>
      </c>
      <c r="M40">
        <v>0.49280504600000002</v>
      </c>
      <c r="N40">
        <v>2.286615415</v>
      </c>
      <c r="O40">
        <v>5.677114134</v>
      </c>
      <c r="P40">
        <v>1.754385965</v>
      </c>
      <c r="Q40">
        <v>10.624876799999999</v>
      </c>
      <c r="R40">
        <v>1.9515079829999999</v>
      </c>
      <c r="S40">
        <v>21.801695250000002</v>
      </c>
      <c r="T40">
        <v>1.616400552</v>
      </c>
      <c r="U40">
        <v>1.182732111</v>
      </c>
      <c r="V40">
        <v>18.982850379999999</v>
      </c>
      <c r="X40" t="s">
        <v>39</v>
      </c>
      <c r="Y40">
        <f t="shared" si="3"/>
        <v>2.071071758385943E-2</v>
      </c>
      <c r="Z40">
        <f t="shared" si="4"/>
        <v>5.0141737303198042E-2</v>
      </c>
      <c r="AA40">
        <f t="shared" si="5"/>
        <v>0.27223693240388219</v>
      </c>
      <c r="AB40">
        <f t="shared" si="6"/>
        <v>0.12181172050811248</v>
      </c>
      <c r="AC40">
        <f t="shared" si="7"/>
        <v>6.8127360420470792E-3</v>
      </c>
      <c r="AD40">
        <f t="shared" si="8"/>
        <v>3.1611095256664515E-2</v>
      </c>
      <c r="AE40">
        <f t="shared" si="9"/>
        <v>7.8482719260785913E-2</v>
      </c>
      <c r="AF40">
        <f t="shared" si="10"/>
        <v>2.425334032682986E-2</v>
      </c>
      <c r="AG40">
        <f t="shared" si="11"/>
        <v>0.14688258918044808</v>
      </c>
      <c r="AH40">
        <f t="shared" si="12"/>
        <v>2.697843473811893E-2</v>
      </c>
      <c r="AI40">
        <f t="shared" si="13"/>
        <v>0.30139544270697588</v>
      </c>
      <c r="AJ40">
        <f t="shared" si="14"/>
        <v>2.2345774233397751E-2</v>
      </c>
      <c r="AK40">
        <f t="shared" si="15"/>
        <v>1.6350566509207631E-2</v>
      </c>
      <c r="AL40">
        <f t="shared" si="16"/>
        <v>0.26242659245135463</v>
      </c>
      <c r="AN40" t="b">
        <f t="shared" si="17"/>
        <v>1</v>
      </c>
      <c r="AP40" t="s">
        <v>39</v>
      </c>
      <c r="AQ40" s="2">
        <v>220000000</v>
      </c>
      <c r="AR40">
        <v>3</v>
      </c>
      <c r="AS40">
        <v>0.108</v>
      </c>
      <c r="AT40">
        <v>0.79400000000000004</v>
      </c>
      <c r="AU40">
        <v>0.65</v>
      </c>
      <c r="AV40">
        <v>8.8413097999999996E-2</v>
      </c>
      <c r="AW40" s="2">
        <v>2490000000</v>
      </c>
      <c r="AY40" t="s">
        <v>39</v>
      </c>
      <c r="AZ40" s="2">
        <f t="shared" si="18"/>
        <v>515696.86783809983</v>
      </c>
      <c r="BA40" s="2">
        <f t="shared" si="19"/>
        <v>1248529.2588496313</v>
      </c>
      <c r="BB40" s="2">
        <f t="shared" si="20"/>
        <v>6778699.6168566672</v>
      </c>
      <c r="BC40" s="2">
        <f t="shared" si="21"/>
        <v>3033111.8406520011</v>
      </c>
      <c r="BD40" s="2">
        <f t="shared" si="22"/>
        <v>169637.12744697227</v>
      </c>
      <c r="BE40" s="2">
        <f t="shared" si="23"/>
        <v>787116.27189094643</v>
      </c>
      <c r="BF40" s="2">
        <f t="shared" si="24"/>
        <v>1954219.7095935694</v>
      </c>
      <c r="BG40" s="2">
        <f t="shared" si="25"/>
        <v>603908.17413806345</v>
      </c>
      <c r="BH40" s="2">
        <f t="shared" si="26"/>
        <v>3657376.4705931572</v>
      </c>
      <c r="BI40" s="2">
        <f t="shared" si="27"/>
        <v>671763.02497916133</v>
      </c>
      <c r="BJ40" s="2">
        <f t="shared" si="28"/>
        <v>7504746.5234036995</v>
      </c>
      <c r="BK40" s="2">
        <f t="shared" si="29"/>
        <v>556409.778411604</v>
      </c>
      <c r="BL40" s="2">
        <f t="shared" si="30"/>
        <v>407129.10607927002</v>
      </c>
      <c r="BM40" s="2">
        <f t="shared" si="31"/>
        <v>6534422.1520387307</v>
      </c>
      <c r="BO40" t="s">
        <v>39</v>
      </c>
      <c r="BP40" s="2">
        <f t="shared" si="32"/>
        <v>34422765.922771573</v>
      </c>
      <c r="BQ40" s="4">
        <f t="shared" si="33"/>
        <v>1.3824403985048825</v>
      </c>
      <c r="BS40" s="4">
        <v>1.3824403985601801</v>
      </c>
      <c r="BT40">
        <f t="shared" si="34"/>
        <v>1</v>
      </c>
    </row>
    <row r="41" spans="1:72" x14ac:dyDescent="0.2">
      <c r="A41" t="s">
        <v>40</v>
      </c>
      <c r="C41">
        <v>7.8945462446585093E-3</v>
      </c>
      <c r="D41">
        <v>0.78945462446585091</v>
      </c>
      <c r="F41" t="b">
        <f t="shared" si="2"/>
        <v>1</v>
      </c>
      <c r="H41" t="s">
        <v>40</v>
      </c>
      <c r="I41">
        <v>1.259622113</v>
      </c>
      <c r="J41">
        <v>3.6738978310000001</v>
      </c>
      <c r="K41">
        <v>20.573827850000001</v>
      </c>
      <c r="L41">
        <v>9.062281316</v>
      </c>
      <c r="M41">
        <v>0.87473757900000004</v>
      </c>
      <c r="N41">
        <v>4.1987403780000001</v>
      </c>
      <c r="O41">
        <v>4.7235829249999997</v>
      </c>
      <c r="P41">
        <v>0.97970608800000003</v>
      </c>
      <c r="Q41">
        <v>9.1322603220000005</v>
      </c>
      <c r="R41">
        <v>3.0090972709999999</v>
      </c>
      <c r="S41">
        <v>21.553533940000001</v>
      </c>
      <c r="T41">
        <v>2.0643806859999998</v>
      </c>
      <c r="U41">
        <v>1.049685094</v>
      </c>
      <c r="V41">
        <v>17.844646610000002</v>
      </c>
      <c r="X41" t="s">
        <v>40</v>
      </c>
      <c r="Y41">
        <f t="shared" si="3"/>
        <v>9.9441450218729667E-3</v>
      </c>
      <c r="Z41">
        <f t="shared" si="4"/>
        <v>2.9003756324980094E-2</v>
      </c>
      <c r="AA41">
        <f t="shared" si="5"/>
        <v>0.16242103539146815</v>
      </c>
      <c r="AB41">
        <f t="shared" si="6"/>
        <v>7.1542598931266771E-2</v>
      </c>
      <c r="AC41">
        <f t="shared" si="7"/>
        <v>6.9056562693561264E-3</v>
      </c>
      <c r="AD41">
        <f t="shared" si="8"/>
        <v>3.3147150083435946E-2</v>
      </c>
      <c r="AE41">
        <f t="shared" si="9"/>
        <v>3.7290543841891802E-2</v>
      </c>
      <c r="AF41">
        <f t="shared" si="10"/>
        <v>7.7343350178894791E-3</v>
      </c>
      <c r="AG41">
        <f t="shared" si="11"/>
        <v>7.2095051430289006E-2</v>
      </c>
      <c r="AH41">
        <f t="shared" si="12"/>
        <v>2.3755457560585218E-2</v>
      </c>
      <c r="AI41">
        <f t="shared" si="13"/>
        <v>0.17015537042514672</v>
      </c>
      <c r="AJ41">
        <f t="shared" si="14"/>
        <v>1.6297348792206855E-2</v>
      </c>
      <c r="AK41">
        <f t="shared" si="15"/>
        <v>8.2867875169117151E-3</v>
      </c>
      <c r="AL41">
        <f t="shared" si="16"/>
        <v>0.14087538788223372</v>
      </c>
      <c r="AN41" t="b">
        <f t="shared" si="17"/>
        <v>1</v>
      </c>
      <c r="AP41" t="s">
        <v>40</v>
      </c>
      <c r="AQ41" s="2">
        <v>840000000</v>
      </c>
      <c r="AR41">
        <v>3</v>
      </c>
      <c r="AS41">
        <v>0.108</v>
      </c>
      <c r="AT41">
        <v>1.018</v>
      </c>
      <c r="AU41">
        <v>0.85</v>
      </c>
      <c r="AV41">
        <v>9.0176817000000006E-2</v>
      </c>
      <c r="AW41" s="2">
        <v>9320000000</v>
      </c>
      <c r="AY41" t="s">
        <v>40</v>
      </c>
      <c r="AZ41" s="2">
        <f t="shared" si="18"/>
        <v>926794.31603856059</v>
      </c>
      <c r="BA41" s="2">
        <f t="shared" si="19"/>
        <v>2703150.0894881445</v>
      </c>
      <c r="BB41" s="2">
        <f t="shared" si="20"/>
        <v>15137640.498484831</v>
      </c>
      <c r="BC41" s="2">
        <f t="shared" si="21"/>
        <v>6667770.2203940628</v>
      </c>
      <c r="BD41" s="2">
        <f t="shared" si="22"/>
        <v>643607.16430399101</v>
      </c>
      <c r="BE41" s="2">
        <f t="shared" si="23"/>
        <v>3089314.38777623</v>
      </c>
      <c r="BF41" s="2">
        <f t="shared" si="24"/>
        <v>3475478.686064316</v>
      </c>
      <c r="BG41" s="2">
        <f t="shared" si="25"/>
        <v>720840.02366729942</v>
      </c>
      <c r="BH41" s="2">
        <f t="shared" si="26"/>
        <v>6719258.7933029355</v>
      </c>
      <c r="BI41" s="2">
        <f t="shared" si="27"/>
        <v>2214008.6446465421</v>
      </c>
      <c r="BJ41" s="2">
        <f t="shared" si="28"/>
        <v>15858480.523623673</v>
      </c>
      <c r="BK41" s="2">
        <f t="shared" si="29"/>
        <v>1518912.9074336789</v>
      </c>
      <c r="BL41" s="2">
        <f t="shared" si="30"/>
        <v>772328.59657617181</v>
      </c>
      <c r="BM41" s="2">
        <f t="shared" si="31"/>
        <v>13129586.150624182</v>
      </c>
      <c r="BO41" t="s">
        <v>40</v>
      </c>
      <c r="BP41" s="2">
        <f t="shared" si="32"/>
        <v>73577171.002424628</v>
      </c>
      <c r="BQ41" s="4">
        <f t="shared" si="33"/>
        <v>0.78945462448953463</v>
      </c>
      <c r="BS41" s="4">
        <v>0.78945462446585091</v>
      </c>
      <c r="BT41">
        <f t="shared" si="34"/>
        <v>1</v>
      </c>
    </row>
    <row r="42" spans="1:72" x14ac:dyDescent="0.2">
      <c r="A42" t="s">
        <v>41</v>
      </c>
      <c r="C42">
        <v>1.49557231879305E-2</v>
      </c>
      <c r="D42">
        <v>1.4955723187930501</v>
      </c>
      <c r="F42" t="b">
        <f t="shared" si="2"/>
        <v>1</v>
      </c>
      <c r="H42" t="s">
        <v>41</v>
      </c>
      <c r="I42">
        <v>1.3737836290000001</v>
      </c>
      <c r="J42">
        <v>3.949627934</v>
      </c>
      <c r="K42">
        <v>20.578133940000001</v>
      </c>
      <c r="L42">
        <v>10.04579279</v>
      </c>
      <c r="M42">
        <v>0.85861476800000003</v>
      </c>
      <c r="N42">
        <v>5.3234115629999996</v>
      </c>
      <c r="O42">
        <v>4.6651402400000004</v>
      </c>
      <c r="P42">
        <v>0.60103033800000005</v>
      </c>
      <c r="Q42">
        <v>10.818546080000001</v>
      </c>
      <c r="R42">
        <v>2.9479107039999999</v>
      </c>
      <c r="S42">
        <v>19.519175730000001</v>
      </c>
      <c r="T42">
        <v>1.974813967</v>
      </c>
      <c r="U42">
        <v>1.0017172299999999</v>
      </c>
      <c r="V42">
        <v>16.342301089999999</v>
      </c>
      <c r="X42" t="s">
        <v>41</v>
      </c>
      <c r="Y42">
        <f t="shared" si="3"/>
        <v>2.0545927675434613E-2</v>
      </c>
      <c r="Z42">
        <f t="shared" si="4"/>
        <v>5.9069542076221844E-2</v>
      </c>
      <c r="AA42">
        <f t="shared" si="5"/>
        <v>0.30776087493079762</v>
      </c>
      <c r="AB42">
        <f t="shared" si="6"/>
        <v>0.15024209617054804</v>
      </c>
      <c r="AC42">
        <f t="shared" si="7"/>
        <v>1.2841204795277167E-2</v>
      </c>
      <c r="AD42">
        <f t="shared" si="8"/>
        <v>7.961546975165644E-2</v>
      </c>
      <c r="AE42">
        <f t="shared" si="9"/>
        <v>6.9770546062315669E-2</v>
      </c>
      <c r="AF42">
        <f t="shared" si="10"/>
        <v>8.9888433626763072E-3</v>
      </c>
      <c r="AG42">
        <f t="shared" si="11"/>
        <v>0.16179918046835062</v>
      </c>
      <c r="AH42">
        <f t="shared" si="12"/>
        <v>4.4088136471761324E-2</v>
      </c>
      <c r="AI42">
        <f t="shared" si="13"/>
        <v>0.29192338907445126</v>
      </c>
      <c r="AJ42">
        <f t="shared" si="14"/>
        <v>2.9534771038110922E-2</v>
      </c>
      <c r="AK42">
        <f t="shared" si="15"/>
        <v>1.4981405604460509E-2</v>
      </c>
      <c r="AL42">
        <f t="shared" si="16"/>
        <v>0.2444109313558549</v>
      </c>
      <c r="AN42" t="b">
        <f t="shared" si="17"/>
        <v>1</v>
      </c>
      <c r="AP42" t="s">
        <v>41</v>
      </c>
      <c r="AQ42" s="2">
        <v>688000000</v>
      </c>
      <c r="AR42">
        <v>3</v>
      </c>
      <c r="AS42">
        <v>9.9000000000000005E-2</v>
      </c>
      <c r="AT42">
        <v>0.96120000000000005</v>
      </c>
      <c r="AU42">
        <v>0.77</v>
      </c>
      <c r="AV42">
        <v>7.9307115999999997E-2</v>
      </c>
      <c r="AW42" s="2">
        <v>8680000000</v>
      </c>
      <c r="AY42" t="s">
        <v>41</v>
      </c>
      <c r="AZ42" s="2">
        <f t="shared" si="18"/>
        <v>1783386.5222277245</v>
      </c>
      <c r="BA42" s="2">
        <f t="shared" si="19"/>
        <v>5127236.252216056</v>
      </c>
      <c r="BB42" s="2">
        <f t="shared" si="20"/>
        <v>26713643.943993233</v>
      </c>
      <c r="BC42" s="2">
        <f t="shared" si="21"/>
        <v>13041013.947603568</v>
      </c>
      <c r="BD42" s="2">
        <f t="shared" si="22"/>
        <v>1114616.576230058</v>
      </c>
      <c r="BE42" s="2">
        <f t="shared" si="23"/>
        <v>6910622.7744437791</v>
      </c>
      <c r="BF42" s="2">
        <f t="shared" si="24"/>
        <v>6056083.398209</v>
      </c>
      <c r="BG42" s="2">
        <f t="shared" si="25"/>
        <v>780231.60388030345</v>
      </c>
      <c r="BH42" s="2">
        <f t="shared" si="26"/>
        <v>14044168.864652835</v>
      </c>
      <c r="BI42" s="2">
        <f t="shared" si="27"/>
        <v>3826850.2457488831</v>
      </c>
      <c r="BJ42" s="2">
        <f t="shared" si="28"/>
        <v>25338950.171662368</v>
      </c>
      <c r="BK42" s="2">
        <f t="shared" si="29"/>
        <v>2563618.126108028</v>
      </c>
      <c r="BL42" s="2">
        <f t="shared" si="30"/>
        <v>1300386.0064671722</v>
      </c>
      <c r="BM42" s="2">
        <f t="shared" si="31"/>
        <v>21214868.841688205</v>
      </c>
      <c r="BO42" t="s">
        <v>41</v>
      </c>
      <c r="BP42" s="2">
        <f t="shared" si="32"/>
        <v>129815677.2751312</v>
      </c>
      <c r="BQ42" s="4">
        <f t="shared" si="33"/>
        <v>1.4955723188379171</v>
      </c>
      <c r="BS42" s="4">
        <v>1.4955723187930501</v>
      </c>
      <c r="BT42">
        <f t="shared" si="34"/>
        <v>1</v>
      </c>
    </row>
    <row r="43" spans="1:72" x14ac:dyDescent="0.2">
      <c r="A43" t="s">
        <v>42</v>
      </c>
      <c r="C43">
        <v>2.6852028185107599E-2</v>
      </c>
      <c r="D43">
        <v>2.6852028185107599</v>
      </c>
      <c r="F43" t="b">
        <f t="shared" si="2"/>
        <v>1</v>
      </c>
      <c r="H43" t="s">
        <v>42</v>
      </c>
      <c r="I43">
        <v>0.99031935000000004</v>
      </c>
      <c r="J43">
        <v>5.9530432849999997</v>
      </c>
      <c r="K43">
        <v>25.214198289999999</v>
      </c>
      <c r="L43">
        <v>10.99365751</v>
      </c>
      <c r="M43">
        <v>0.55635918500000003</v>
      </c>
      <c r="N43">
        <v>8.9017469679999994</v>
      </c>
      <c r="O43">
        <v>4.751307444</v>
      </c>
      <c r="P43">
        <v>0.95693779899999998</v>
      </c>
      <c r="Q43">
        <v>7.4663402689999998</v>
      </c>
      <c r="R43">
        <v>2.2476911089999998</v>
      </c>
      <c r="S43">
        <v>14.7546456</v>
      </c>
      <c r="T43">
        <v>1.3463892289999999</v>
      </c>
      <c r="U43">
        <v>1.1906086570000001</v>
      </c>
      <c r="V43">
        <v>14.676755310000001</v>
      </c>
      <c r="X43" t="s">
        <v>42</v>
      </c>
      <c r="Y43">
        <f t="shared" si="3"/>
        <v>2.6592083098457439E-2</v>
      </c>
      <c r="Z43">
        <f t="shared" si="4"/>
        <v>0.15985128607598553</v>
      </c>
      <c r="AA43">
        <f t="shared" si="5"/>
        <v>0.67705236314797179</v>
      </c>
      <c r="AB43">
        <f t="shared" si="6"/>
        <v>0.29520200131593982</v>
      </c>
      <c r="AC43">
        <f t="shared" si="7"/>
        <v>1.4939372516663494E-2</v>
      </c>
      <c r="AD43">
        <f t="shared" si="8"/>
        <v>0.23902996048143207</v>
      </c>
      <c r="AE43">
        <f t="shared" si="9"/>
        <v>0.12758224140239954</v>
      </c>
      <c r="AF43">
        <f t="shared" si="10"/>
        <v>2.5695720750142832E-2</v>
      </c>
      <c r="AG43">
        <f t="shared" si="11"/>
        <v>0.20048637934279184</v>
      </c>
      <c r="AH43">
        <f t="shared" si="12"/>
        <v>6.0355065010283752E-2</v>
      </c>
      <c r="AI43">
        <f t="shared" si="13"/>
        <v>0.39619215951247383</v>
      </c>
      <c r="AJ43">
        <f t="shared" si="14"/>
        <v>3.615328152523329E-2</v>
      </c>
      <c r="AK43">
        <f t="shared" si="15"/>
        <v>3.1970257215197105E-2</v>
      </c>
      <c r="AL43">
        <f t="shared" si="16"/>
        <v>0.39410064725004768</v>
      </c>
      <c r="AN43" t="b">
        <f t="shared" si="17"/>
        <v>1</v>
      </c>
      <c r="AP43" t="s">
        <v>42</v>
      </c>
      <c r="AQ43" s="2">
        <v>1520000000</v>
      </c>
      <c r="AR43">
        <v>3</v>
      </c>
      <c r="AS43">
        <v>0.1053</v>
      </c>
      <c r="AT43">
        <v>1.0549999999999999</v>
      </c>
      <c r="AU43">
        <v>0.9</v>
      </c>
      <c r="AV43">
        <v>8.9829383999999998E-2</v>
      </c>
      <c r="AW43" s="2">
        <v>16900000000</v>
      </c>
      <c r="AY43" t="s">
        <v>42</v>
      </c>
      <c r="AZ43" s="2">
        <f t="shared" si="18"/>
        <v>4494062.0436393069</v>
      </c>
      <c r="BA43" s="2">
        <f t="shared" si="19"/>
        <v>27014867.346841555</v>
      </c>
      <c r="BB43" s="2">
        <f t="shared" si="20"/>
        <v>114421849.37200724</v>
      </c>
      <c r="BC43" s="2">
        <f t="shared" si="21"/>
        <v>49889138.222393826</v>
      </c>
      <c r="BD43" s="2">
        <f t="shared" si="22"/>
        <v>2524753.9553161305</v>
      </c>
      <c r="BE43" s="2">
        <f t="shared" si="23"/>
        <v>40396063.321362019</v>
      </c>
      <c r="BF43" s="2">
        <f t="shared" si="24"/>
        <v>21561398.797005523</v>
      </c>
      <c r="BG43" s="2">
        <f t="shared" si="25"/>
        <v>4342576.8067741385</v>
      </c>
      <c r="BH43" s="2">
        <f t="shared" si="26"/>
        <v>33882198.108931825</v>
      </c>
      <c r="BI43" s="2">
        <f t="shared" si="27"/>
        <v>10200005.986737955</v>
      </c>
      <c r="BJ43" s="2">
        <f t="shared" si="28"/>
        <v>66956474.957608081</v>
      </c>
      <c r="BK43" s="2">
        <f t="shared" si="29"/>
        <v>6109904.5777644264</v>
      </c>
      <c r="BL43" s="2">
        <f t="shared" si="30"/>
        <v>5402973.4693683116</v>
      </c>
      <c r="BM43" s="2">
        <f t="shared" si="31"/>
        <v>66603009.385258056</v>
      </c>
      <c r="BO43" t="s">
        <v>42</v>
      </c>
      <c r="BP43" s="2">
        <f t="shared" si="32"/>
        <v>453799276.35100853</v>
      </c>
      <c r="BQ43" s="4">
        <f t="shared" si="33"/>
        <v>2.685202818645021</v>
      </c>
      <c r="BS43" s="4">
        <v>2.6852028185107599</v>
      </c>
      <c r="BT43">
        <f t="shared" si="34"/>
        <v>1</v>
      </c>
    </row>
    <row r="44" spans="1:72" x14ac:dyDescent="0.2">
      <c r="A44" t="s">
        <v>43</v>
      </c>
      <c r="C44">
        <v>1.2246683189969401E-2</v>
      </c>
      <c r="D44">
        <v>1.2246683189969401</v>
      </c>
      <c r="F44" t="b">
        <f t="shared" si="2"/>
        <v>1</v>
      </c>
      <c r="H44" t="s">
        <v>43</v>
      </c>
      <c r="I44">
        <v>1.3287401569999999</v>
      </c>
      <c r="J44">
        <v>2.80511811</v>
      </c>
      <c r="K44">
        <v>17.076771650000001</v>
      </c>
      <c r="L44">
        <v>9.2027559060000002</v>
      </c>
      <c r="M44">
        <v>0.393700787</v>
      </c>
      <c r="N44">
        <v>4.4783464569999998</v>
      </c>
      <c r="O44">
        <v>4.1830708660000004</v>
      </c>
      <c r="P44">
        <v>0.54133858300000004</v>
      </c>
      <c r="Q44">
        <v>11.318897639999999</v>
      </c>
      <c r="R44">
        <v>3.44488189</v>
      </c>
      <c r="S44">
        <v>24.507874019999999</v>
      </c>
      <c r="T44">
        <v>1.6240157479999999</v>
      </c>
      <c r="U44">
        <v>0.78740157499999996</v>
      </c>
      <c r="V44">
        <v>18.307086609999999</v>
      </c>
      <c r="X44" t="s">
        <v>43</v>
      </c>
      <c r="Y44">
        <f t="shared" si="3"/>
        <v>1.6272659744569203E-2</v>
      </c>
      <c r="Z44">
        <f t="shared" si="4"/>
        <v>3.4353392803615733E-2</v>
      </c>
      <c r="AA44">
        <f t="shared" si="5"/>
        <v>0.20913381230500103</v>
      </c>
      <c r="AB44">
        <f t="shared" si="6"/>
        <v>0.11270323605540183</v>
      </c>
      <c r="AC44">
        <f t="shared" si="7"/>
        <v>4.8215288100306236E-3</v>
      </c>
      <c r="AD44">
        <f t="shared" si="8"/>
        <v>5.484489027380092E-2</v>
      </c>
      <c r="AE44">
        <f t="shared" si="9"/>
        <v>5.122874365709295E-2</v>
      </c>
      <c r="AF44">
        <f t="shared" si="10"/>
        <v>6.6296021245079561E-3</v>
      </c>
      <c r="AG44">
        <f t="shared" si="11"/>
        <v>0.1386189534567723</v>
      </c>
      <c r="AH44">
        <f t="shared" si="12"/>
        <v>4.2188377133693021E-2</v>
      </c>
      <c r="AI44">
        <f t="shared" si="13"/>
        <v>0.30014016878262179</v>
      </c>
      <c r="AJ44">
        <f t="shared" si="14"/>
        <v>1.988880636127718E-2</v>
      </c>
      <c r="AK44">
        <f t="shared" si="15"/>
        <v>9.64305763230793E-3</v>
      </c>
      <c r="AL44">
        <f t="shared" si="16"/>
        <v>0.22420108984400089</v>
      </c>
      <c r="AN44" t="b">
        <f t="shared" si="17"/>
        <v>1</v>
      </c>
      <c r="AP44" t="s">
        <v>43</v>
      </c>
      <c r="AQ44" s="2">
        <v>370000000</v>
      </c>
      <c r="AR44">
        <v>3</v>
      </c>
      <c r="AS44">
        <v>9.5500000000000002E-2</v>
      </c>
      <c r="AT44">
        <v>1.0027999999999999</v>
      </c>
      <c r="AU44">
        <v>0.84</v>
      </c>
      <c r="AV44">
        <v>7.9996011000000006E-2</v>
      </c>
      <c r="AW44" s="2">
        <v>4630000000</v>
      </c>
      <c r="AY44" t="s">
        <v>43</v>
      </c>
      <c r="AZ44" s="2">
        <f t="shared" si="18"/>
        <v>753424.14617355401</v>
      </c>
      <c r="BA44" s="2">
        <f t="shared" si="19"/>
        <v>1590562.0868074084</v>
      </c>
      <c r="BB44" s="2">
        <f t="shared" si="20"/>
        <v>9682895.5097215474</v>
      </c>
      <c r="BC44" s="2">
        <f t="shared" si="21"/>
        <v>5218159.8293651054</v>
      </c>
      <c r="BD44" s="2">
        <f t="shared" si="22"/>
        <v>223236.78390441785</v>
      </c>
      <c r="BE44" s="2">
        <f t="shared" si="23"/>
        <v>2539318.4196769823</v>
      </c>
      <c r="BF44" s="2">
        <f t="shared" si="24"/>
        <v>2371890.8313234039</v>
      </c>
      <c r="BG44" s="2">
        <f t="shared" si="25"/>
        <v>306950.57836471836</v>
      </c>
      <c r="BH44" s="2">
        <f t="shared" si="26"/>
        <v>6418057.5450485572</v>
      </c>
      <c r="BI44" s="2">
        <f t="shared" si="27"/>
        <v>1953321.8612899869</v>
      </c>
      <c r="BJ44" s="2">
        <f t="shared" si="28"/>
        <v>13896489.814635389</v>
      </c>
      <c r="BK44" s="2">
        <f t="shared" si="29"/>
        <v>920851.73452713341</v>
      </c>
      <c r="BL44" s="2">
        <f t="shared" si="30"/>
        <v>446473.5683758572</v>
      </c>
      <c r="BM44" s="2">
        <f t="shared" si="31"/>
        <v>10380510.459777242</v>
      </c>
      <c r="BO44" t="s">
        <v>43</v>
      </c>
      <c r="BP44" s="2">
        <f t="shared" si="32"/>
        <v>56702143.168991297</v>
      </c>
      <c r="BQ44" s="4">
        <f t="shared" si="33"/>
        <v>1.2246683189846932</v>
      </c>
      <c r="BS44" s="4">
        <v>1.2246683189969401</v>
      </c>
      <c r="BT44">
        <f t="shared" si="34"/>
        <v>1</v>
      </c>
    </row>
    <row r="45" spans="1:72" x14ac:dyDescent="0.2">
      <c r="A45" t="s">
        <v>44</v>
      </c>
      <c r="C45">
        <v>1.33235991969337E-2</v>
      </c>
      <c r="D45">
        <v>1.33235991969337</v>
      </c>
      <c r="F45" t="b">
        <f t="shared" si="2"/>
        <v>1</v>
      </c>
      <c r="H45" t="s">
        <v>44</v>
      </c>
      <c r="I45">
        <v>1.1183048849999999</v>
      </c>
      <c r="J45">
        <v>4.7478909160000002</v>
      </c>
      <c r="K45">
        <v>21.836374339999999</v>
      </c>
      <c r="L45">
        <v>10.43751226</v>
      </c>
      <c r="M45">
        <v>0.51010398300000004</v>
      </c>
      <c r="N45">
        <v>6.1408671769999996</v>
      </c>
      <c r="O45">
        <v>4.7086521479999996</v>
      </c>
      <c r="P45">
        <v>0.72591720599999998</v>
      </c>
      <c r="Q45">
        <v>9.7508338240000008</v>
      </c>
      <c r="R45">
        <v>2.7074749850000002</v>
      </c>
      <c r="S45">
        <v>18.952324900000001</v>
      </c>
      <c r="T45">
        <v>1.8834608589999999</v>
      </c>
      <c r="U45">
        <v>1.1771630369999999</v>
      </c>
      <c r="V45">
        <v>15.303119479999999</v>
      </c>
      <c r="X45" t="s">
        <v>44</v>
      </c>
      <c r="Y45">
        <f t="shared" si="3"/>
        <v>1.4899846067713031E-2</v>
      </c>
      <c r="Z45">
        <f t="shared" si="4"/>
        <v>6.3258995595546416E-2</v>
      </c>
      <c r="AA45">
        <f t="shared" si="5"/>
        <v>0.29093909962036762</v>
      </c>
      <c r="AB45">
        <f t="shared" si="6"/>
        <v>0.13906522996532164</v>
      </c>
      <c r="AC45">
        <f t="shared" si="7"/>
        <v>6.7964210182514815E-3</v>
      </c>
      <c r="AD45">
        <f t="shared" si="8"/>
        <v>8.1818452987953719E-2</v>
      </c>
      <c r="AE45">
        <f t="shared" si="9"/>
        <v>6.2736193977732932E-2</v>
      </c>
      <c r="AF45">
        <f t="shared" si="10"/>
        <v>9.6718299029019544E-3</v>
      </c>
      <c r="AG45">
        <f t="shared" si="11"/>
        <v>0.12991620170688037</v>
      </c>
      <c r="AH45">
        <f t="shared" si="12"/>
        <v>3.6073311535864086E-2</v>
      </c>
      <c r="AI45">
        <f t="shared" si="13"/>
        <v>0.2525131808176666</v>
      </c>
      <c r="AJ45">
        <f t="shared" si="14"/>
        <v>2.5094477588428456E-2</v>
      </c>
      <c r="AK45">
        <f t="shared" si="15"/>
        <v>1.5684048494433233E-2</v>
      </c>
      <c r="AL45">
        <f t="shared" si="16"/>
        <v>0.20389263041430844</v>
      </c>
      <c r="AN45" t="b">
        <f t="shared" si="17"/>
        <v>1</v>
      </c>
      <c r="AP45" t="s">
        <v>44</v>
      </c>
      <c r="AQ45" s="2">
        <v>620000000</v>
      </c>
      <c r="AR45">
        <v>3</v>
      </c>
      <c r="AS45">
        <v>0.10680000000000001</v>
      </c>
      <c r="AT45">
        <v>1.0624</v>
      </c>
      <c r="AU45">
        <v>0.89</v>
      </c>
      <c r="AV45">
        <v>8.9469126999999996E-2</v>
      </c>
      <c r="AW45" s="2">
        <v>6920000000</v>
      </c>
      <c r="AY45" t="s">
        <v>44</v>
      </c>
      <c r="AZ45" s="2">
        <f t="shared" si="18"/>
        <v>1031069.3478857417</v>
      </c>
      <c r="BA45" s="2">
        <f t="shared" si="19"/>
        <v>4377522.4952118127</v>
      </c>
      <c r="BB45" s="2">
        <f t="shared" si="20"/>
        <v>20132985.693729438</v>
      </c>
      <c r="BC45" s="2">
        <f t="shared" si="21"/>
        <v>9623313.9136002585</v>
      </c>
      <c r="BD45" s="2">
        <f t="shared" si="22"/>
        <v>470312.33446300251</v>
      </c>
      <c r="BE45" s="2">
        <f t="shared" si="23"/>
        <v>5661836.946766397</v>
      </c>
      <c r="BF45" s="2">
        <f t="shared" si="24"/>
        <v>4341344.6232591188</v>
      </c>
      <c r="BG45" s="2">
        <f t="shared" si="25"/>
        <v>669290.62928081525</v>
      </c>
      <c r="BH45" s="2">
        <f t="shared" si="26"/>
        <v>8990201.1581161208</v>
      </c>
      <c r="BI45" s="2">
        <f t="shared" si="27"/>
        <v>2496273.1582817947</v>
      </c>
      <c r="BJ45" s="2">
        <f t="shared" si="28"/>
        <v>17473912.112582527</v>
      </c>
      <c r="BK45" s="2">
        <f t="shared" si="29"/>
        <v>1736537.8491192493</v>
      </c>
      <c r="BL45" s="2">
        <f t="shared" si="30"/>
        <v>1085336.1558147797</v>
      </c>
      <c r="BM45" s="2">
        <f t="shared" si="31"/>
        <v>14109370.024670143</v>
      </c>
      <c r="BO45" t="s">
        <v>44</v>
      </c>
      <c r="BP45" s="2">
        <f t="shared" si="32"/>
        <v>92199306.442781195</v>
      </c>
      <c r="BQ45" s="4">
        <f t="shared" si="33"/>
        <v>1.33235991969337</v>
      </c>
      <c r="BS45" s="4">
        <v>1.33235991969337</v>
      </c>
      <c r="BT45">
        <f t="shared" si="34"/>
        <v>1</v>
      </c>
    </row>
    <row r="46" spans="1:72" x14ac:dyDescent="0.2">
      <c r="A46" t="s">
        <v>45</v>
      </c>
      <c r="C46">
        <v>1.8236046016190902E-2</v>
      </c>
      <c r="D46">
        <v>1.8236046016190901</v>
      </c>
      <c r="F46" t="b">
        <f t="shared" si="2"/>
        <v>1</v>
      </c>
      <c r="H46" t="s">
        <v>45</v>
      </c>
      <c r="I46">
        <v>1.5001704739999999</v>
      </c>
      <c r="J46">
        <v>5.7961131950000002</v>
      </c>
      <c r="K46">
        <v>22.741220590000001</v>
      </c>
      <c r="L46">
        <v>8.4896010910000008</v>
      </c>
      <c r="M46">
        <v>0.51142175199999995</v>
      </c>
      <c r="N46">
        <v>2.7275826799999998</v>
      </c>
      <c r="O46">
        <v>4.8755540399999999</v>
      </c>
      <c r="P46">
        <v>0.64780088599999996</v>
      </c>
      <c r="Q46">
        <v>9.3760654619999997</v>
      </c>
      <c r="R46">
        <v>1.943402659</v>
      </c>
      <c r="S46">
        <v>17.38833958</v>
      </c>
      <c r="T46">
        <v>1.568360041</v>
      </c>
      <c r="U46">
        <v>1.1251278549999999</v>
      </c>
      <c r="V46">
        <v>21.309239689999998</v>
      </c>
      <c r="X46" t="s">
        <v>45</v>
      </c>
      <c r="Y46">
        <f t="shared" si="3"/>
        <v>2.7357177795994912E-2</v>
      </c>
      <c r="Z46">
        <f t="shared" si="4"/>
        <v>0.10569818693907126</v>
      </c>
      <c r="AA46">
        <f t="shared" si="5"/>
        <v>0.414709945143588</v>
      </c>
      <c r="AB46">
        <f t="shared" si="6"/>
        <v>0.15481675615458049</v>
      </c>
      <c r="AC46">
        <f t="shared" si="7"/>
        <v>9.3263106031529694E-3</v>
      </c>
      <c r="AD46">
        <f t="shared" si="8"/>
        <v>4.9740323265445294E-2</v>
      </c>
      <c r="AE46">
        <f t="shared" si="9"/>
        <v>8.8910827827865455E-2</v>
      </c>
      <c r="AF46">
        <f t="shared" si="10"/>
        <v>1.1813326766425237E-2</v>
      </c>
      <c r="AG46">
        <f t="shared" si="11"/>
        <v>0.1709823612158502</v>
      </c>
      <c r="AH46">
        <f t="shared" si="12"/>
        <v>3.5439980317511749E-2</v>
      </c>
      <c r="AI46">
        <f t="shared" si="13"/>
        <v>0.31709456072603354</v>
      </c>
      <c r="AJ46">
        <f t="shared" si="14"/>
        <v>2.8600685877631048E-2</v>
      </c>
      <c r="AK46">
        <f t="shared" si="15"/>
        <v>2.0517883337878164E-2</v>
      </c>
      <c r="AL46">
        <f t="shared" si="16"/>
        <v>0.38859627555688148</v>
      </c>
      <c r="AN46" t="b">
        <f t="shared" si="17"/>
        <v>1</v>
      </c>
      <c r="AP46" t="s">
        <v>45</v>
      </c>
      <c r="AQ46" s="2">
        <v>350000000</v>
      </c>
      <c r="AR46">
        <v>3</v>
      </c>
      <c r="AS46">
        <v>0.1038</v>
      </c>
      <c r="AT46">
        <v>1.0105</v>
      </c>
      <c r="AU46">
        <v>0.84</v>
      </c>
      <c r="AV46">
        <v>8.6285997000000003E-2</v>
      </c>
      <c r="AW46" s="2">
        <v>4050000000</v>
      </c>
      <c r="AY46" t="s">
        <v>45</v>
      </c>
      <c r="AZ46" s="2">
        <f t="shared" si="18"/>
        <v>1107965.7007377939</v>
      </c>
      <c r="BA46" s="2">
        <f t="shared" si="19"/>
        <v>4280776.5710323863</v>
      </c>
      <c r="BB46" s="2">
        <f t="shared" si="20"/>
        <v>16795752.778315313</v>
      </c>
      <c r="BC46" s="2">
        <f t="shared" si="21"/>
        <v>6270078.6242605103</v>
      </c>
      <c r="BD46" s="2">
        <f t="shared" si="22"/>
        <v>377715.57942769525</v>
      </c>
      <c r="BE46" s="2">
        <f t="shared" si="23"/>
        <v>2014483.0922505343</v>
      </c>
      <c r="BF46" s="2">
        <f t="shared" si="24"/>
        <v>3600888.5270285513</v>
      </c>
      <c r="BG46" s="2">
        <f t="shared" si="25"/>
        <v>478439.73404022207</v>
      </c>
      <c r="BH46" s="2">
        <f t="shared" si="26"/>
        <v>6924785.6292419322</v>
      </c>
      <c r="BI46" s="2">
        <f t="shared" si="27"/>
        <v>1435319.2028592259</v>
      </c>
      <c r="BJ46" s="2">
        <f t="shared" si="28"/>
        <v>12842329.709404359</v>
      </c>
      <c r="BK46" s="2">
        <f t="shared" si="29"/>
        <v>1158327.7780440575</v>
      </c>
      <c r="BL46" s="2">
        <f t="shared" si="30"/>
        <v>830974.27518406569</v>
      </c>
      <c r="BM46" s="2">
        <f t="shared" si="31"/>
        <v>15738149.160053698</v>
      </c>
      <c r="BO46" t="s">
        <v>45</v>
      </c>
      <c r="BP46" s="2">
        <f t="shared" si="32"/>
        <v>73855986.361880332</v>
      </c>
      <c r="BQ46" s="4">
        <f t="shared" si="33"/>
        <v>1.8236046015279093</v>
      </c>
      <c r="BS46" s="4">
        <v>1.8236046016190901</v>
      </c>
      <c r="BT46">
        <f t="shared" si="34"/>
        <v>1</v>
      </c>
    </row>
    <row r="47" spans="1:72" x14ac:dyDescent="0.2">
      <c r="A47" t="s">
        <v>46</v>
      </c>
      <c r="C47">
        <v>1.17080461678984E-2</v>
      </c>
      <c r="D47">
        <v>1.17080461678984</v>
      </c>
      <c r="F47" t="b">
        <f t="shared" si="2"/>
        <v>1</v>
      </c>
      <c r="H47" t="s">
        <v>46</v>
      </c>
      <c r="I47">
        <v>1.051625239</v>
      </c>
      <c r="J47">
        <v>3.1548757169999999</v>
      </c>
      <c r="K47">
        <v>20.028680690000002</v>
      </c>
      <c r="L47">
        <v>7.7437858510000002</v>
      </c>
      <c r="M47">
        <v>1.099426386</v>
      </c>
      <c r="N47">
        <v>2.2944550669999999</v>
      </c>
      <c r="O47">
        <v>4.7801147229999996</v>
      </c>
      <c r="P47">
        <v>0.47801147199999999</v>
      </c>
      <c r="Q47">
        <v>9.6080305930000005</v>
      </c>
      <c r="R47">
        <v>2.3900573610000002</v>
      </c>
      <c r="S47">
        <v>23.94837476</v>
      </c>
      <c r="T47">
        <v>1.7208413</v>
      </c>
      <c r="U47">
        <v>1.051625239</v>
      </c>
      <c r="V47">
        <v>20.6500956</v>
      </c>
      <c r="X47" t="s">
        <v>46</v>
      </c>
      <c r="Y47">
        <f t="shared" si="3"/>
        <v>1.2312476849539188E-2</v>
      </c>
      <c r="Z47">
        <f t="shared" si="4"/>
        <v>3.6937430548617568E-2</v>
      </c>
      <c r="AA47">
        <f t="shared" si="5"/>
        <v>0.23449671820061521</v>
      </c>
      <c r="AB47">
        <f t="shared" si="6"/>
        <v>9.0664602257826396E-2</v>
      </c>
      <c r="AC47">
        <f t="shared" si="7"/>
        <v>1.2872134885493687E-2</v>
      </c>
      <c r="AD47">
        <f t="shared" si="8"/>
        <v>2.6863585854604417E-2</v>
      </c>
      <c r="AE47">
        <f t="shared" si="9"/>
        <v>5.5965803864734875E-2</v>
      </c>
      <c r="AF47">
        <f t="shared" si="10"/>
        <v>5.5965803829610737E-3</v>
      </c>
      <c r="AG47">
        <f t="shared" si="11"/>
        <v>0.11249126576542424</v>
      </c>
      <c r="AH47">
        <f t="shared" si="12"/>
        <v>2.7982901926513416E-2</v>
      </c>
      <c r="AI47">
        <f t="shared" si="13"/>
        <v>0.28038867733621275</v>
      </c>
      <c r="AJ47">
        <f t="shared" si="14"/>
        <v>2.0147689388026305E-2</v>
      </c>
      <c r="AK47">
        <f t="shared" si="15"/>
        <v>1.2312476849539188E-2</v>
      </c>
      <c r="AL47">
        <f t="shared" si="16"/>
        <v>0.24177227265631562</v>
      </c>
      <c r="AN47" t="b">
        <f t="shared" si="17"/>
        <v>1</v>
      </c>
      <c r="AP47" t="s">
        <v>46</v>
      </c>
      <c r="AQ47" s="2">
        <v>1030000000</v>
      </c>
      <c r="AR47">
        <v>3</v>
      </c>
      <c r="AS47">
        <v>9.8799999999999999E-2</v>
      </c>
      <c r="AT47">
        <v>1.1579999999999999</v>
      </c>
      <c r="AU47">
        <v>0.98</v>
      </c>
      <c r="AV47">
        <v>8.3613125999999996E-2</v>
      </c>
      <c r="AW47" s="2">
        <v>12300000000</v>
      </c>
      <c r="AY47" t="s">
        <v>46</v>
      </c>
      <c r="AZ47" s="2">
        <f t="shared" si="18"/>
        <v>1514434.6524933202</v>
      </c>
      <c r="BA47" s="2">
        <f t="shared" si="19"/>
        <v>4543303.9574799612</v>
      </c>
      <c r="BB47" s="2">
        <f t="shared" si="20"/>
        <v>28843096.33867567</v>
      </c>
      <c r="BC47" s="2">
        <f t="shared" si="21"/>
        <v>11151746.077712646</v>
      </c>
      <c r="BD47" s="2">
        <f t="shared" si="22"/>
        <v>1583272.5909157235</v>
      </c>
      <c r="BE47" s="2">
        <f t="shared" si="23"/>
        <v>3304221.0601163437</v>
      </c>
      <c r="BF47" s="2">
        <f t="shared" si="24"/>
        <v>6883793.8753623888</v>
      </c>
      <c r="BG47" s="2">
        <f t="shared" si="25"/>
        <v>688379.38710421207</v>
      </c>
      <c r="BH47" s="2">
        <f t="shared" si="26"/>
        <v>13836425.689147182</v>
      </c>
      <c r="BI47" s="2">
        <f t="shared" si="27"/>
        <v>3441896.9369611503</v>
      </c>
      <c r="BJ47" s="2">
        <f t="shared" si="28"/>
        <v>34487807.31235417</v>
      </c>
      <c r="BK47" s="2">
        <f t="shared" si="29"/>
        <v>2478165.7947272356</v>
      </c>
      <c r="BL47" s="2">
        <f t="shared" si="30"/>
        <v>1514434.6524933202</v>
      </c>
      <c r="BM47" s="2">
        <f t="shared" si="31"/>
        <v>29737989.536726821</v>
      </c>
      <c r="BO47" t="s">
        <v>46</v>
      </c>
      <c r="BP47" s="2">
        <f t="shared" si="32"/>
        <v>144008967.86227015</v>
      </c>
      <c r="BQ47" s="4">
        <f t="shared" si="33"/>
        <v>1.1708046167664239</v>
      </c>
      <c r="BS47" s="4">
        <v>1.17080461678984</v>
      </c>
      <c r="BT47">
        <f t="shared" si="34"/>
        <v>1</v>
      </c>
    </row>
    <row r="48" spans="1:72" x14ac:dyDescent="0.2">
      <c r="A48" t="s">
        <v>47</v>
      </c>
      <c r="C48">
        <v>1.1712531271321399E-2</v>
      </c>
      <c r="D48">
        <v>1.17125312713214</v>
      </c>
      <c r="F48" t="b">
        <f t="shared" si="2"/>
        <v>1</v>
      </c>
      <c r="H48" t="s">
        <v>47</v>
      </c>
      <c r="I48">
        <v>1.5621513060000001</v>
      </c>
      <c r="J48">
        <v>2.5217585360000001</v>
      </c>
      <c r="K48">
        <v>16.335639369999999</v>
      </c>
      <c r="L48">
        <v>7.9446552109999997</v>
      </c>
      <c r="M48">
        <v>0.691809864</v>
      </c>
      <c r="N48">
        <v>2.1646953799999999</v>
      </c>
      <c r="O48">
        <v>4.061593394</v>
      </c>
      <c r="P48">
        <v>1.1381388079999999</v>
      </c>
      <c r="Q48">
        <v>11.35907164</v>
      </c>
      <c r="R48">
        <v>2.5440749829999998</v>
      </c>
      <c r="S48">
        <v>25.418433390000001</v>
      </c>
      <c r="T48">
        <v>1.428252622</v>
      </c>
      <c r="U48">
        <v>1.0935059140000001</v>
      </c>
      <c r="V48">
        <v>21.736219590000001</v>
      </c>
      <c r="X48" t="s">
        <v>47</v>
      </c>
      <c r="Y48">
        <f t="shared" si="3"/>
        <v>1.8296746022060564E-2</v>
      </c>
      <c r="Z48">
        <f t="shared" si="4"/>
        <v>2.9536175711621673E-2</v>
      </c>
      <c r="AA48">
        <f t="shared" si="5"/>
        <v>0.191331686958154</v>
      </c>
      <c r="AB48">
        <f t="shared" si="6"/>
        <v>9.3052022598704015E-2</v>
      </c>
      <c r="AC48">
        <f t="shared" si="7"/>
        <v>8.1028446659086057E-3</v>
      </c>
      <c r="AD48">
        <f t="shared" si="8"/>
        <v>2.535406233113496E-2</v>
      </c>
      <c r="AE48">
        <f t="shared" si="9"/>
        <v>4.7571539638617419E-2</v>
      </c>
      <c r="AF48">
        <f t="shared" si="10"/>
        <v>1.3330486379804463E-2</v>
      </c>
      <c r="AG48">
        <f t="shared" si="11"/>
        <v>0.13304348179668005</v>
      </c>
      <c r="AH48">
        <f t="shared" si="12"/>
        <v>2.979755779497396E-2</v>
      </c>
      <c r="AI48">
        <f t="shared" si="13"/>
        <v>0.29771419594837506</v>
      </c>
      <c r="AJ48">
        <f t="shared" si="14"/>
        <v>1.6728453498521784E-2</v>
      </c>
      <c r="AK48">
        <f t="shared" si="15"/>
        <v>1.2807722213099891E-2</v>
      </c>
      <c r="AL48">
        <f t="shared" si="16"/>
        <v>0.25458615166818382</v>
      </c>
      <c r="AN48" t="b">
        <f t="shared" si="17"/>
        <v>1</v>
      </c>
      <c r="AP48" t="s">
        <v>47</v>
      </c>
      <c r="AQ48" s="2">
        <v>422000000</v>
      </c>
      <c r="AR48">
        <v>3</v>
      </c>
      <c r="AS48">
        <v>9.8100000000000007E-2</v>
      </c>
      <c r="AT48">
        <v>1.0369999999999999</v>
      </c>
      <c r="AU48">
        <v>0.87</v>
      </c>
      <c r="AV48">
        <v>8.2301832000000005E-2</v>
      </c>
      <c r="AW48" s="2">
        <v>5130000000</v>
      </c>
      <c r="AY48" t="s">
        <v>47</v>
      </c>
      <c r="AZ48" s="2">
        <f t="shared" si="18"/>
        <v>938623.07093170704</v>
      </c>
      <c r="BA48" s="2">
        <f t="shared" si="19"/>
        <v>1515205.8140061917</v>
      </c>
      <c r="BB48" s="2">
        <f t="shared" si="20"/>
        <v>9815315.5409533009</v>
      </c>
      <c r="BC48" s="2">
        <f t="shared" si="21"/>
        <v>4773568.7593135163</v>
      </c>
      <c r="BD48" s="2">
        <f t="shared" si="22"/>
        <v>415675.93136111146</v>
      </c>
      <c r="BE48" s="2">
        <f t="shared" si="23"/>
        <v>1300663.3975872234</v>
      </c>
      <c r="BF48" s="2">
        <f t="shared" si="24"/>
        <v>2440419.9834610736</v>
      </c>
      <c r="BG48" s="2">
        <f t="shared" si="25"/>
        <v>683853.95128396899</v>
      </c>
      <c r="BH48" s="2">
        <f t="shared" si="26"/>
        <v>6825130.6161696864</v>
      </c>
      <c r="BI48" s="2">
        <f t="shared" si="27"/>
        <v>1528614.7148821643</v>
      </c>
      <c r="BJ48" s="2">
        <f t="shared" si="28"/>
        <v>15272738.25215164</v>
      </c>
      <c r="BK48" s="2">
        <f t="shared" si="29"/>
        <v>858169.66447416751</v>
      </c>
      <c r="BL48" s="2">
        <f t="shared" si="30"/>
        <v>657036.1495320244</v>
      </c>
      <c r="BM48" s="2">
        <f t="shared" si="31"/>
        <v>13060269.580577832</v>
      </c>
      <c r="BO48" t="s">
        <v>47</v>
      </c>
      <c r="BP48" s="2">
        <f t="shared" si="32"/>
        <v>60085285.426685616</v>
      </c>
      <c r="BQ48" s="4">
        <f t="shared" si="33"/>
        <v>1.1712531272258404</v>
      </c>
      <c r="BS48" s="4">
        <v>1.17125312713214</v>
      </c>
      <c r="BT48">
        <f t="shared" si="34"/>
        <v>1</v>
      </c>
    </row>
    <row r="49" spans="1:72" x14ac:dyDescent="0.2">
      <c r="A49" t="s">
        <v>48</v>
      </c>
      <c r="C49">
        <v>1.1340725806451599E-2</v>
      </c>
      <c r="D49">
        <v>1.1340725806451599</v>
      </c>
      <c r="F49" t="b">
        <f t="shared" si="2"/>
        <v>1</v>
      </c>
      <c r="H49" t="s">
        <v>48</v>
      </c>
      <c r="I49">
        <v>1.439563167</v>
      </c>
      <c r="J49">
        <v>2.730206006</v>
      </c>
      <c r="K49">
        <v>23.60387193</v>
      </c>
      <c r="L49">
        <v>7.1233556709999997</v>
      </c>
      <c r="M49">
        <v>0.42194092799999999</v>
      </c>
      <c r="N49">
        <v>2.0352444780000001</v>
      </c>
      <c r="O49">
        <v>4.2194092830000001</v>
      </c>
      <c r="P49">
        <v>0.59568131000000002</v>
      </c>
      <c r="Q49">
        <v>10.325142720000001</v>
      </c>
      <c r="R49">
        <v>2.7053859519999999</v>
      </c>
      <c r="S49">
        <v>20.129064280000001</v>
      </c>
      <c r="T49">
        <v>1.8118639860000001</v>
      </c>
      <c r="U49">
        <v>1.6877637130000001</v>
      </c>
      <c r="V49">
        <v>21.171506579999999</v>
      </c>
      <c r="X49" t="s">
        <v>48</v>
      </c>
      <c r="Y49">
        <f t="shared" si="3"/>
        <v>1.6325691158014091E-2</v>
      </c>
      <c r="Z49">
        <f t="shared" si="4"/>
        <v>3.096251770917335E-2</v>
      </c>
      <c r="AA49">
        <f t="shared" si="5"/>
        <v>0.26768503952872952</v>
      </c>
      <c r="AB49">
        <f t="shared" si="6"/>
        <v>8.0784023486643056E-2</v>
      </c>
      <c r="AC49">
        <f t="shared" si="7"/>
        <v>4.7851163709677364E-3</v>
      </c>
      <c r="AD49">
        <f t="shared" si="8"/>
        <v>2.3081149574092717E-2</v>
      </c>
      <c r="AE49">
        <f t="shared" si="9"/>
        <v>4.7851163743699542E-2</v>
      </c>
      <c r="AF49">
        <f t="shared" si="10"/>
        <v>6.7554584047378949E-3</v>
      </c>
      <c r="AG49">
        <f t="shared" si="11"/>
        <v>0.11709461249999986</v>
      </c>
      <c r="AH49">
        <f t="shared" si="12"/>
        <v>3.0681040282258026E-2</v>
      </c>
      <c r="AI49">
        <f t="shared" si="13"/>
        <v>0.22827819873991909</v>
      </c>
      <c r="AJ49">
        <f t="shared" si="14"/>
        <v>2.054785266381046E-2</v>
      </c>
      <c r="AK49">
        <f t="shared" si="15"/>
        <v>1.9140465495211673E-2</v>
      </c>
      <c r="AL49">
        <f t="shared" si="16"/>
        <v>0.24010025103326582</v>
      </c>
      <c r="AN49" t="b">
        <f t="shared" si="17"/>
        <v>1</v>
      </c>
      <c r="AP49" t="s">
        <v>48</v>
      </c>
      <c r="AQ49" s="2">
        <v>1210000000</v>
      </c>
      <c r="AR49">
        <v>3</v>
      </c>
      <c r="AS49">
        <v>0.1033</v>
      </c>
      <c r="AT49">
        <v>1.1850000000000001</v>
      </c>
      <c r="AU49">
        <v>1.03</v>
      </c>
      <c r="AV49">
        <v>8.9788186000000006E-2</v>
      </c>
      <c r="AW49" s="2">
        <v>13400000000</v>
      </c>
      <c r="AY49" t="s">
        <v>48</v>
      </c>
      <c r="AZ49" s="2">
        <f t="shared" si="18"/>
        <v>2187642.6151738884</v>
      </c>
      <c r="BA49" s="2">
        <f t="shared" si="19"/>
        <v>4148977.3730292292</v>
      </c>
      <c r="BB49" s="2">
        <f t="shared" si="20"/>
        <v>35869795.296849757</v>
      </c>
      <c r="BC49" s="2">
        <f t="shared" si="21"/>
        <v>10825059.14721017</v>
      </c>
      <c r="BD49" s="2">
        <f t="shared" si="22"/>
        <v>641205.59370967676</v>
      </c>
      <c r="BE49" s="2">
        <f t="shared" si="23"/>
        <v>3092874.0429284237</v>
      </c>
      <c r="BF49" s="2">
        <f t="shared" si="24"/>
        <v>6412055.9416557383</v>
      </c>
      <c r="BG49" s="2">
        <f t="shared" si="25"/>
        <v>905231.4262348779</v>
      </c>
      <c r="BH49" s="2">
        <f t="shared" si="26"/>
        <v>15690678.074999981</v>
      </c>
      <c r="BI49" s="2">
        <f t="shared" si="27"/>
        <v>4111259.3978225756</v>
      </c>
      <c r="BJ49" s="2">
        <f t="shared" si="28"/>
        <v>30589278.631149158</v>
      </c>
      <c r="BK49" s="2">
        <f t="shared" si="29"/>
        <v>2753412.2569506015</v>
      </c>
      <c r="BL49" s="2">
        <f t="shared" si="30"/>
        <v>2564822.3763583642</v>
      </c>
      <c r="BM49" s="2">
        <f t="shared" si="31"/>
        <v>32173433.638457619</v>
      </c>
      <c r="BO49" t="s">
        <v>48</v>
      </c>
      <c r="BP49" s="2">
        <f t="shared" si="32"/>
        <v>151965725.81253007</v>
      </c>
      <c r="BQ49" s="4">
        <f t="shared" si="33"/>
        <v>1.134072580690523</v>
      </c>
      <c r="BS49" s="4">
        <v>1.1340725806451599</v>
      </c>
      <c r="BT49">
        <f t="shared" si="34"/>
        <v>1</v>
      </c>
    </row>
    <row r="50" spans="1:72" x14ac:dyDescent="0.2">
      <c r="A50" t="s">
        <v>49</v>
      </c>
      <c r="C50">
        <v>1.5407325399022001E-2</v>
      </c>
      <c r="D50">
        <v>1.5407325399022</v>
      </c>
      <c r="F50" t="b">
        <f t="shared" si="2"/>
        <v>1</v>
      </c>
      <c r="H50" t="s">
        <v>49</v>
      </c>
      <c r="I50">
        <v>1.089588378</v>
      </c>
      <c r="J50">
        <v>2.7845036319999998</v>
      </c>
      <c r="K50">
        <v>14.7094431</v>
      </c>
      <c r="L50">
        <v>8.111380145</v>
      </c>
      <c r="M50">
        <v>0.60532687699999999</v>
      </c>
      <c r="N50">
        <v>1.2106537530000001</v>
      </c>
      <c r="O50">
        <v>4.6004842620000002</v>
      </c>
      <c r="P50">
        <v>2.3002421310000001</v>
      </c>
      <c r="Q50">
        <v>12.77239709</v>
      </c>
      <c r="R50">
        <v>2.4213075060000002</v>
      </c>
      <c r="S50">
        <v>26.33171913</v>
      </c>
      <c r="T50">
        <v>2.2397094430000002</v>
      </c>
      <c r="U50">
        <v>0.72639225200000002</v>
      </c>
      <c r="V50">
        <v>20.096852299999998</v>
      </c>
      <c r="X50" t="s">
        <v>49</v>
      </c>
      <c r="Y50">
        <f t="shared" si="3"/>
        <v>1.6787642690838586E-2</v>
      </c>
      <c r="Z50">
        <f t="shared" si="4"/>
        <v>4.2901753532982603E-2</v>
      </c>
      <c r="AA50">
        <f t="shared" si="5"/>
        <v>0.22663317628009894</v>
      </c>
      <c r="AB50">
        <f t="shared" si="6"/>
        <v>0.12497467332918126</v>
      </c>
      <c r="AC50">
        <f t="shared" si="7"/>
        <v>9.3264681667127661E-3</v>
      </c>
      <c r="AD50">
        <f t="shared" si="8"/>
        <v>1.8652936318018211E-2</v>
      </c>
      <c r="AE50">
        <f t="shared" si="9"/>
        <v>7.0881158017713594E-2</v>
      </c>
      <c r="AF50">
        <f t="shared" si="10"/>
        <v>3.5440579008856797E-2</v>
      </c>
      <c r="AG50">
        <f t="shared" si="11"/>
        <v>0.19678847809115169</v>
      </c>
      <c r="AH50">
        <f t="shared" si="12"/>
        <v>3.7305872636036422E-2</v>
      </c>
      <c r="AI50">
        <f t="shared" si="13"/>
        <v>0.4057013649515625</v>
      </c>
      <c r="AJ50">
        <f t="shared" si="14"/>
        <v>3.4507932187563324E-2</v>
      </c>
      <c r="AK50">
        <f t="shared" si="15"/>
        <v>1.1191761793892389E-2</v>
      </c>
      <c r="AL50">
        <f t="shared" si="16"/>
        <v>0.30963874288218368</v>
      </c>
      <c r="AN50" t="b">
        <f t="shared" si="17"/>
        <v>1</v>
      </c>
      <c r="AP50" t="s">
        <v>49</v>
      </c>
      <c r="AQ50" s="2">
        <v>746000000</v>
      </c>
      <c r="AR50">
        <v>3</v>
      </c>
      <c r="AS50">
        <v>0.1042</v>
      </c>
      <c r="AT50">
        <v>1.0189999999999999</v>
      </c>
      <c r="AU50">
        <v>0.85</v>
      </c>
      <c r="AV50">
        <v>8.6918547999999998E-2</v>
      </c>
      <c r="AW50" s="2">
        <v>8580000000</v>
      </c>
      <c r="AY50" t="s">
        <v>49</v>
      </c>
      <c r="AZ50" s="2">
        <f t="shared" si="18"/>
        <v>1440379.7428739506</v>
      </c>
      <c r="BA50" s="2">
        <f t="shared" si="19"/>
        <v>3680970.4531299071</v>
      </c>
      <c r="BB50" s="2">
        <f t="shared" si="20"/>
        <v>19445126.524832491</v>
      </c>
      <c r="BC50" s="2">
        <f t="shared" si="21"/>
        <v>10722826.971643751</v>
      </c>
      <c r="BD50" s="2">
        <f t="shared" si="22"/>
        <v>800210.9687039553</v>
      </c>
      <c r="BE50" s="2">
        <f t="shared" si="23"/>
        <v>1600421.9360859625</v>
      </c>
      <c r="BF50" s="2">
        <f t="shared" si="24"/>
        <v>6081603.3579198262</v>
      </c>
      <c r="BG50" s="2">
        <f t="shared" si="25"/>
        <v>3040801.6789599131</v>
      </c>
      <c r="BH50" s="2">
        <f t="shared" si="26"/>
        <v>16884451.420220815</v>
      </c>
      <c r="BI50" s="2">
        <f t="shared" si="27"/>
        <v>3200843.8721719249</v>
      </c>
      <c r="BJ50" s="2">
        <f t="shared" si="28"/>
        <v>34809177.112844065</v>
      </c>
      <c r="BK50" s="2">
        <f t="shared" si="29"/>
        <v>2960780.5816929336</v>
      </c>
      <c r="BL50" s="2">
        <f t="shared" si="30"/>
        <v>960253.16191596701</v>
      </c>
      <c r="BM50" s="2">
        <f t="shared" si="31"/>
        <v>26567004.139291357</v>
      </c>
      <c r="BO50" t="s">
        <v>49</v>
      </c>
      <c r="BP50" s="2">
        <f t="shared" si="32"/>
        <v>132194851.92228684</v>
      </c>
      <c r="BQ50" s="4">
        <f t="shared" si="33"/>
        <v>1.540732539886793</v>
      </c>
      <c r="BS50" s="4">
        <v>1.5407325399022</v>
      </c>
      <c r="BT50">
        <f t="shared" si="34"/>
        <v>1</v>
      </c>
    </row>
    <row r="51" spans="1:72" x14ac:dyDescent="0.2">
      <c r="A51" t="s">
        <v>50</v>
      </c>
      <c r="C51">
        <v>1.3277133825079E-2</v>
      </c>
      <c r="D51">
        <v>1.3277133825078999</v>
      </c>
      <c r="F51" t="b">
        <f t="shared" si="2"/>
        <v>1</v>
      </c>
      <c r="H51" t="s">
        <v>50</v>
      </c>
      <c r="I51">
        <v>1.0757717490000001</v>
      </c>
      <c r="J51">
        <v>1.5434985969999999</v>
      </c>
      <c r="K51">
        <v>13.70439663</v>
      </c>
      <c r="L51">
        <v>6.68849392</v>
      </c>
      <c r="M51">
        <v>0.795135641</v>
      </c>
      <c r="N51">
        <v>1.5434985969999999</v>
      </c>
      <c r="O51">
        <v>4.4434050510000001</v>
      </c>
      <c r="P51">
        <v>1.1225444339999999</v>
      </c>
      <c r="Q51">
        <v>11.31898971</v>
      </c>
      <c r="R51">
        <v>3.0869971939999998</v>
      </c>
      <c r="S51">
        <v>26.333021519999999</v>
      </c>
      <c r="T51">
        <v>2.7595884000000002</v>
      </c>
      <c r="U51">
        <v>1.0757717490000001</v>
      </c>
      <c r="V51">
        <v>24.50888681</v>
      </c>
      <c r="X51" t="s">
        <v>50</v>
      </c>
      <c r="Y51">
        <f t="shared" si="3"/>
        <v>1.4283165476712297E-2</v>
      </c>
      <c r="Z51">
        <f t="shared" si="4"/>
        <v>2.0493237431190678E-2</v>
      </c>
      <c r="AA51">
        <f t="shared" si="5"/>
        <v>0.18195510804847165</v>
      </c>
      <c r="AB51">
        <f t="shared" si="6"/>
        <v>8.8804028864067228E-2</v>
      </c>
      <c r="AC51">
        <f t="shared" si="7"/>
        <v>1.0557122314646972E-2</v>
      </c>
      <c r="AD51">
        <f t="shared" si="8"/>
        <v>2.0493237431190678E-2</v>
      </c>
      <c r="AE51">
        <f t="shared" si="9"/>
        <v>5.8995683501158976E-2</v>
      </c>
      <c r="AF51">
        <f t="shared" si="10"/>
        <v>1.490417267481556E-2</v>
      </c>
      <c r="AG51">
        <f t="shared" si="11"/>
        <v>0.15028374114436216</v>
      </c>
      <c r="AH51">
        <f t="shared" si="12"/>
        <v>4.0986474862381356E-2</v>
      </c>
      <c r="AI51">
        <f t="shared" si="13"/>
        <v>0.34962705073972522</v>
      </c>
      <c r="AJ51">
        <f t="shared" si="14"/>
        <v>3.6639424488935639E-2</v>
      </c>
      <c r="AK51">
        <f t="shared" si="15"/>
        <v>1.4283165476712297E-2</v>
      </c>
      <c r="AL51">
        <f t="shared" si="16"/>
        <v>0.32540777008008354</v>
      </c>
      <c r="AN51" t="b">
        <f t="shared" si="17"/>
        <v>1</v>
      </c>
      <c r="AP51" t="s">
        <v>50</v>
      </c>
      <c r="AQ51" s="2">
        <v>223000000</v>
      </c>
      <c r="AR51">
        <v>3</v>
      </c>
      <c r="AS51">
        <v>0.1012</v>
      </c>
      <c r="AT51">
        <v>1.0972999999999999</v>
      </c>
      <c r="AU51">
        <v>0.95</v>
      </c>
      <c r="AV51">
        <v>8.7615054999999997E-2</v>
      </c>
      <c r="AW51" s="2">
        <v>2540000000</v>
      </c>
      <c r="AY51" t="s">
        <v>50</v>
      </c>
      <c r="AZ51" s="2">
        <f t="shared" si="18"/>
        <v>362792.40310849232</v>
      </c>
      <c r="BA51" s="2">
        <f t="shared" si="19"/>
        <v>520528.23075224325</v>
      </c>
      <c r="BB51" s="2">
        <f t="shared" si="20"/>
        <v>4621659.7444311799</v>
      </c>
      <c r="BC51" s="2">
        <f t="shared" si="21"/>
        <v>2255622.3331473079</v>
      </c>
      <c r="BD51" s="2">
        <f t="shared" si="22"/>
        <v>268150.90679203311</v>
      </c>
      <c r="BE51" s="2">
        <f t="shared" si="23"/>
        <v>520528.23075224325</v>
      </c>
      <c r="BF51" s="2">
        <f t="shared" si="24"/>
        <v>1498490.3609294379</v>
      </c>
      <c r="BG51" s="2">
        <f t="shared" si="25"/>
        <v>378565.98594031518</v>
      </c>
      <c r="BH51" s="2">
        <f t="shared" si="26"/>
        <v>3817207.025066799</v>
      </c>
      <c r="BI51" s="2">
        <f t="shared" si="27"/>
        <v>1041056.4615044865</v>
      </c>
      <c r="BJ51" s="2">
        <f t="shared" si="28"/>
        <v>8880527.0887890216</v>
      </c>
      <c r="BK51" s="2">
        <f t="shared" si="29"/>
        <v>930641.3820189652</v>
      </c>
      <c r="BL51" s="2">
        <f t="shared" si="30"/>
        <v>362792.40310849232</v>
      </c>
      <c r="BM51" s="2">
        <f t="shared" si="31"/>
        <v>8265357.3600341212</v>
      </c>
      <c r="BO51" t="s">
        <v>50</v>
      </c>
      <c r="BP51" s="2">
        <f t="shared" si="32"/>
        <v>33723919.916375138</v>
      </c>
      <c r="BQ51" s="4">
        <f t="shared" si="33"/>
        <v>1.3277133825344543</v>
      </c>
      <c r="BS51" s="4">
        <v>1.3277133825078999</v>
      </c>
      <c r="BT51">
        <f t="shared" si="34"/>
        <v>1</v>
      </c>
    </row>
    <row r="52" spans="1:72" x14ac:dyDescent="0.2">
      <c r="A52" t="s">
        <v>51</v>
      </c>
      <c r="C52">
        <v>1.7942145734163299E-2</v>
      </c>
      <c r="D52">
        <v>1.7942145734163299</v>
      </c>
      <c r="F52" t="b">
        <f t="shared" si="2"/>
        <v>1</v>
      </c>
      <c r="H52" t="s">
        <v>51</v>
      </c>
      <c r="I52">
        <v>1.551055579</v>
      </c>
      <c r="J52">
        <v>1.1632916849999999</v>
      </c>
      <c r="K52">
        <v>13.313227059999999</v>
      </c>
      <c r="L52">
        <v>6.7643257219999997</v>
      </c>
      <c r="M52">
        <v>0.68935803500000004</v>
      </c>
      <c r="N52">
        <v>1.120206807</v>
      </c>
      <c r="O52">
        <v>4.48082723</v>
      </c>
      <c r="P52">
        <v>0.81861266700000002</v>
      </c>
      <c r="Q52">
        <v>14.045669970000001</v>
      </c>
      <c r="R52">
        <v>2.4989228780000001</v>
      </c>
      <c r="S52">
        <v>29.21154675</v>
      </c>
      <c r="T52">
        <v>1.9819043519999999</v>
      </c>
      <c r="U52">
        <v>1.1632916849999999</v>
      </c>
      <c r="V52">
        <v>21.19775959</v>
      </c>
      <c r="X52" t="s">
        <v>51</v>
      </c>
      <c r="Y52">
        <f t="shared" si="3"/>
        <v>2.7829265240205035E-2</v>
      </c>
      <c r="Z52">
        <f t="shared" si="4"/>
        <v>2.0871948943610382E-2</v>
      </c>
      <c r="AA52">
        <f t="shared" si="5"/>
        <v>0.23886786010252639</v>
      </c>
      <c r="AB52">
        <f t="shared" si="6"/>
        <v>0.12136651789747338</v>
      </c>
      <c r="AC52">
        <f t="shared" si="7"/>
        <v>1.2368562326986444E-2</v>
      </c>
      <c r="AD52">
        <f t="shared" si="8"/>
        <v>2.009891378359574E-2</v>
      </c>
      <c r="AE52">
        <f t="shared" si="9"/>
        <v>8.0395655170267255E-2</v>
      </c>
      <c r="AF52">
        <f t="shared" si="10"/>
        <v>1.4687667771146091E-2</v>
      </c>
      <c r="AG52">
        <f t="shared" si="11"/>
        <v>0.25200945753570109</v>
      </c>
      <c r="AH52">
        <f t="shared" si="12"/>
        <v>4.4836038455510777E-2</v>
      </c>
      <c r="AI52">
        <f t="shared" si="13"/>
        <v>0.5241178289088243</v>
      </c>
      <c r="AJ52">
        <f t="shared" si="14"/>
        <v>3.5559616714756478E-2</v>
      </c>
      <c r="AK52">
        <f t="shared" si="15"/>
        <v>2.0871948943610382E-2</v>
      </c>
      <c r="AL52">
        <f t="shared" si="16"/>
        <v>0.38033329180153769</v>
      </c>
      <c r="AN52" t="b">
        <f t="shared" si="17"/>
        <v>1</v>
      </c>
      <c r="AP52" t="s">
        <v>51</v>
      </c>
      <c r="AQ52" s="2">
        <v>1210000000</v>
      </c>
      <c r="AR52">
        <v>3</v>
      </c>
      <c r="AS52">
        <v>0.10059999999999999</v>
      </c>
      <c r="AT52">
        <v>1.0449999999999999</v>
      </c>
      <c r="AU52">
        <v>0.9</v>
      </c>
      <c r="AV52">
        <v>8.6641148000000001E-2</v>
      </c>
      <c r="AW52" s="2">
        <v>14000000000</v>
      </c>
      <c r="AY52" t="s">
        <v>51</v>
      </c>
      <c r="AZ52" s="2">
        <f t="shared" si="18"/>
        <v>3896097.1336287051</v>
      </c>
      <c r="BA52" s="2">
        <f t="shared" si="19"/>
        <v>2922072.8521054536</v>
      </c>
      <c r="BB52" s="2">
        <f t="shared" si="20"/>
        <v>33441500.414353695</v>
      </c>
      <c r="BC52" s="2">
        <f t="shared" si="21"/>
        <v>16991312.505646273</v>
      </c>
      <c r="BD52" s="2">
        <f t="shared" si="22"/>
        <v>1731598.7257781022</v>
      </c>
      <c r="BE52" s="2">
        <f t="shared" si="23"/>
        <v>2813847.9297034037</v>
      </c>
      <c r="BF52" s="2">
        <f t="shared" si="24"/>
        <v>11255391.723837417</v>
      </c>
      <c r="BG52" s="2">
        <f t="shared" si="25"/>
        <v>2056273.4879604527</v>
      </c>
      <c r="BH52" s="2">
        <f t="shared" si="26"/>
        <v>35281324.054998152</v>
      </c>
      <c r="BI52" s="2">
        <f t="shared" si="27"/>
        <v>6277045.3837715089</v>
      </c>
      <c r="BJ52" s="2">
        <f t="shared" si="28"/>
        <v>73376496.047235399</v>
      </c>
      <c r="BK52" s="2">
        <f t="shared" si="29"/>
        <v>4978346.3400659077</v>
      </c>
      <c r="BL52" s="2">
        <f t="shared" si="30"/>
        <v>2922072.8521054536</v>
      </c>
      <c r="BM52" s="2">
        <f t="shared" si="31"/>
        <v>53246660.852215283</v>
      </c>
      <c r="BO52" t="s">
        <v>51</v>
      </c>
      <c r="BP52" s="2">
        <f t="shared" si="32"/>
        <v>251190040.30340523</v>
      </c>
      <c r="BQ52" s="4">
        <f t="shared" si="33"/>
        <v>1.7942145735957518</v>
      </c>
      <c r="BS52" s="4">
        <v>1.7942145734163299</v>
      </c>
      <c r="BT52">
        <f t="shared" si="34"/>
        <v>1</v>
      </c>
    </row>
    <row r="53" spans="1:72" x14ac:dyDescent="0.2">
      <c r="A53" t="s">
        <v>52</v>
      </c>
      <c r="C53">
        <v>1.47735862021576E-2</v>
      </c>
      <c r="D53">
        <v>1.47735862021576</v>
      </c>
      <c r="F53" t="b">
        <f t="shared" si="2"/>
        <v>1</v>
      </c>
      <c r="H53" t="s">
        <v>52</v>
      </c>
      <c r="I53">
        <v>1.271186441</v>
      </c>
      <c r="J53">
        <v>1.34180791</v>
      </c>
      <c r="K53">
        <v>13.794726929999999</v>
      </c>
      <c r="L53">
        <v>7.4152542370000001</v>
      </c>
      <c r="M53">
        <v>0.70621468899999995</v>
      </c>
      <c r="N53">
        <v>1.5065913369999999</v>
      </c>
      <c r="O53">
        <v>4.425612053</v>
      </c>
      <c r="P53">
        <v>0.96516007500000001</v>
      </c>
      <c r="Q53">
        <v>12.9472693</v>
      </c>
      <c r="R53">
        <v>2.5188323920000002</v>
      </c>
      <c r="S53">
        <v>26.741996230000002</v>
      </c>
      <c r="T53">
        <v>1.6713747649999999</v>
      </c>
      <c r="U53">
        <v>1.153483992</v>
      </c>
      <c r="V53">
        <v>23.540489640000001</v>
      </c>
      <c r="X53" t="s">
        <v>52</v>
      </c>
      <c r="Y53">
        <f t="shared" si="3"/>
        <v>1.8779982465127427E-2</v>
      </c>
      <c r="Z53">
        <f t="shared" si="4"/>
        <v>1.9823314825121927E-2</v>
      </c>
      <c r="AA53">
        <f t="shared" si="5"/>
        <v>0.20379758743557985</v>
      </c>
      <c r="AB53">
        <f t="shared" si="6"/>
        <v>0.10954989768123388</v>
      </c>
      <c r="AC53">
        <f t="shared" si="7"/>
        <v>1.0433323585171421E-2</v>
      </c>
      <c r="AD53">
        <f t="shared" si="8"/>
        <v>2.225775698859337E-2</v>
      </c>
      <c r="AE53">
        <f t="shared" si="9"/>
        <v>6.5382161162303165E-2</v>
      </c>
      <c r="AF53">
        <f t="shared" si="10"/>
        <v>1.4258875566893394E-2</v>
      </c>
      <c r="AG53">
        <f t="shared" si="11"/>
        <v>0.1912775990860987</v>
      </c>
      <c r="AH53">
        <f t="shared" si="12"/>
        <v>3.721218747199883E-2</v>
      </c>
      <c r="AI53">
        <f t="shared" si="13"/>
        <v>0.39507518652167861</v>
      </c>
      <c r="AJ53">
        <f t="shared" si="14"/>
        <v>2.4692199166838402E-2</v>
      </c>
      <c r="AK53">
        <f t="shared" si="15"/>
        <v>1.7041095188620868E-2</v>
      </c>
      <c r="AL53">
        <f t="shared" si="16"/>
        <v>0.34777745293753798</v>
      </c>
      <c r="AN53" t="b">
        <f t="shared" si="17"/>
        <v>1</v>
      </c>
      <c r="AP53" t="s">
        <v>52</v>
      </c>
      <c r="AQ53" s="2">
        <v>1770000000</v>
      </c>
      <c r="AR53">
        <v>3</v>
      </c>
      <c r="AS53">
        <v>0.1086</v>
      </c>
      <c r="AT53">
        <v>1.1865000000000001</v>
      </c>
      <c r="AU53">
        <v>0.99</v>
      </c>
      <c r="AV53">
        <v>9.0614412000000005E-2</v>
      </c>
      <c r="AW53" s="2">
        <v>19500000000</v>
      </c>
      <c r="AY53" t="s">
        <v>52</v>
      </c>
      <c r="AZ53" s="2">
        <f t="shared" si="18"/>
        <v>3662096.580699848</v>
      </c>
      <c r="BA53" s="2">
        <f t="shared" si="19"/>
        <v>3865546.3908987762</v>
      </c>
      <c r="BB53" s="2">
        <f t="shared" si="20"/>
        <v>39740529.549938075</v>
      </c>
      <c r="BC53" s="2">
        <f t="shared" si="21"/>
        <v>21362230.047840606</v>
      </c>
      <c r="BD53" s="2">
        <f t="shared" si="22"/>
        <v>2034498.0991084271</v>
      </c>
      <c r="BE53" s="2">
        <f t="shared" si="23"/>
        <v>4340262.6127757076</v>
      </c>
      <c r="BF53" s="2">
        <f t="shared" si="24"/>
        <v>12749521.426649118</v>
      </c>
      <c r="BG53" s="2">
        <f t="shared" si="25"/>
        <v>2780480.7355442117</v>
      </c>
      <c r="BH53" s="2">
        <f t="shared" si="26"/>
        <v>37299131.821789242</v>
      </c>
      <c r="BI53" s="2">
        <f t="shared" si="27"/>
        <v>7256376.5570397722</v>
      </c>
      <c r="BJ53" s="2">
        <f t="shared" si="28"/>
        <v>77039661.371727332</v>
      </c>
      <c r="BK53" s="2">
        <f t="shared" si="29"/>
        <v>4814978.8375334879</v>
      </c>
      <c r="BL53" s="2">
        <f t="shared" si="30"/>
        <v>3323013.5617810693</v>
      </c>
      <c r="BM53" s="2">
        <f t="shared" si="31"/>
        <v>67816603.322819903</v>
      </c>
      <c r="BO53" t="s">
        <v>52</v>
      </c>
      <c r="BP53" s="2">
        <f t="shared" si="32"/>
        <v>288084930.91614556</v>
      </c>
      <c r="BQ53" s="4">
        <f t="shared" si="33"/>
        <v>1.4773586200827977</v>
      </c>
      <c r="BS53" s="4">
        <v>1.47735862021576</v>
      </c>
      <c r="BT53">
        <f t="shared" si="34"/>
        <v>1</v>
      </c>
    </row>
    <row r="54" spans="1:72" x14ac:dyDescent="0.2">
      <c r="A54" t="s">
        <v>53</v>
      </c>
      <c r="C54">
        <v>2.2557656697154999E-2</v>
      </c>
      <c r="D54">
        <v>2.2557656697154997</v>
      </c>
      <c r="F54" t="b">
        <f t="shared" si="2"/>
        <v>1</v>
      </c>
      <c r="H54" t="s">
        <v>53</v>
      </c>
      <c r="I54">
        <v>1.20740542</v>
      </c>
      <c r="J54">
        <v>1.5025489670000001</v>
      </c>
      <c r="K54">
        <v>14.529111889999999</v>
      </c>
      <c r="L54">
        <v>6.7480547360000003</v>
      </c>
      <c r="M54">
        <v>0.69761202</v>
      </c>
      <c r="N54">
        <v>1.5696270459999999</v>
      </c>
      <c r="O54">
        <v>3.5953850279999999</v>
      </c>
      <c r="P54">
        <v>0.77810571500000003</v>
      </c>
      <c r="Q54">
        <v>12.275288440000001</v>
      </c>
      <c r="R54">
        <v>2.3879796080000002</v>
      </c>
      <c r="S54">
        <v>22.900456129999998</v>
      </c>
      <c r="T54">
        <v>1.4623021199999999</v>
      </c>
      <c r="U54">
        <v>1.20740542</v>
      </c>
      <c r="V54">
        <v>29.13871747</v>
      </c>
      <c r="X54" t="s">
        <v>53</v>
      </c>
      <c r="Y54">
        <f t="shared" si="3"/>
        <v>2.7236236958644241E-2</v>
      </c>
      <c r="Z54">
        <f t="shared" si="4"/>
        <v>3.3893983768250875E-2</v>
      </c>
      <c r="AA54">
        <f t="shared" si="5"/>
        <v>0.32774271812917277</v>
      </c>
      <c r="AB54">
        <f t="shared" si="6"/>
        <v>0.1522203021082989</v>
      </c>
      <c r="AC54">
        <f t="shared" si="7"/>
        <v>1.5736492454968828E-2</v>
      </c>
      <c r="AD54">
        <f t="shared" si="8"/>
        <v>3.5407108046237513E-2</v>
      </c>
      <c r="AE54">
        <f t="shared" si="9"/>
        <v>8.1103461155715012E-2</v>
      </c>
      <c r="AF54">
        <f t="shared" si="10"/>
        <v>1.755224159306433E-2</v>
      </c>
      <c r="AG54">
        <f t="shared" si="11"/>
        <v>0.27690174248807531</v>
      </c>
      <c r="AH54">
        <f t="shared" si="12"/>
        <v>5.3867224197070768E-2</v>
      </c>
      <c r="AI54">
        <f t="shared" si="13"/>
        <v>0.51658062758879864</v>
      </c>
      <c r="AJ54">
        <f t="shared" si="14"/>
        <v>3.2986109210481951E-2</v>
      </c>
      <c r="AK54">
        <f t="shared" si="15"/>
        <v>2.7236236958644241E-2</v>
      </c>
      <c r="AL54">
        <f t="shared" si="16"/>
        <v>0.65730118528365278</v>
      </c>
      <c r="AN54" t="b">
        <f t="shared" si="17"/>
        <v>1</v>
      </c>
      <c r="AP54" t="s">
        <v>53</v>
      </c>
      <c r="AQ54" s="2">
        <v>501000000</v>
      </c>
      <c r="AR54">
        <v>3</v>
      </c>
      <c r="AS54">
        <v>0.10920000000000001</v>
      </c>
      <c r="AT54">
        <v>1.0808</v>
      </c>
      <c r="AU54">
        <v>0.9</v>
      </c>
      <c r="AV54">
        <v>9.0932641999999994E-2</v>
      </c>
      <c r="AW54" s="2">
        <v>5510000000</v>
      </c>
      <c r="AY54" t="s">
        <v>53</v>
      </c>
      <c r="AZ54" s="2">
        <f t="shared" si="18"/>
        <v>1500716.6564212977</v>
      </c>
      <c r="BA54" s="2">
        <f t="shared" si="19"/>
        <v>1867558.5056306231</v>
      </c>
      <c r="BB54" s="2">
        <f t="shared" si="20"/>
        <v>18058623.768917419</v>
      </c>
      <c r="BC54" s="2">
        <f t="shared" si="21"/>
        <v>8387338.6461672699</v>
      </c>
      <c r="BD54" s="2">
        <f t="shared" si="22"/>
        <v>867080.73426878243</v>
      </c>
      <c r="BE54" s="2">
        <f t="shared" si="23"/>
        <v>1950931.6533476871</v>
      </c>
      <c r="BF54" s="2">
        <f t="shared" si="24"/>
        <v>4468800.7096798979</v>
      </c>
      <c r="BG54" s="2">
        <f t="shared" si="25"/>
        <v>967128.51177784463</v>
      </c>
      <c r="BH54" s="2">
        <f t="shared" si="26"/>
        <v>15257286.01109295</v>
      </c>
      <c r="BI54" s="2">
        <f t="shared" si="27"/>
        <v>2968084.0532585992</v>
      </c>
      <c r="BJ54" s="2">
        <f t="shared" si="28"/>
        <v>28463592.580142803</v>
      </c>
      <c r="BK54" s="2">
        <f t="shared" si="29"/>
        <v>1817534.6174975557</v>
      </c>
      <c r="BL54" s="2">
        <f t="shared" si="30"/>
        <v>1500716.6564212977</v>
      </c>
      <c r="BM54" s="2">
        <f t="shared" si="31"/>
        <v>36217295.309129268</v>
      </c>
      <c r="BO54" t="s">
        <v>53</v>
      </c>
      <c r="BP54" s="2">
        <f t="shared" si="32"/>
        <v>124292688.41375329</v>
      </c>
      <c r="BQ54" s="4">
        <f t="shared" si="33"/>
        <v>2.2557656699410762</v>
      </c>
      <c r="BS54" s="4">
        <v>2.2557656697154997</v>
      </c>
      <c r="BT54">
        <f t="shared" si="34"/>
        <v>1</v>
      </c>
    </row>
    <row r="55" spans="1:72" x14ac:dyDescent="0.2">
      <c r="A55" t="s">
        <v>54</v>
      </c>
      <c r="C55">
        <v>2.12149612337054E-2</v>
      </c>
      <c r="D55">
        <v>2.1214961233705401</v>
      </c>
      <c r="F55" t="b">
        <f t="shared" si="2"/>
        <v>1</v>
      </c>
      <c r="H55" t="s">
        <v>54</v>
      </c>
      <c r="I55">
        <v>0.98088531199999995</v>
      </c>
      <c r="J55">
        <v>2.3641851109999998</v>
      </c>
      <c r="K55">
        <v>15.266599599999999</v>
      </c>
      <c r="L55">
        <v>8.6267605629999995</v>
      </c>
      <c r="M55">
        <v>0.47786720300000002</v>
      </c>
      <c r="N55">
        <v>1.6096579479999999</v>
      </c>
      <c r="O55">
        <v>4.2505030179999999</v>
      </c>
      <c r="P55">
        <v>0.65392354100000005</v>
      </c>
      <c r="Q55">
        <v>10.814889340000001</v>
      </c>
      <c r="R55">
        <v>2.4647887320000001</v>
      </c>
      <c r="S55">
        <v>19.8943662</v>
      </c>
      <c r="T55">
        <v>1.5342052310000001</v>
      </c>
      <c r="U55">
        <v>1.031187123</v>
      </c>
      <c r="V55">
        <v>30.030181089999999</v>
      </c>
      <c r="X55" t="s">
        <v>54</v>
      </c>
      <c r="Y55">
        <f t="shared" si="3"/>
        <v>2.0809443868791026E-2</v>
      </c>
      <c r="Z55">
        <f t="shared" si="4"/>
        <v>5.0156095479168494E-2</v>
      </c>
      <c r="AA55">
        <f t="shared" si="5"/>
        <v>0.32388031868450234</v>
      </c>
      <c r="AB55">
        <f t="shared" si="6"/>
        <v>0.18301639091650357</v>
      </c>
      <c r="AC55">
        <f t="shared" si="7"/>
        <v>1.013793418650423E-2</v>
      </c>
      <c r="AD55">
        <f t="shared" si="8"/>
        <v>3.4148830966345779E-2</v>
      </c>
      <c r="AE55">
        <f t="shared" si="9"/>
        <v>9.0174256750617798E-2</v>
      </c>
      <c r="AF55">
        <f t="shared" si="10"/>
        <v>1.3872962572122364E-2</v>
      </c>
      <c r="AG55">
        <f t="shared" si="11"/>
        <v>0.22943745809491378</v>
      </c>
      <c r="AH55">
        <f t="shared" si="12"/>
        <v>5.2290397398653897E-2</v>
      </c>
      <c r="AI55">
        <f t="shared" si="13"/>
        <v>0.42205820770213903</v>
      </c>
      <c r="AJ55">
        <f t="shared" si="14"/>
        <v>3.2548104500213039E-2</v>
      </c>
      <c r="AK55">
        <f t="shared" si="15"/>
        <v>2.1876594839141204E-2</v>
      </c>
      <c r="AL55">
        <f t="shared" si="16"/>
        <v>0.63708912766550296</v>
      </c>
      <c r="AN55" t="b">
        <f t="shared" si="17"/>
        <v>1</v>
      </c>
      <c r="AP55" t="s">
        <v>54</v>
      </c>
      <c r="AQ55" s="2">
        <v>513000000</v>
      </c>
      <c r="AR55">
        <v>3</v>
      </c>
      <c r="AS55">
        <v>0.108</v>
      </c>
      <c r="AT55">
        <v>1.0907</v>
      </c>
      <c r="AU55">
        <v>0.94</v>
      </c>
      <c r="AV55">
        <v>9.3077839999999995E-2</v>
      </c>
      <c r="AW55" s="2">
        <v>5510000000</v>
      </c>
      <c r="AY55" t="s">
        <v>54</v>
      </c>
      <c r="AZ55" s="2">
        <f t="shared" si="18"/>
        <v>1146600.3571703855</v>
      </c>
      <c r="BA55" s="2">
        <f t="shared" si="19"/>
        <v>2763600.8609021842</v>
      </c>
      <c r="BB55" s="2">
        <f t="shared" si="20"/>
        <v>17845805.55951608</v>
      </c>
      <c r="BC55" s="2">
        <f t="shared" si="21"/>
        <v>10084203.139499348</v>
      </c>
      <c r="BD55" s="2">
        <f t="shared" si="22"/>
        <v>558600.1736763831</v>
      </c>
      <c r="BE55" s="2">
        <f t="shared" si="23"/>
        <v>1881600.5862456525</v>
      </c>
      <c r="BF55" s="2">
        <f t="shared" si="24"/>
        <v>4968601.5469590407</v>
      </c>
      <c r="BG55" s="2">
        <f t="shared" si="25"/>
        <v>764400.23772394226</v>
      </c>
      <c r="BH55" s="2">
        <f t="shared" si="26"/>
        <v>12642003.94102975</v>
      </c>
      <c r="BI55" s="2">
        <f t="shared" si="27"/>
        <v>2881200.8966658302</v>
      </c>
      <c r="BJ55" s="2">
        <f t="shared" si="28"/>
        <v>23255407.244387861</v>
      </c>
      <c r="BK55" s="2">
        <f t="shared" si="29"/>
        <v>1793400.5579617384</v>
      </c>
      <c r="BL55" s="2">
        <f t="shared" si="30"/>
        <v>1205400.3756366803</v>
      </c>
      <c r="BM55" s="2">
        <f t="shared" si="31"/>
        <v>35103610.934369214</v>
      </c>
      <c r="BO55" t="s">
        <v>54</v>
      </c>
      <c r="BP55" s="2">
        <f t="shared" si="32"/>
        <v>116894436.41174409</v>
      </c>
      <c r="BQ55" s="4">
        <f t="shared" si="33"/>
        <v>2.1214961236251195</v>
      </c>
      <c r="BS55" s="4">
        <v>2.1214961233705401</v>
      </c>
      <c r="BT55">
        <f t="shared" si="34"/>
        <v>1</v>
      </c>
    </row>
    <row r="56" spans="1:72" x14ac:dyDescent="0.2">
      <c r="A56" t="s">
        <v>55</v>
      </c>
      <c r="C56">
        <v>1.01657601657602E-2</v>
      </c>
      <c r="D56">
        <v>1.01657601657602</v>
      </c>
      <c r="F56" t="b">
        <f t="shared" si="2"/>
        <v>1</v>
      </c>
      <c r="H56" t="s">
        <v>55</v>
      </c>
      <c r="I56">
        <v>1.262095078</v>
      </c>
      <c r="J56">
        <v>1.5565839290000001</v>
      </c>
      <c r="K56">
        <v>13.42027766</v>
      </c>
      <c r="L56">
        <v>8.4981068569999998</v>
      </c>
      <c r="M56">
        <v>0.75725704699999996</v>
      </c>
      <c r="N56">
        <v>1.262095078</v>
      </c>
      <c r="O56">
        <v>4.4594026080000004</v>
      </c>
      <c r="P56">
        <v>0.67311737500000002</v>
      </c>
      <c r="Q56">
        <v>13.167858649999999</v>
      </c>
      <c r="R56">
        <v>2.4400504839999999</v>
      </c>
      <c r="S56">
        <v>25.999158600000001</v>
      </c>
      <c r="T56">
        <v>1.6827934369999999</v>
      </c>
      <c r="U56">
        <v>1.262095078</v>
      </c>
      <c r="V56">
        <v>23.559108120000001</v>
      </c>
      <c r="X56" t="s">
        <v>55</v>
      </c>
      <c r="Y56">
        <f t="shared" si="3"/>
        <v>1.2830155869334413E-2</v>
      </c>
      <c r="Z56">
        <f t="shared" si="4"/>
        <v>1.5823858900090707E-2</v>
      </c>
      <c r="AA56">
        <f t="shared" si="5"/>
        <v>0.1364273240494695</v>
      </c>
      <c r="AB56">
        <f t="shared" si="6"/>
        <v>8.6389716171264203E-2</v>
      </c>
      <c r="AC56">
        <f t="shared" si="7"/>
        <v>7.6980935236338E-3</v>
      </c>
      <c r="AD56">
        <f t="shared" si="8"/>
        <v>1.2830155869334413E-2</v>
      </c>
      <c r="AE56">
        <f t="shared" si="9"/>
        <v>4.533321739549355E-2</v>
      </c>
      <c r="AF56">
        <f t="shared" si="10"/>
        <v>6.8427497976560718E-3</v>
      </c>
      <c r="AG56">
        <f t="shared" si="11"/>
        <v>0.13386129293253088</v>
      </c>
      <c r="AH56">
        <f t="shared" si="12"/>
        <v>2.4804968012691098E-2</v>
      </c>
      <c r="AI56">
        <f t="shared" si="13"/>
        <v>0.26430121083916175</v>
      </c>
      <c r="AJ56">
        <f t="shared" si="14"/>
        <v>1.7106874489057299E-2</v>
      </c>
      <c r="AK56">
        <f t="shared" si="15"/>
        <v>1.2830155869334413E-2</v>
      </c>
      <c r="AL56">
        <f t="shared" si="16"/>
        <v>0.2394962428671337</v>
      </c>
      <c r="AN56" t="b">
        <f t="shared" si="17"/>
        <v>1</v>
      </c>
      <c r="AP56" t="s">
        <v>55</v>
      </c>
      <c r="AQ56" s="2">
        <v>417000000</v>
      </c>
      <c r="AR56">
        <v>3</v>
      </c>
      <c r="AS56">
        <v>0.10489999999999999</v>
      </c>
      <c r="AT56">
        <v>1.0731999999999999</v>
      </c>
      <c r="AU56">
        <v>0.93</v>
      </c>
      <c r="AV56">
        <v>9.0902907000000005E-2</v>
      </c>
      <c r="AW56" s="2">
        <v>4580000000</v>
      </c>
      <c r="AY56" t="s">
        <v>55</v>
      </c>
      <c r="AZ56" s="2">
        <f t="shared" si="18"/>
        <v>587621.13881551614</v>
      </c>
      <c r="BA56" s="2">
        <f t="shared" si="19"/>
        <v>724732.73762415443</v>
      </c>
      <c r="BB56" s="2">
        <f t="shared" si="20"/>
        <v>6248371.4414657028</v>
      </c>
      <c r="BC56" s="2">
        <f t="shared" si="21"/>
        <v>3956649.0006439006</v>
      </c>
      <c r="BD56" s="2">
        <f t="shared" si="22"/>
        <v>352572.68338242808</v>
      </c>
      <c r="BE56" s="2">
        <f t="shared" si="23"/>
        <v>587621.13881551614</v>
      </c>
      <c r="BF56" s="2">
        <f t="shared" si="24"/>
        <v>2076261.3567136046</v>
      </c>
      <c r="BG56" s="2">
        <f t="shared" si="25"/>
        <v>313397.94073264807</v>
      </c>
      <c r="BH56" s="2">
        <f t="shared" si="26"/>
        <v>6130847.2163099144</v>
      </c>
      <c r="BI56" s="2">
        <f t="shared" si="27"/>
        <v>1136067.5349812522</v>
      </c>
      <c r="BJ56" s="2">
        <f t="shared" si="28"/>
        <v>12104995.456433609</v>
      </c>
      <c r="BK56" s="2">
        <f t="shared" si="29"/>
        <v>783494.85159882426</v>
      </c>
      <c r="BL56" s="2">
        <f t="shared" si="30"/>
        <v>587621.13881551614</v>
      </c>
      <c r="BM56" s="2">
        <f t="shared" si="31"/>
        <v>10968927.923314724</v>
      </c>
      <c r="BO56" t="s">
        <v>55</v>
      </c>
      <c r="BP56" s="2">
        <f t="shared" si="32"/>
        <v>46559181.559647307</v>
      </c>
      <c r="BQ56" s="4">
        <f t="shared" si="33"/>
        <v>1.0165760165861857</v>
      </c>
      <c r="BS56" s="4">
        <v>1.01657601657602</v>
      </c>
      <c r="BT56">
        <f t="shared" si="34"/>
        <v>1</v>
      </c>
    </row>
    <row r="57" spans="1:72" x14ac:dyDescent="0.2">
      <c r="A57" t="s">
        <v>56</v>
      </c>
      <c r="C57">
        <v>1.50302238196373E-2</v>
      </c>
      <c r="D57">
        <v>1.5030223819637301</v>
      </c>
      <c r="F57" t="b">
        <f t="shared" si="2"/>
        <v>1</v>
      </c>
      <c r="H57" t="s">
        <v>56</v>
      </c>
      <c r="I57">
        <v>1.3992259600000001</v>
      </c>
      <c r="J57">
        <v>1.696933611</v>
      </c>
      <c r="K57">
        <v>12.980053590000001</v>
      </c>
      <c r="L57">
        <v>6.460256029</v>
      </c>
      <c r="M57">
        <v>0.80381065799999996</v>
      </c>
      <c r="N57">
        <v>1.012206014</v>
      </c>
      <c r="O57">
        <v>4.8824054779999999</v>
      </c>
      <c r="P57">
        <v>0.744269128</v>
      </c>
      <c r="Q57">
        <v>12.74188747</v>
      </c>
      <c r="R57">
        <v>2.530515034</v>
      </c>
      <c r="S57">
        <v>24.650193510000001</v>
      </c>
      <c r="T57">
        <v>1.5183090210000001</v>
      </c>
      <c r="U57">
        <v>0.98243524900000001</v>
      </c>
      <c r="V57">
        <v>27.597499259999999</v>
      </c>
      <c r="X57" t="s">
        <v>56</v>
      </c>
      <c r="Y57">
        <f t="shared" si="3"/>
        <v>2.103067935304687E-2</v>
      </c>
      <c r="Z57">
        <f t="shared" si="4"/>
        <v>2.5505291980395337E-2</v>
      </c>
      <c r="AA57">
        <f t="shared" si="5"/>
        <v>0.19509311064858667</v>
      </c>
      <c r="AB57">
        <f t="shared" si="6"/>
        <v>9.709909404803127E-2</v>
      </c>
      <c r="AC57">
        <f t="shared" si="7"/>
        <v>1.2081454098349931E-2</v>
      </c>
      <c r="AD57">
        <f t="shared" si="8"/>
        <v>1.5213682942002926E-2</v>
      </c>
      <c r="AE57">
        <f t="shared" si="9"/>
        <v>7.3383647112563233E-2</v>
      </c>
      <c r="AF57">
        <f t="shared" si="10"/>
        <v>1.1186531575886283E-2</v>
      </c>
      <c r="AG57">
        <f t="shared" si="11"/>
        <v>0.19151342055873205</v>
      </c>
      <c r="AH57">
        <f t="shared" si="12"/>
        <v>3.8034207339977096E-2</v>
      </c>
      <c r="AI57">
        <f t="shared" si="13"/>
        <v>0.37049792565267081</v>
      </c>
      <c r="AJ57">
        <f t="shared" si="14"/>
        <v>2.2820524413004389E-2</v>
      </c>
      <c r="AK57">
        <f t="shared" si="15"/>
        <v>1.4766221680771104E-2</v>
      </c>
      <c r="AL57">
        <f t="shared" si="16"/>
        <v>0.4147965907400748</v>
      </c>
      <c r="AN57" t="b">
        <f t="shared" si="17"/>
        <v>1</v>
      </c>
      <c r="AP57" t="s">
        <v>56</v>
      </c>
      <c r="AQ57" s="2">
        <v>889000000</v>
      </c>
      <c r="AR57">
        <v>3</v>
      </c>
      <c r="AS57">
        <v>0.1048</v>
      </c>
      <c r="AT57">
        <v>1.0442</v>
      </c>
      <c r="AU57">
        <v>0.9</v>
      </c>
      <c r="AV57">
        <v>9.0327523000000007E-2</v>
      </c>
      <c r="AW57" s="2">
        <v>9840000000</v>
      </c>
      <c r="AY57" t="s">
        <v>56</v>
      </c>
      <c r="AZ57" s="2">
        <f t="shared" si="18"/>
        <v>2069418.8483398119</v>
      </c>
      <c r="BA57" s="2">
        <f t="shared" si="19"/>
        <v>2509720.7308709011</v>
      </c>
      <c r="BB57" s="2">
        <f t="shared" si="20"/>
        <v>19197162.087820929</v>
      </c>
      <c r="BC57" s="2">
        <f t="shared" si="21"/>
        <v>9554550.8543262761</v>
      </c>
      <c r="BD57" s="2">
        <f t="shared" si="22"/>
        <v>1188815.0832776332</v>
      </c>
      <c r="BE57" s="2">
        <f t="shared" si="23"/>
        <v>1497026.4014930881</v>
      </c>
      <c r="BF57" s="2">
        <f t="shared" si="24"/>
        <v>7220950.8758762218</v>
      </c>
      <c r="BG57" s="2">
        <f t="shared" si="25"/>
        <v>1100754.7070672102</v>
      </c>
      <c r="BH57" s="2">
        <f t="shared" si="26"/>
        <v>18844920.582979232</v>
      </c>
      <c r="BI57" s="2">
        <f t="shared" si="27"/>
        <v>3742566.0022537466</v>
      </c>
      <c r="BJ57" s="2">
        <f t="shared" si="28"/>
        <v>36456995.884222806</v>
      </c>
      <c r="BK57" s="2">
        <f t="shared" si="29"/>
        <v>2245539.602239632</v>
      </c>
      <c r="BL57" s="2">
        <f t="shared" si="30"/>
        <v>1452996.2133878767</v>
      </c>
      <c r="BM57" s="2">
        <f t="shared" si="31"/>
        <v>40815984.528823361</v>
      </c>
      <c r="BO57" t="s">
        <v>56</v>
      </c>
      <c r="BP57" s="2">
        <f t="shared" si="32"/>
        <v>147897402.40297872</v>
      </c>
      <c r="BQ57" s="4">
        <f t="shared" si="33"/>
        <v>1.5030223821440927</v>
      </c>
      <c r="BS57" s="4">
        <v>1.5030223819637301</v>
      </c>
      <c r="BT57">
        <f t="shared" si="34"/>
        <v>1</v>
      </c>
    </row>
    <row r="58" spans="1:72" x14ac:dyDescent="0.2">
      <c r="A58" t="s">
        <v>57</v>
      </c>
      <c r="C58">
        <v>2.0733405539223301E-2</v>
      </c>
      <c r="D58">
        <v>2.0733405539223302</v>
      </c>
      <c r="F58" t="b">
        <f t="shared" si="2"/>
        <v>1</v>
      </c>
      <c r="H58" t="s">
        <v>57</v>
      </c>
      <c r="I58">
        <v>1.481213873</v>
      </c>
      <c r="J58">
        <v>3.395953757</v>
      </c>
      <c r="K58">
        <v>24.8916185</v>
      </c>
      <c r="L58">
        <v>8.5982658959999991</v>
      </c>
      <c r="M58">
        <v>0.72254335300000005</v>
      </c>
      <c r="N58">
        <v>4.9855491330000001</v>
      </c>
      <c r="O58">
        <v>4.2991329479999996</v>
      </c>
      <c r="P58">
        <v>0.68641618500000001</v>
      </c>
      <c r="Q58">
        <v>10.296242769999999</v>
      </c>
      <c r="R58">
        <v>2.74566474</v>
      </c>
      <c r="S58">
        <v>18.244219650000002</v>
      </c>
      <c r="T58">
        <v>1.6618497109999999</v>
      </c>
      <c r="U58">
        <v>0.975433526</v>
      </c>
      <c r="V58">
        <v>17.015895950000001</v>
      </c>
      <c r="X58" t="s">
        <v>57</v>
      </c>
      <c r="Y58">
        <f t="shared" si="3"/>
        <v>3.0710607919232601E-2</v>
      </c>
      <c r="Z58">
        <f t="shared" si="4"/>
        <v>7.0409686436329985E-2</v>
      </c>
      <c r="AA58">
        <f t="shared" si="5"/>
        <v>0.51608802088813321</v>
      </c>
      <c r="AB58">
        <f t="shared" si="6"/>
        <v>0.17827133375584117</v>
      </c>
      <c r="AC58">
        <f t="shared" si="7"/>
        <v>1.498078435741918E-2</v>
      </c>
      <c r="AD58">
        <f t="shared" si="8"/>
        <v>0.10336741201021214</v>
      </c>
      <c r="AE58">
        <f t="shared" si="9"/>
        <v>8.9135666877920586E-2</v>
      </c>
      <c r="AF58">
        <f t="shared" si="10"/>
        <v>1.4231745132291527E-2</v>
      </c>
      <c r="AG58">
        <f t="shared" si="11"/>
        <v>0.21347617688070586</v>
      </c>
      <c r="AH58">
        <f t="shared" si="12"/>
        <v>5.6926980529166109E-2</v>
      </c>
      <c r="AI58">
        <f t="shared" si="13"/>
        <v>0.37826480475011665</v>
      </c>
      <c r="AJ58">
        <f t="shared" si="14"/>
        <v>3.4455804003404041E-2</v>
      </c>
      <c r="AK58">
        <f t="shared" si="15"/>
        <v>2.0224058871112515E-2</v>
      </c>
      <c r="AL58">
        <f t="shared" si="16"/>
        <v>0.35279747134457734</v>
      </c>
      <c r="AN58" t="b">
        <f t="shared" si="17"/>
        <v>1</v>
      </c>
      <c r="AP58" t="s">
        <v>57</v>
      </c>
      <c r="AQ58" s="2">
        <v>326000000</v>
      </c>
      <c r="AR58">
        <v>3</v>
      </c>
      <c r="AS58">
        <v>0.1055</v>
      </c>
      <c r="AT58">
        <v>1.3425</v>
      </c>
      <c r="AU58">
        <v>1.1200000000000001</v>
      </c>
      <c r="AV58">
        <v>8.8014897999999994E-2</v>
      </c>
      <c r="AW58" s="2">
        <v>3700000000</v>
      </c>
      <c r="AY58" t="s">
        <v>57</v>
      </c>
      <c r="AZ58" s="2">
        <f t="shared" si="18"/>
        <v>1136292.4930116062</v>
      </c>
      <c r="BA58" s="2">
        <f t="shared" si="19"/>
        <v>2605158.3981442093</v>
      </c>
      <c r="BB58" s="2">
        <f t="shared" si="20"/>
        <v>19095256.772860929</v>
      </c>
      <c r="BC58" s="2">
        <f t="shared" si="21"/>
        <v>6596039.3489661226</v>
      </c>
      <c r="BD58" s="2">
        <f t="shared" si="22"/>
        <v>554289.02122450958</v>
      </c>
      <c r="BE58" s="2">
        <f t="shared" si="23"/>
        <v>3824594.2443778492</v>
      </c>
      <c r="BF58" s="2">
        <f t="shared" si="24"/>
        <v>3298019.6744830613</v>
      </c>
      <c r="BG58" s="2">
        <f t="shared" si="25"/>
        <v>526574.56989478646</v>
      </c>
      <c r="BH58" s="2">
        <f t="shared" si="26"/>
        <v>7898618.5445861174</v>
      </c>
      <c r="BI58" s="2">
        <f t="shared" si="27"/>
        <v>2106298.2795791458</v>
      </c>
      <c r="BJ58" s="2">
        <f t="shared" si="28"/>
        <v>13995797.775754316</v>
      </c>
      <c r="BK58" s="2">
        <f t="shared" si="29"/>
        <v>1274864.7481259494</v>
      </c>
      <c r="BL58" s="2">
        <f t="shared" si="30"/>
        <v>748290.17823116307</v>
      </c>
      <c r="BM58" s="2">
        <f t="shared" si="31"/>
        <v>13053506.439749362</v>
      </c>
      <c r="BO58" t="s">
        <v>57</v>
      </c>
      <c r="BP58" s="2">
        <f t="shared" si="32"/>
        <v>76713600.48898913</v>
      </c>
      <c r="BQ58" s="4">
        <f t="shared" si="33"/>
        <v>2.0733405537564629</v>
      </c>
      <c r="BS58" s="4">
        <v>2.0733405539223302</v>
      </c>
      <c r="BT58">
        <f t="shared" si="34"/>
        <v>1</v>
      </c>
    </row>
    <row r="59" spans="1:72" x14ac:dyDescent="0.2">
      <c r="A59" t="s">
        <v>58</v>
      </c>
      <c r="C59">
        <v>1.5393266324594101E-2</v>
      </c>
      <c r="D59">
        <v>1.5393266324594101</v>
      </c>
      <c r="F59" t="b">
        <f t="shared" si="2"/>
        <v>1</v>
      </c>
      <c r="H59" t="s">
        <v>58</v>
      </c>
      <c r="I59">
        <v>1.387137453</v>
      </c>
      <c r="J59">
        <v>4.0353089530000004</v>
      </c>
      <c r="K59">
        <v>23.39218159</v>
      </c>
      <c r="L59">
        <v>9.5523329130000008</v>
      </c>
      <c r="M59">
        <v>0.69356872599999997</v>
      </c>
      <c r="N59">
        <v>4.7919293820000002</v>
      </c>
      <c r="O59">
        <v>4.0668348050000001</v>
      </c>
      <c r="P59">
        <v>0.69356872599999997</v>
      </c>
      <c r="Q59">
        <v>9.4577553590000001</v>
      </c>
      <c r="R59">
        <v>2.4905422449999999</v>
      </c>
      <c r="S59">
        <v>20.554854980000002</v>
      </c>
      <c r="T59">
        <v>1.6393442620000001</v>
      </c>
      <c r="U59">
        <v>1.1979823460000001</v>
      </c>
      <c r="V59">
        <v>16.046658260000001</v>
      </c>
      <c r="X59" t="s">
        <v>58</v>
      </c>
      <c r="Y59">
        <f t="shared" si="3"/>
        <v>2.1352576242848132E-2</v>
      </c>
      <c r="Z59">
        <f t="shared" si="4"/>
        <v>6.2116585415547994E-2</v>
      </c>
      <c r="AA59">
        <f t="shared" si="5"/>
        <v>0.36008208112813711</v>
      </c>
      <c r="AB59">
        <f t="shared" si="6"/>
        <v>0.14704160455099477</v>
      </c>
      <c r="AC59">
        <f t="shared" si="7"/>
        <v>1.0676288113727433E-2</v>
      </c>
      <c r="AD59">
        <f t="shared" si="8"/>
        <v>7.376344518577363E-2</v>
      </c>
      <c r="AE59">
        <f t="shared" si="9"/>
        <v>6.2601871251493718E-2</v>
      </c>
      <c r="AF59">
        <f t="shared" si="10"/>
        <v>1.0676288113727433E-2</v>
      </c>
      <c r="AG59">
        <f t="shared" si="11"/>
        <v>0.14558574707394409</v>
      </c>
      <c r="AH59">
        <f t="shared" si="12"/>
        <v>3.8337580069937489E-2</v>
      </c>
      <c r="AI59">
        <f t="shared" si="13"/>
        <v>0.31640635697054942</v>
      </c>
      <c r="AJ59">
        <f t="shared" si="14"/>
        <v>2.5234862822661172E-2</v>
      </c>
      <c r="AK59">
        <f t="shared" si="15"/>
        <v>1.8440861304140042E-2</v>
      </c>
      <c r="AL59">
        <f t="shared" si="16"/>
        <v>0.24701048421592781</v>
      </c>
      <c r="AN59" t="b">
        <f t="shared" si="17"/>
        <v>1</v>
      </c>
      <c r="AP59" t="s">
        <v>58</v>
      </c>
      <c r="AQ59" s="2">
        <v>483000000</v>
      </c>
      <c r="AR59">
        <v>3</v>
      </c>
      <c r="AS59">
        <v>0.104</v>
      </c>
      <c r="AT59">
        <v>1.042</v>
      </c>
      <c r="AU59">
        <v>0.87</v>
      </c>
      <c r="AV59">
        <v>8.6833013000000001E-2</v>
      </c>
      <c r="AW59" s="2">
        <v>5560000000</v>
      </c>
      <c r="AY59" t="s">
        <v>58</v>
      </c>
      <c r="AZ59" s="2">
        <f t="shared" si="18"/>
        <v>1187203.2391023561</v>
      </c>
      <c r="BA59" s="2">
        <f t="shared" si="19"/>
        <v>3453682.1491044681</v>
      </c>
      <c r="BB59" s="2">
        <f t="shared" si="20"/>
        <v>20020563.710724425</v>
      </c>
      <c r="BC59" s="2">
        <f t="shared" si="21"/>
        <v>8175513.2130353097</v>
      </c>
      <c r="BD59" s="2">
        <f t="shared" si="22"/>
        <v>593601.61912324524</v>
      </c>
      <c r="BE59" s="2">
        <f t="shared" si="23"/>
        <v>4101247.5523290141</v>
      </c>
      <c r="BF59" s="2">
        <f t="shared" si="24"/>
        <v>3480664.0415830505</v>
      </c>
      <c r="BG59" s="2">
        <f t="shared" si="25"/>
        <v>593601.61912324524</v>
      </c>
      <c r="BH59" s="2">
        <f t="shared" si="26"/>
        <v>8094567.5373112913</v>
      </c>
      <c r="BI59" s="2">
        <f t="shared" si="27"/>
        <v>2131569.4518885245</v>
      </c>
      <c r="BJ59" s="2">
        <f t="shared" si="28"/>
        <v>17592193.447562546</v>
      </c>
      <c r="BK59" s="2">
        <f t="shared" si="29"/>
        <v>1403058.3729399613</v>
      </c>
      <c r="BL59" s="2">
        <f t="shared" si="30"/>
        <v>1025311.8885101863</v>
      </c>
      <c r="BM59" s="2">
        <f t="shared" si="31"/>
        <v>13733782.922405586</v>
      </c>
      <c r="BO59" t="s">
        <v>58</v>
      </c>
      <c r="BP59" s="2">
        <f t="shared" si="32"/>
        <v>85586560.764743209</v>
      </c>
      <c r="BQ59" s="4">
        <f t="shared" si="33"/>
        <v>1.5393266324594101</v>
      </c>
      <c r="BS59" s="4">
        <v>1.5393266324594101</v>
      </c>
      <c r="BT59">
        <f t="shared" si="34"/>
        <v>1</v>
      </c>
    </row>
    <row r="60" spans="1:72" x14ac:dyDescent="0.2">
      <c r="A60" t="s">
        <v>59</v>
      </c>
      <c r="C60">
        <v>1.84819969572322E-2</v>
      </c>
      <c r="D60">
        <v>1.8481996957232201</v>
      </c>
      <c r="F60" t="b">
        <f t="shared" si="2"/>
        <v>1</v>
      </c>
      <c r="H60" t="s">
        <v>59</v>
      </c>
      <c r="I60">
        <v>1.1081629470000001</v>
      </c>
      <c r="J60">
        <v>3.2776650539999999</v>
      </c>
      <c r="K60">
        <v>17.324801000000001</v>
      </c>
      <c r="L60">
        <v>8.4438894960000006</v>
      </c>
      <c r="M60">
        <v>0.67114094000000002</v>
      </c>
      <c r="N60">
        <v>2.9342906200000001</v>
      </c>
      <c r="O60">
        <v>4.3233962850000003</v>
      </c>
      <c r="P60">
        <v>1.123770876</v>
      </c>
      <c r="Q60">
        <v>12.25222413</v>
      </c>
      <c r="R60">
        <v>2.2943655380000001</v>
      </c>
      <c r="S60">
        <v>23.98938661</v>
      </c>
      <c r="T60">
        <v>1.904167317</v>
      </c>
      <c r="U60">
        <v>0.93647572999999995</v>
      </c>
      <c r="V60">
        <v>19.41626346</v>
      </c>
      <c r="X60" t="s">
        <v>59</v>
      </c>
      <c r="Y60">
        <f t="shared" si="3"/>
        <v>2.0481064214571472E-2</v>
      </c>
      <c r="Z60">
        <f t="shared" si="4"/>
        <v>6.0577795554854312E-2</v>
      </c>
      <c r="AA60">
        <f t="shared" si="5"/>
        <v>0.3201969193666534</v>
      </c>
      <c r="AB60">
        <f t="shared" si="6"/>
        <v>0.15605993997227696</v>
      </c>
      <c r="AC60">
        <f t="shared" si="7"/>
        <v>1.240402481095396E-2</v>
      </c>
      <c r="AD60">
        <f t="shared" si="8"/>
        <v>5.4231550310474989E-2</v>
      </c>
      <c r="AE60">
        <f t="shared" si="9"/>
        <v>7.9904996984278998E-2</v>
      </c>
      <c r="AF60">
        <f t="shared" si="10"/>
        <v>2.0769529910858165E-2</v>
      </c>
      <c r="AG60">
        <f t="shared" si="11"/>
        <v>0.22644556908998695</v>
      </c>
      <c r="AH60">
        <f t="shared" si="12"/>
        <v>4.2404456892094426E-2</v>
      </c>
      <c r="AI60">
        <f t="shared" si="13"/>
        <v>0.44337177033188691</v>
      </c>
      <c r="AJ60">
        <f t="shared" si="14"/>
        <v>3.5192814558855007E-2</v>
      </c>
      <c r="AK60">
        <f t="shared" si="15"/>
        <v>1.7307941592381804E-2</v>
      </c>
      <c r="AL60">
        <f t="shared" si="16"/>
        <v>0.35885132218853877</v>
      </c>
      <c r="AN60" t="b">
        <f t="shared" si="17"/>
        <v>1</v>
      </c>
      <c r="AP60" t="s">
        <v>59</v>
      </c>
      <c r="AQ60" s="2">
        <v>4780000</v>
      </c>
      <c r="AR60">
        <v>3</v>
      </c>
      <c r="AS60">
        <v>9.7699999999999995E-2</v>
      </c>
      <c r="AT60">
        <v>1.0829</v>
      </c>
      <c r="AU60">
        <v>0.91</v>
      </c>
      <c r="AV60">
        <v>8.2100839999999994E-2</v>
      </c>
      <c r="AW60" s="2">
        <v>58200000</v>
      </c>
      <c r="AY60" t="s">
        <v>59</v>
      </c>
      <c r="AZ60" s="2">
        <f t="shared" si="18"/>
        <v>11919.979372880596</v>
      </c>
      <c r="BA60" s="2">
        <f t="shared" si="19"/>
        <v>35256.277012925209</v>
      </c>
      <c r="BB60" s="2">
        <f t="shared" si="20"/>
        <v>186354.60707139227</v>
      </c>
      <c r="BC60" s="2">
        <f t="shared" si="21"/>
        <v>90826.885063865178</v>
      </c>
      <c r="BD60" s="2">
        <f t="shared" si="22"/>
        <v>7219.1424399752041</v>
      </c>
      <c r="BE60" s="2">
        <f t="shared" si="23"/>
        <v>31562.762280696443</v>
      </c>
      <c r="BF60" s="2">
        <f t="shared" si="24"/>
        <v>46504.708244850372</v>
      </c>
      <c r="BG60" s="2">
        <f t="shared" si="25"/>
        <v>12087.866408119453</v>
      </c>
      <c r="BH60" s="2">
        <f t="shared" si="26"/>
        <v>131791.32121037241</v>
      </c>
      <c r="BI60" s="2">
        <f t="shared" si="27"/>
        <v>24679.393911198957</v>
      </c>
      <c r="BJ60" s="2">
        <f t="shared" si="28"/>
        <v>258042.37033315818</v>
      </c>
      <c r="BK60" s="2">
        <f t="shared" si="29"/>
        <v>20482.218073253614</v>
      </c>
      <c r="BL60" s="2">
        <f t="shared" si="30"/>
        <v>10073.222006766209</v>
      </c>
      <c r="BM60" s="2">
        <f t="shared" si="31"/>
        <v>208851.46951372956</v>
      </c>
      <c r="BO60" t="s">
        <v>59</v>
      </c>
      <c r="BP60" s="2">
        <f t="shared" si="32"/>
        <v>1075652.2229431837</v>
      </c>
      <c r="BQ60" s="4">
        <f t="shared" si="33"/>
        <v>1.8481996957786664</v>
      </c>
      <c r="BS60" s="4">
        <v>1.8481996957232201</v>
      </c>
      <c r="BT60">
        <f t="shared" si="34"/>
        <v>1</v>
      </c>
    </row>
    <row r="61" spans="1:72" x14ac:dyDescent="0.2">
      <c r="A61" t="s">
        <v>60</v>
      </c>
      <c r="C61">
        <v>2.3126219002507699E-2</v>
      </c>
      <c r="D61">
        <v>2.31262190025077</v>
      </c>
      <c r="F61" t="b">
        <f t="shared" si="2"/>
        <v>1</v>
      </c>
      <c r="H61" t="s">
        <v>60</v>
      </c>
      <c r="I61">
        <v>1.1755329750000001</v>
      </c>
      <c r="J61">
        <v>3.526598924</v>
      </c>
      <c r="K61">
        <v>26.22036262</v>
      </c>
      <c r="L61">
        <v>7.3719864509999997</v>
      </c>
      <c r="M61">
        <v>0.61765291899999997</v>
      </c>
      <c r="N61">
        <v>3.6262203629999998</v>
      </c>
      <c r="O61">
        <v>4.2837218569999997</v>
      </c>
      <c r="P61">
        <v>0.69735007000000004</v>
      </c>
      <c r="Q61">
        <v>9.5835823869999999</v>
      </c>
      <c r="R61">
        <v>2.669854553</v>
      </c>
      <c r="S61">
        <v>19.505877659999999</v>
      </c>
      <c r="T61">
        <v>1.8928073320000001</v>
      </c>
      <c r="U61">
        <v>1.2751544130000001</v>
      </c>
      <c r="V61">
        <v>17.55329747</v>
      </c>
      <c r="X61" t="s">
        <v>60</v>
      </c>
      <c r="Y61">
        <f t="shared" si="3"/>
        <v>2.7185633024519408E-2</v>
      </c>
      <c r="Z61">
        <f t="shared" si="4"/>
        <v>8.1556899050432008E-2</v>
      </c>
      <c r="AA61">
        <f t="shared" si="5"/>
        <v>0.60637784827528651</v>
      </c>
      <c r="AB61">
        <f t="shared" si="6"/>
        <v>0.1704861731493455</v>
      </c>
      <c r="AC61">
        <f t="shared" si="7"/>
        <v>1.4283976672332149E-2</v>
      </c>
      <c r="AD61">
        <f t="shared" si="8"/>
        <v>8.3860766266090958E-2</v>
      </c>
      <c r="AE61">
        <f t="shared" si="9"/>
        <v>9.9066289810810962E-2</v>
      </c>
      <c r="AF61">
        <f t="shared" si="10"/>
        <v>1.6127070440234075E-2</v>
      </c>
      <c r="AG61">
        <f t="shared" si="11"/>
        <v>0.2216320251103375</v>
      </c>
      <c r="AH61">
        <f t="shared" si="12"/>
        <v>6.1743641097520306E-2</v>
      </c>
      <c r="AI61">
        <f t="shared" si="13"/>
        <v>0.45109719860128245</v>
      </c>
      <c r="AJ61">
        <f t="shared" si="14"/>
        <v>4.3773476889384301E-2</v>
      </c>
      <c r="AK61">
        <f t="shared" si="15"/>
        <v>2.9489500217052152E-2</v>
      </c>
      <c r="AL61">
        <f t="shared" si="16"/>
        <v>0.40594140150738434</v>
      </c>
      <c r="AN61" t="b">
        <f t="shared" si="17"/>
        <v>1</v>
      </c>
      <c r="AP61" t="s">
        <v>60</v>
      </c>
      <c r="AQ61" s="2">
        <v>924000000</v>
      </c>
      <c r="AR61">
        <v>3</v>
      </c>
      <c r="AS61">
        <v>0.1077</v>
      </c>
      <c r="AT61">
        <v>0.78459999999999996</v>
      </c>
      <c r="AU61">
        <v>0.65</v>
      </c>
      <c r="AV61">
        <v>8.9223808000000002E-2</v>
      </c>
      <c r="AW61" s="2">
        <v>10400000000</v>
      </c>
      <c r="AY61" t="s">
        <v>60</v>
      </c>
      <c r="AZ61" s="2">
        <f t="shared" si="18"/>
        <v>2827305.8345500184</v>
      </c>
      <c r="BA61" s="2">
        <f t="shared" si="19"/>
        <v>8481917.5012449287</v>
      </c>
      <c r="BB61" s="2">
        <f t="shared" si="20"/>
        <v>63063296.220629796</v>
      </c>
      <c r="BC61" s="2">
        <f t="shared" si="21"/>
        <v>17730562.00753193</v>
      </c>
      <c r="BD61" s="2">
        <f t="shared" si="22"/>
        <v>1485533.5739225436</v>
      </c>
      <c r="BE61" s="2">
        <f t="shared" si="23"/>
        <v>8721519.6916734595</v>
      </c>
      <c r="BF61" s="2">
        <f t="shared" si="24"/>
        <v>10302894.140324339</v>
      </c>
      <c r="BG61" s="2">
        <f t="shared" si="25"/>
        <v>1677215.3257843438</v>
      </c>
      <c r="BH61" s="2">
        <f t="shared" si="26"/>
        <v>23049730.611475099</v>
      </c>
      <c r="BI61" s="2">
        <f t="shared" si="27"/>
        <v>6421338.6741421111</v>
      </c>
      <c r="BJ61" s="2">
        <f t="shared" si="28"/>
        <v>46914108.654533379</v>
      </c>
      <c r="BK61" s="2">
        <f t="shared" si="29"/>
        <v>4552441.5964959674</v>
      </c>
      <c r="BL61" s="2">
        <f t="shared" si="30"/>
        <v>3066908.022573424</v>
      </c>
      <c r="BM61" s="2">
        <f t="shared" si="31"/>
        <v>42217905.756767966</v>
      </c>
      <c r="BO61" t="s">
        <v>60</v>
      </c>
      <c r="BP61" s="2">
        <f t="shared" si="32"/>
        <v>240512677.61164927</v>
      </c>
      <c r="BQ61" s="4">
        <f t="shared" si="33"/>
        <v>2.3126219001120121</v>
      </c>
      <c r="BS61" s="4">
        <v>2.31262190025077</v>
      </c>
      <c r="BT61">
        <f t="shared" si="34"/>
        <v>1</v>
      </c>
    </row>
    <row r="62" spans="1:72" x14ac:dyDescent="0.2">
      <c r="A62" t="s">
        <v>61</v>
      </c>
      <c r="C62">
        <v>0.13829639889196699</v>
      </c>
      <c r="D62">
        <v>13.829639889196699</v>
      </c>
      <c r="F62" t="b">
        <f t="shared" si="2"/>
        <v>1</v>
      </c>
      <c r="H62" t="s">
        <v>61</v>
      </c>
      <c r="I62">
        <v>1.529408646</v>
      </c>
      <c r="J62">
        <v>2.7645982980000001</v>
      </c>
      <c r="K62">
        <v>30.869138809999999</v>
      </c>
      <c r="L62">
        <v>4.4768998330000001</v>
      </c>
      <c r="M62">
        <v>0.156386673</v>
      </c>
      <c r="N62">
        <v>3.8062925760000001</v>
      </c>
      <c r="O62">
        <v>2.6055610040000001</v>
      </c>
      <c r="P62">
        <v>0.106024863</v>
      </c>
      <c r="Q62">
        <v>1.8103745330000001</v>
      </c>
      <c r="R62">
        <v>24.30885043</v>
      </c>
      <c r="S62">
        <v>4.0607522459999998</v>
      </c>
      <c r="T62">
        <v>9.5793463570000004</v>
      </c>
      <c r="U62">
        <v>10.28176107</v>
      </c>
      <c r="V62">
        <v>3.6446046600000002</v>
      </c>
      <c r="X62" t="s">
        <v>61</v>
      </c>
      <c r="Y62">
        <f t="shared" si="3"/>
        <v>0.21151170817603912</v>
      </c>
      <c r="Z62">
        <f t="shared" si="4"/>
        <v>0.38233398899626103</v>
      </c>
      <c r="AA62">
        <f t="shared" si="5"/>
        <v>4.269090734319259</v>
      </c>
      <c r="AB62">
        <f t="shared" si="6"/>
        <v>0.61913912510394842</v>
      </c>
      <c r="AC62">
        <f t="shared" si="7"/>
        <v>2.1627713710595603E-2</v>
      </c>
      <c r="AD62">
        <f t="shared" si="8"/>
        <v>0.52639655639002858</v>
      </c>
      <c r="AE62">
        <f t="shared" si="9"/>
        <v>0.36033970394653797</v>
      </c>
      <c r="AF62">
        <f t="shared" si="10"/>
        <v>1.466285674591415E-2</v>
      </c>
      <c r="AG62">
        <f t="shared" si="11"/>
        <v>0.25036827855962646</v>
      </c>
      <c r="AH62">
        <f t="shared" si="12"/>
        <v>3.361826475672443</v>
      </c>
      <c r="AI62">
        <f t="shared" si="13"/>
        <v>0.5615874124142668</v>
      </c>
      <c r="AJ62">
        <f t="shared" si="14"/>
        <v>1.3247891049119829</v>
      </c>
      <c r="AK62">
        <f t="shared" si="15"/>
        <v>1.4219305302486174</v>
      </c>
      <c r="AL62">
        <f t="shared" si="16"/>
        <v>0.50403569986288177</v>
      </c>
      <c r="AN62" t="b">
        <f t="shared" si="17"/>
        <v>1</v>
      </c>
      <c r="AP62" t="s">
        <v>61</v>
      </c>
      <c r="AQ62" s="2">
        <v>190000000</v>
      </c>
      <c r="AR62">
        <v>3</v>
      </c>
      <c r="AS62">
        <v>0.11020000000000001</v>
      </c>
      <c r="AT62">
        <v>1.0237000000000001</v>
      </c>
      <c r="AU62">
        <v>0.85</v>
      </c>
      <c r="AV62">
        <v>9.1501416000000002E-2</v>
      </c>
      <c r="AW62" s="2">
        <v>2080000000</v>
      </c>
      <c r="AY62" t="s">
        <v>61</v>
      </c>
      <c r="AZ62" s="2">
        <f t="shared" si="18"/>
        <v>4399443.5300616138</v>
      </c>
      <c r="BA62" s="2">
        <f t="shared" si="19"/>
        <v>7952546.9711222295</v>
      </c>
      <c r="BB62" s="2">
        <f t="shared" si="20"/>
        <v>88797087.273840576</v>
      </c>
      <c r="BC62" s="2">
        <f t="shared" si="21"/>
        <v>12878093.802162128</v>
      </c>
      <c r="BD62" s="2">
        <f t="shared" si="22"/>
        <v>449856.44518038852</v>
      </c>
      <c r="BE62" s="2">
        <f t="shared" si="23"/>
        <v>10949048.372912595</v>
      </c>
      <c r="BF62" s="2">
        <f t="shared" si="24"/>
        <v>7495065.8420879897</v>
      </c>
      <c r="BG62" s="2">
        <f t="shared" si="25"/>
        <v>304987.42031501431</v>
      </c>
      <c r="BH62" s="2">
        <f t="shared" si="26"/>
        <v>5207660.1940402305</v>
      </c>
      <c r="BI62" s="2">
        <f t="shared" si="27"/>
        <v>69925990.693986818</v>
      </c>
      <c r="BJ62" s="2">
        <f t="shared" si="28"/>
        <v>11681018.178216748</v>
      </c>
      <c r="BK62" s="2">
        <f t="shared" si="29"/>
        <v>27555613.382169243</v>
      </c>
      <c r="BL62" s="2">
        <f t="shared" si="30"/>
        <v>29576155.029171243</v>
      </c>
      <c r="BM62" s="2">
        <f t="shared" si="31"/>
        <v>10483942.557147941</v>
      </c>
      <c r="BO62" t="s">
        <v>61</v>
      </c>
      <c r="BP62" s="2">
        <f t="shared" si="32"/>
        <v>287656509.6924147</v>
      </c>
      <c r="BQ62" s="4">
        <f t="shared" si="33"/>
        <v>13.829639889058399</v>
      </c>
      <c r="BS62" s="4">
        <v>13.829639889196699</v>
      </c>
      <c r="BT62">
        <f t="shared" si="34"/>
        <v>1</v>
      </c>
    </row>
    <row r="63" spans="1:72" x14ac:dyDescent="0.2">
      <c r="A63" t="s">
        <v>62</v>
      </c>
      <c r="C63">
        <v>0.14588802571658199</v>
      </c>
      <c r="D63">
        <v>14.588802571658199</v>
      </c>
      <c r="F63" t="b">
        <f t="shared" si="2"/>
        <v>1</v>
      </c>
      <c r="H63" t="s">
        <v>62</v>
      </c>
      <c r="I63">
        <v>1.1825705449999999</v>
      </c>
      <c r="J63">
        <v>5.2826802270000002</v>
      </c>
      <c r="K63">
        <v>49.61013062</v>
      </c>
      <c r="L63">
        <v>9.2033103999999994</v>
      </c>
      <c r="M63">
        <v>0.143583608</v>
      </c>
      <c r="N63">
        <v>10.00099711</v>
      </c>
      <c r="O63">
        <v>3.2824808060000001</v>
      </c>
      <c r="P63">
        <v>0.17947950900000001</v>
      </c>
      <c r="Q63">
        <v>1.3460963210000001</v>
      </c>
      <c r="R63">
        <v>7.6199022830000001</v>
      </c>
      <c r="S63">
        <v>3.6234918739999999</v>
      </c>
      <c r="T63">
        <v>2.0161531560000001</v>
      </c>
      <c r="U63">
        <v>3.4180875460000002</v>
      </c>
      <c r="V63">
        <v>3.091035996</v>
      </c>
      <c r="X63" t="s">
        <v>62</v>
      </c>
      <c r="Y63">
        <f t="shared" si="3"/>
        <v>0.17252288208063238</v>
      </c>
      <c r="Z63">
        <f t="shared" si="4"/>
        <v>0.7706797888090553</v>
      </c>
      <c r="AA63">
        <f t="shared" si="5"/>
        <v>7.2375240116935515</v>
      </c>
      <c r="AB63">
        <f t="shared" si="6"/>
        <v>1.3426527843128864</v>
      </c>
      <c r="AC63">
        <f t="shared" si="7"/>
        <v>2.0947129096383629E-2</v>
      </c>
      <c r="AD63">
        <f t="shared" si="8"/>
        <v>1.4590257235751423</v>
      </c>
      <c r="AE63">
        <f t="shared" si="9"/>
        <v>0.47887464423991483</v>
      </c>
      <c r="AF63">
        <f t="shared" si="10"/>
        <v>2.6183911224591513E-2</v>
      </c>
      <c r="AG63">
        <f t="shared" si="11"/>
        <v>0.19637933469504443</v>
      </c>
      <c r="AH63">
        <f t="shared" si="12"/>
        <v>1.1116525002201458</v>
      </c>
      <c r="AI63">
        <f t="shared" si="13"/>
        <v>0.5286240756979379</v>
      </c>
      <c r="AJ63">
        <f t="shared" si="14"/>
        <v>0.29413260347109593</v>
      </c>
      <c r="AK63">
        <f t="shared" si="15"/>
        <v>0.49865804381237666</v>
      </c>
      <c r="AL63">
        <f t="shared" si="16"/>
        <v>0.45094513887532861</v>
      </c>
      <c r="AN63" t="b">
        <f t="shared" si="17"/>
        <v>1</v>
      </c>
      <c r="AP63" t="s">
        <v>62</v>
      </c>
      <c r="AQ63" s="2">
        <v>143000000</v>
      </c>
      <c r="AR63">
        <v>3</v>
      </c>
      <c r="AS63">
        <v>0.105</v>
      </c>
      <c r="AT63">
        <v>1.0113000000000001</v>
      </c>
      <c r="AU63">
        <v>0.83</v>
      </c>
      <c r="AV63">
        <v>8.6176209000000004E-2</v>
      </c>
      <c r="AW63" s="2">
        <v>1660000000</v>
      </c>
      <c r="AY63" t="s">
        <v>62</v>
      </c>
      <c r="AZ63" s="2">
        <f t="shared" si="18"/>
        <v>2863879.8425384974</v>
      </c>
      <c r="BA63" s="2">
        <f t="shared" si="19"/>
        <v>12793284.494230319</v>
      </c>
      <c r="BB63" s="2">
        <f t="shared" si="20"/>
        <v>120142898.59411295</v>
      </c>
      <c r="BC63" s="2">
        <f t="shared" si="21"/>
        <v>22288036.219593916</v>
      </c>
      <c r="BD63" s="2">
        <f t="shared" si="22"/>
        <v>347722.34299996821</v>
      </c>
      <c r="BE63" s="2">
        <f t="shared" si="23"/>
        <v>24219827.011347361</v>
      </c>
      <c r="BF63" s="2">
        <f t="shared" si="24"/>
        <v>7949319.0943825869</v>
      </c>
      <c r="BG63" s="2">
        <f t="shared" si="25"/>
        <v>434652.92632821912</v>
      </c>
      <c r="BH63" s="2">
        <f t="shared" si="26"/>
        <v>3259896.9559377371</v>
      </c>
      <c r="BI63" s="2">
        <f t="shared" si="27"/>
        <v>18453431.50365442</v>
      </c>
      <c r="BJ63" s="2">
        <f t="shared" si="28"/>
        <v>8775159.6565857697</v>
      </c>
      <c r="BK63" s="2">
        <f t="shared" si="29"/>
        <v>4882601.217620193</v>
      </c>
      <c r="BL63" s="2">
        <f t="shared" si="30"/>
        <v>8277723.5272854529</v>
      </c>
      <c r="BM63" s="2">
        <f t="shared" si="31"/>
        <v>7485689.3053304553</v>
      </c>
      <c r="BO63" t="s">
        <v>62</v>
      </c>
      <c r="BP63" s="2">
        <f t="shared" si="32"/>
        <v>242174122.69194785</v>
      </c>
      <c r="BQ63" s="4">
        <f t="shared" si="33"/>
        <v>14.588802571804088</v>
      </c>
      <c r="BS63" s="4">
        <v>14.588802571658199</v>
      </c>
      <c r="BT63">
        <f t="shared" si="34"/>
        <v>1</v>
      </c>
    </row>
    <row r="64" spans="1:72" x14ac:dyDescent="0.2">
      <c r="A64" t="s">
        <v>63</v>
      </c>
      <c r="C64">
        <v>0.108625162127108</v>
      </c>
      <c r="D64">
        <v>10.862516212710799</v>
      </c>
      <c r="F64" t="b">
        <f t="shared" si="2"/>
        <v>1</v>
      </c>
      <c r="H64" t="s">
        <v>63</v>
      </c>
      <c r="I64">
        <v>1.0972674499999999</v>
      </c>
      <c r="J64">
        <v>4.9837179669999996</v>
      </c>
      <c r="K64">
        <v>47.578932459999997</v>
      </c>
      <c r="L64">
        <v>9.2878380289999996</v>
      </c>
      <c r="M64">
        <v>0.18405776600000001</v>
      </c>
      <c r="N64">
        <v>8.8984850630000007</v>
      </c>
      <c r="O64">
        <v>3.5537307089999999</v>
      </c>
      <c r="P64">
        <v>0.134503752</v>
      </c>
      <c r="Q64">
        <v>3.2847232050000001</v>
      </c>
      <c r="R64">
        <v>5.1465382980000003</v>
      </c>
      <c r="S64">
        <v>6.3570720659999997</v>
      </c>
      <c r="T64">
        <v>1.2742460710000001</v>
      </c>
      <c r="U64">
        <v>2.406909245</v>
      </c>
      <c r="V64">
        <v>5.8119779129999998</v>
      </c>
      <c r="X64" t="s">
        <v>63</v>
      </c>
      <c r="Y64">
        <f t="shared" si="3"/>
        <v>0.11919085465304835</v>
      </c>
      <c r="Z64">
        <f t="shared" si="4"/>
        <v>0.54135717216115598</v>
      </c>
      <c r="AA64">
        <f t="shared" si="5"/>
        <v>5.1682692523022205</v>
      </c>
      <c r="AB64">
        <f t="shared" si="6"/>
        <v>1.0088929117104442</v>
      </c>
      <c r="AC64">
        <f t="shared" si="7"/>
        <v>1.9993304672503306E-2</v>
      </c>
      <c r="AD64">
        <f t="shared" si="8"/>
        <v>0.9665993826540239</v>
      </c>
      <c r="AE64">
        <f t="shared" si="9"/>
        <v>0.38602457442120747</v>
      </c>
      <c r="AF64">
        <f t="shared" si="10"/>
        <v>1.4610491867704327E-2</v>
      </c>
      <c r="AG64">
        <f t="shared" si="11"/>
        <v>0.35680359068579881</v>
      </c>
      <c r="AH64">
        <f t="shared" si="12"/>
        <v>0.55904355701362052</v>
      </c>
      <c r="AI64">
        <f t="shared" si="13"/>
        <v>0.69053798382295939</v>
      </c>
      <c r="AJ64">
        <f t="shared" si="14"/>
        <v>0.13841518605220537</v>
      </c>
      <c r="AK64">
        <f t="shared" si="15"/>
        <v>0.2614509069633601</v>
      </c>
      <c r="AL64">
        <f t="shared" si="16"/>
        <v>0.63132704307879572</v>
      </c>
      <c r="AN64" t="b">
        <f t="shared" si="17"/>
        <v>1</v>
      </c>
      <c r="AP64" t="s">
        <v>63</v>
      </c>
      <c r="AQ64" s="2">
        <v>175000000</v>
      </c>
      <c r="AR64">
        <v>3</v>
      </c>
      <c r="AS64">
        <v>0.10100000000000001</v>
      </c>
      <c r="AT64">
        <v>1.0344</v>
      </c>
      <c r="AU64">
        <v>0.87</v>
      </c>
      <c r="AV64">
        <v>8.4947796000000006E-2</v>
      </c>
      <c r="AW64" s="2">
        <v>2050000000</v>
      </c>
      <c r="AY64" t="s">
        <v>63</v>
      </c>
      <c r="AZ64" s="2">
        <f t="shared" si="18"/>
        <v>2443412.5203874912</v>
      </c>
      <c r="BA64" s="2">
        <f t="shared" si="19"/>
        <v>11097822.029303698</v>
      </c>
      <c r="BB64" s="2">
        <f t="shared" si="20"/>
        <v>105949519.67219551</v>
      </c>
      <c r="BC64" s="2">
        <f t="shared" si="21"/>
        <v>20682304.690064106</v>
      </c>
      <c r="BD64" s="2">
        <f t="shared" si="22"/>
        <v>409862.7457863178</v>
      </c>
      <c r="BE64" s="2">
        <f t="shared" si="23"/>
        <v>19815287.344407488</v>
      </c>
      <c r="BF64" s="2">
        <f t="shared" si="24"/>
        <v>7913503.7756347526</v>
      </c>
      <c r="BG64" s="2">
        <f t="shared" si="25"/>
        <v>299515.08328793867</v>
      </c>
      <c r="BH64" s="2">
        <f t="shared" si="26"/>
        <v>7314473.6090588756</v>
      </c>
      <c r="BI64" s="2">
        <f t="shared" si="27"/>
        <v>11460392.91877922</v>
      </c>
      <c r="BJ64" s="2">
        <f t="shared" si="28"/>
        <v>14156028.668370666</v>
      </c>
      <c r="BK64" s="2">
        <f t="shared" si="29"/>
        <v>2837511.3140702103</v>
      </c>
      <c r="BL64" s="2">
        <f t="shared" si="30"/>
        <v>5359743.5927488822</v>
      </c>
      <c r="BM64" s="2">
        <f t="shared" si="31"/>
        <v>12942204.383115314</v>
      </c>
      <c r="BO64" t="s">
        <v>63</v>
      </c>
      <c r="BP64" s="2">
        <f t="shared" si="32"/>
        <v>222681582.3472105</v>
      </c>
      <c r="BQ64" s="4">
        <f t="shared" si="33"/>
        <v>10.862516212059049</v>
      </c>
      <c r="BS64" s="4">
        <v>10.862516212710799</v>
      </c>
      <c r="BT64">
        <f t="shared" si="34"/>
        <v>1</v>
      </c>
    </row>
    <row r="65" spans="1:72" x14ac:dyDescent="0.2">
      <c r="A65" t="s">
        <v>64</v>
      </c>
      <c r="C65">
        <v>9.3325556203649698E-2</v>
      </c>
      <c r="D65">
        <v>9.3325556203649693</v>
      </c>
      <c r="F65" t="b">
        <f t="shared" si="2"/>
        <v>1</v>
      </c>
      <c r="H65" t="s">
        <v>64</v>
      </c>
      <c r="I65">
        <v>1.1144089150000001</v>
      </c>
      <c r="J65">
        <v>2.4808198469999998</v>
      </c>
      <c r="K65">
        <v>58.542868339999998</v>
      </c>
      <c r="L65">
        <v>5.3928431430000003</v>
      </c>
      <c r="M65">
        <v>0.22400179200000001</v>
      </c>
      <c r="N65">
        <v>3.472027776</v>
      </c>
      <c r="O65">
        <v>2.654421235</v>
      </c>
      <c r="P65">
        <v>0.20720165800000001</v>
      </c>
      <c r="Q65">
        <v>4.0320322559999999</v>
      </c>
      <c r="R65">
        <v>4.0656325249999998</v>
      </c>
      <c r="S65">
        <v>8.6688693509999997</v>
      </c>
      <c r="T65">
        <v>1.0360082880000001</v>
      </c>
      <c r="U65">
        <v>1.881615053</v>
      </c>
      <c r="V65">
        <v>6.2272498179999998</v>
      </c>
      <c r="X65" t="s">
        <v>64</v>
      </c>
      <c r="Y65">
        <f t="shared" si="3"/>
        <v>0.10400283183068078</v>
      </c>
      <c r="Z65">
        <f t="shared" si="4"/>
        <v>0.23152389206232812</v>
      </c>
      <c r="AA65">
        <f t="shared" si="5"/>
        <v>5.463545749587535</v>
      </c>
      <c r="AB65">
        <f t="shared" si="6"/>
        <v>0.5032900858395134</v>
      </c>
      <c r="AC65">
        <f t="shared" si="7"/>
        <v>2.090509182901425E-2</v>
      </c>
      <c r="AD65">
        <f t="shared" si="8"/>
        <v>0.32402892334972089</v>
      </c>
      <c r="AE65">
        <f t="shared" si="9"/>
        <v>0.24772533815515374</v>
      </c>
      <c r="AF65">
        <f t="shared" si="10"/>
        <v>1.9337209979168404E-2</v>
      </c>
      <c r="AG65">
        <f t="shared" si="11"/>
        <v>0.37629165292225641</v>
      </c>
      <c r="AH65">
        <f t="shared" si="12"/>
        <v>0.37942741671527375</v>
      </c>
      <c r="AI65">
        <f t="shared" si="13"/>
        <v>0.80902705383884665</v>
      </c>
      <c r="AJ65">
        <f t="shared" si="14"/>
        <v>9.668604970919091E-2</v>
      </c>
      <c r="AK65">
        <f t="shared" si="15"/>
        <v>0.17560277138238478</v>
      </c>
      <c r="AL65">
        <f t="shared" si="16"/>
        <v>0.58116155288392635</v>
      </c>
      <c r="AN65" t="b">
        <f t="shared" si="17"/>
        <v>1</v>
      </c>
      <c r="AP65" t="s">
        <v>64</v>
      </c>
      <c r="AQ65" s="2">
        <v>142000000</v>
      </c>
      <c r="AR65">
        <v>3</v>
      </c>
      <c r="AS65">
        <v>9.74E-2</v>
      </c>
      <c r="AT65">
        <v>1.0112000000000001</v>
      </c>
      <c r="AU65">
        <v>0.84</v>
      </c>
      <c r="AV65">
        <v>8.0909809999999999E-2</v>
      </c>
      <c r="AW65" s="2">
        <v>1750000000</v>
      </c>
      <c r="AY65" t="s">
        <v>64</v>
      </c>
      <c r="AZ65" s="2">
        <f t="shared" si="18"/>
        <v>1820049.5570369137</v>
      </c>
      <c r="BA65" s="2">
        <f t="shared" si="19"/>
        <v>4051668.1110907425</v>
      </c>
      <c r="BB65" s="2">
        <f t="shared" si="20"/>
        <v>95612050.617781863</v>
      </c>
      <c r="BC65" s="2">
        <f t="shared" si="21"/>
        <v>8807576.502191484</v>
      </c>
      <c r="BD65" s="2">
        <f t="shared" si="22"/>
        <v>365839.10700774938</v>
      </c>
      <c r="BE65" s="2">
        <f t="shared" si="23"/>
        <v>5670506.1586201154</v>
      </c>
      <c r="BF65" s="2">
        <f t="shared" si="24"/>
        <v>4335193.4177151909</v>
      </c>
      <c r="BG65" s="2">
        <f t="shared" si="25"/>
        <v>338401.17463544704</v>
      </c>
      <c r="BH65" s="2">
        <f t="shared" si="26"/>
        <v>6585103.926139487</v>
      </c>
      <c r="BI65" s="2">
        <f t="shared" si="27"/>
        <v>6639979.7925172905</v>
      </c>
      <c r="BJ65" s="2">
        <f t="shared" si="28"/>
        <v>14157973.442179816</v>
      </c>
      <c r="BK65" s="2">
        <f t="shared" si="29"/>
        <v>1692005.8699108409</v>
      </c>
      <c r="BL65" s="2">
        <f t="shared" si="30"/>
        <v>3073048.4991917335</v>
      </c>
      <c r="BM65" s="2">
        <f t="shared" si="31"/>
        <v>10170327.175468711</v>
      </c>
      <c r="BO65" t="s">
        <v>64</v>
      </c>
      <c r="BP65" s="2">
        <f t="shared" si="32"/>
        <v>163319723.3514874</v>
      </c>
      <c r="BQ65" s="4">
        <f t="shared" si="33"/>
        <v>9.3325556200849942</v>
      </c>
      <c r="BS65" s="4">
        <v>9.3325556203649693</v>
      </c>
      <c r="BT65">
        <f t="shared" si="34"/>
        <v>1</v>
      </c>
    </row>
    <row r="66" spans="1:72" x14ac:dyDescent="0.2">
      <c r="A66" t="s">
        <v>65</v>
      </c>
      <c r="C66">
        <v>7.5723830734966593E-2</v>
      </c>
      <c r="D66">
        <v>7.5723830734966597</v>
      </c>
      <c r="F66" t="b">
        <f t="shared" si="2"/>
        <v>1</v>
      </c>
      <c r="H66" t="s">
        <v>65</v>
      </c>
      <c r="I66">
        <v>0.96144870699999996</v>
      </c>
      <c r="J66">
        <v>9.6284887520000009</v>
      </c>
      <c r="K66">
        <v>46.984971530000003</v>
      </c>
      <c r="L66">
        <v>10.27723327</v>
      </c>
      <c r="M66">
        <v>0.275366377</v>
      </c>
      <c r="N66">
        <v>5.6193409880000003</v>
      </c>
      <c r="O66">
        <v>4.6625595070000001</v>
      </c>
      <c r="P66">
        <v>0.21002520299999999</v>
      </c>
      <c r="Q66">
        <v>2.6136469710000001</v>
      </c>
      <c r="R66">
        <v>1.9882385890000001</v>
      </c>
      <c r="S66">
        <v>5.8387006440000002</v>
      </c>
      <c r="T66">
        <v>0.85410249199999999</v>
      </c>
      <c r="U66">
        <v>0.86810417299999998</v>
      </c>
      <c r="V66">
        <v>9.2177727990000005</v>
      </c>
      <c r="X66" t="s">
        <v>65</v>
      </c>
      <c r="Y66">
        <f t="shared" si="3"/>
        <v>7.2804579149220491E-2</v>
      </c>
      <c r="Z66">
        <f t="shared" si="4"/>
        <v>0.72910605248997784</v>
      </c>
      <c r="AA66">
        <f t="shared" si="5"/>
        <v>3.5578820312249446</v>
      </c>
      <c r="AB66">
        <f t="shared" si="6"/>
        <v>0.77823147256124725</v>
      </c>
      <c r="AC66">
        <f t="shared" si="7"/>
        <v>2.0851796922048998E-2</v>
      </c>
      <c r="AD66">
        <f t="shared" si="8"/>
        <v>0.42551802581737197</v>
      </c>
      <c r="AE66">
        <f t="shared" si="9"/>
        <v>0.35306686689977729</v>
      </c>
      <c r="AF66">
        <f t="shared" si="10"/>
        <v>1.5903912922048999E-2</v>
      </c>
      <c r="AG66">
        <f t="shared" si="11"/>
        <v>0.19791536083296216</v>
      </c>
      <c r="AH66">
        <f t="shared" si="12"/>
        <v>0.15055704237416484</v>
      </c>
      <c r="AI66">
        <f t="shared" si="13"/>
        <v>0.4421287792783965</v>
      </c>
      <c r="AJ66">
        <f t="shared" si="14"/>
        <v>6.4675912534521152E-2</v>
      </c>
      <c r="AK66">
        <f t="shared" si="15"/>
        <v>6.5736173456570152E-2</v>
      </c>
      <c r="AL66">
        <f t="shared" si="16"/>
        <v>0.69800506718485533</v>
      </c>
      <c r="AN66" t="b">
        <f t="shared" si="17"/>
        <v>1</v>
      </c>
      <c r="AP66" t="s">
        <v>65</v>
      </c>
      <c r="AQ66" s="2">
        <v>455000000</v>
      </c>
      <c r="AR66">
        <v>3</v>
      </c>
      <c r="AS66">
        <v>0.1158</v>
      </c>
      <c r="AT66">
        <v>1.0005999999999999</v>
      </c>
      <c r="AU66">
        <v>0.84</v>
      </c>
      <c r="AV66">
        <v>9.7213672000000001E-2</v>
      </c>
      <c r="AW66" s="2">
        <v>4680000000</v>
      </c>
      <c r="AY66" t="s">
        <v>65</v>
      </c>
      <c r="AZ66" s="2">
        <f t="shared" si="18"/>
        <v>3407254.304183519</v>
      </c>
      <c r="BA66" s="2">
        <f t="shared" si="19"/>
        <v>34122163.256530963</v>
      </c>
      <c r="BB66" s="2">
        <f t="shared" si="20"/>
        <v>166508879.0613274</v>
      </c>
      <c r="BC66" s="2">
        <f t="shared" si="21"/>
        <v>36421232.915866368</v>
      </c>
      <c r="BD66" s="2">
        <f t="shared" si="22"/>
        <v>975864.09595189313</v>
      </c>
      <c r="BE66" s="2">
        <f t="shared" si="23"/>
        <v>19914243.60825301</v>
      </c>
      <c r="BF66" s="2">
        <f t="shared" si="24"/>
        <v>16523529.370909577</v>
      </c>
      <c r="BG66" s="2">
        <f t="shared" si="25"/>
        <v>744303.1247518931</v>
      </c>
      <c r="BH66" s="2">
        <f t="shared" si="26"/>
        <v>9262438.8869826291</v>
      </c>
      <c r="BI66" s="2">
        <f t="shared" si="27"/>
        <v>7046069.5831109146</v>
      </c>
      <c r="BJ66" s="2">
        <f t="shared" si="28"/>
        <v>20691626.870228957</v>
      </c>
      <c r="BK66" s="2">
        <f t="shared" si="29"/>
        <v>3026832.70661559</v>
      </c>
      <c r="BL66" s="2">
        <f t="shared" si="30"/>
        <v>3076452.9177674828</v>
      </c>
      <c r="BM66" s="2">
        <f t="shared" si="31"/>
        <v>32666637.144251227</v>
      </c>
      <c r="BO66" t="s">
        <v>65</v>
      </c>
      <c r="BP66" s="2">
        <f t="shared" si="32"/>
        <v>354387527.84673136</v>
      </c>
      <c r="BQ66" s="4">
        <f t="shared" si="33"/>
        <v>7.5723830736481066</v>
      </c>
      <c r="BS66" s="4">
        <v>7.5723830734966597</v>
      </c>
      <c r="BT66">
        <f t="shared" si="34"/>
        <v>1</v>
      </c>
    </row>
    <row r="67" spans="1:72" x14ac:dyDescent="0.2">
      <c r="A67" t="s">
        <v>66</v>
      </c>
      <c r="C67">
        <v>0.104775705645161</v>
      </c>
      <c r="D67">
        <v>10.4775705645161</v>
      </c>
      <c r="F67" t="b">
        <f t="shared" si="2"/>
        <v>1</v>
      </c>
      <c r="H67" t="s">
        <v>66</v>
      </c>
      <c r="I67">
        <v>1.186659296</v>
      </c>
      <c r="J67">
        <v>11.273263310000001</v>
      </c>
      <c r="K67">
        <v>45.133591299999999</v>
      </c>
      <c r="L67">
        <v>10.50672563</v>
      </c>
      <c r="M67">
        <v>0.221116639</v>
      </c>
      <c r="N67">
        <v>6.7956513730000001</v>
      </c>
      <c r="O67">
        <v>4.6471346970000003</v>
      </c>
      <c r="P67">
        <v>0.121614151</v>
      </c>
      <c r="Q67">
        <v>1.514648977</v>
      </c>
      <c r="R67">
        <v>3.5673484430000002</v>
      </c>
      <c r="S67">
        <v>4.1275105950000004</v>
      </c>
      <c r="T67">
        <v>1.9347705909999999</v>
      </c>
      <c r="U67">
        <v>1.8426386589999999</v>
      </c>
      <c r="V67">
        <v>7.1273263309999999</v>
      </c>
      <c r="X67" t="s">
        <v>66</v>
      </c>
      <c r="Y67">
        <f t="shared" si="3"/>
        <v>0.12433306509878998</v>
      </c>
      <c r="Z67">
        <f t="shared" si="4"/>
        <v>1.1811641182289534</v>
      </c>
      <c r="AA67">
        <f t="shared" si="5"/>
        <v>4.7289038767577987</v>
      </c>
      <c r="AB67">
        <f t="shared" si="6"/>
        <v>1.1008495919033487</v>
      </c>
      <c r="AC67">
        <f t="shared" si="7"/>
        <v>2.3167651881111327E-2</v>
      </c>
      <c r="AD67">
        <f t="shared" si="8"/>
        <v>0.7120191679245822</v>
      </c>
      <c r="AE67">
        <f t="shared" si="9"/>
        <v>0.48690681710628647</v>
      </c>
      <c r="AF67">
        <f t="shared" si="10"/>
        <v>1.2742208487462164E-2</v>
      </c>
      <c r="AG67">
        <f t="shared" si="11"/>
        <v>0.15869841536989623</v>
      </c>
      <c r="AH67">
        <f t="shared" si="12"/>
        <v>0.37377145039749143</v>
      </c>
      <c r="AI67">
        <f t="shared" si="13"/>
        <v>0.43246283514900336</v>
      </c>
      <c r="AJ67">
        <f t="shared" si="14"/>
        <v>0.20271695393353018</v>
      </c>
      <c r="AK67">
        <f t="shared" si="15"/>
        <v>0.19306376574577819</v>
      </c>
      <c r="AL67">
        <f t="shared" si="16"/>
        <v>0.74677064569386131</v>
      </c>
      <c r="AN67" t="b">
        <f t="shared" si="17"/>
        <v>1</v>
      </c>
      <c r="AP67" t="s">
        <v>66</v>
      </c>
      <c r="AQ67" s="2">
        <v>1050000000</v>
      </c>
      <c r="AR67">
        <v>3</v>
      </c>
      <c r="AS67">
        <v>0.1108</v>
      </c>
      <c r="AT67">
        <v>1.0483</v>
      </c>
      <c r="AU67">
        <v>0.89</v>
      </c>
      <c r="AV67">
        <v>9.4068492000000004E-2</v>
      </c>
      <c r="AW67" s="2">
        <v>11100000000</v>
      </c>
      <c r="AY67" t="s">
        <v>66</v>
      </c>
      <c r="AZ67" s="2">
        <f t="shared" si="18"/>
        <v>13800970.225965688</v>
      </c>
      <c r="BA67" s="2">
        <f t="shared" si="19"/>
        <v>131109217.12341383</v>
      </c>
      <c r="BB67" s="2">
        <f t="shared" si="20"/>
        <v>524908330.32011569</v>
      </c>
      <c r="BC67" s="2">
        <f t="shared" si="21"/>
        <v>122194304.70127171</v>
      </c>
      <c r="BD67" s="2">
        <f t="shared" si="22"/>
        <v>2571609.358803357</v>
      </c>
      <c r="BE67" s="2">
        <f t="shared" si="23"/>
        <v>79034127.639628619</v>
      </c>
      <c r="BF67" s="2">
        <f t="shared" si="24"/>
        <v>54046656.6987978</v>
      </c>
      <c r="BG67" s="2">
        <f t="shared" si="25"/>
        <v>1414385.1421083002</v>
      </c>
      <c r="BH67" s="2">
        <f t="shared" si="26"/>
        <v>17615524.106058482</v>
      </c>
      <c r="BI67" s="2">
        <f t="shared" si="27"/>
        <v>41488630.994121552</v>
      </c>
      <c r="BJ67" s="2">
        <f t="shared" si="28"/>
        <v>48003374.701539375</v>
      </c>
      <c r="BK67" s="2">
        <f t="shared" si="29"/>
        <v>22501581.886621848</v>
      </c>
      <c r="BL67" s="2">
        <f t="shared" si="30"/>
        <v>21430077.997781381</v>
      </c>
      <c r="BM67" s="2">
        <f t="shared" si="31"/>
        <v>82891541.672018602</v>
      </c>
      <c r="BO67" t="s">
        <v>66</v>
      </c>
      <c r="BP67" s="2">
        <f t="shared" si="32"/>
        <v>1163010332.5682461</v>
      </c>
      <c r="BQ67" s="4">
        <f t="shared" si="33"/>
        <v>10.477570563677894</v>
      </c>
      <c r="BS67" s="4">
        <v>10.4775705645161</v>
      </c>
      <c r="BT67">
        <f t="shared" si="34"/>
        <v>1</v>
      </c>
    </row>
    <row r="68" spans="1:72" x14ac:dyDescent="0.2">
      <c r="A68" t="s">
        <v>67</v>
      </c>
      <c r="C68">
        <v>3.4814605151429402E-2</v>
      </c>
      <c r="D68">
        <v>3.4814605151429401</v>
      </c>
      <c r="F68" t="b">
        <f t="shared" ref="F68:F121" si="37">A68=H68</f>
        <v>1</v>
      </c>
      <c r="H68" t="s">
        <v>67</v>
      </c>
      <c r="I68">
        <v>1.5091800440000001</v>
      </c>
      <c r="J68">
        <v>6.2578102470000001</v>
      </c>
      <c r="K68">
        <v>44.141113140000002</v>
      </c>
      <c r="L68">
        <v>6.8922426220000004</v>
      </c>
      <c r="M68">
        <v>0.27876574100000001</v>
      </c>
      <c r="N68">
        <v>3.6239546279999999</v>
      </c>
      <c r="O68">
        <v>3.5855041810000001</v>
      </c>
      <c r="P68">
        <v>0.27876574100000001</v>
      </c>
      <c r="Q68">
        <v>3.7969816399999998</v>
      </c>
      <c r="R68">
        <v>2.701143901</v>
      </c>
      <c r="S68">
        <v>9.0743054890000003</v>
      </c>
      <c r="T68">
        <v>0.96126117499999997</v>
      </c>
      <c r="U68">
        <v>1.4611169850000001</v>
      </c>
      <c r="V68">
        <v>15.43785447</v>
      </c>
      <c r="X68" t="s">
        <v>67</v>
      </c>
      <c r="Y68">
        <f t="shared" ref="Y68:Y121" si="38">I68*$D68/100</f>
        <v>5.254150733427685E-2</v>
      </c>
      <c r="Z68">
        <f t="shared" ref="Z68:Z121" si="39">J68*$D68/100</f>
        <v>0.21786319286187389</v>
      </c>
      <c r="AA68">
        <f t="shared" ref="AA68:AA121" si="40">K68*$D68/100</f>
        <v>1.5367554249136719</v>
      </c>
      <c r="AB68">
        <f t="shared" ref="AB68:AB121" si="41">L68*$D68/100</f>
        <v>0.2399507054927825</v>
      </c>
      <c r="AC68">
        <f t="shared" ref="AC68:AC121" si="42">M68*$D68/100</f>
        <v>9.7051192026606347E-3</v>
      </c>
      <c r="AD68">
        <f t="shared" ref="AD68:AD121" si="43">N68*$D68/100</f>
        <v>0.12616654946051523</v>
      </c>
      <c r="AE68">
        <f t="shared" ref="AE68:AE121" si="44">O68*$D68/100</f>
        <v>0.12482791233031426</v>
      </c>
      <c r="AF68">
        <f t="shared" ref="AF68:AF121" si="45">P68*$D68/100</f>
        <v>9.7051192026606347E-3</v>
      </c>
      <c r="AG68">
        <f t="shared" ref="AG68:AG121" si="46">Q68*$D68/100</f>
        <v>0.13219041656382685</v>
      </c>
      <c r="AH68">
        <f t="shared" ref="AH68:AH121" si="47">R68*$D68/100</f>
        <v>9.4039258370506709E-2</v>
      </c>
      <c r="AI68">
        <f t="shared" ref="AI68:AI121" si="48">S68*$D68/100</f>
        <v>0.31591836262298351</v>
      </c>
      <c r="AJ68">
        <f t="shared" ref="AJ68:AJ121" si="49">T68*$D68/100</f>
        <v>3.3465928255024077E-2</v>
      </c>
      <c r="AK68">
        <f t="shared" ref="AK68:AK121" si="50">U68*$D68/100</f>
        <v>5.0868210912822003E-2</v>
      </c>
      <c r="AL68">
        <f t="shared" ref="AL68:AL121" si="51">V68*$D68/100</f>
        <v>0.53746280775827937</v>
      </c>
      <c r="AN68" t="b">
        <f t="shared" ref="AN68:AN121" si="52">AP68=A68</f>
        <v>1</v>
      </c>
      <c r="AP68" t="s">
        <v>67</v>
      </c>
      <c r="AQ68" s="2">
        <v>536000000</v>
      </c>
      <c r="AR68">
        <v>3</v>
      </c>
      <c r="AS68">
        <v>0.1016</v>
      </c>
      <c r="AT68">
        <v>1.0724</v>
      </c>
      <c r="AU68">
        <v>0.91</v>
      </c>
      <c r="AV68">
        <v>8.6214099000000002E-2</v>
      </c>
      <c r="AW68" s="2">
        <v>6210000000</v>
      </c>
      <c r="AY68" t="s">
        <v>67</v>
      </c>
      <c r="AZ68" s="2">
        <f t="shared" ref="AZ68:AZ121" si="53">Y68*$AW68/100</f>
        <v>3262827.6054585921</v>
      </c>
      <c r="BA68" s="2">
        <f t="shared" ref="BA68:BA121" si="54">Z68*$AW68/100</f>
        <v>13529304.27672237</v>
      </c>
      <c r="BB68" s="2">
        <f t="shared" ref="BB68:BB121" si="55">AA68*$AW68/100</f>
        <v>95432511.887139037</v>
      </c>
      <c r="BC68" s="2">
        <f t="shared" ref="BC68:BC121" si="56">AB68*$AW68/100</f>
        <v>14900938.811101792</v>
      </c>
      <c r="BD68" s="2">
        <f t="shared" ref="BD68:BD121" si="57">AC68*$AW68/100</f>
        <v>602687.90248522547</v>
      </c>
      <c r="BE68" s="2">
        <f t="shared" ref="BE68:BE121" si="58">AD68*$AW68/100</f>
        <v>7834942.7214979958</v>
      </c>
      <c r="BF68" s="2">
        <f t="shared" ref="BF68:BF121" si="59">AE68*$AW68/100</f>
        <v>7751813.3557125153</v>
      </c>
      <c r="BG68" s="2">
        <f t="shared" ref="BG68:BG121" si="60">AF68*$AW68/100</f>
        <v>602687.90248522547</v>
      </c>
      <c r="BH68" s="2">
        <f t="shared" ref="BH68:BH121" si="61">AG68*$AW68/100</f>
        <v>8209024.8686136473</v>
      </c>
      <c r="BI68" s="2">
        <f t="shared" ref="BI68:BI121" si="62">AH68*$AW68/100</f>
        <v>5839837.9448084664</v>
      </c>
      <c r="BJ68" s="2">
        <f t="shared" ref="BJ68:BJ121" si="63">AI68*$AW68/100</f>
        <v>19618530.318887278</v>
      </c>
      <c r="BK68" s="2">
        <f t="shared" ref="BK68:BK121" si="64">AJ68*$AW68/100</f>
        <v>2078234.1446369952</v>
      </c>
      <c r="BL68" s="2">
        <f t="shared" ref="BL68:BL121" si="65">AK68*$AW68/100</f>
        <v>3158915.8976862468</v>
      </c>
      <c r="BM68" s="2">
        <f t="shared" ref="BM68:BM121" si="66">AL68*$AW68/100</f>
        <v>33376440.361789152</v>
      </c>
      <c r="BO68" t="s">
        <v>67</v>
      </c>
      <c r="BP68" s="2">
        <f t="shared" ref="BP68:BP121" si="67">SUM(AZ68:BM68)</f>
        <v>216198697.99902451</v>
      </c>
      <c r="BQ68" s="4">
        <f t="shared" ref="BQ68:BQ121" si="68">BP68/AW68*100</f>
        <v>3.4814605152821985</v>
      </c>
      <c r="BS68" s="4">
        <v>3.4814605151429401</v>
      </c>
      <c r="BT68">
        <f t="shared" ref="BT68:BT121" si="69">IF((FLOOR(BQ68, 0.01)-FLOOR(BS68, 0.01))=0,1,-1)</f>
        <v>1</v>
      </c>
    </row>
    <row r="69" spans="1:72" x14ac:dyDescent="0.2">
      <c r="A69" t="s">
        <v>68</v>
      </c>
      <c r="C69">
        <v>1.9161914865402498E-2</v>
      </c>
      <c r="D69">
        <v>1.9161914865402498</v>
      </c>
      <c r="F69" t="b">
        <f t="shared" si="37"/>
        <v>1</v>
      </c>
      <c r="H69" t="s">
        <v>68</v>
      </c>
      <c r="I69">
        <v>1.1267605629999999</v>
      </c>
      <c r="J69">
        <v>7.4823943660000003</v>
      </c>
      <c r="K69">
        <v>52.28873239</v>
      </c>
      <c r="L69">
        <v>7.6408450700000001</v>
      </c>
      <c r="M69">
        <v>0.12323943699999999</v>
      </c>
      <c r="N69">
        <v>4.3309859150000003</v>
      </c>
      <c r="O69">
        <v>3.1690140850000001</v>
      </c>
      <c r="P69">
        <v>0.33450704199999998</v>
      </c>
      <c r="Q69">
        <v>2.5176056340000001</v>
      </c>
      <c r="R69">
        <v>1.8661971829999999</v>
      </c>
      <c r="S69">
        <v>6.8133802819999998</v>
      </c>
      <c r="T69">
        <v>0.933098592</v>
      </c>
      <c r="U69">
        <v>1.1267605629999999</v>
      </c>
      <c r="V69">
        <v>10.246478870000001</v>
      </c>
      <c r="X69" t="s">
        <v>68</v>
      </c>
      <c r="Y69">
        <f t="shared" si="38"/>
        <v>2.1590889981898988E-2</v>
      </c>
      <c r="Z69">
        <f t="shared" si="39"/>
        <v>0.14337700383065932</v>
      </c>
      <c r="AA69">
        <f t="shared" si="40"/>
        <v>1.0019522384769941</v>
      </c>
      <c r="AB69">
        <f t="shared" si="41"/>
        <v>0.14641322273107041</v>
      </c>
      <c r="AC69">
        <f t="shared" si="42"/>
        <v>2.3615035998541343E-3</v>
      </c>
      <c r="AD69">
        <f t="shared" si="43"/>
        <v>8.2989983386487345E-2</v>
      </c>
      <c r="AE69">
        <f t="shared" si="44"/>
        <v>6.0724378104031397E-2</v>
      </c>
      <c r="AF69">
        <f t="shared" si="45"/>
        <v>6.4097954606816172E-3</v>
      </c>
      <c r="AG69">
        <f t="shared" si="46"/>
        <v>4.8242144823365682E-2</v>
      </c>
      <c r="AH69">
        <f t="shared" si="47"/>
        <v>3.5759911542699967E-2</v>
      </c>
      <c r="AI69">
        <f t="shared" si="48"/>
        <v>0.13055741290929607</v>
      </c>
      <c r="AJ69">
        <f t="shared" si="49"/>
        <v>1.7879955780930941E-2</v>
      </c>
      <c r="AK69">
        <f t="shared" si="50"/>
        <v>2.1590889981898988E-2</v>
      </c>
      <c r="AL69">
        <f t="shared" si="51"/>
        <v>0.19634215577708558</v>
      </c>
      <c r="AN69" t="b">
        <f t="shared" si="52"/>
        <v>1</v>
      </c>
      <c r="AP69" t="s">
        <v>68</v>
      </c>
      <c r="AQ69" s="2">
        <v>514000000</v>
      </c>
      <c r="AR69">
        <v>3</v>
      </c>
      <c r="AS69">
        <v>0.1091</v>
      </c>
      <c r="AT69">
        <v>1.0434000000000001</v>
      </c>
      <c r="AU69">
        <v>0.87</v>
      </c>
      <c r="AV69">
        <v>9.0968947999999994E-2</v>
      </c>
      <c r="AW69" s="2">
        <v>5650000000</v>
      </c>
      <c r="AY69" t="s">
        <v>68</v>
      </c>
      <c r="AZ69" s="2">
        <f t="shared" si="53"/>
        <v>1219885.2839772927</v>
      </c>
      <c r="BA69" s="2">
        <f t="shared" si="54"/>
        <v>8100800.716432252</v>
      </c>
      <c r="BB69" s="2">
        <f t="shared" si="55"/>
        <v>56610301.47395017</v>
      </c>
      <c r="BC69" s="2">
        <f t="shared" si="56"/>
        <v>8272347.0843054783</v>
      </c>
      <c r="BD69" s="2">
        <f t="shared" si="57"/>
        <v>133424.95339175861</v>
      </c>
      <c r="BE69" s="2">
        <f t="shared" si="58"/>
        <v>4688934.061336535</v>
      </c>
      <c r="BF69" s="2">
        <f t="shared" si="59"/>
        <v>3430927.3628777736</v>
      </c>
      <c r="BG69" s="2">
        <f t="shared" si="60"/>
        <v>362153.44352851139</v>
      </c>
      <c r="BH69" s="2">
        <f t="shared" si="61"/>
        <v>2725681.1825201614</v>
      </c>
      <c r="BI69" s="2">
        <f t="shared" si="62"/>
        <v>2020435.002162548</v>
      </c>
      <c r="BJ69" s="2">
        <f t="shared" si="63"/>
        <v>7376493.8293752279</v>
      </c>
      <c r="BK69" s="2">
        <f t="shared" si="64"/>
        <v>1010217.5016225982</v>
      </c>
      <c r="BL69" s="2">
        <f t="shared" si="65"/>
        <v>1219885.2839772927</v>
      </c>
      <c r="BM69" s="2">
        <f t="shared" si="66"/>
        <v>11093331.801405335</v>
      </c>
      <c r="BO69" t="s">
        <v>68</v>
      </c>
      <c r="BP69" s="2">
        <f t="shared" si="67"/>
        <v>108264818.98086295</v>
      </c>
      <c r="BQ69" s="4">
        <f t="shared" si="68"/>
        <v>1.9161914863869547</v>
      </c>
      <c r="BS69" s="4">
        <v>1.9161914865402498</v>
      </c>
      <c r="BT69">
        <f t="shared" si="69"/>
        <v>1</v>
      </c>
    </row>
    <row r="70" spans="1:72" x14ac:dyDescent="0.2">
      <c r="A70" t="s">
        <v>69</v>
      </c>
      <c r="C70">
        <v>4.21797222949961E-2</v>
      </c>
      <c r="D70">
        <v>4.21797222949961</v>
      </c>
      <c r="F70" t="b">
        <f t="shared" si="37"/>
        <v>1</v>
      </c>
      <c r="H70" t="s">
        <v>69</v>
      </c>
      <c r="I70">
        <v>1.0867293629999999</v>
      </c>
      <c r="J70">
        <v>4.4514106580000004</v>
      </c>
      <c r="K70">
        <v>21.56739812</v>
      </c>
      <c r="L70">
        <v>11.0553814</v>
      </c>
      <c r="M70">
        <v>0.376175549</v>
      </c>
      <c r="N70">
        <v>2.4869383489999999</v>
      </c>
      <c r="O70">
        <v>10.36572623</v>
      </c>
      <c r="P70">
        <v>10.261233020000001</v>
      </c>
      <c r="Q70">
        <v>4.3051201670000001</v>
      </c>
      <c r="R70">
        <v>1.630094044</v>
      </c>
      <c r="S70">
        <v>11.26436782</v>
      </c>
      <c r="T70">
        <v>1.1285266460000001</v>
      </c>
      <c r="U70">
        <v>1.337513062</v>
      </c>
      <c r="V70">
        <v>18.683385579999999</v>
      </c>
      <c r="X70" t="s">
        <v>69</v>
      </c>
      <c r="Y70">
        <f t="shared" si="38"/>
        <v>4.5837942741158003E-2</v>
      </c>
      <c r="Z70">
        <f t="shared" si="39"/>
        <v>0.18775926537542589</v>
      </c>
      <c r="AA70">
        <f t="shared" si="40"/>
        <v>0.90970686332722095</v>
      </c>
      <c r="AB70">
        <f t="shared" si="41"/>
        <v>0.46631291731726521</v>
      </c>
      <c r="AC70">
        <f t="shared" si="42"/>
        <v>1.5866980190987697E-2</v>
      </c>
      <c r="AD70">
        <f t="shared" si="43"/>
        <v>0.10489836892559609</v>
      </c>
      <c r="AE70">
        <f t="shared" si="44"/>
        <v>0.43722345376735688</v>
      </c>
      <c r="AF70">
        <f t="shared" si="45"/>
        <v>0.43281595918784421</v>
      </c>
      <c r="AG70">
        <f t="shared" si="46"/>
        <v>0.18158877309064725</v>
      </c>
      <c r="AH70">
        <f t="shared" si="47"/>
        <v>6.8756914090647159E-2</v>
      </c>
      <c r="AI70">
        <f t="shared" si="48"/>
        <v>0.47512790647629061</v>
      </c>
      <c r="AJ70">
        <f t="shared" si="49"/>
        <v>4.7600940530783377E-2</v>
      </c>
      <c r="AK70">
        <f t="shared" si="50"/>
        <v>5.6415929521089897E-2</v>
      </c>
      <c r="AL70">
        <f t="shared" si="51"/>
        <v>0.78806001529473457</v>
      </c>
      <c r="AN70" t="b">
        <f t="shared" si="52"/>
        <v>1</v>
      </c>
      <c r="AP70" t="s">
        <v>69</v>
      </c>
      <c r="AQ70" s="2">
        <v>455000000</v>
      </c>
      <c r="AR70">
        <v>3</v>
      </c>
      <c r="AS70">
        <v>0.12330000000000001</v>
      </c>
      <c r="AT70">
        <v>1.1057999999999999</v>
      </c>
      <c r="AU70">
        <v>0.97</v>
      </c>
      <c r="AV70">
        <v>0.108157895</v>
      </c>
      <c r="AW70" s="2">
        <v>4200000000</v>
      </c>
      <c r="AY70" t="s">
        <v>69</v>
      </c>
      <c r="AZ70" s="2">
        <f t="shared" si="53"/>
        <v>1925193.5951286361</v>
      </c>
      <c r="BA70" s="2">
        <f t="shared" si="54"/>
        <v>7885889.1457678881</v>
      </c>
      <c r="BB70" s="2">
        <f t="shared" si="55"/>
        <v>38207688.259743281</v>
      </c>
      <c r="BC70" s="2">
        <f t="shared" si="56"/>
        <v>19585142.527325138</v>
      </c>
      <c r="BD70" s="2">
        <f t="shared" si="57"/>
        <v>666413.16802148323</v>
      </c>
      <c r="BE70" s="2">
        <f t="shared" si="58"/>
        <v>4405731.4948750362</v>
      </c>
      <c r="BF70" s="2">
        <f t="shared" si="59"/>
        <v>18363385.058228988</v>
      </c>
      <c r="BG70" s="2">
        <f t="shared" si="60"/>
        <v>18178270.285889458</v>
      </c>
      <c r="BH70" s="2">
        <f t="shared" si="61"/>
        <v>7626728.4698071852</v>
      </c>
      <c r="BI70" s="2">
        <f t="shared" si="62"/>
        <v>2887790.3918071808</v>
      </c>
      <c r="BJ70" s="2">
        <f t="shared" si="63"/>
        <v>19955372.072004206</v>
      </c>
      <c r="BK70" s="2">
        <f t="shared" si="64"/>
        <v>1999239.502292902</v>
      </c>
      <c r="BL70" s="2">
        <f t="shared" si="65"/>
        <v>2369469.0398857757</v>
      </c>
      <c r="BM70" s="2">
        <f t="shared" si="66"/>
        <v>33098520.642378852</v>
      </c>
      <c r="BO70" t="s">
        <v>69</v>
      </c>
      <c r="BP70" s="2">
        <f t="shared" si="67"/>
        <v>177154833.65315604</v>
      </c>
      <c r="BQ70" s="4">
        <f t="shared" si="68"/>
        <v>4.2179722298370486</v>
      </c>
      <c r="BS70" s="4">
        <v>4.21797222949961</v>
      </c>
      <c r="BT70">
        <f t="shared" si="69"/>
        <v>1</v>
      </c>
    </row>
    <row r="71" spans="1:72" x14ac:dyDescent="0.2">
      <c r="A71" t="s">
        <v>70</v>
      </c>
      <c r="C71">
        <v>0.13043478260869601</v>
      </c>
      <c r="D71">
        <v>13.043478260869602</v>
      </c>
      <c r="F71" t="b">
        <f t="shared" si="37"/>
        <v>1</v>
      </c>
      <c r="H71" t="s">
        <v>70</v>
      </c>
      <c r="I71">
        <v>0.49141436999999999</v>
      </c>
      <c r="J71">
        <v>12.62991414</v>
      </c>
      <c r="K71">
        <v>32.393809310000002</v>
      </c>
      <c r="L71">
        <v>15.070040669999999</v>
      </c>
      <c r="M71">
        <v>0.33325802100000002</v>
      </c>
      <c r="N71">
        <v>7.7214188879999996</v>
      </c>
      <c r="O71">
        <v>8.4161771349999999</v>
      </c>
      <c r="P71">
        <v>5.4620424759999997</v>
      </c>
      <c r="Q71">
        <v>1.592860371</v>
      </c>
      <c r="R71">
        <v>0.95458653400000004</v>
      </c>
      <c r="S71">
        <v>4.1572525980000004</v>
      </c>
      <c r="T71">
        <v>0.66651604200000003</v>
      </c>
      <c r="U71">
        <v>0.51400813400000001</v>
      </c>
      <c r="V71">
        <v>9.5967013100000003</v>
      </c>
      <c r="X71" t="s">
        <v>70</v>
      </c>
      <c r="Y71">
        <f t="shared" si="38"/>
        <v>6.4097526521739306E-2</v>
      </c>
      <c r="Z71">
        <f t="shared" si="39"/>
        <v>1.647380105217396</v>
      </c>
      <c r="AA71">
        <f t="shared" si="40"/>
        <v>4.2252794752174028</v>
      </c>
      <c r="AB71">
        <f t="shared" si="41"/>
        <v>1.9656574786956578</v>
      </c>
      <c r="AC71">
        <f t="shared" si="42"/>
        <v>4.3468437521739255E-2</v>
      </c>
      <c r="AD71">
        <f t="shared" si="43"/>
        <v>1.0071415940869592</v>
      </c>
      <c r="AE71">
        <f t="shared" si="44"/>
        <v>1.0977622350000031</v>
      </c>
      <c r="AF71">
        <f t="shared" si="45"/>
        <v>0.71244032295652371</v>
      </c>
      <c r="AG71">
        <f t="shared" si="46"/>
        <v>0.2077643962173919</v>
      </c>
      <c r="AH71">
        <f t="shared" si="47"/>
        <v>0.12451128704347862</v>
      </c>
      <c r="AI71">
        <f t="shared" si="48"/>
        <v>0.54225033886956675</v>
      </c>
      <c r="AJ71">
        <f t="shared" si="49"/>
        <v>8.6936875043478509E-2</v>
      </c>
      <c r="AK71">
        <f t="shared" si="50"/>
        <v>6.7044539217391494E-2</v>
      </c>
      <c r="AL71">
        <f t="shared" si="51"/>
        <v>1.2517436491304383</v>
      </c>
      <c r="AN71" t="b">
        <f t="shared" si="52"/>
        <v>1</v>
      </c>
      <c r="AP71" t="s">
        <v>70</v>
      </c>
      <c r="AQ71" s="2">
        <v>623000000</v>
      </c>
      <c r="AR71">
        <v>3</v>
      </c>
      <c r="AS71">
        <v>0.1024</v>
      </c>
      <c r="AT71">
        <v>1.0061</v>
      </c>
      <c r="AU71">
        <v>0.83</v>
      </c>
      <c r="AV71">
        <v>8.4476692000000006E-2</v>
      </c>
      <c r="AW71" s="2">
        <v>7380000000</v>
      </c>
      <c r="AY71" t="s">
        <v>70</v>
      </c>
      <c r="AZ71" s="2">
        <f t="shared" si="53"/>
        <v>4730397.4573043613</v>
      </c>
      <c r="BA71" s="2">
        <f t="shared" si="54"/>
        <v>121576651.76504382</v>
      </c>
      <c r="BB71" s="2">
        <f t="shared" si="55"/>
        <v>311825625.27104431</v>
      </c>
      <c r="BC71" s="2">
        <f t="shared" si="56"/>
        <v>145065521.92773953</v>
      </c>
      <c r="BD71" s="2">
        <f t="shared" si="57"/>
        <v>3207970.6891043568</v>
      </c>
      <c r="BE71" s="2">
        <f t="shared" si="58"/>
        <v>74327049.643617585</v>
      </c>
      <c r="BF71" s="2">
        <f t="shared" si="59"/>
        <v>81014852.943000227</v>
      </c>
      <c r="BG71" s="2">
        <f t="shared" si="60"/>
        <v>52578095.834191449</v>
      </c>
      <c r="BH71" s="2">
        <f t="shared" si="61"/>
        <v>15333012.440843523</v>
      </c>
      <c r="BI71" s="2">
        <f t="shared" si="62"/>
        <v>9188932.9838087223</v>
      </c>
      <c r="BJ71" s="2">
        <f t="shared" si="63"/>
        <v>40018075.008574031</v>
      </c>
      <c r="BK71" s="2">
        <f t="shared" si="64"/>
        <v>6415941.3782087136</v>
      </c>
      <c r="BL71" s="2">
        <f t="shared" si="65"/>
        <v>4947886.9942434924</v>
      </c>
      <c r="BM71" s="2">
        <f t="shared" si="66"/>
        <v>92378681.305826366</v>
      </c>
      <c r="BO71" t="s">
        <v>70</v>
      </c>
      <c r="BP71" s="2">
        <f t="shared" si="67"/>
        <v>962608695.64255047</v>
      </c>
      <c r="BQ71" s="4">
        <f t="shared" si="68"/>
        <v>13.043478260739166</v>
      </c>
      <c r="BS71" s="4">
        <v>13.043478260869602</v>
      </c>
      <c r="BT71">
        <f t="shared" si="69"/>
        <v>1</v>
      </c>
    </row>
    <row r="72" spans="1:72" x14ac:dyDescent="0.2">
      <c r="A72" t="s">
        <v>71</v>
      </c>
      <c r="C72">
        <v>0.113058568329718</v>
      </c>
      <c r="D72">
        <v>11.3058568329718</v>
      </c>
      <c r="F72" t="b">
        <f t="shared" si="37"/>
        <v>1</v>
      </c>
      <c r="H72" t="s">
        <v>71</v>
      </c>
      <c r="I72">
        <v>0.86374798900000005</v>
      </c>
      <c r="J72">
        <v>5.4449995769999999</v>
      </c>
      <c r="K72">
        <v>22.076382420000002</v>
      </c>
      <c r="L72">
        <v>21.288847489999998</v>
      </c>
      <c r="M72">
        <v>0.52502328700000001</v>
      </c>
      <c r="N72">
        <v>4.8606994669999999</v>
      </c>
      <c r="O72">
        <v>9.5351003470000002</v>
      </c>
      <c r="P72">
        <v>5.3518502840000002</v>
      </c>
      <c r="Q72">
        <v>3.251757134</v>
      </c>
      <c r="R72">
        <v>1.20247269</v>
      </c>
      <c r="S72">
        <v>6.7152172070000002</v>
      </c>
      <c r="T72">
        <v>0.88915234099999996</v>
      </c>
      <c r="U72">
        <v>0.85527987100000002</v>
      </c>
      <c r="V72">
        <v>17.139469900000002</v>
      </c>
      <c r="X72" t="s">
        <v>71</v>
      </c>
      <c r="Y72">
        <f t="shared" si="38"/>
        <v>9.7654111034013016E-2</v>
      </c>
      <c r="Z72">
        <f t="shared" si="39"/>
        <v>0.61560385673154006</v>
      </c>
      <c r="AA72">
        <f t="shared" si="40"/>
        <v>2.4959241903045553</v>
      </c>
      <c r="AB72">
        <f t="shared" si="41"/>
        <v>2.4068866186091107</v>
      </c>
      <c r="AC72">
        <f t="shared" si="42"/>
        <v>5.935838116798265E-2</v>
      </c>
      <c r="AD72">
        <f t="shared" si="43"/>
        <v>0.54954372282004338</v>
      </c>
      <c r="AE72">
        <f t="shared" si="44"/>
        <v>1.0780247941120173</v>
      </c>
      <c r="AF72">
        <f t="shared" si="45"/>
        <v>0.6050725310240348</v>
      </c>
      <c r="AG72">
        <f t="shared" si="46"/>
        <v>0.36763900612598699</v>
      </c>
      <c r="AH72">
        <f t="shared" si="47"/>
        <v>0.1359498407869848</v>
      </c>
      <c r="AI72">
        <f t="shared" si="48"/>
        <v>0.75921284344650752</v>
      </c>
      <c r="AJ72">
        <f t="shared" si="49"/>
        <v>0.10052629070047722</v>
      </c>
      <c r="AK72">
        <f t="shared" si="50"/>
        <v>9.6696717736485902E-2</v>
      </c>
      <c r="AL72">
        <f t="shared" si="51"/>
        <v>1.9377639288242952</v>
      </c>
      <c r="AN72" t="b">
        <f t="shared" si="52"/>
        <v>1</v>
      </c>
      <c r="AP72" t="s">
        <v>71</v>
      </c>
      <c r="AQ72" s="2">
        <v>433000000</v>
      </c>
      <c r="AR72">
        <v>3</v>
      </c>
      <c r="AS72">
        <v>0.10539999999999999</v>
      </c>
      <c r="AT72">
        <v>1.0094000000000001</v>
      </c>
      <c r="AU72">
        <v>0.85</v>
      </c>
      <c r="AV72">
        <v>8.8755695999999995E-2</v>
      </c>
      <c r="AW72" s="2">
        <v>4880000000</v>
      </c>
      <c r="AY72" t="s">
        <v>71</v>
      </c>
      <c r="AZ72" s="2">
        <f t="shared" si="53"/>
        <v>4765520.6184598347</v>
      </c>
      <c r="BA72" s="2">
        <f t="shared" si="54"/>
        <v>30041468.208499156</v>
      </c>
      <c r="BB72" s="2">
        <f t="shared" si="55"/>
        <v>121801100.4868623</v>
      </c>
      <c r="BC72" s="2">
        <f t="shared" si="56"/>
        <v>117456066.98812459</v>
      </c>
      <c r="BD72" s="2">
        <f t="shared" si="57"/>
        <v>2896689.0009975536</v>
      </c>
      <c r="BE72" s="2">
        <f t="shared" si="58"/>
        <v>26817733.673618115</v>
      </c>
      <c r="BF72" s="2">
        <f t="shared" si="59"/>
        <v>52607609.952666447</v>
      </c>
      <c r="BG72" s="2">
        <f t="shared" si="60"/>
        <v>29527539.513972897</v>
      </c>
      <c r="BH72" s="2">
        <f t="shared" si="61"/>
        <v>17940783.498948164</v>
      </c>
      <c r="BI72" s="2">
        <f t="shared" si="62"/>
        <v>6634352.2304048585</v>
      </c>
      <c r="BJ72" s="2">
        <f t="shared" si="63"/>
        <v>37049586.760189563</v>
      </c>
      <c r="BK72" s="2">
        <f t="shared" si="64"/>
        <v>4905682.9861832885</v>
      </c>
      <c r="BL72" s="2">
        <f t="shared" si="65"/>
        <v>4718799.8255405119</v>
      </c>
      <c r="BM72" s="2">
        <f t="shared" si="66"/>
        <v>94562879.726625592</v>
      </c>
      <c r="BO72" t="s">
        <v>71</v>
      </c>
      <c r="BP72" s="2">
        <f t="shared" si="67"/>
        <v>551725813.47109282</v>
      </c>
      <c r="BQ72" s="4">
        <f t="shared" si="68"/>
        <v>11.305856833424032</v>
      </c>
      <c r="BS72" s="4">
        <v>11.3058568329718</v>
      </c>
      <c r="BT72">
        <f t="shared" si="69"/>
        <v>1</v>
      </c>
    </row>
    <row r="73" spans="1:72" x14ac:dyDescent="0.2">
      <c r="A73" t="s">
        <v>72</v>
      </c>
      <c r="C73">
        <v>0.13831940167179901</v>
      </c>
      <c r="D73">
        <v>13.831940167179901</v>
      </c>
      <c r="F73" t="b">
        <f t="shared" si="37"/>
        <v>1</v>
      </c>
      <c r="H73" t="s">
        <v>72</v>
      </c>
      <c r="I73">
        <v>1.0276512339999999</v>
      </c>
      <c r="J73">
        <v>4.0046615110000001</v>
      </c>
      <c r="K73">
        <v>21.188685240000002</v>
      </c>
      <c r="L73">
        <v>13.65081047</v>
      </c>
      <c r="M73">
        <v>0.56679732999999999</v>
      </c>
      <c r="N73">
        <v>2.7916092809999999</v>
      </c>
      <c r="O73">
        <v>10.98103613</v>
      </c>
      <c r="P73">
        <v>12.713211149999999</v>
      </c>
      <c r="Q73">
        <v>4.1053077660000001</v>
      </c>
      <c r="R73">
        <v>1.3242928279999999</v>
      </c>
      <c r="S73">
        <v>8.8992478019999997</v>
      </c>
      <c r="T73">
        <v>0.97997669200000004</v>
      </c>
      <c r="U73">
        <v>1.0117597199999999</v>
      </c>
      <c r="V73">
        <v>16.75495286</v>
      </c>
      <c r="X73" t="s">
        <v>72</v>
      </c>
      <c r="Y73">
        <f t="shared" si="38"/>
        <v>0.14214410381416592</v>
      </c>
      <c r="Z73">
        <f t="shared" si="39"/>
        <v>0.55392238409960259</v>
      </c>
      <c r="AA73">
        <f t="shared" si="40"/>
        <v>2.9308062646088793</v>
      </c>
      <c r="AB73">
        <f t="shared" si="41"/>
        <v>1.8881719365455294</v>
      </c>
      <c r="AC73">
        <f t="shared" si="42"/>
        <v>7.8399067554773216E-2</v>
      </c>
      <c r="AD73">
        <f t="shared" si="43"/>
        <v>0.38613372544936103</v>
      </c>
      <c r="AE73">
        <f t="shared" si="44"/>
        <v>1.5188903472380073</v>
      </c>
      <c r="AF73">
        <f t="shared" si="45"/>
        <v>1.7584837595952438</v>
      </c>
      <c r="AG73">
        <f t="shared" si="46"/>
        <v>0.56784371387170995</v>
      </c>
      <c r="AH73">
        <f t="shared" si="47"/>
        <v>0.18317539160721463</v>
      </c>
      <c r="AI73">
        <f t="shared" si="48"/>
        <v>1.2309386313017123</v>
      </c>
      <c r="AJ73">
        <f t="shared" si="49"/>
        <v>0.13554978968974887</v>
      </c>
      <c r="AK73">
        <f t="shared" si="50"/>
        <v>0.1399459991060269</v>
      </c>
      <c r="AL73">
        <f t="shared" si="51"/>
        <v>2.3175350546343974</v>
      </c>
      <c r="AN73" t="b">
        <f t="shared" si="52"/>
        <v>1</v>
      </c>
      <c r="AP73" t="s">
        <v>72</v>
      </c>
      <c r="AQ73" s="2">
        <v>170000000</v>
      </c>
      <c r="AR73">
        <v>3</v>
      </c>
      <c r="AS73">
        <v>0.1061</v>
      </c>
      <c r="AT73">
        <v>1.0621</v>
      </c>
      <c r="AU73">
        <v>0.89</v>
      </c>
      <c r="AV73">
        <v>8.8907823999999996E-2</v>
      </c>
      <c r="AW73" s="2">
        <v>1910000000</v>
      </c>
      <c r="AY73" t="s">
        <v>72</v>
      </c>
      <c r="AZ73" s="2">
        <f t="shared" si="53"/>
        <v>2714952.3828505687</v>
      </c>
      <c r="BA73" s="2">
        <f t="shared" si="54"/>
        <v>10579917.53630241</v>
      </c>
      <c r="BB73" s="2">
        <f t="shared" si="55"/>
        <v>55978399.6540296</v>
      </c>
      <c r="BC73" s="2">
        <f t="shared" si="56"/>
        <v>36064083.988019608</v>
      </c>
      <c r="BD73" s="2">
        <f t="shared" si="57"/>
        <v>1497422.1902961684</v>
      </c>
      <c r="BE73" s="2">
        <f t="shared" si="58"/>
        <v>7375154.1560827959</v>
      </c>
      <c r="BF73" s="2">
        <f t="shared" si="59"/>
        <v>29010805.632245943</v>
      </c>
      <c r="BG73" s="2">
        <f t="shared" si="60"/>
        <v>33587039.808269158</v>
      </c>
      <c r="BH73" s="2">
        <f t="shared" si="61"/>
        <v>10845814.934949661</v>
      </c>
      <c r="BI73" s="2">
        <f t="shared" si="62"/>
        <v>3498649.9796977998</v>
      </c>
      <c r="BJ73" s="2">
        <f t="shared" si="63"/>
        <v>23510927.857862707</v>
      </c>
      <c r="BK73" s="2">
        <f t="shared" si="64"/>
        <v>2589000.9830742036</v>
      </c>
      <c r="BL73" s="2">
        <f t="shared" si="65"/>
        <v>2672968.5829251138</v>
      </c>
      <c r="BM73" s="2">
        <f t="shared" si="66"/>
        <v>44264919.543516986</v>
      </c>
      <c r="BO73" t="s">
        <v>72</v>
      </c>
      <c r="BP73" s="2">
        <f t="shared" si="67"/>
        <v>264190057.23012275</v>
      </c>
      <c r="BQ73" s="4">
        <f t="shared" si="68"/>
        <v>13.831940169116375</v>
      </c>
      <c r="BS73" s="4">
        <v>13.831940167179901</v>
      </c>
      <c r="BT73">
        <f t="shared" si="69"/>
        <v>1</v>
      </c>
    </row>
    <row r="74" spans="1:72" x14ac:dyDescent="0.2">
      <c r="A74" t="s">
        <v>73</v>
      </c>
      <c r="C74">
        <v>3.9904038384646102E-2</v>
      </c>
      <c r="D74">
        <v>3.9904038384646103</v>
      </c>
      <c r="F74" t="b">
        <f t="shared" si="37"/>
        <v>1</v>
      </c>
      <c r="H74" t="s">
        <v>73</v>
      </c>
      <c r="I74">
        <v>1.0722041259999999</v>
      </c>
      <c r="J74">
        <v>2.7008686210000001</v>
      </c>
      <c r="K74">
        <v>14.983713359999999</v>
      </c>
      <c r="L74">
        <v>8.3333333330000006</v>
      </c>
      <c r="M74">
        <v>0.48859934900000002</v>
      </c>
      <c r="N74">
        <v>2.1851248640000001</v>
      </c>
      <c r="O74">
        <v>4.940282302</v>
      </c>
      <c r="P74">
        <v>2.1715526600000001</v>
      </c>
      <c r="Q74">
        <v>7.8718783930000003</v>
      </c>
      <c r="R74">
        <v>2.035830619</v>
      </c>
      <c r="S74">
        <v>14.875135719999999</v>
      </c>
      <c r="T74">
        <v>1.3436482080000001</v>
      </c>
      <c r="U74">
        <v>1.2893593919999999</v>
      </c>
      <c r="V74">
        <v>35.708469059999999</v>
      </c>
      <c r="X74" t="s">
        <v>73</v>
      </c>
      <c r="Y74">
        <f t="shared" si="38"/>
        <v>4.2785274600079921E-2</v>
      </c>
      <c r="Z74">
        <f t="shared" si="39"/>
        <v>0.10777556512427018</v>
      </c>
      <c r="AA74">
        <f t="shared" si="40"/>
        <v>0.59791067306197465</v>
      </c>
      <c r="AB74">
        <f t="shared" si="41"/>
        <v>0.33253365319208283</v>
      </c>
      <c r="AC74">
        <f t="shared" si="42"/>
        <v>1.9497087177209098E-2</v>
      </c>
      <c r="AD74">
        <f t="shared" si="43"/>
        <v>8.7195306448300605E-2</v>
      </c>
      <c r="AE74">
        <f t="shared" si="44"/>
        <v>0.19713721460999578</v>
      </c>
      <c r="AF74">
        <f t="shared" si="45"/>
        <v>8.6653720698920356E-2</v>
      </c>
      <c r="AG74">
        <f t="shared" si="46"/>
        <v>0.31411973755353828</v>
      </c>
      <c r="AH74">
        <f t="shared" si="47"/>
        <v>8.1237863165213836E-2</v>
      </c>
      <c r="AI74">
        <f t="shared" si="48"/>
        <v>0.59357798674770035</v>
      </c>
      <c r="AJ74">
        <f t="shared" si="49"/>
        <v>5.3616989667492954E-2</v>
      </c>
      <c r="AK74">
        <f t="shared" si="50"/>
        <v>5.1450646669971956E-2</v>
      </c>
      <c r="AL74">
        <f t="shared" si="51"/>
        <v>1.4249121200271879</v>
      </c>
      <c r="AN74" t="b">
        <f t="shared" si="52"/>
        <v>1</v>
      </c>
      <c r="AP74" t="s">
        <v>73</v>
      </c>
      <c r="AQ74" s="2">
        <v>328000000</v>
      </c>
      <c r="AR74">
        <v>3</v>
      </c>
      <c r="AS74">
        <v>0.1071</v>
      </c>
      <c r="AT74">
        <v>1.0568</v>
      </c>
      <c r="AU74">
        <v>0.91</v>
      </c>
      <c r="AV74">
        <v>9.2222747999999993E-2</v>
      </c>
      <c r="AW74" s="2">
        <v>3550000000</v>
      </c>
      <c r="AY74" t="s">
        <v>73</v>
      </c>
      <c r="AZ74" s="2">
        <f t="shared" si="53"/>
        <v>1518877.2483028374</v>
      </c>
      <c r="BA74" s="2">
        <f t="shared" si="54"/>
        <v>3826032.5619115913</v>
      </c>
      <c r="BB74" s="2">
        <f t="shared" si="55"/>
        <v>21225828.8937001</v>
      </c>
      <c r="BC74" s="2">
        <f t="shared" si="56"/>
        <v>11804944.688318942</v>
      </c>
      <c r="BD74" s="2">
        <f t="shared" si="57"/>
        <v>692146.59479092294</v>
      </c>
      <c r="BE74" s="2">
        <f t="shared" si="58"/>
        <v>3095433.3789146715</v>
      </c>
      <c r="BF74" s="2">
        <f t="shared" si="59"/>
        <v>6998371.1186548509</v>
      </c>
      <c r="BG74" s="2">
        <f t="shared" si="60"/>
        <v>3076207.0848116726</v>
      </c>
      <c r="BH74" s="2">
        <f t="shared" si="61"/>
        <v>11151250.683150608</v>
      </c>
      <c r="BI74" s="2">
        <f t="shared" si="62"/>
        <v>2883944.1423650915</v>
      </c>
      <c r="BJ74" s="2">
        <f t="shared" si="63"/>
        <v>21072018.529543363</v>
      </c>
      <c r="BK74" s="2">
        <f t="shared" si="64"/>
        <v>1903403.1331959998</v>
      </c>
      <c r="BL74" s="2">
        <f t="shared" si="65"/>
        <v>1826497.9567840046</v>
      </c>
      <c r="BM74" s="2">
        <f t="shared" si="66"/>
        <v>50584380.260965176</v>
      </c>
      <c r="BO74" t="s">
        <v>73</v>
      </c>
      <c r="BP74" s="2">
        <f t="shared" si="67"/>
        <v>141659336.27540982</v>
      </c>
      <c r="BQ74" s="4">
        <f t="shared" si="68"/>
        <v>3.990403838743938</v>
      </c>
      <c r="BS74" s="4">
        <v>3.9904038384646103</v>
      </c>
      <c r="BT74">
        <f t="shared" si="69"/>
        <v>1</v>
      </c>
    </row>
    <row r="75" spans="1:72" x14ac:dyDescent="0.2">
      <c r="A75" t="s">
        <v>74</v>
      </c>
      <c r="C75">
        <v>3.88903462749213E-2</v>
      </c>
      <c r="D75">
        <v>3.8890346274921299</v>
      </c>
      <c r="F75" t="b">
        <f t="shared" si="37"/>
        <v>1</v>
      </c>
      <c r="H75" t="s">
        <v>74</v>
      </c>
      <c r="I75">
        <v>0.75381503999999999</v>
      </c>
      <c r="J75">
        <v>5.9202059199999999</v>
      </c>
      <c r="K75">
        <v>23.88306674</v>
      </c>
      <c r="L75">
        <v>11.527854380000001</v>
      </c>
      <c r="M75">
        <v>0.294171723</v>
      </c>
      <c r="N75">
        <v>3.7139180000000001</v>
      </c>
      <c r="O75">
        <v>5.4973340689999999</v>
      </c>
      <c r="P75">
        <v>1.5076300789999999</v>
      </c>
      <c r="Q75">
        <v>4.5780474350000002</v>
      </c>
      <c r="R75">
        <v>1.195072624</v>
      </c>
      <c r="S75">
        <v>8.898694613</v>
      </c>
      <c r="T75">
        <v>0.79058650500000005</v>
      </c>
      <c r="U75">
        <v>0.73542930699999998</v>
      </c>
      <c r="V75">
        <v>30.704173560000001</v>
      </c>
      <c r="X75" t="s">
        <v>74</v>
      </c>
      <c r="Y75">
        <f t="shared" si="38"/>
        <v>2.931612793284365E-2</v>
      </c>
      <c r="Z75">
        <f t="shared" si="39"/>
        <v>0.23023885824763901</v>
      </c>
      <c r="AA75">
        <f t="shared" si="40"/>
        <v>0.92882073562565581</v>
      </c>
      <c r="AB75">
        <f t="shared" si="41"/>
        <v>0.4483222486450682</v>
      </c>
      <c r="AC75">
        <f t="shared" si="42"/>
        <v>1.1440440171760231E-2</v>
      </c>
      <c r="AD75">
        <f t="shared" si="43"/>
        <v>0.14443555705666317</v>
      </c>
      <c r="AE75">
        <f t="shared" si="44"/>
        <v>0.2137932255323321</v>
      </c>
      <c r="AF75">
        <f t="shared" si="45"/>
        <v>5.8632255826796945E-2</v>
      </c>
      <c r="AG75">
        <f t="shared" si="46"/>
        <v>0.17804185001016529</v>
      </c>
      <c r="AH75">
        <f t="shared" si="47"/>
        <v>4.647678817103882E-2</v>
      </c>
      <c r="AI75">
        <f t="shared" si="48"/>
        <v>0.34607331489434678</v>
      </c>
      <c r="AJ75">
        <f t="shared" si="49"/>
        <v>3.0746182939729801E-2</v>
      </c>
      <c r="AK75">
        <f t="shared" si="50"/>
        <v>2.86011004099554E-2</v>
      </c>
      <c r="AL75">
        <f t="shared" si="51"/>
        <v>1.1940959418336832</v>
      </c>
      <c r="AN75" t="b">
        <f t="shared" si="52"/>
        <v>1</v>
      </c>
      <c r="AP75" t="s">
        <v>74</v>
      </c>
      <c r="AQ75" s="2">
        <v>333000000</v>
      </c>
      <c r="AR75">
        <v>3</v>
      </c>
      <c r="AS75">
        <v>0.1076</v>
      </c>
      <c r="AT75">
        <v>1.1073999999999999</v>
      </c>
      <c r="AU75">
        <v>0.93</v>
      </c>
      <c r="AV75">
        <v>9.0363012000000006E-2</v>
      </c>
      <c r="AW75" s="2">
        <v>3680000000</v>
      </c>
      <c r="AY75" t="s">
        <v>74</v>
      </c>
      <c r="AZ75" s="2">
        <f t="shared" si="53"/>
        <v>1078833.5079286464</v>
      </c>
      <c r="BA75" s="2">
        <f t="shared" si="54"/>
        <v>8472789.983513115</v>
      </c>
      <c r="BB75" s="2">
        <f t="shared" si="55"/>
        <v>34180603.071024135</v>
      </c>
      <c r="BC75" s="2">
        <f t="shared" si="56"/>
        <v>16498258.75013851</v>
      </c>
      <c r="BD75" s="2">
        <f t="shared" si="57"/>
        <v>421008.19832077652</v>
      </c>
      <c r="BE75" s="2">
        <f t="shared" si="58"/>
        <v>5315228.4996852046</v>
      </c>
      <c r="BF75" s="2">
        <f t="shared" si="59"/>
        <v>7867590.6995898215</v>
      </c>
      <c r="BG75" s="2">
        <f t="shared" si="60"/>
        <v>2157667.0144261275</v>
      </c>
      <c r="BH75" s="2">
        <f t="shared" si="61"/>
        <v>6551940.0803740826</v>
      </c>
      <c r="BI75" s="2">
        <f t="shared" si="62"/>
        <v>1710345.8046942286</v>
      </c>
      <c r="BJ75" s="2">
        <f t="shared" si="63"/>
        <v>12735497.988111962</v>
      </c>
      <c r="BK75" s="2">
        <f t="shared" si="64"/>
        <v>1131459.5321820567</v>
      </c>
      <c r="BL75" s="2">
        <f t="shared" si="65"/>
        <v>1052520.4950863589</v>
      </c>
      <c r="BM75" s="2">
        <f t="shared" si="66"/>
        <v>43942730.659479544</v>
      </c>
      <c r="BO75" t="s">
        <v>74</v>
      </c>
      <c r="BP75" s="2">
        <f t="shared" si="67"/>
        <v>143116474.28455457</v>
      </c>
      <c r="BQ75" s="4">
        <f t="shared" si="68"/>
        <v>3.8890346272976788</v>
      </c>
      <c r="BS75" s="4">
        <v>3.8890346274921299</v>
      </c>
      <c r="BT75">
        <f t="shared" si="69"/>
        <v>1</v>
      </c>
    </row>
    <row r="76" spans="1:72" x14ac:dyDescent="0.2">
      <c r="A76" t="s">
        <v>75</v>
      </c>
      <c r="C76">
        <v>6.6403818219547606E-2</v>
      </c>
      <c r="D76">
        <v>6.6403818219547608</v>
      </c>
      <c r="F76" t="b">
        <f t="shared" si="37"/>
        <v>1</v>
      </c>
      <c r="H76" t="s">
        <v>75</v>
      </c>
      <c r="I76">
        <v>0.92502001199999995</v>
      </c>
      <c r="J76">
        <v>6.208307391</v>
      </c>
      <c r="K76">
        <v>20.990838740000001</v>
      </c>
      <c r="L76">
        <v>8.9744730050000001</v>
      </c>
      <c r="M76">
        <v>0.42693231300000001</v>
      </c>
      <c r="N76">
        <v>4.0914346699999999</v>
      </c>
      <c r="O76">
        <v>5.2832873789999999</v>
      </c>
      <c r="P76">
        <v>0.80939251099999998</v>
      </c>
      <c r="Q76">
        <v>6.6530285510000002</v>
      </c>
      <c r="R76">
        <v>1.796673486</v>
      </c>
      <c r="S76">
        <v>11.72284977</v>
      </c>
      <c r="T76">
        <v>0.96949212799999995</v>
      </c>
      <c r="U76">
        <v>0.844970204</v>
      </c>
      <c r="V76">
        <v>30.30329983</v>
      </c>
      <c r="X76" t="s">
        <v>75</v>
      </c>
      <c r="Y76">
        <f t="shared" si="38"/>
        <v>6.1424860726291747E-2</v>
      </c>
      <c r="Z76">
        <f t="shared" si="39"/>
        <v>0.41225531544303784</v>
      </c>
      <c r="AA76">
        <f t="shared" si="40"/>
        <v>1.393871839966798</v>
      </c>
      <c r="AB76">
        <f t="shared" si="41"/>
        <v>0.59593927404025715</v>
      </c>
      <c r="AC76">
        <f t="shared" si="42"/>
        <v>2.8349935704503001E-2</v>
      </c>
      <c r="AD76">
        <f t="shared" si="43"/>
        <v>0.27168688408383473</v>
      </c>
      <c r="AE76">
        <f t="shared" si="44"/>
        <v>0.35083045471674607</v>
      </c>
      <c r="AF76">
        <f t="shared" si="45"/>
        <v>5.3746753168707188E-2</v>
      </c>
      <c r="AG76">
        <f t="shared" si="46"/>
        <v>0.44178649851006424</v>
      </c>
      <c r="AH76">
        <f t="shared" si="47"/>
        <v>0.11930597956422492</v>
      </c>
      <c r="AI76">
        <f t="shared" si="48"/>
        <v>0.77844198514214558</v>
      </c>
      <c r="AJ76">
        <f t="shared" si="49"/>
        <v>6.4377979032994373E-2</v>
      </c>
      <c r="AK76">
        <f t="shared" si="50"/>
        <v>5.6109247827350058E-2</v>
      </c>
      <c r="AL76">
        <f t="shared" si="51"/>
        <v>2.0122548133637679</v>
      </c>
      <c r="AN76" t="b">
        <f t="shared" si="52"/>
        <v>1</v>
      </c>
      <c r="AP76" t="s">
        <v>75</v>
      </c>
      <c r="AQ76" s="2">
        <v>893000000</v>
      </c>
      <c r="AR76">
        <v>3</v>
      </c>
      <c r="AS76">
        <v>0.1052</v>
      </c>
      <c r="AT76">
        <v>1.0466</v>
      </c>
      <c r="AU76">
        <v>0.88</v>
      </c>
      <c r="AV76">
        <v>8.8454041999999997E-2</v>
      </c>
      <c r="AW76" s="2">
        <v>10100000000</v>
      </c>
      <c r="AY76" t="s">
        <v>75</v>
      </c>
      <c r="AZ76" s="2">
        <f t="shared" si="53"/>
        <v>6203910.9333554665</v>
      </c>
      <c r="BA76" s="2">
        <f t="shared" si="54"/>
        <v>41637786.859746821</v>
      </c>
      <c r="BB76" s="2">
        <f t="shared" si="55"/>
        <v>140781055.83664659</v>
      </c>
      <c r="BC76" s="2">
        <f t="shared" si="56"/>
        <v>60189866.678065971</v>
      </c>
      <c r="BD76" s="2">
        <f t="shared" si="57"/>
        <v>2863343.5061548031</v>
      </c>
      <c r="BE76" s="2">
        <f t="shared" si="58"/>
        <v>27440375.292467307</v>
      </c>
      <c r="BF76" s="2">
        <f t="shared" si="59"/>
        <v>35433875.926391356</v>
      </c>
      <c r="BG76" s="2">
        <f t="shared" si="60"/>
        <v>5428422.070039426</v>
      </c>
      <c r="BH76" s="2">
        <f t="shared" si="61"/>
        <v>44620436.349516489</v>
      </c>
      <c r="BI76" s="2">
        <f t="shared" si="62"/>
        <v>12049903.935986716</v>
      </c>
      <c r="BJ76" s="2">
        <f t="shared" si="63"/>
        <v>78622640.499356702</v>
      </c>
      <c r="BK76" s="2">
        <f t="shared" si="64"/>
        <v>6502175.8823324312</v>
      </c>
      <c r="BL76" s="2">
        <f t="shared" si="65"/>
        <v>5667034.0305623552</v>
      </c>
      <c r="BM76" s="2">
        <f t="shared" si="66"/>
        <v>203237736.14974058</v>
      </c>
      <c r="BO76" t="s">
        <v>75</v>
      </c>
      <c r="BP76" s="2">
        <f t="shared" si="67"/>
        <v>670678563.95036304</v>
      </c>
      <c r="BQ76" s="4">
        <f t="shared" si="68"/>
        <v>6.640381821290724</v>
      </c>
      <c r="BS76" s="4">
        <v>6.6403818219547608</v>
      </c>
      <c r="BT76">
        <f t="shared" si="69"/>
        <v>1</v>
      </c>
    </row>
    <row r="77" spans="1:72" x14ac:dyDescent="0.2">
      <c r="A77" t="s">
        <v>76</v>
      </c>
      <c r="C77">
        <v>6.4640217227334401E-2</v>
      </c>
      <c r="D77">
        <v>6.46402172273344</v>
      </c>
      <c r="F77" t="b">
        <f t="shared" si="37"/>
        <v>1</v>
      </c>
      <c r="H77" t="s">
        <v>76</v>
      </c>
      <c r="I77">
        <v>0.888929619</v>
      </c>
      <c r="J77">
        <v>2.8317448679999999</v>
      </c>
      <c r="K77">
        <v>17.778592379999999</v>
      </c>
      <c r="L77">
        <v>13.049853369999999</v>
      </c>
      <c r="M77">
        <v>0.33907624600000003</v>
      </c>
      <c r="N77">
        <v>1.8420087979999999</v>
      </c>
      <c r="O77">
        <v>8.6326979470000005</v>
      </c>
      <c r="P77">
        <v>7.285557185</v>
      </c>
      <c r="Q77">
        <v>5.1228005870000004</v>
      </c>
      <c r="R77">
        <v>1.4846041059999999</v>
      </c>
      <c r="S77">
        <v>10.48387097</v>
      </c>
      <c r="T77">
        <v>1.081378299</v>
      </c>
      <c r="U77">
        <v>0.98057184799999997</v>
      </c>
      <c r="V77">
        <v>28.198313779999999</v>
      </c>
      <c r="X77" t="s">
        <v>76</v>
      </c>
      <c r="Y77">
        <f t="shared" si="38"/>
        <v>5.7460603671971609E-2</v>
      </c>
      <c r="Z77">
        <f t="shared" si="39"/>
        <v>0.18304460339990936</v>
      </c>
      <c r="AA77">
        <f t="shared" si="40"/>
        <v>1.149212073439432</v>
      </c>
      <c r="AB77">
        <f t="shared" si="41"/>
        <v>0.84354535662166186</v>
      </c>
      <c r="AC77">
        <f t="shared" si="42"/>
        <v>2.1917962198069078E-2</v>
      </c>
      <c r="AD77">
        <f t="shared" si="43"/>
        <v>0.11906784883738113</v>
      </c>
      <c r="AE77">
        <f t="shared" si="44"/>
        <v>0.55801947055204371</v>
      </c>
      <c r="AF77">
        <f t="shared" si="45"/>
        <v>0.47093999906056694</v>
      </c>
      <c r="AG77">
        <f t="shared" si="46"/>
        <v>0.3311389427559962</v>
      </c>
      <c r="AH77">
        <f t="shared" si="47"/>
        <v>9.5965131908432574E-2</v>
      </c>
      <c r="AI77">
        <f t="shared" si="48"/>
        <v>0.67767969688414498</v>
      </c>
      <c r="AJ77">
        <f t="shared" si="49"/>
        <v>6.9900528152285368E-2</v>
      </c>
      <c r="AK77">
        <f t="shared" si="50"/>
        <v>6.3384377261728728E-2</v>
      </c>
      <c r="AL77">
        <f t="shared" si="51"/>
        <v>1.822745128183737</v>
      </c>
      <c r="AN77" t="b">
        <f t="shared" si="52"/>
        <v>1</v>
      </c>
      <c r="AP77" t="s">
        <v>76</v>
      </c>
      <c r="AQ77" s="2">
        <v>129000000</v>
      </c>
      <c r="AR77">
        <v>3</v>
      </c>
      <c r="AS77">
        <v>0.1108</v>
      </c>
      <c r="AT77">
        <v>1.0934999999999999</v>
      </c>
      <c r="AU77">
        <v>0.93</v>
      </c>
      <c r="AV77">
        <v>9.4233196000000005E-2</v>
      </c>
      <c r="AW77" s="2">
        <v>1370000000</v>
      </c>
      <c r="AY77" t="s">
        <v>76</v>
      </c>
      <c r="AZ77" s="2">
        <f t="shared" si="53"/>
        <v>787210.27030601096</v>
      </c>
      <c r="BA77" s="2">
        <f t="shared" si="54"/>
        <v>2507711.0665787579</v>
      </c>
      <c r="BB77" s="2">
        <f t="shared" si="55"/>
        <v>15744205.406120218</v>
      </c>
      <c r="BC77" s="2">
        <f t="shared" si="56"/>
        <v>11556571.385716768</v>
      </c>
      <c r="BD77" s="2">
        <f t="shared" si="57"/>
        <v>300276.08211354638</v>
      </c>
      <c r="BE77" s="2">
        <f t="shared" si="58"/>
        <v>1631229.5290721215</v>
      </c>
      <c r="BF77" s="2">
        <f t="shared" si="59"/>
        <v>7644866.7465629987</v>
      </c>
      <c r="BG77" s="2">
        <f t="shared" si="60"/>
        <v>6451877.9871297665</v>
      </c>
      <c r="BH77" s="2">
        <f t="shared" si="61"/>
        <v>4536603.5157571472</v>
      </c>
      <c r="BI77" s="2">
        <f t="shared" si="62"/>
        <v>1314722.3071455262</v>
      </c>
      <c r="BJ77" s="2">
        <f t="shared" si="63"/>
        <v>9284211.8473127857</v>
      </c>
      <c r="BK77" s="2">
        <f t="shared" si="64"/>
        <v>957637.23568630952</v>
      </c>
      <c r="BL77" s="2">
        <f t="shared" si="65"/>
        <v>868365.96848568355</v>
      </c>
      <c r="BM77" s="2">
        <f t="shared" si="66"/>
        <v>24971608.256117195</v>
      </c>
      <c r="BO77" t="s">
        <v>76</v>
      </c>
      <c r="BP77" s="2">
        <f t="shared" si="67"/>
        <v>88557097.604104817</v>
      </c>
      <c r="BQ77" s="4">
        <f t="shared" si="68"/>
        <v>6.4640217229273587</v>
      </c>
      <c r="BS77" s="4">
        <v>6.46402172273344</v>
      </c>
      <c r="BT77">
        <f t="shared" si="69"/>
        <v>1</v>
      </c>
    </row>
    <row r="78" spans="1:72" x14ac:dyDescent="0.2">
      <c r="A78" t="s">
        <v>77</v>
      </c>
      <c r="C78">
        <v>3.2132928169651499E-2</v>
      </c>
      <c r="D78">
        <v>3.2132928169651498</v>
      </c>
      <c r="F78" t="b">
        <f t="shared" si="37"/>
        <v>1</v>
      </c>
      <c r="H78" t="s">
        <v>77</v>
      </c>
      <c r="I78">
        <v>1.3180605679999999</v>
      </c>
      <c r="J78">
        <v>5.8685077669999997</v>
      </c>
      <c r="K78">
        <v>41.220775150000001</v>
      </c>
      <c r="L78">
        <v>8.8498352419999993</v>
      </c>
      <c r="M78">
        <v>0.58057429800000004</v>
      </c>
      <c r="N78">
        <v>5.978346148</v>
      </c>
      <c r="O78">
        <v>3.875725718</v>
      </c>
      <c r="P78">
        <v>0.45504472000000001</v>
      </c>
      <c r="Q78">
        <v>4.9427271299999997</v>
      </c>
      <c r="R78">
        <v>2.4164443750000002</v>
      </c>
      <c r="S78">
        <v>11.50164758</v>
      </c>
      <c r="T78">
        <v>1.2552957789999999</v>
      </c>
      <c r="U78">
        <v>0.91008944000000003</v>
      </c>
      <c r="V78">
        <v>10.826926090000001</v>
      </c>
      <c r="X78" t="s">
        <v>77</v>
      </c>
      <c r="Y78">
        <f t="shared" si="38"/>
        <v>4.2353145554794053E-2</v>
      </c>
      <c r="Z78">
        <f t="shared" si="39"/>
        <v>0.1885723385400529</v>
      </c>
      <c r="AA78">
        <f t="shared" si="40"/>
        <v>1.3245442069923055</v>
      </c>
      <c r="AB78">
        <f t="shared" si="41"/>
        <v>0.28437112014443633</v>
      </c>
      <c r="AC78">
        <f t="shared" si="42"/>
        <v>1.8655552214779846E-2</v>
      </c>
      <c r="AD78">
        <f t="shared" si="43"/>
        <v>0.19210176734699672</v>
      </c>
      <c r="AE78">
        <f t="shared" si="44"/>
        <v>0.12453841610176498</v>
      </c>
      <c r="AF78">
        <f t="shared" si="45"/>
        <v>1.4621919301739179E-2</v>
      </c>
      <c r="AG78">
        <f t="shared" si="46"/>
        <v>0.15882429583047769</v>
      </c>
      <c r="AH78">
        <f t="shared" si="47"/>
        <v>7.7647433527833418E-2</v>
      </c>
      <c r="AI78">
        <f t="shared" si="48"/>
        <v>0.369581615520786</v>
      </c>
      <c r="AJ78">
        <f t="shared" si="49"/>
        <v>4.0336329098273713E-2</v>
      </c>
      <c r="AK78">
        <f t="shared" si="50"/>
        <v>2.9243838603478359E-2</v>
      </c>
      <c r="AL78">
        <f t="shared" si="51"/>
        <v>0.34790083834809576</v>
      </c>
      <c r="AN78" t="b">
        <f t="shared" si="52"/>
        <v>1</v>
      </c>
      <c r="AP78" t="s">
        <v>77</v>
      </c>
      <c r="AQ78" s="2">
        <v>342000000</v>
      </c>
      <c r="AR78">
        <v>3</v>
      </c>
      <c r="AS78">
        <v>0.1003</v>
      </c>
      <c r="AT78">
        <v>1.0335000000000001</v>
      </c>
      <c r="AU78">
        <v>0.87</v>
      </c>
      <c r="AV78">
        <v>8.4432511000000002E-2</v>
      </c>
      <c r="AW78" s="2">
        <v>4050000000</v>
      </c>
      <c r="AY78" t="s">
        <v>77</v>
      </c>
      <c r="AZ78" s="2">
        <f t="shared" si="53"/>
        <v>1715302.394969159</v>
      </c>
      <c r="BA78" s="2">
        <f t="shared" si="54"/>
        <v>7637179.7108721426</v>
      </c>
      <c r="BB78" s="2">
        <f t="shared" si="55"/>
        <v>53644040.383188374</v>
      </c>
      <c r="BC78" s="2">
        <f t="shared" si="56"/>
        <v>11517030.365849672</v>
      </c>
      <c r="BD78" s="2">
        <f t="shared" si="57"/>
        <v>755549.86469858373</v>
      </c>
      <c r="BE78" s="2">
        <f t="shared" si="58"/>
        <v>7780121.5775533663</v>
      </c>
      <c r="BF78" s="2">
        <f t="shared" si="59"/>
        <v>5043805.8521214817</v>
      </c>
      <c r="BG78" s="2">
        <f t="shared" si="60"/>
        <v>592187.73172043671</v>
      </c>
      <c r="BH78" s="2">
        <f t="shared" si="61"/>
        <v>6432383.9811343467</v>
      </c>
      <c r="BI78" s="2">
        <f t="shared" si="62"/>
        <v>3144721.0578772533</v>
      </c>
      <c r="BJ78" s="2">
        <f t="shared" si="63"/>
        <v>14968055.428591833</v>
      </c>
      <c r="BK78" s="2">
        <f t="shared" si="64"/>
        <v>1633621.3284800854</v>
      </c>
      <c r="BL78" s="2">
        <f t="shared" si="65"/>
        <v>1184375.4634408734</v>
      </c>
      <c r="BM78" s="2">
        <f t="shared" si="66"/>
        <v>14089983.953097878</v>
      </c>
      <c r="BO78" t="s">
        <v>77</v>
      </c>
      <c r="BP78" s="2">
        <f t="shared" si="67"/>
        <v>130138359.09359549</v>
      </c>
      <c r="BQ78" s="4">
        <f t="shared" si="68"/>
        <v>3.2132928171258146</v>
      </c>
      <c r="BS78" s="4">
        <v>3.2132928169651498</v>
      </c>
      <c r="BT78">
        <f t="shared" si="69"/>
        <v>1</v>
      </c>
    </row>
    <row r="79" spans="1:72" x14ac:dyDescent="0.2">
      <c r="A79" t="s">
        <v>78</v>
      </c>
      <c r="C79">
        <v>9.7612893416451296E-2</v>
      </c>
      <c r="D79">
        <v>9.7612893416451296</v>
      </c>
      <c r="F79" t="b">
        <f t="shared" si="37"/>
        <v>1</v>
      </c>
      <c r="H79" t="s">
        <v>78</v>
      </c>
      <c r="I79">
        <v>0.84025497400000004</v>
      </c>
      <c r="J79">
        <v>8.8226772259999997</v>
      </c>
      <c r="K79">
        <v>50.352520759999997</v>
      </c>
      <c r="L79">
        <v>11.21788681</v>
      </c>
      <c r="M79">
        <v>0.17384585699999999</v>
      </c>
      <c r="N79">
        <v>9.2910952289999997</v>
      </c>
      <c r="O79">
        <v>4.0998647869999996</v>
      </c>
      <c r="P79">
        <v>0.41046938399999999</v>
      </c>
      <c r="Q79">
        <v>1.2603824610000001</v>
      </c>
      <c r="R79">
        <v>2.7815337069999999</v>
      </c>
      <c r="S79">
        <v>3.5686691129999999</v>
      </c>
      <c r="T79">
        <v>1.1493142750000001</v>
      </c>
      <c r="U79">
        <v>1.1493142750000001</v>
      </c>
      <c r="V79">
        <v>4.8821711419999998</v>
      </c>
      <c r="X79" t="s">
        <v>78</v>
      </c>
      <c r="Y79">
        <f t="shared" si="38"/>
        <v>8.2019719219705051E-2</v>
      </c>
      <c r="Z79">
        <f t="shared" si="39"/>
        <v>0.86120705170929013</v>
      </c>
      <c r="AA79">
        <f t="shared" si="40"/>
        <v>4.9150552421955309</v>
      </c>
      <c r="AB79">
        <f t="shared" si="41"/>
        <v>1.0950103895423446</v>
      </c>
      <c r="AC79">
        <f t="shared" si="42"/>
        <v>1.6969597110232632E-2</v>
      </c>
      <c r="AD79">
        <f t="shared" si="43"/>
        <v>0.90693068831047607</v>
      </c>
      <c r="AE79">
        <f t="shared" si="44"/>
        <v>0.40019966447529276</v>
      </c>
      <c r="AF79">
        <f t="shared" si="45"/>
        <v>4.0067104231108416E-2</v>
      </c>
      <c r="AG79">
        <f t="shared" si="46"/>
        <v>0.12302957882955759</v>
      </c>
      <c r="AH79">
        <f t="shared" si="47"/>
        <v>0.27151355327565768</v>
      </c>
      <c r="AI79">
        <f t="shared" si="48"/>
        <v>0.34834811776585078</v>
      </c>
      <c r="AJ79">
        <f t="shared" si="49"/>
        <v>0.11218789182758099</v>
      </c>
      <c r="AK79">
        <f t="shared" si="50"/>
        <v>0.11218789182758099</v>
      </c>
      <c r="AL79">
        <f t="shared" si="51"/>
        <v>0.47656285132492032</v>
      </c>
      <c r="AN79" t="b">
        <f t="shared" si="52"/>
        <v>1</v>
      </c>
      <c r="AP79" t="s">
        <v>78</v>
      </c>
      <c r="AQ79" s="2">
        <v>385000000</v>
      </c>
      <c r="AR79">
        <v>3</v>
      </c>
      <c r="AS79">
        <v>0.10780000000000001</v>
      </c>
      <c r="AT79">
        <v>1.103</v>
      </c>
      <c r="AU79">
        <v>0.94</v>
      </c>
      <c r="AV79">
        <v>9.1869447000000007E-2</v>
      </c>
      <c r="AW79" s="2">
        <v>4190000000</v>
      </c>
      <c r="AY79" t="s">
        <v>78</v>
      </c>
      <c r="AZ79" s="2">
        <f t="shared" si="53"/>
        <v>3436626.2353056418</v>
      </c>
      <c r="BA79" s="2">
        <f t="shared" si="54"/>
        <v>36084575.466619261</v>
      </c>
      <c r="BB79" s="2">
        <f t="shared" si="55"/>
        <v>205940814.64799273</v>
      </c>
      <c r="BC79" s="2">
        <f t="shared" si="56"/>
        <v>45880935.321824238</v>
      </c>
      <c r="BD79" s="2">
        <f t="shared" si="57"/>
        <v>711026.11891874729</v>
      </c>
      <c r="BE79" s="2">
        <f t="shared" si="58"/>
        <v>38000395.840208948</v>
      </c>
      <c r="BF79" s="2">
        <f t="shared" si="59"/>
        <v>16768365.941514766</v>
      </c>
      <c r="BG79" s="2">
        <f t="shared" si="60"/>
        <v>1678811.6672834426</v>
      </c>
      <c r="BH79" s="2">
        <f t="shared" si="61"/>
        <v>5154939.3529584631</v>
      </c>
      <c r="BI79" s="2">
        <f t="shared" si="62"/>
        <v>11376417.882250056</v>
      </c>
      <c r="BJ79" s="2">
        <f t="shared" si="63"/>
        <v>14595786.134389147</v>
      </c>
      <c r="BK79" s="2">
        <f t="shared" si="64"/>
        <v>4700672.6675756434</v>
      </c>
      <c r="BL79" s="2">
        <f t="shared" si="65"/>
        <v>4700672.6675756434</v>
      </c>
      <c r="BM79" s="2">
        <f t="shared" si="66"/>
        <v>19967983.470514163</v>
      </c>
      <c r="BO79" t="s">
        <v>78</v>
      </c>
      <c r="BP79" s="2">
        <f t="shared" si="67"/>
        <v>408998023.414931</v>
      </c>
      <c r="BQ79" s="4">
        <f t="shared" si="68"/>
        <v>9.7612893416451314</v>
      </c>
      <c r="BS79" s="4">
        <v>9.7612893416451296</v>
      </c>
      <c r="BT79">
        <f t="shared" si="69"/>
        <v>1</v>
      </c>
    </row>
    <row r="80" spans="1:72" x14ac:dyDescent="0.2">
      <c r="A80" t="s">
        <v>79</v>
      </c>
      <c r="C80">
        <v>4.7886927782856303E-2</v>
      </c>
      <c r="D80">
        <v>4.7886927782856308</v>
      </c>
      <c r="F80" t="b">
        <f t="shared" si="37"/>
        <v>1</v>
      </c>
      <c r="H80" t="s">
        <v>79</v>
      </c>
      <c r="I80">
        <v>1.3481828840000001</v>
      </c>
      <c r="J80">
        <v>4.320884274</v>
      </c>
      <c r="K80">
        <v>35.588678610000002</v>
      </c>
      <c r="L80">
        <v>7.8211354880000004</v>
      </c>
      <c r="M80">
        <v>0.502428404</v>
      </c>
      <c r="N80">
        <v>3.927315358</v>
      </c>
      <c r="O80">
        <v>3.5839892820000001</v>
      </c>
      <c r="P80">
        <v>0.42706414300000001</v>
      </c>
      <c r="Q80">
        <v>7.0256238489999996</v>
      </c>
      <c r="R80">
        <v>3.0229442299999998</v>
      </c>
      <c r="S80">
        <v>14.19360241</v>
      </c>
      <c r="T80">
        <v>1.4821637919999999</v>
      </c>
      <c r="U80">
        <v>1.214201976</v>
      </c>
      <c r="V80">
        <v>15.541785300000001</v>
      </c>
      <c r="X80" t="s">
        <v>79</v>
      </c>
      <c r="Y80">
        <f t="shared" si="38"/>
        <v>6.4560336404190941E-2</v>
      </c>
      <c r="Z80">
        <f t="shared" si="39"/>
        <v>0.20691387318711751</v>
      </c>
      <c r="AA80">
        <f t="shared" si="40"/>
        <v>1.7042324824843531</v>
      </c>
      <c r="AB80">
        <f t="shared" si="41"/>
        <v>0.37453015029379066</v>
      </c>
      <c r="AC80">
        <f t="shared" si="42"/>
        <v>2.4059752698403752E-2</v>
      </c>
      <c r="AD80">
        <f t="shared" si="43"/>
        <v>0.18806706692904845</v>
      </c>
      <c r="AE80">
        <f t="shared" si="44"/>
        <v>0.17162623592166504</v>
      </c>
      <c r="AF80">
        <f t="shared" si="45"/>
        <v>2.0450789774488422E-2</v>
      </c>
      <c r="AG80">
        <f t="shared" si="46"/>
        <v>0.33643554188657598</v>
      </c>
      <c r="AH80">
        <f t="shared" si="47"/>
        <v>0.14475951203361215</v>
      </c>
      <c r="AI80">
        <f t="shared" si="48"/>
        <v>0.67968801358624531</v>
      </c>
      <c r="AJ80">
        <f t="shared" si="49"/>
        <v>7.0976270469868458E-2</v>
      </c>
      <c r="AK80">
        <f t="shared" si="50"/>
        <v>5.814440233851343E-2</v>
      </c>
      <c r="AL80">
        <f t="shared" si="51"/>
        <v>0.74424835027775782</v>
      </c>
      <c r="AN80" t="b">
        <f t="shared" si="52"/>
        <v>1</v>
      </c>
      <c r="AP80" t="s">
        <v>79</v>
      </c>
      <c r="AQ80" s="2">
        <v>956000000</v>
      </c>
      <c r="AR80">
        <v>3</v>
      </c>
      <c r="AS80">
        <v>0.1094</v>
      </c>
      <c r="AT80">
        <v>1.0042</v>
      </c>
      <c r="AU80">
        <v>0.84</v>
      </c>
      <c r="AV80">
        <v>9.1511650999999999E-2</v>
      </c>
      <c r="AW80" s="2">
        <v>10400000000</v>
      </c>
      <c r="AY80" t="s">
        <v>79</v>
      </c>
      <c r="AZ80" s="2">
        <f t="shared" si="53"/>
        <v>6714274.9860358583</v>
      </c>
      <c r="BA80" s="2">
        <f t="shared" si="54"/>
        <v>21519042.811460223</v>
      </c>
      <c r="BB80" s="2">
        <f t="shared" si="55"/>
        <v>177240178.17837274</v>
      </c>
      <c r="BC80" s="2">
        <f t="shared" si="56"/>
        <v>38951135.630554229</v>
      </c>
      <c r="BD80" s="2">
        <f t="shared" si="57"/>
        <v>2502214.2806339902</v>
      </c>
      <c r="BE80" s="2">
        <f t="shared" si="58"/>
        <v>19558974.96062104</v>
      </c>
      <c r="BF80" s="2">
        <f t="shared" si="59"/>
        <v>17849128.535853162</v>
      </c>
      <c r="BG80" s="2">
        <f t="shared" si="60"/>
        <v>2126882.1365467962</v>
      </c>
      <c r="BH80" s="2">
        <f t="shared" si="61"/>
        <v>34989296.356203906</v>
      </c>
      <c r="BI80" s="2">
        <f t="shared" si="62"/>
        <v>15054989.251495665</v>
      </c>
      <c r="BJ80" s="2">
        <f t="shared" si="63"/>
        <v>70687553.412969515</v>
      </c>
      <c r="BK80" s="2">
        <f t="shared" si="64"/>
        <v>7381532.1288663195</v>
      </c>
      <c r="BL80" s="2">
        <f t="shared" si="65"/>
        <v>6047017.843205397</v>
      </c>
      <c r="BM80" s="2">
        <f t="shared" si="66"/>
        <v>77401828.428886816</v>
      </c>
      <c r="BO80" t="s">
        <v>79</v>
      </c>
      <c r="BP80" s="2">
        <f t="shared" si="67"/>
        <v>498024048.94170564</v>
      </c>
      <c r="BQ80" s="4">
        <f t="shared" si="68"/>
        <v>4.7886927782856308</v>
      </c>
      <c r="BS80" s="4">
        <v>4.7886927782856308</v>
      </c>
      <c r="BT80">
        <f t="shared" si="69"/>
        <v>1</v>
      </c>
    </row>
    <row r="81" spans="1:72" x14ac:dyDescent="0.2">
      <c r="A81" t="s">
        <v>80</v>
      </c>
      <c r="C81">
        <v>9.7058823529411795E-2</v>
      </c>
      <c r="D81">
        <v>9.7058823529411793</v>
      </c>
      <c r="F81" t="b">
        <f t="shared" si="37"/>
        <v>1</v>
      </c>
      <c r="H81" t="s">
        <v>80</v>
      </c>
      <c r="I81">
        <v>1.0524811890000001</v>
      </c>
      <c r="J81">
        <v>8.1388703689999993</v>
      </c>
      <c r="K81">
        <v>36.279645680000002</v>
      </c>
      <c r="L81">
        <v>14.12039242</v>
      </c>
      <c r="M81">
        <v>0.18573197399999999</v>
      </c>
      <c r="N81">
        <v>14.17754072</v>
      </c>
      <c r="O81">
        <v>3.8384608060000001</v>
      </c>
      <c r="P81">
        <v>0.157157825</v>
      </c>
      <c r="Q81">
        <v>1.552528812</v>
      </c>
      <c r="R81">
        <v>7.2102104960000002</v>
      </c>
      <c r="S81">
        <v>3.962282122</v>
      </c>
      <c r="T81">
        <v>3.0145728159999998</v>
      </c>
      <c r="U81">
        <v>3.2384036570000001</v>
      </c>
      <c r="V81">
        <v>3.071721116</v>
      </c>
      <c r="X81" t="s">
        <v>80</v>
      </c>
      <c r="Y81">
        <f t="shared" si="38"/>
        <v>0.10215258599117651</v>
      </c>
      <c r="Z81">
        <f t="shared" si="39"/>
        <v>0.78994918287352955</v>
      </c>
      <c r="AA81">
        <f t="shared" si="40"/>
        <v>3.5212597277647069</v>
      </c>
      <c r="AB81">
        <f t="shared" si="41"/>
        <v>1.3705086760588239</v>
      </c>
      <c r="AC81">
        <f t="shared" si="42"/>
        <v>1.80269268882353E-2</v>
      </c>
      <c r="AD81">
        <f t="shared" si="43"/>
        <v>1.3760554228235298</v>
      </c>
      <c r="AE81">
        <f t="shared" si="44"/>
        <v>0.37255648999411778</v>
      </c>
      <c r="AF81">
        <f t="shared" si="45"/>
        <v>1.5253553602941181E-2</v>
      </c>
      <c r="AG81">
        <f t="shared" si="46"/>
        <v>0.15068661998823535</v>
      </c>
      <c r="AH81">
        <f t="shared" si="47"/>
        <v>0.69981454814117672</v>
      </c>
      <c r="AI81">
        <f t="shared" si="48"/>
        <v>0.38457444125294132</v>
      </c>
      <c r="AJ81">
        <f t="shared" si="49"/>
        <v>0.29259089096470597</v>
      </c>
      <c r="AK81">
        <f t="shared" si="50"/>
        <v>0.31431564906176479</v>
      </c>
      <c r="AL81">
        <f t="shared" si="51"/>
        <v>0.29813763772941188</v>
      </c>
      <c r="AN81" t="b">
        <f t="shared" si="52"/>
        <v>1</v>
      </c>
      <c r="AP81" t="s">
        <v>80</v>
      </c>
      <c r="AQ81" s="2">
        <v>272000000</v>
      </c>
      <c r="AR81">
        <v>3</v>
      </c>
      <c r="AS81">
        <v>0.1036</v>
      </c>
      <c r="AT81">
        <v>1.0471999999999999</v>
      </c>
      <c r="AU81">
        <v>0.91</v>
      </c>
      <c r="AV81">
        <v>9.0026737999999995E-2</v>
      </c>
      <c r="AW81" s="2">
        <v>3020000000</v>
      </c>
      <c r="AY81" t="s">
        <v>80</v>
      </c>
      <c r="AZ81" s="2">
        <f t="shared" si="53"/>
        <v>3085008.0969335306</v>
      </c>
      <c r="BA81" s="2">
        <f t="shared" si="54"/>
        <v>23856465.322780594</v>
      </c>
      <c r="BB81" s="2">
        <f t="shared" si="55"/>
        <v>106342043.77849415</v>
      </c>
      <c r="BC81" s="2">
        <f t="shared" si="56"/>
        <v>41389362.016976483</v>
      </c>
      <c r="BD81" s="2">
        <f t="shared" si="57"/>
        <v>544413.19202470605</v>
      </c>
      <c r="BE81" s="2">
        <f t="shared" si="58"/>
        <v>41556873.769270599</v>
      </c>
      <c r="BF81" s="2">
        <f t="shared" si="59"/>
        <v>11251205.997822355</v>
      </c>
      <c r="BG81" s="2">
        <f t="shared" si="60"/>
        <v>460657.31880882365</v>
      </c>
      <c r="BH81" s="2">
        <f t="shared" si="61"/>
        <v>4550735.9236447075</v>
      </c>
      <c r="BI81" s="2">
        <f t="shared" si="62"/>
        <v>21134399.353863537</v>
      </c>
      <c r="BJ81" s="2">
        <f t="shared" si="63"/>
        <v>11614148.125838827</v>
      </c>
      <c r="BK81" s="2">
        <f t="shared" si="64"/>
        <v>8836244.9071341213</v>
      </c>
      <c r="BL81" s="2">
        <f t="shared" si="65"/>
        <v>9492332.6016652957</v>
      </c>
      <c r="BM81" s="2">
        <f t="shared" si="66"/>
        <v>9003756.6594282389</v>
      </c>
      <c r="BO81" t="s">
        <v>80</v>
      </c>
      <c r="BP81" s="2">
        <f t="shared" si="67"/>
        <v>293117647.064686</v>
      </c>
      <c r="BQ81" s="4">
        <f t="shared" si="68"/>
        <v>9.7058823531352978</v>
      </c>
      <c r="BS81" s="4">
        <v>9.7058823529411793</v>
      </c>
      <c r="BT81">
        <f t="shared" si="69"/>
        <v>1</v>
      </c>
    </row>
    <row r="82" spans="1:72" x14ac:dyDescent="0.2">
      <c r="A82" t="s">
        <v>81</v>
      </c>
      <c r="C82">
        <v>5.0752165324418799E-2</v>
      </c>
      <c r="D82">
        <v>5.0752165324418801</v>
      </c>
      <c r="F82" t="b">
        <f t="shared" si="37"/>
        <v>1</v>
      </c>
      <c r="H82" t="s">
        <v>81</v>
      </c>
      <c r="I82">
        <v>0.69868995599999995</v>
      </c>
      <c r="J82">
        <v>10.393013099999999</v>
      </c>
      <c r="K82">
        <v>27.685589520000001</v>
      </c>
      <c r="L82">
        <v>17.04512373</v>
      </c>
      <c r="M82">
        <v>0.42212518199999999</v>
      </c>
      <c r="N82">
        <v>9.3740902469999998</v>
      </c>
      <c r="O82">
        <v>5.1091703060000002</v>
      </c>
      <c r="P82">
        <v>0.34934497799999997</v>
      </c>
      <c r="Q82">
        <v>5.0800582240000001</v>
      </c>
      <c r="R82">
        <v>1.2518195050000001</v>
      </c>
      <c r="S82">
        <v>8.5298398839999994</v>
      </c>
      <c r="T82">
        <v>0.84425036399999998</v>
      </c>
      <c r="U82">
        <v>0.74235807899999995</v>
      </c>
      <c r="V82">
        <v>12.47452693</v>
      </c>
      <c r="X82" t="s">
        <v>81</v>
      </c>
      <c r="Y82">
        <f t="shared" si="38"/>
        <v>3.5460028157422892E-2</v>
      </c>
      <c r="Z82">
        <f t="shared" si="39"/>
        <v>0.52746791907005031</v>
      </c>
      <c r="AA82">
        <f t="shared" si="40"/>
        <v>1.4051036164230366</v>
      </c>
      <c r="AB82">
        <f t="shared" si="41"/>
        <v>0.86507693752013415</v>
      </c>
      <c r="AC82">
        <f t="shared" si="42"/>
        <v>2.1423767024464375E-2</v>
      </c>
      <c r="AD82">
        <f t="shared" si="43"/>
        <v>0.47575537798176581</v>
      </c>
      <c r="AE82">
        <f t="shared" si="44"/>
        <v>0.25930145604072341</v>
      </c>
      <c r="AF82">
        <f t="shared" si="45"/>
        <v>1.7730014078711446E-2</v>
      </c>
      <c r="AG82">
        <f t="shared" si="46"/>
        <v>0.25782395484212134</v>
      </c>
      <c r="AH82">
        <f t="shared" si="47"/>
        <v>6.3532550474092106E-2</v>
      </c>
      <c r="AI82">
        <f t="shared" si="48"/>
        <v>0.43290784398358922</v>
      </c>
      <c r="AJ82">
        <f t="shared" si="49"/>
        <v>4.284753404892875E-2</v>
      </c>
      <c r="AK82">
        <f t="shared" si="50"/>
        <v>3.767627995532595E-2</v>
      </c>
      <c r="AL82">
        <f t="shared" si="51"/>
        <v>0.63310925309527444</v>
      </c>
      <c r="AN82" t="b">
        <f t="shared" si="52"/>
        <v>1</v>
      </c>
      <c r="AP82" t="s">
        <v>81</v>
      </c>
      <c r="AQ82" s="2">
        <v>232000000</v>
      </c>
      <c r="AR82">
        <v>3</v>
      </c>
      <c r="AS82">
        <v>0.109</v>
      </c>
      <c r="AT82">
        <v>1.0811999999999999</v>
      </c>
      <c r="AU82">
        <v>0.9</v>
      </c>
      <c r="AV82">
        <v>9.0732518999999998E-2</v>
      </c>
      <c r="AW82" s="2">
        <v>2560000000</v>
      </c>
      <c r="AY82" t="s">
        <v>81</v>
      </c>
      <c r="AZ82" s="2">
        <f t="shared" si="53"/>
        <v>907776.72083002597</v>
      </c>
      <c r="BA82" s="2">
        <f t="shared" si="54"/>
        <v>13503178.728193289</v>
      </c>
      <c r="BB82" s="2">
        <f t="shared" si="55"/>
        <v>35970652.580429733</v>
      </c>
      <c r="BC82" s="2">
        <f t="shared" si="56"/>
        <v>22145969.600515433</v>
      </c>
      <c r="BD82" s="2">
        <f t="shared" si="57"/>
        <v>548448.43582628807</v>
      </c>
      <c r="BE82" s="2">
        <f t="shared" si="58"/>
        <v>12179337.676333206</v>
      </c>
      <c r="BF82" s="2">
        <f t="shared" si="59"/>
        <v>6638117.2746425187</v>
      </c>
      <c r="BG82" s="2">
        <f t="shared" si="60"/>
        <v>453888.36041501298</v>
      </c>
      <c r="BH82" s="2">
        <f t="shared" si="61"/>
        <v>6600293.2439583065</v>
      </c>
      <c r="BI82" s="2">
        <f t="shared" si="62"/>
        <v>1626433.2921367579</v>
      </c>
      <c r="BJ82" s="2">
        <f t="shared" si="63"/>
        <v>11082440.805979883</v>
      </c>
      <c r="BK82" s="2">
        <f t="shared" si="64"/>
        <v>1096896.8716525761</v>
      </c>
      <c r="BL82" s="2">
        <f t="shared" si="65"/>
        <v>964512.7668563443</v>
      </c>
      <c r="BM82" s="2">
        <f t="shared" si="66"/>
        <v>16207596.879239025</v>
      </c>
      <c r="BO82" t="s">
        <v>81</v>
      </c>
      <c r="BP82" s="2">
        <f t="shared" si="67"/>
        <v>129925543.23700838</v>
      </c>
      <c r="BQ82" s="4">
        <f t="shared" si="68"/>
        <v>5.0752165326956398</v>
      </c>
      <c r="BS82" s="4">
        <v>5.0752165324418801</v>
      </c>
      <c r="BT82">
        <f t="shared" si="69"/>
        <v>1</v>
      </c>
    </row>
    <row r="83" spans="1:72" x14ac:dyDescent="0.2">
      <c r="A83" t="s">
        <v>82</v>
      </c>
      <c r="C83">
        <v>3.9541378803469099E-2</v>
      </c>
      <c r="D83">
        <v>3.9541378803469098</v>
      </c>
      <c r="F83" t="b">
        <f t="shared" si="37"/>
        <v>1</v>
      </c>
      <c r="H83" t="s">
        <v>82</v>
      </c>
      <c r="I83">
        <v>0.57373965400000004</v>
      </c>
      <c r="J83">
        <v>8.2863054930000004</v>
      </c>
      <c r="K83">
        <v>25.244544770000001</v>
      </c>
      <c r="L83">
        <v>14.71971407</v>
      </c>
      <c r="M83">
        <v>0.47027840500000001</v>
      </c>
      <c r="N83">
        <v>7.7407825429999999</v>
      </c>
      <c r="O83">
        <v>4.5146726859999999</v>
      </c>
      <c r="P83">
        <v>0.47968397299999999</v>
      </c>
      <c r="Q83">
        <v>6.2735139200000001</v>
      </c>
      <c r="R83">
        <v>1.674191121</v>
      </c>
      <c r="S83">
        <v>11.65349887</v>
      </c>
      <c r="T83">
        <v>0.968773514</v>
      </c>
      <c r="U83">
        <v>0.75244544800000002</v>
      </c>
      <c r="V83">
        <v>16.647855530000001</v>
      </c>
      <c r="X83" t="s">
        <v>82</v>
      </c>
      <c r="Y83">
        <f t="shared" si="38"/>
        <v>2.2686456993385295E-2</v>
      </c>
      <c r="Z83">
        <f t="shared" si="39"/>
        <v>0.32765194437997974</v>
      </c>
      <c r="AA83">
        <f t="shared" si="40"/>
        <v>0.99820410747170474</v>
      </c>
      <c r="AB83">
        <f t="shared" si="41"/>
        <v>0.58203778992062394</v>
      </c>
      <c r="AC83">
        <f t="shared" si="42"/>
        <v>1.8595456555196257E-2</v>
      </c>
      <c r="AD83">
        <f t="shared" si="43"/>
        <v>0.30608121476804384</v>
      </c>
      <c r="AE83">
        <f t="shared" si="44"/>
        <v>0.17851638285080132</v>
      </c>
      <c r="AF83">
        <f t="shared" si="45"/>
        <v>1.8967365682346041E-2</v>
      </c>
      <c r="AG83">
        <f t="shared" si="46"/>
        <v>0.24806339033955635</v>
      </c>
      <c r="AH83">
        <f t="shared" si="47"/>
        <v>6.6199825304865567E-2</v>
      </c>
      <c r="AI83">
        <f t="shared" si="48"/>
        <v>0.4607954132044691</v>
      </c>
      <c r="AJ83">
        <f t="shared" si="49"/>
        <v>3.8306640491841876E-2</v>
      </c>
      <c r="AK83">
        <f t="shared" si="50"/>
        <v>2.9752730488314012E-2</v>
      </c>
      <c r="AL83">
        <f t="shared" si="51"/>
        <v>0.65827916177715795</v>
      </c>
      <c r="AN83" t="b">
        <f t="shared" si="52"/>
        <v>1</v>
      </c>
      <c r="AP83" t="s">
        <v>82</v>
      </c>
      <c r="AQ83" s="2">
        <v>679000000</v>
      </c>
      <c r="AR83">
        <v>3</v>
      </c>
      <c r="AS83">
        <v>0.10150000000000001</v>
      </c>
      <c r="AT83">
        <v>1.0021</v>
      </c>
      <c r="AU83">
        <v>0.83</v>
      </c>
      <c r="AV83">
        <v>8.4068456E-2</v>
      </c>
      <c r="AW83" s="2">
        <v>8080000000</v>
      </c>
      <c r="AY83" t="s">
        <v>82</v>
      </c>
      <c r="AZ83" s="2">
        <f t="shared" si="53"/>
        <v>1833065.7250655317</v>
      </c>
      <c r="BA83" s="2">
        <f t="shared" si="54"/>
        <v>26474277.105902363</v>
      </c>
      <c r="BB83" s="2">
        <f t="shared" si="55"/>
        <v>80654891.883713737</v>
      </c>
      <c r="BC83" s="2">
        <f t="shared" si="56"/>
        <v>47028653.425586417</v>
      </c>
      <c r="BD83" s="2">
        <f t="shared" si="57"/>
        <v>1502512.8896598574</v>
      </c>
      <c r="BE83" s="2">
        <f t="shared" si="58"/>
        <v>24731362.153257944</v>
      </c>
      <c r="BF83" s="2">
        <f t="shared" si="59"/>
        <v>14424123.734344747</v>
      </c>
      <c r="BG83" s="2">
        <f t="shared" si="60"/>
        <v>1532563.1471335602</v>
      </c>
      <c r="BH83" s="2">
        <f t="shared" si="61"/>
        <v>20043521.939436153</v>
      </c>
      <c r="BI83" s="2">
        <f t="shared" si="62"/>
        <v>5348945.8846331378</v>
      </c>
      <c r="BJ83" s="2">
        <f t="shared" si="63"/>
        <v>37232269.3869211</v>
      </c>
      <c r="BK83" s="2">
        <f t="shared" si="64"/>
        <v>3095176.5517408233</v>
      </c>
      <c r="BL83" s="2">
        <f t="shared" si="65"/>
        <v>2404020.6234557722</v>
      </c>
      <c r="BM83" s="2">
        <f t="shared" si="66"/>
        <v>53188956.27159436</v>
      </c>
      <c r="BO83" t="s">
        <v>82</v>
      </c>
      <c r="BP83" s="2">
        <f t="shared" si="67"/>
        <v>319494340.72244543</v>
      </c>
      <c r="BQ83" s="4">
        <f t="shared" si="68"/>
        <v>3.9541378802282852</v>
      </c>
      <c r="BS83" s="4">
        <v>3.9541378803469098</v>
      </c>
      <c r="BT83">
        <f t="shared" si="69"/>
        <v>1</v>
      </c>
    </row>
    <row r="84" spans="1:72" x14ac:dyDescent="0.2">
      <c r="A84" t="s">
        <v>83</v>
      </c>
      <c r="C84">
        <v>3.7214518760195797E-2</v>
      </c>
      <c r="D84">
        <v>3.7214518760195796</v>
      </c>
      <c r="F84" t="b">
        <f t="shared" si="37"/>
        <v>1</v>
      </c>
      <c r="H84" t="s">
        <v>83</v>
      </c>
      <c r="I84">
        <v>0.498504487</v>
      </c>
      <c r="J84">
        <v>4.9351944169999999</v>
      </c>
      <c r="K84">
        <v>28.564307079999999</v>
      </c>
      <c r="L84">
        <v>10.88401462</v>
      </c>
      <c r="M84">
        <v>0.31571950799999998</v>
      </c>
      <c r="N84">
        <v>7.1784646060000004</v>
      </c>
      <c r="O84">
        <v>3.7720172810000001</v>
      </c>
      <c r="P84">
        <v>0.39880358900000001</v>
      </c>
      <c r="Q84">
        <v>6.2146892659999997</v>
      </c>
      <c r="R84">
        <v>2.4759056159999999</v>
      </c>
      <c r="S84">
        <v>11.96410768</v>
      </c>
      <c r="T84">
        <v>1.146560319</v>
      </c>
      <c r="U84">
        <v>1.262878033</v>
      </c>
      <c r="V84">
        <v>20.3888335</v>
      </c>
      <c r="X84" t="s">
        <v>83</v>
      </c>
      <c r="Y84">
        <f t="shared" si="38"/>
        <v>1.855160458350328E-2</v>
      </c>
      <c r="Z84">
        <f t="shared" si="39"/>
        <v>0.18366088521666005</v>
      </c>
      <c r="AA84">
        <f t="shared" si="40"/>
        <v>1.0630069417006536</v>
      </c>
      <c r="AB84">
        <f t="shared" si="41"/>
        <v>0.40504336626223536</v>
      </c>
      <c r="AC84">
        <f t="shared" si="42"/>
        <v>1.1749349553425785E-2</v>
      </c>
      <c r="AD84">
        <f t="shared" si="43"/>
        <v>0.26714310574938854</v>
      </c>
      <c r="AE84">
        <f t="shared" si="44"/>
        <v>0.14037380786755724</v>
      </c>
      <c r="AF84">
        <f t="shared" si="45"/>
        <v>1.4841283644473915E-2</v>
      </c>
      <c r="AG84">
        <f t="shared" si="46"/>
        <v>0.23127667027834445</v>
      </c>
      <c r="AH84">
        <f t="shared" si="47"/>
        <v>9.2139635995106134E-2</v>
      </c>
      <c r="AI84">
        <f t="shared" si="48"/>
        <v>0.44523850970636258</v>
      </c>
      <c r="AJ84">
        <f t="shared" si="49"/>
        <v>4.2668690501121577E-2</v>
      </c>
      <c r="AK84">
        <f t="shared" si="50"/>
        <v>4.6997398250917664E-2</v>
      </c>
      <c r="AL84">
        <f t="shared" si="51"/>
        <v>0.75876062678425849</v>
      </c>
      <c r="AN84" t="b">
        <f t="shared" si="52"/>
        <v>1</v>
      </c>
      <c r="AP84" t="s">
        <v>83</v>
      </c>
      <c r="AQ84" s="2">
        <v>1510000000</v>
      </c>
      <c r="AR84">
        <v>3</v>
      </c>
      <c r="AS84">
        <v>0.1081</v>
      </c>
      <c r="AT84">
        <v>1.1163000000000001</v>
      </c>
      <c r="AU84">
        <v>0.92</v>
      </c>
      <c r="AV84">
        <v>8.9090745999999998E-2</v>
      </c>
      <c r="AW84" s="2">
        <v>17000000000</v>
      </c>
      <c r="AY84" t="s">
        <v>83</v>
      </c>
      <c r="AZ84" s="2">
        <f t="shared" si="53"/>
        <v>3153772.7791955578</v>
      </c>
      <c r="BA84" s="2">
        <f t="shared" si="54"/>
        <v>31222350.486832209</v>
      </c>
      <c r="BB84" s="2">
        <f t="shared" si="55"/>
        <v>180711180.08911109</v>
      </c>
      <c r="BC84" s="2">
        <f t="shared" si="56"/>
        <v>68857372.264580011</v>
      </c>
      <c r="BD84" s="2">
        <f t="shared" si="57"/>
        <v>1997389.4240823835</v>
      </c>
      <c r="BE84" s="2">
        <f t="shared" si="58"/>
        <v>45414327.977396049</v>
      </c>
      <c r="BF84" s="2">
        <f t="shared" si="59"/>
        <v>23863547.337484732</v>
      </c>
      <c r="BG84" s="2">
        <f t="shared" si="60"/>
        <v>2523018.2195605654</v>
      </c>
      <c r="BH84" s="2">
        <f t="shared" si="61"/>
        <v>39317033.947318554</v>
      </c>
      <c r="BI84" s="2">
        <f t="shared" si="62"/>
        <v>15663738.119168043</v>
      </c>
      <c r="BJ84" s="2">
        <f t="shared" si="63"/>
        <v>75690546.650081649</v>
      </c>
      <c r="BK84" s="2">
        <f t="shared" si="64"/>
        <v>7253677.3851906685</v>
      </c>
      <c r="BL84" s="2">
        <f t="shared" si="65"/>
        <v>7989557.7026560036</v>
      </c>
      <c r="BM84" s="2">
        <f t="shared" si="66"/>
        <v>128989306.55332394</v>
      </c>
      <c r="BO84" t="s">
        <v>83</v>
      </c>
      <c r="BP84" s="2">
        <f t="shared" si="67"/>
        <v>632646818.93598151</v>
      </c>
      <c r="BQ84" s="4">
        <f t="shared" si="68"/>
        <v>3.721451876094009</v>
      </c>
      <c r="BS84" s="4">
        <v>3.7214518760195796</v>
      </c>
      <c r="BT84">
        <f t="shared" si="69"/>
        <v>1</v>
      </c>
    </row>
    <row r="85" spans="1:72" x14ac:dyDescent="0.2">
      <c r="A85" t="s">
        <v>84</v>
      </c>
      <c r="C85">
        <v>3.6968486678681002E-2</v>
      </c>
      <c r="D85">
        <v>3.6968486678681001</v>
      </c>
      <c r="F85" t="b">
        <f t="shared" si="37"/>
        <v>1</v>
      </c>
      <c r="H85" t="s">
        <v>84</v>
      </c>
      <c r="I85">
        <v>3.4919028339999998</v>
      </c>
      <c r="J85">
        <v>1.402544824</v>
      </c>
      <c r="K85">
        <v>38.273568539999999</v>
      </c>
      <c r="L85">
        <v>4.6920185080000003</v>
      </c>
      <c r="M85">
        <v>0.54222093699999996</v>
      </c>
      <c r="N85">
        <v>1.243493349</v>
      </c>
      <c r="O85">
        <v>3.2027183340000001</v>
      </c>
      <c r="P85">
        <v>0.412087912</v>
      </c>
      <c r="Q85">
        <v>9.0514748409999992</v>
      </c>
      <c r="R85">
        <v>3.1159629839999998</v>
      </c>
      <c r="S85">
        <v>16.707634469999999</v>
      </c>
      <c r="T85">
        <v>1.8074031230000001</v>
      </c>
      <c r="U85">
        <v>2.2556390980000001</v>
      </c>
      <c r="V85">
        <v>13.801330249999999</v>
      </c>
      <c r="X85" t="s">
        <v>84</v>
      </c>
      <c r="Y85">
        <f t="shared" si="38"/>
        <v>0.12909036340197744</v>
      </c>
      <c r="Z85">
        <f t="shared" si="39"/>
        <v>5.1849959642296987E-2</v>
      </c>
      <c r="AA85">
        <f t="shared" si="40"/>
        <v>1.4149159087165741</v>
      </c>
      <c r="AB85">
        <f t="shared" si="41"/>
        <v>0.17345682370912271</v>
      </c>
      <c r="AC85">
        <f t="shared" si="42"/>
        <v>2.0045087486386431E-2</v>
      </c>
      <c r="AD85">
        <f t="shared" si="43"/>
        <v>4.5970067307534924E-2</v>
      </c>
      <c r="AE85">
        <f t="shared" si="44"/>
        <v>0.11839965006604641</v>
      </c>
      <c r="AF85">
        <f t="shared" si="45"/>
        <v>1.5234266485217468E-2</v>
      </c>
      <c r="AG85">
        <f t="shared" si="46"/>
        <v>0.33461932708192471</v>
      </c>
      <c r="AH85">
        <f t="shared" si="47"/>
        <v>0.11519243606526709</v>
      </c>
      <c r="AI85">
        <f t="shared" si="48"/>
        <v>0.61765596233646647</v>
      </c>
      <c r="AJ85">
        <f t="shared" si="49"/>
        <v>6.6816958275631944E-2</v>
      </c>
      <c r="AK85">
        <f t="shared" si="50"/>
        <v>8.338756394632503E-2</v>
      </c>
      <c r="AL85">
        <f t="shared" si="51"/>
        <v>0.51021429349520209</v>
      </c>
      <c r="AN85" t="b">
        <f t="shared" si="52"/>
        <v>1</v>
      </c>
      <c r="AP85" t="s">
        <v>84</v>
      </c>
      <c r="AQ85" s="2">
        <v>296000000</v>
      </c>
      <c r="AR85">
        <v>3</v>
      </c>
      <c r="AS85">
        <v>0.11</v>
      </c>
      <c r="AT85">
        <v>1.1777</v>
      </c>
      <c r="AU85">
        <v>0.97</v>
      </c>
      <c r="AV85">
        <v>9.0600322999999996E-2</v>
      </c>
      <c r="AW85" s="2">
        <v>3270000000</v>
      </c>
      <c r="AY85" t="s">
        <v>84</v>
      </c>
      <c r="AZ85" s="2">
        <f t="shared" si="53"/>
        <v>4221254.8832446625</v>
      </c>
      <c r="BA85" s="2">
        <f t="shared" si="54"/>
        <v>1695493.6803031114</v>
      </c>
      <c r="BB85" s="2">
        <f t="shared" si="55"/>
        <v>46267750.215031974</v>
      </c>
      <c r="BC85" s="2">
        <f t="shared" si="56"/>
        <v>5672038.1352883121</v>
      </c>
      <c r="BD85" s="2">
        <f t="shared" si="57"/>
        <v>655474.36080483627</v>
      </c>
      <c r="BE85" s="2">
        <f t="shared" si="58"/>
        <v>1503221.2009563921</v>
      </c>
      <c r="BF85" s="2">
        <f t="shared" si="59"/>
        <v>3871668.5571597177</v>
      </c>
      <c r="BG85" s="2">
        <f t="shared" si="60"/>
        <v>498160.51406661124</v>
      </c>
      <c r="BH85" s="2">
        <f t="shared" si="61"/>
        <v>10942051.995578937</v>
      </c>
      <c r="BI85" s="2">
        <f t="shared" si="62"/>
        <v>3766792.659334234</v>
      </c>
      <c r="BJ85" s="2">
        <f t="shared" si="63"/>
        <v>20197349.968402453</v>
      </c>
      <c r="BK85" s="2">
        <f t="shared" si="64"/>
        <v>2184914.5356131648</v>
      </c>
      <c r="BL85" s="2">
        <f t="shared" si="65"/>
        <v>2726773.3410448283</v>
      </c>
      <c r="BM85" s="2">
        <f t="shared" si="66"/>
        <v>16684007.397293108</v>
      </c>
      <c r="BO85" t="s">
        <v>84</v>
      </c>
      <c r="BP85" s="2">
        <f t="shared" si="67"/>
        <v>120886951.44412233</v>
      </c>
      <c r="BQ85" s="4">
        <f t="shared" si="68"/>
        <v>3.6968486680159738</v>
      </c>
      <c r="BS85" s="4">
        <v>3.6968486678681001</v>
      </c>
      <c r="BT85">
        <f t="shared" si="69"/>
        <v>1</v>
      </c>
    </row>
    <row r="86" spans="1:72" x14ac:dyDescent="0.2">
      <c r="A86" t="s">
        <v>85</v>
      </c>
      <c r="C86">
        <v>2.00715929429813E-2</v>
      </c>
      <c r="D86">
        <v>2.00715929429813</v>
      </c>
      <c r="F86" t="b">
        <f t="shared" si="37"/>
        <v>1</v>
      </c>
      <c r="H86" t="s">
        <v>85</v>
      </c>
      <c r="I86">
        <v>2.011494253</v>
      </c>
      <c r="J86">
        <v>2.1298174439999999</v>
      </c>
      <c r="K86">
        <v>28.921568629999999</v>
      </c>
      <c r="L86">
        <v>5.3921568630000003</v>
      </c>
      <c r="M86">
        <v>0.50709939100000001</v>
      </c>
      <c r="N86">
        <v>1.521298174</v>
      </c>
      <c r="O86">
        <v>3.8370520620000002</v>
      </c>
      <c r="P86">
        <v>0.439486139</v>
      </c>
      <c r="Q86">
        <v>9.347532116</v>
      </c>
      <c r="R86">
        <v>2.9411764709999999</v>
      </c>
      <c r="S86">
        <v>16.80189317</v>
      </c>
      <c r="T86">
        <v>1.707234618</v>
      </c>
      <c r="U86">
        <v>1.538201487</v>
      </c>
      <c r="V86">
        <v>22.90398918</v>
      </c>
      <c r="X86" t="s">
        <v>85</v>
      </c>
      <c r="Y86">
        <f t="shared" si="38"/>
        <v>4.0373893853362243E-2</v>
      </c>
      <c r="Z86">
        <f t="shared" si="39"/>
        <v>4.2748828778828872E-2</v>
      </c>
      <c r="AA86">
        <f t="shared" si="40"/>
        <v>0.5805019528138573</v>
      </c>
      <c r="AB86">
        <f t="shared" si="41"/>
        <v>0.10822917763883899</v>
      </c>
      <c r="AC86">
        <f t="shared" si="42"/>
        <v>1.0178292557785715E-2</v>
      </c>
      <c r="AD86">
        <f t="shared" si="43"/>
        <v>3.053487769342874E-2</v>
      </c>
      <c r="AE86">
        <f t="shared" si="44"/>
        <v>7.7015747089491049E-2</v>
      </c>
      <c r="AF86">
        <f t="shared" si="45"/>
        <v>8.8211868860904978E-3</v>
      </c>
      <c r="AG86">
        <f t="shared" si="46"/>
        <v>0.18761985965379666</v>
      </c>
      <c r="AH86">
        <f t="shared" si="47"/>
        <v>5.903409689938624E-2</v>
      </c>
      <c r="AI86">
        <f t="shared" si="48"/>
        <v>0.33724076037969763</v>
      </c>
      <c r="AJ86">
        <f t="shared" si="49"/>
        <v>3.4266918310662177E-2</v>
      </c>
      <c r="AK86">
        <f t="shared" si="50"/>
        <v>3.0874154111352543E-2</v>
      </c>
      <c r="AL86">
        <f t="shared" si="51"/>
        <v>0.4597195475914081</v>
      </c>
      <c r="AN86" t="b">
        <f t="shared" si="52"/>
        <v>1</v>
      </c>
      <c r="AP86" t="s">
        <v>85</v>
      </c>
      <c r="AQ86" s="2">
        <v>1040000000</v>
      </c>
      <c r="AR86">
        <v>3</v>
      </c>
      <c r="AS86">
        <v>9.6199999999999994E-2</v>
      </c>
      <c r="AT86">
        <v>1.0345</v>
      </c>
      <c r="AU86">
        <v>0.85</v>
      </c>
      <c r="AV86">
        <v>7.9043015999999994E-2</v>
      </c>
      <c r="AW86" s="2">
        <v>13200000000</v>
      </c>
      <c r="AY86" t="s">
        <v>85</v>
      </c>
      <c r="AZ86" s="2">
        <f t="shared" si="53"/>
        <v>5329353.9886438157</v>
      </c>
      <c r="BA86" s="2">
        <f t="shared" si="54"/>
        <v>5642845.3988054106</v>
      </c>
      <c r="BB86" s="2">
        <f t="shared" si="55"/>
        <v>76626257.771429166</v>
      </c>
      <c r="BC86" s="2">
        <f t="shared" si="56"/>
        <v>14286251.448326748</v>
      </c>
      <c r="BD86" s="2">
        <f t="shared" si="57"/>
        <v>1343534.6176277145</v>
      </c>
      <c r="BE86" s="2">
        <f t="shared" si="58"/>
        <v>4030603.8555325936</v>
      </c>
      <c r="BF86" s="2">
        <f t="shared" si="59"/>
        <v>10166078.615812819</v>
      </c>
      <c r="BG86" s="2">
        <f t="shared" si="60"/>
        <v>1164396.6689639457</v>
      </c>
      <c r="BH86" s="2">
        <f t="shared" si="61"/>
        <v>24765821.474301156</v>
      </c>
      <c r="BI86" s="2">
        <f t="shared" si="62"/>
        <v>7792500.7907189839</v>
      </c>
      <c r="BJ86" s="2">
        <f t="shared" si="63"/>
        <v>44515780.370120086</v>
      </c>
      <c r="BK86" s="2">
        <f t="shared" si="64"/>
        <v>4523233.2170074079</v>
      </c>
      <c r="BL86" s="2">
        <f t="shared" si="65"/>
        <v>4075388.3426985359</v>
      </c>
      <c r="BM86" s="2">
        <f t="shared" si="66"/>
        <v>60682980.282065868</v>
      </c>
      <c r="BO86" t="s">
        <v>85</v>
      </c>
      <c r="BP86" s="2">
        <f t="shared" si="67"/>
        <v>264945026.84205422</v>
      </c>
      <c r="BQ86" s="4">
        <f t="shared" si="68"/>
        <v>2.0071592942579866</v>
      </c>
      <c r="BS86" s="4">
        <v>2.00715929429813</v>
      </c>
      <c r="BT86">
        <f t="shared" si="69"/>
        <v>1</v>
      </c>
    </row>
    <row r="87" spans="1:72" x14ac:dyDescent="0.2">
      <c r="A87" t="s">
        <v>86</v>
      </c>
      <c r="C87">
        <v>2.16180210730289E-2</v>
      </c>
      <c r="D87">
        <v>2.1618021073028899</v>
      </c>
      <c r="F87" t="b">
        <f t="shared" si="37"/>
        <v>1</v>
      </c>
      <c r="H87" t="s">
        <v>86</v>
      </c>
      <c r="I87">
        <v>1.8345618349999999</v>
      </c>
      <c r="J87">
        <v>3.1285831289999999</v>
      </c>
      <c r="K87">
        <v>22.686322690000001</v>
      </c>
      <c r="L87">
        <v>6.5520065519999999</v>
      </c>
      <c r="M87">
        <v>0.55692055699999998</v>
      </c>
      <c r="N87">
        <v>1.998361998</v>
      </c>
      <c r="O87">
        <v>3.8656838659999999</v>
      </c>
      <c r="P87">
        <v>0.36036035999999999</v>
      </c>
      <c r="Q87">
        <v>9.0253890250000008</v>
      </c>
      <c r="R87">
        <v>2.538902539</v>
      </c>
      <c r="S87">
        <v>19.180999180000001</v>
      </c>
      <c r="T87">
        <v>1.687141687</v>
      </c>
      <c r="U87">
        <v>1.392301392</v>
      </c>
      <c r="V87">
        <v>25.19246519</v>
      </c>
      <c r="X87" t="s">
        <v>86</v>
      </c>
      <c r="Y87">
        <f t="shared" si="38"/>
        <v>3.9659596408804565E-2</v>
      </c>
      <c r="Z87">
        <f t="shared" si="39"/>
        <v>6.7633776011444685E-2</v>
      </c>
      <c r="AA87">
        <f t="shared" si="40"/>
        <v>0.49043340198195368</v>
      </c>
      <c r="AB87">
        <f t="shared" si="41"/>
        <v>0.14164141571175942</v>
      </c>
      <c r="AC87">
        <f t="shared" si="42"/>
        <v>1.2039520337228993E-2</v>
      </c>
      <c r="AD87">
        <f t="shared" si="43"/>
        <v>4.3200631784304139E-2</v>
      </c>
      <c r="AE87">
        <f t="shared" si="44"/>
        <v>8.3568435276855813E-2</v>
      </c>
      <c r="AF87">
        <f t="shared" si="45"/>
        <v>7.7902778563642807E-3</v>
      </c>
      <c r="AG87">
        <f t="shared" si="46"/>
        <v>0.19511105013473376</v>
      </c>
      <c r="AH87">
        <f t="shared" si="47"/>
        <v>5.488604859046857E-2</v>
      </c>
      <c r="AI87">
        <f t="shared" si="48"/>
        <v>0.41465524447499008</v>
      </c>
      <c r="AJ87">
        <f t="shared" si="49"/>
        <v>3.6472664542751526E-2</v>
      </c>
      <c r="AK87">
        <f t="shared" si="50"/>
        <v>3.0098800832263472E-2</v>
      </c>
      <c r="AL87">
        <f t="shared" si="51"/>
        <v>0.54461124335896693</v>
      </c>
      <c r="AN87" t="b">
        <f t="shared" si="52"/>
        <v>1</v>
      </c>
      <c r="AP87" t="s">
        <v>86</v>
      </c>
      <c r="AQ87" s="2">
        <v>674000000</v>
      </c>
      <c r="AR87">
        <v>3</v>
      </c>
      <c r="AS87">
        <v>9.3799999999999994E-2</v>
      </c>
      <c r="AT87">
        <v>1.0589999999999999</v>
      </c>
      <c r="AU87">
        <v>0.87</v>
      </c>
      <c r="AV87">
        <v>7.7059489999999994E-2</v>
      </c>
      <c r="AW87" s="2">
        <v>8750000000</v>
      </c>
      <c r="AY87" t="s">
        <v>86</v>
      </c>
      <c r="AZ87" s="2">
        <f t="shared" si="53"/>
        <v>3470214.6857703994</v>
      </c>
      <c r="BA87" s="2">
        <f t="shared" si="54"/>
        <v>5917955.4010014106</v>
      </c>
      <c r="BB87" s="2">
        <f t="shared" si="55"/>
        <v>42912922.673420951</v>
      </c>
      <c r="BC87" s="2">
        <f t="shared" si="56"/>
        <v>12393623.874778951</v>
      </c>
      <c r="BD87" s="2">
        <f t="shared" si="57"/>
        <v>1053458.0295075369</v>
      </c>
      <c r="BE87" s="2">
        <f t="shared" si="58"/>
        <v>3780055.2811266123</v>
      </c>
      <c r="BF87" s="2">
        <f t="shared" si="59"/>
        <v>7312238.0867248829</v>
      </c>
      <c r="BG87" s="2">
        <f t="shared" si="60"/>
        <v>681649.31243187457</v>
      </c>
      <c r="BH87" s="2">
        <f t="shared" si="61"/>
        <v>17072216.886789206</v>
      </c>
      <c r="BI87" s="2">
        <f t="shared" si="62"/>
        <v>4802529.2516660001</v>
      </c>
      <c r="BJ87" s="2">
        <f t="shared" si="63"/>
        <v>36282333.891561635</v>
      </c>
      <c r="BK87" s="2">
        <f t="shared" si="64"/>
        <v>3191358.1474907584</v>
      </c>
      <c r="BL87" s="2">
        <f t="shared" si="65"/>
        <v>2633645.0728230537</v>
      </c>
      <c r="BM87" s="2">
        <f t="shared" si="66"/>
        <v>47653483.793909609</v>
      </c>
      <c r="BO87" t="s">
        <v>86</v>
      </c>
      <c r="BP87" s="2">
        <f t="shared" si="67"/>
        <v>189157684.38900286</v>
      </c>
      <c r="BQ87" s="4">
        <f t="shared" si="68"/>
        <v>2.1618021073028895</v>
      </c>
      <c r="BS87" s="4">
        <v>2.1618021073028899</v>
      </c>
      <c r="BT87">
        <f t="shared" si="69"/>
        <v>1</v>
      </c>
    </row>
    <row r="88" spans="1:72" x14ac:dyDescent="0.2">
      <c r="A88" t="s">
        <v>87</v>
      </c>
      <c r="C88">
        <v>2.0322354590049101E-2</v>
      </c>
      <c r="D88">
        <v>2.0322354590049101</v>
      </c>
      <c r="F88" t="b">
        <f t="shared" si="37"/>
        <v>1</v>
      </c>
      <c r="H88" t="s">
        <v>87</v>
      </c>
      <c r="I88">
        <v>2.1492007100000001</v>
      </c>
      <c r="J88">
        <v>6.6607460039999999</v>
      </c>
      <c r="K88">
        <v>29.78685613</v>
      </c>
      <c r="L88">
        <v>9.5026642979999991</v>
      </c>
      <c r="M88">
        <v>0.55062166999999995</v>
      </c>
      <c r="N88">
        <v>4.1207815280000002</v>
      </c>
      <c r="O88">
        <v>3.889875666</v>
      </c>
      <c r="P88">
        <v>0.51509769100000002</v>
      </c>
      <c r="Q88">
        <v>5.9325044399999998</v>
      </c>
      <c r="R88">
        <v>2.4511545290000001</v>
      </c>
      <c r="S88">
        <v>12.859680279999999</v>
      </c>
      <c r="T88">
        <v>1.456483126</v>
      </c>
      <c r="U88">
        <v>1.527531083</v>
      </c>
      <c r="V88">
        <v>18.596802839999999</v>
      </c>
      <c r="X88" t="s">
        <v>87</v>
      </c>
      <c r="Y88">
        <f t="shared" si="38"/>
        <v>4.3676818913805288E-2</v>
      </c>
      <c r="Z88">
        <f t="shared" si="39"/>
        <v>0.1353620421275406</v>
      </c>
      <c r="AA88">
        <f t="shared" si="40"/>
        <v>0.60533905239663777</v>
      </c>
      <c r="AB88">
        <f t="shared" si="41"/>
        <v>0.193116513414156</v>
      </c>
      <c r="AC88">
        <f t="shared" si="42"/>
        <v>1.1189928822705E-2</v>
      </c>
      <c r="AD88">
        <f t="shared" si="43"/>
        <v>8.3743983400140359E-2</v>
      </c>
      <c r="AE88">
        <f t="shared" si="44"/>
        <v>7.9051432595655405E-2</v>
      </c>
      <c r="AF88">
        <f t="shared" si="45"/>
        <v>1.0467997925017545E-2</v>
      </c>
      <c r="AG88">
        <f t="shared" si="46"/>
        <v>0.12056245883672066</v>
      </c>
      <c r="AH88">
        <f t="shared" si="47"/>
        <v>4.9813231493342797E-2</v>
      </c>
      <c r="AI88">
        <f t="shared" si="48"/>
        <v>0.26133898256482191</v>
      </c>
      <c r="AJ88">
        <f t="shared" si="49"/>
        <v>2.9599166540995162E-2</v>
      </c>
      <c r="AK88">
        <f t="shared" si="50"/>
        <v>3.1043028316047723E-2</v>
      </c>
      <c r="AL88">
        <f t="shared" si="51"/>
        <v>0.37793082155571212</v>
      </c>
      <c r="AN88" t="b">
        <f t="shared" si="52"/>
        <v>1</v>
      </c>
      <c r="AP88" t="s">
        <v>87</v>
      </c>
      <c r="AQ88" s="2">
        <v>615000000</v>
      </c>
      <c r="AR88">
        <v>3</v>
      </c>
      <c r="AS88">
        <v>9.4299999999999995E-2</v>
      </c>
      <c r="AT88">
        <v>1.3247</v>
      </c>
      <c r="AU88">
        <v>1.08</v>
      </c>
      <c r="AV88">
        <v>7.6880802999999998E-2</v>
      </c>
      <c r="AW88" s="2">
        <v>7990000000</v>
      </c>
      <c r="AY88" t="s">
        <v>87</v>
      </c>
      <c r="AZ88" s="2">
        <f t="shared" si="53"/>
        <v>3489777.8312130426</v>
      </c>
      <c r="BA88" s="2">
        <f t="shared" si="54"/>
        <v>10815427.165990494</v>
      </c>
      <c r="BB88" s="2">
        <f t="shared" si="55"/>
        <v>48366590.286491357</v>
      </c>
      <c r="BC88" s="2">
        <f t="shared" si="56"/>
        <v>15430009.421791065</v>
      </c>
      <c r="BD88" s="2">
        <f t="shared" si="57"/>
        <v>894075.3129341295</v>
      </c>
      <c r="BE88" s="2">
        <f t="shared" si="58"/>
        <v>6691144.2736712145</v>
      </c>
      <c r="BF88" s="2">
        <f t="shared" si="59"/>
        <v>6316209.4643928669</v>
      </c>
      <c r="BG88" s="2">
        <f t="shared" si="60"/>
        <v>836393.03420890181</v>
      </c>
      <c r="BH88" s="2">
        <f t="shared" si="61"/>
        <v>9632940.4610539805</v>
      </c>
      <c r="BI88" s="2">
        <f t="shared" si="62"/>
        <v>3980077.1963180895</v>
      </c>
      <c r="BJ88" s="2">
        <f t="shared" si="63"/>
        <v>20880984.70692927</v>
      </c>
      <c r="BK88" s="2">
        <f t="shared" si="64"/>
        <v>2364973.4066255135</v>
      </c>
      <c r="BL88" s="2">
        <f t="shared" si="65"/>
        <v>2480337.9624522133</v>
      </c>
      <c r="BM88" s="2">
        <f t="shared" si="66"/>
        <v>30196672.642301396</v>
      </c>
      <c r="BO88" t="s">
        <v>87</v>
      </c>
      <c r="BP88" s="2">
        <f t="shared" si="67"/>
        <v>162375613.16637355</v>
      </c>
      <c r="BQ88" s="4">
        <f t="shared" si="68"/>
        <v>2.0322354589032985</v>
      </c>
      <c r="BS88" s="4">
        <v>2.0322354590049101</v>
      </c>
      <c r="BT88">
        <f t="shared" si="69"/>
        <v>1</v>
      </c>
    </row>
    <row r="89" spans="1:72" x14ac:dyDescent="0.2">
      <c r="A89" t="s">
        <v>88</v>
      </c>
      <c r="C89">
        <v>2.5904317386231002E-2</v>
      </c>
      <c r="D89">
        <v>2.5904317386231002</v>
      </c>
      <c r="F89" t="b">
        <f t="shared" si="37"/>
        <v>1</v>
      </c>
      <c r="H89" t="s">
        <v>88</v>
      </c>
      <c r="I89">
        <v>3.3213813929999998</v>
      </c>
      <c r="J89">
        <v>2.491036045</v>
      </c>
      <c r="K89">
        <v>34.063030759999997</v>
      </c>
      <c r="L89">
        <v>6.2275901109999996</v>
      </c>
      <c r="M89">
        <v>0.52840158500000001</v>
      </c>
      <c r="N89">
        <v>1.943762974</v>
      </c>
      <c r="O89">
        <v>3.0194376300000001</v>
      </c>
      <c r="P89">
        <v>0.396301189</v>
      </c>
      <c r="Q89">
        <v>6.6993772409999996</v>
      </c>
      <c r="R89">
        <v>2.981694659</v>
      </c>
      <c r="S89">
        <v>12.492923190000001</v>
      </c>
      <c r="T89">
        <v>1.3398754479999999</v>
      </c>
      <c r="U89">
        <v>2.07586337</v>
      </c>
      <c r="V89">
        <v>22.419324400000001</v>
      </c>
      <c r="X89" t="s">
        <v>88</v>
      </c>
      <c r="Y89">
        <f t="shared" si="38"/>
        <v>8.6038117764994038E-2</v>
      </c>
      <c r="Z89">
        <f t="shared" si="39"/>
        <v>6.4528588330221612E-2</v>
      </c>
      <c r="AA89">
        <f t="shared" si="40"/>
        <v>0.88237955994398931</v>
      </c>
      <c r="AB89">
        <f t="shared" si="41"/>
        <v>0.16132147078669754</v>
      </c>
      <c r="AC89">
        <f t="shared" si="42"/>
        <v>1.368788236522752E-2</v>
      </c>
      <c r="AD89">
        <f t="shared" si="43"/>
        <v>5.035185300210028E-2</v>
      </c>
      <c r="AE89">
        <f t="shared" si="44"/>
        <v>7.8216470695449139E-2</v>
      </c>
      <c r="AF89">
        <f t="shared" si="45"/>
        <v>1.0265911780396717E-2</v>
      </c>
      <c r="AG89">
        <f t="shared" si="46"/>
        <v>0.17354279434095654</v>
      </c>
      <c r="AH89">
        <f t="shared" si="47"/>
        <v>7.7238764795565823E-2</v>
      </c>
      <c r="AI89">
        <f t="shared" si="48"/>
        <v>0.32362064739556551</v>
      </c>
      <c r="AJ89">
        <f t="shared" si="49"/>
        <v>3.4708558863010448E-2</v>
      </c>
      <c r="AK89">
        <f t="shared" si="50"/>
        <v>5.3773823586931078E-2</v>
      </c>
      <c r="AL89">
        <f t="shared" si="51"/>
        <v>0.58075729484247296</v>
      </c>
      <c r="AN89" t="b">
        <f t="shared" si="52"/>
        <v>1</v>
      </c>
      <c r="AP89" t="s">
        <v>88</v>
      </c>
      <c r="AQ89" s="2">
        <v>526000000</v>
      </c>
      <c r="AR89">
        <v>3</v>
      </c>
      <c r="AS89">
        <v>0.1</v>
      </c>
      <c r="AT89">
        <v>1.1301000000000001</v>
      </c>
      <c r="AU89">
        <v>0.93</v>
      </c>
      <c r="AV89">
        <v>8.2293601999999993E-2</v>
      </c>
      <c r="AW89" s="2">
        <v>6390000000</v>
      </c>
      <c r="AY89" t="s">
        <v>88</v>
      </c>
      <c r="AZ89" s="2">
        <f t="shared" si="53"/>
        <v>5497835.7251831181</v>
      </c>
      <c r="BA89" s="2">
        <f t="shared" si="54"/>
        <v>4123376.7943011611</v>
      </c>
      <c r="BB89" s="2">
        <f t="shared" si="55"/>
        <v>56384053.880420916</v>
      </c>
      <c r="BC89" s="2">
        <f t="shared" si="56"/>
        <v>10308441.983269973</v>
      </c>
      <c r="BD89" s="2">
        <f t="shared" si="57"/>
        <v>874655.6831380385</v>
      </c>
      <c r="BE89" s="2">
        <f t="shared" si="58"/>
        <v>3217483.4068342079</v>
      </c>
      <c r="BF89" s="2">
        <f t="shared" si="59"/>
        <v>4998032.4774391996</v>
      </c>
      <c r="BG89" s="2">
        <f t="shared" si="60"/>
        <v>655991.76276735018</v>
      </c>
      <c r="BH89" s="2">
        <f t="shared" si="61"/>
        <v>11089384.558387123</v>
      </c>
      <c r="BI89" s="2">
        <f t="shared" si="62"/>
        <v>4935557.0704366555</v>
      </c>
      <c r="BJ89" s="2">
        <f t="shared" si="63"/>
        <v>20679359.368576635</v>
      </c>
      <c r="BK89" s="2">
        <f t="shared" si="64"/>
        <v>2217876.9113463676</v>
      </c>
      <c r="BL89" s="2">
        <f t="shared" si="65"/>
        <v>3436147.3272048961</v>
      </c>
      <c r="BM89" s="2">
        <f t="shared" si="66"/>
        <v>37110391.140434019</v>
      </c>
      <c r="BO89" t="s">
        <v>88</v>
      </c>
      <c r="BP89" s="2">
        <f t="shared" si="67"/>
        <v>165528588.08973965</v>
      </c>
      <c r="BQ89" s="4">
        <f t="shared" si="68"/>
        <v>2.5904317384935784</v>
      </c>
      <c r="BS89" s="4">
        <v>2.5904317386231002</v>
      </c>
      <c r="BT89">
        <f t="shared" si="69"/>
        <v>1</v>
      </c>
    </row>
    <row r="90" spans="1:72" x14ac:dyDescent="0.2">
      <c r="A90" t="s">
        <v>89</v>
      </c>
      <c r="C90">
        <v>2.04219181775292E-2</v>
      </c>
      <c r="D90">
        <v>2.0421918177529199</v>
      </c>
      <c r="F90" t="b">
        <f t="shared" si="37"/>
        <v>1</v>
      </c>
      <c r="H90" t="s">
        <v>89</v>
      </c>
      <c r="I90">
        <v>1.1919857979999999</v>
      </c>
      <c r="J90">
        <v>1.521683997</v>
      </c>
      <c r="K90">
        <v>14.45599797</v>
      </c>
      <c r="L90">
        <v>7.1265533860000003</v>
      </c>
      <c r="M90">
        <v>0.45650519899999997</v>
      </c>
      <c r="N90">
        <v>1.6738523970000001</v>
      </c>
      <c r="O90">
        <v>4.9201115900000003</v>
      </c>
      <c r="P90">
        <v>0.63403499900000004</v>
      </c>
      <c r="Q90">
        <v>14.93786457</v>
      </c>
      <c r="R90">
        <v>2.9165609940000001</v>
      </c>
      <c r="S90">
        <v>25.361399949999999</v>
      </c>
      <c r="T90">
        <v>1.952827796</v>
      </c>
      <c r="U90">
        <v>1.927466396</v>
      </c>
      <c r="V90">
        <v>20.923154960000002</v>
      </c>
      <c r="X90" t="s">
        <v>89</v>
      </c>
      <c r="Y90">
        <f t="shared" si="38"/>
        <v>2.4342636435532847E-2</v>
      </c>
      <c r="Z90">
        <f t="shared" si="39"/>
        <v>3.1075706078789588E-2</v>
      </c>
      <c r="AA90">
        <f t="shared" si="40"/>
        <v>0.29521920771786819</v>
      </c>
      <c r="AB90">
        <f t="shared" si="41"/>
        <v>0.14553789013668567</v>
      </c>
      <c r="AC90">
        <f t="shared" si="42"/>
        <v>9.3227118215946838E-3</v>
      </c>
      <c r="AD90">
        <f t="shared" si="43"/>
        <v>3.4183276692795125E-2</v>
      </c>
      <c r="AE90">
        <f t="shared" si="44"/>
        <v>0.1004781163152931</v>
      </c>
      <c r="AF90">
        <f t="shared" si="45"/>
        <v>1.294821087126781E-2</v>
      </c>
      <c r="AG90">
        <f t="shared" si="46"/>
        <v>0.30505984799555241</v>
      </c>
      <c r="AH90">
        <f t="shared" si="47"/>
        <v>5.956176997924123E-2</v>
      </c>
      <c r="AI90">
        <f t="shared" si="48"/>
        <v>0.51792843464649307</v>
      </c>
      <c r="AJ90">
        <f t="shared" si="49"/>
        <v>3.988048946471668E-2</v>
      </c>
      <c r="AK90">
        <f t="shared" si="50"/>
        <v>3.9362561029049094E-2</v>
      </c>
      <c r="AL90">
        <f t="shared" si="51"/>
        <v>0.42729095860888427</v>
      </c>
      <c r="AN90" t="b">
        <f t="shared" si="52"/>
        <v>1</v>
      </c>
      <c r="AP90" t="s">
        <v>89</v>
      </c>
      <c r="AQ90" s="2">
        <v>1240000000</v>
      </c>
      <c r="AR90">
        <v>3</v>
      </c>
      <c r="AS90">
        <v>0.12709999999999999</v>
      </c>
      <c r="AT90">
        <v>1.0152000000000001</v>
      </c>
      <c r="AU90">
        <v>0.85</v>
      </c>
      <c r="AV90">
        <v>0.10641745499999999</v>
      </c>
      <c r="AW90" s="2">
        <v>11700000000</v>
      </c>
      <c r="AY90" t="s">
        <v>89</v>
      </c>
      <c r="AZ90" s="2">
        <f t="shared" si="53"/>
        <v>2848088.4629573431</v>
      </c>
      <c r="BA90" s="2">
        <f t="shared" si="54"/>
        <v>3635857.6112183817</v>
      </c>
      <c r="BB90" s="2">
        <f t="shared" si="55"/>
        <v>34540647.302990578</v>
      </c>
      <c r="BC90" s="2">
        <f t="shared" si="56"/>
        <v>17027933.145992223</v>
      </c>
      <c r="BD90" s="2">
        <f t="shared" si="57"/>
        <v>1090757.283126578</v>
      </c>
      <c r="BE90" s="2">
        <f t="shared" si="58"/>
        <v>3999443.3730570297</v>
      </c>
      <c r="BF90" s="2">
        <f t="shared" si="59"/>
        <v>11755939.608889293</v>
      </c>
      <c r="BG90" s="2">
        <f t="shared" si="60"/>
        <v>1514940.6719383339</v>
      </c>
      <c r="BH90" s="2">
        <f t="shared" si="61"/>
        <v>35692002.215479635</v>
      </c>
      <c r="BI90" s="2">
        <f t="shared" si="62"/>
        <v>6968727.0875712242</v>
      </c>
      <c r="BJ90" s="2">
        <f t="shared" si="63"/>
        <v>60597626.853639692</v>
      </c>
      <c r="BK90" s="2">
        <f t="shared" si="64"/>
        <v>4666017.267371852</v>
      </c>
      <c r="BL90" s="2">
        <f t="shared" si="65"/>
        <v>4605419.6403987436</v>
      </c>
      <c r="BM90" s="2">
        <f t="shared" si="66"/>
        <v>49993042.157239459</v>
      </c>
      <c r="BO90" t="s">
        <v>89</v>
      </c>
      <c r="BP90" s="2">
        <f t="shared" si="67"/>
        <v>238936442.68187034</v>
      </c>
      <c r="BQ90" s="4">
        <f t="shared" si="68"/>
        <v>2.0421918177937637</v>
      </c>
      <c r="BS90" s="4">
        <v>2.0421918177529199</v>
      </c>
      <c r="BT90">
        <f t="shared" si="69"/>
        <v>1</v>
      </c>
    </row>
    <row r="91" spans="1:72" x14ac:dyDescent="0.2">
      <c r="A91" t="s">
        <v>90</v>
      </c>
      <c r="C91">
        <v>1.96929592376919E-2</v>
      </c>
      <c r="D91">
        <v>1.96929592376919</v>
      </c>
      <c r="F91" t="b">
        <f t="shared" si="37"/>
        <v>1</v>
      </c>
      <c r="H91" t="s">
        <v>90</v>
      </c>
      <c r="I91">
        <v>1.499229368</v>
      </c>
      <c r="J91">
        <v>1.625332773</v>
      </c>
      <c r="K91">
        <v>13.47905282</v>
      </c>
      <c r="L91">
        <v>7.1318481150000004</v>
      </c>
      <c r="M91">
        <v>0.84068936500000002</v>
      </c>
      <c r="N91">
        <v>0.92475830199999998</v>
      </c>
      <c r="O91">
        <v>4.5116995940000004</v>
      </c>
      <c r="P91">
        <v>0.75662042900000004</v>
      </c>
      <c r="Q91">
        <v>14.95025921</v>
      </c>
      <c r="R91">
        <v>3.320722993</v>
      </c>
      <c r="S91">
        <v>25.907243940000001</v>
      </c>
      <c r="T91">
        <v>1.9616085190000001</v>
      </c>
      <c r="U91">
        <v>1.709401709</v>
      </c>
      <c r="V91">
        <v>21.38153286</v>
      </c>
      <c r="X91" t="s">
        <v>90</v>
      </c>
      <c r="Y91">
        <f t="shared" si="38"/>
        <v>2.9524262831974589E-2</v>
      </c>
      <c r="Z91">
        <f t="shared" si="39"/>
        <v>3.2007612046373743E-2</v>
      </c>
      <c r="AA91">
        <f t="shared" si="40"/>
        <v>0.26544243774695603</v>
      </c>
      <c r="AB91">
        <f t="shared" si="41"/>
        <v>0.14044719421810481</v>
      </c>
      <c r="AC91">
        <f t="shared" si="42"/>
        <v>1.6555661396506088E-2</v>
      </c>
      <c r="AD91">
        <f t="shared" si="43"/>
        <v>1.8211227546003173E-2</v>
      </c>
      <c r="AE91">
        <f t="shared" si="44"/>
        <v>8.88487161973531E-2</v>
      </c>
      <c r="AF91">
        <f t="shared" si="45"/>
        <v>1.4900095266701961E-2</v>
      </c>
      <c r="AG91">
        <f t="shared" si="46"/>
        <v>0.29441484521545791</v>
      </c>
      <c r="AH91">
        <f t="shared" si="47"/>
        <v>6.5394862540815252E-2</v>
      </c>
      <c r="AI91">
        <f t="shared" si="48"/>
        <v>0.51019029887136047</v>
      </c>
      <c r="AJ91">
        <f t="shared" si="49"/>
        <v>3.8629876604976181E-2</v>
      </c>
      <c r="AK91">
        <f t="shared" si="50"/>
        <v>3.3663178176177873E-2</v>
      </c>
      <c r="AL91">
        <f t="shared" si="51"/>
        <v>0.42106565505134996</v>
      </c>
      <c r="AN91" t="b">
        <f t="shared" si="52"/>
        <v>1</v>
      </c>
      <c r="AP91" t="s">
        <v>90</v>
      </c>
      <c r="AQ91" s="2">
        <v>1270000000</v>
      </c>
      <c r="AR91">
        <v>3</v>
      </c>
      <c r="AS91">
        <v>0.1212</v>
      </c>
      <c r="AT91">
        <v>1.0101</v>
      </c>
      <c r="AU91">
        <v>0.9</v>
      </c>
      <c r="AV91">
        <v>0.10798930800000001</v>
      </c>
      <c r="AW91" s="2">
        <v>11700000000</v>
      </c>
      <c r="AY91" t="s">
        <v>90</v>
      </c>
      <c r="AZ91" s="2">
        <f t="shared" si="53"/>
        <v>3454338.7513410272</v>
      </c>
      <c r="BA91" s="2">
        <f t="shared" si="54"/>
        <v>3744890.6094257277</v>
      </c>
      <c r="BB91" s="2">
        <f t="shared" si="55"/>
        <v>31056765.216393858</v>
      </c>
      <c r="BC91" s="2">
        <f t="shared" si="56"/>
        <v>16432321.723518262</v>
      </c>
      <c r="BD91" s="2">
        <f t="shared" si="57"/>
        <v>1937012.3833912122</v>
      </c>
      <c r="BE91" s="2">
        <f t="shared" si="58"/>
        <v>2130713.6228823713</v>
      </c>
      <c r="BF91" s="2">
        <f t="shared" si="59"/>
        <v>10395299.795090312</v>
      </c>
      <c r="BG91" s="2">
        <f t="shared" si="60"/>
        <v>1743311.1462041296</v>
      </c>
      <c r="BH91" s="2">
        <f t="shared" si="61"/>
        <v>34446536.890208572</v>
      </c>
      <c r="BI91" s="2">
        <f t="shared" si="62"/>
        <v>7651198.917275385</v>
      </c>
      <c r="BJ91" s="2">
        <f t="shared" si="63"/>
        <v>59692264.967949174</v>
      </c>
      <c r="BK91" s="2">
        <f t="shared" si="64"/>
        <v>4519695.5627822131</v>
      </c>
      <c r="BL91" s="2">
        <f t="shared" si="65"/>
        <v>3938591.8466128111</v>
      </c>
      <c r="BM91" s="2">
        <f t="shared" si="66"/>
        <v>49264681.641007945</v>
      </c>
      <c r="BO91" t="s">
        <v>90</v>
      </c>
      <c r="BP91" s="2">
        <f t="shared" si="67"/>
        <v>230407623.07408303</v>
      </c>
      <c r="BQ91" s="4">
        <f t="shared" si="68"/>
        <v>1.9692959237101113</v>
      </c>
      <c r="BS91" s="4">
        <v>1.96929592376919</v>
      </c>
      <c r="BT91">
        <f t="shared" si="69"/>
        <v>1</v>
      </c>
    </row>
    <row r="92" spans="1:72" x14ac:dyDescent="0.2">
      <c r="A92" t="s">
        <v>91</v>
      </c>
      <c r="C92">
        <v>1.73669133444736E-2</v>
      </c>
      <c r="D92">
        <v>1.73669133444736</v>
      </c>
      <c r="F92" t="b">
        <f t="shared" si="37"/>
        <v>1</v>
      </c>
      <c r="H92" t="s">
        <v>91</v>
      </c>
      <c r="I92">
        <v>1.4171974519999999</v>
      </c>
      <c r="J92">
        <v>1.831210191</v>
      </c>
      <c r="K92">
        <v>14.57006369</v>
      </c>
      <c r="L92">
        <v>7.0859872609999996</v>
      </c>
      <c r="M92">
        <v>0.66878980899999996</v>
      </c>
      <c r="N92">
        <v>1.4012738849999999</v>
      </c>
      <c r="O92">
        <v>4.9363057320000001</v>
      </c>
      <c r="P92">
        <v>1.878980892</v>
      </c>
      <c r="Q92">
        <v>13.47133758</v>
      </c>
      <c r="R92">
        <v>2.579617834</v>
      </c>
      <c r="S92">
        <v>25.652866240000002</v>
      </c>
      <c r="T92">
        <v>2.038216561</v>
      </c>
      <c r="U92">
        <v>1.2420382169999999</v>
      </c>
      <c r="V92">
        <v>21.22611465</v>
      </c>
      <c r="X92" t="s">
        <v>91</v>
      </c>
      <c r="Y92">
        <f t="shared" si="38"/>
        <v>2.4612345340892784E-2</v>
      </c>
      <c r="Z92">
        <f t="shared" si="39"/>
        <v>3.1802468702613954E-2</v>
      </c>
      <c r="AA92">
        <f t="shared" si="40"/>
        <v>0.25303703352769125</v>
      </c>
      <c r="AB92">
        <f t="shared" si="41"/>
        <v>0.12306172672183083</v>
      </c>
      <c r="AC92">
        <f t="shared" si="42"/>
        <v>1.161481465857005E-2</v>
      </c>
      <c r="AD92">
        <f t="shared" si="43"/>
        <v>2.4335802132668866E-2</v>
      </c>
      <c r="AE92">
        <f t="shared" si="44"/>
        <v>8.5728393889472315E-2</v>
      </c>
      <c r="AF92">
        <f t="shared" si="45"/>
        <v>3.2632098327285711E-2</v>
      </c>
      <c r="AG92">
        <f t="shared" si="46"/>
        <v>0.23395555238601071</v>
      </c>
      <c r="AH92">
        <f t="shared" si="47"/>
        <v>4.4799999384936687E-2</v>
      </c>
      <c r="AI92">
        <f t="shared" si="48"/>
        <v>0.44551110502745234</v>
      </c>
      <c r="AJ92">
        <f t="shared" si="49"/>
        <v>3.539753039215799E-2</v>
      </c>
      <c r="AK92">
        <f t="shared" si="50"/>
        <v>2.1570370085163496E-2</v>
      </c>
      <c r="AL92">
        <f t="shared" si="51"/>
        <v>0.36863209376641159</v>
      </c>
      <c r="AN92" t="b">
        <f t="shared" si="52"/>
        <v>1</v>
      </c>
      <c r="AP92" t="s">
        <v>91</v>
      </c>
      <c r="AQ92" s="2">
        <v>736000000</v>
      </c>
      <c r="AR92">
        <v>3</v>
      </c>
      <c r="AS92">
        <v>0.12809999999999999</v>
      </c>
      <c r="AT92">
        <v>1.0719000000000001</v>
      </c>
      <c r="AU92">
        <v>0.83</v>
      </c>
      <c r="AV92">
        <v>9.9191156000000003E-2</v>
      </c>
      <c r="AW92" s="2">
        <v>7420000000</v>
      </c>
      <c r="AY92" t="s">
        <v>91</v>
      </c>
      <c r="AZ92" s="2">
        <f t="shared" si="53"/>
        <v>1826236.0242942446</v>
      </c>
      <c r="BA92" s="2">
        <f t="shared" si="54"/>
        <v>2359743.1777339554</v>
      </c>
      <c r="BB92" s="2">
        <f t="shared" si="55"/>
        <v>18775347.88775469</v>
      </c>
      <c r="BC92" s="2">
        <f t="shared" si="56"/>
        <v>9131180.122759847</v>
      </c>
      <c r="BD92" s="2">
        <f t="shared" si="57"/>
        <v>861819.24766589771</v>
      </c>
      <c r="BE92" s="2">
        <f t="shared" si="58"/>
        <v>1805716.51824403</v>
      </c>
      <c r="BF92" s="2">
        <f t="shared" si="59"/>
        <v>6361046.8265988454</v>
      </c>
      <c r="BG92" s="2">
        <f t="shared" si="60"/>
        <v>2421301.6958845998</v>
      </c>
      <c r="BH92" s="2">
        <f t="shared" si="61"/>
        <v>17359501.987041995</v>
      </c>
      <c r="BI92" s="2">
        <f t="shared" si="62"/>
        <v>3324159.9543623026</v>
      </c>
      <c r="BJ92" s="2">
        <f t="shared" si="63"/>
        <v>33056923.993036963</v>
      </c>
      <c r="BK92" s="2">
        <f t="shared" si="64"/>
        <v>2626496.7550981231</v>
      </c>
      <c r="BL92" s="2">
        <f t="shared" si="65"/>
        <v>1600521.4603191314</v>
      </c>
      <c r="BM92" s="2">
        <f t="shared" si="66"/>
        <v>27352501.357467741</v>
      </c>
      <c r="BO92" t="s">
        <v>91</v>
      </c>
      <c r="BP92" s="2">
        <f t="shared" si="67"/>
        <v>128862497.00826235</v>
      </c>
      <c r="BQ92" s="4">
        <f t="shared" si="68"/>
        <v>1.7366913343431583</v>
      </c>
      <c r="BS92" s="4">
        <v>1.73669133444736</v>
      </c>
      <c r="BT92">
        <f t="shared" si="69"/>
        <v>1</v>
      </c>
    </row>
    <row r="93" spans="1:72" x14ac:dyDescent="0.2">
      <c r="A93" t="s">
        <v>92</v>
      </c>
      <c r="C93">
        <v>1.91841067637246E-2</v>
      </c>
      <c r="D93">
        <v>1.91841067637246</v>
      </c>
      <c r="F93" t="b">
        <f t="shared" si="37"/>
        <v>1</v>
      </c>
      <c r="H93" t="s">
        <v>92</v>
      </c>
      <c r="I93">
        <v>1.4635444390000001</v>
      </c>
      <c r="J93">
        <v>1.5965939330000001</v>
      </c>
      <c r="K93">
        <v>14.2629058</v>
      </c>
      <c r="L93">
        <v>7.4241617880000002</v>
      </c>
      <c r="M93">
        <v>0.82490686499999999</v>
      </c>
      <c r="N93">
        <v>1.43693454</v>
      </c>
      <c r="O93">
        <v>4.417243214</v>
      </c>
      <c r="P93">
        <v>0.90473656199999997</v>
      </c>
      <c r="Q93">
        <v>14.555614690000001</v>
      </c>
      <c r="R93">
        <v>2.4747205960000001</v>
      </c>
      <c r="S93">
        <v>24.587546570000001</v>
      </c>
      <c r="T93">
        <v>1.7828632250000001</v>
      </c>
      <c r="U93">
        <v>1.1176157529999999</v>
      </c>
      <c r="V93">
        <v>23.150612030000001</v>
      </c>
      <c r="X93" t="s">
        <v>92</v>
      </c>
      <c r="Y93">
        <f t="shared" si="38"/>
        <v>2.8076792771231426E-2</v>
      </c>
      <c r="Z93">
        <f t="shared" si="39"/>
        <v>3.0629228468986965E-2</v>
      </c>
      <c r="AA93">
        <f t="shared" si="40"/>
        <v>0.27362110762814684</v>
      </c>
      <c r="AB93">
        <f t="shared" si="41"/>
        <v>0.14242591237215652</v>
      </c>
      <c r="AC93">
        <f t="shared" si="42"/>
        <v>1.5825101368289355E-2</v>
      </c>
      <c r="AD93">
        <f t="shared" si="43"/>
        <v>2.7566305627843499E-2</v>
      </c>
      <c r="AE93">
        <f t="shared" si="44"/>
        <v>8.4740865418713993E-2</v>
      </c>
      <c r="AF93">
        <f t="shared" si="45"/>
        <v>1.7356562798453143E-2</v>
      </c>
      <c r="AG93">
        <f t="shared" si="46"/>
        <v>0.27923646622459819</v>
      </c>
      <c r="AH93">
        <f t="shared" si="47"/>
        <v>4.7475304124052181E-2</v>
      </c>
      <c r="AI93">
        <f t="shared" si="48"/>
        <v>0.47169011845693065</v>
      </c>
      <c r="AJ93">
        <f t="shared" si="49"/>
        <v>3.4202638453518355E-2</v>
      </c>
      <c r="AK93">
        <f t="shared" si="50"/>
        <v>2.144045992637246E-2</v>
      </c>
      <c r="AL93">
        <f t="shared" si="51"/>
        <v>0.44412381282908714</v>
      </c>
      <c r="AN93" t="b">
        <f t="shared" si="52"/>
        <v>1</v>
      </c>
      <c r="AP93" t="s">
        <v>92</v>
      </c>
      <c r="AQ93" s="2">
        <v>804000000</v>
      </c>
      <c r="AR93">
        <v>3</v>
      </c>
      <c r="AS93">
        <v>0.1043</v>
      </c>
      <c r="AT93">
        <v>1.0287999999999999</v>
      </c>
      <c r="AU93">
        <v>0.86</v>
      </c>
      <c r="AV93">
        <v>8.7187013999999993E-2</v>
      </c>
      <c r="AW93" s="2">
        <v>9230000000</v>
      </c>
      <c r="AY93" t="s">
        <v>92</v>
      </c>
      <c r="AZ93" s="2">
        <f t="shared" si="53"/>
        <v>2591487.9727846603</v>
      </c>
      <c r="BA93" s="2">
        <f t="shared" si="54"/>
        <v>2827077.7876874972</v>
      </c>
      <c r="BB93" s="2">
        <f t="shared" si="55"/>
        <v>25255228.234077953</v>
      </c>
      <c r="BC93" s="2">
        <f t="shared" si="56"/>
        <v>13145911.711950047</v>
      </c>
      <c r="BD93" s="2">
        <f t="shared" si="57"/>
        <v>1460656.8562931076</v>
      </c>
      <c r="BE93" s="2">
        <f t="shared" si="58"/>
        <v>2544370.0094499551</v>
      </c>
      <c r="BF93" s="2">
        <f t="shared" si="59"/>
        <v>7821581.8781473013</v>
      </c>
      <c r="BG93" s="2">
        <f t="shared" si="60"/>
        <v>1602010.7462972251</v>
      </c>
      <c r="BH93" s="2">
        <f t="shared" si="61"/>
        <v>25773525.832530413</v>
      </c>
      <c r="BI93" s="2">
        <f t="shared" si="62"/>
        <v>4381970.570650016</v>
      </c>
      <c r="BJ93" s="2">
        <f t="shared" si="63"/>
        <v>43536997.933574699</v>
      </c>
      <c r="BK93" s="2">
        <f t="shared" si="64"/>
        <v>3156903.5292597441</v>
      </c>
      <c r="BL93" s="2">
        <f t="shared" si="65"/>
        <v>1978954.4512041779</v>
      </c>
      <c r="BM93" s="2">
        <f t="shared" si="66"/>
        <v>40992627.92412474</v>
      </c>
      <c r="BO93" t="s">
        <v>92</v>
      </c>
      <c r="BP93" s="2">
        <f t="shared" si="67"/>
        <v>177069305.43803152</v>
      </c>
      <c r="BQ93" s="4">
        <f t="shared" si="68"/>
        <v>1.9184106764683806</v>
      </c>
      <c r="BS93" s="4">
        <v>1.91841067637246</v>
      </c>
      <c r="BT93">
        <f t="shared" si="69"/>
        <v>1</v>
      </c>
    </row>
    <row r="94" spans="1:72" x14ac:dyDescent="0.2">
      <c r="A94" t="s">
        <v>93</v>
      </c>
      <c r="C94">
        <v>1.9205002233139801E-2</v>
      </c>
      <c r="D94">
        <v>1.9205002233139801</v>
      </c>
      <c r="F94" t="b">
        <f t="shared" si="37"/>
        <v>1</v>
      </c>
      <c r="H94" t="s">
        <v>93</v>
      </c>
      <c r="I94">
        <v>1.323987539</v>
      </c>
      <c r="J94">
        <v>1.596573209</v>
      </c>
      <c r="K94">
        <v>13.43457944</v>
      </c>
      <c r="L94">
        <v>6.970404984</v>
      </c>
      <c r="M94">
        <v>0.58411215000000005</v>
      </c>
      <c r="N94">
        <v>1.5186915889999999</v>
      </c>
      <c r="O94">
        <v>4.7897196260000001</v>
      </c>
      <c r="P94">
        <v>1.0903426789999999</v>
      </c>
      <c r="Q94">
        <v>13.785046729999999</v>
      </c>
      <c r="R94">
        <v>2.4532710280000001</v>
      </c>
      <c r="S94">
        <v>26.713395640000002</v>
      </c>
      <c r="T94">
        <v>1.6744548290000001</v>
      </c>
      <c r="U94">
        <v>1.207165109</v>
      </c>
      <c r="V94">
        <v>22.858255450000001</v>
      </c>
      <c r="X94" t="s">
        <v>93</v>
      </c>
      <c r="Y94">
        <f t="shared" si="38"/>
        <v>2.542718364314427E-2</v>
      </c>
      <c r="Z94">
        <f t="shared" si="39"/>
        <v>3.0662192044216177E-2</v>
      </c>
      <c r="AA94">
        <f t="shared" si="40"/>
        <v>0.25801112814649407</v>
      </c>
      <c r="AB94">
        <f t="shared" si="41"/>
        <v>0.13386664328360878</v>
      </c>
      <c r="AC94">
        <f t="shared" si="42"/>
        <v>1.1217875145154091E-2</v>
      </c>
      <c r="AD94">
        <f t="shared" si="43"/>
        <v>2.916647535819563E-2</v>
      </c>
      <c r="AE94">
        <f t="shared" si="44"/>
        <v>9.1986576113443533E-2</v>
      </c>
      <c r="AF94">
        <f t="shared" si="45"/>
        <v>2.0940033585082632E-2</v>
      </c>
      <c r="AG94">
        <f t="shared" si="46"/>
        <v>0.26474185323358651</v>
      </c>
      <c r="AH94">
        <f t="shared" si="47"/>
        <v>4.7115075571237182E-2</v>
      </c>
      <c r="AI94">
        <f t="shared" si="48"/>
        <v>0.51303082292094704</v>
      </c>
      <c r="AJ94">
        <f t="shared" si="49"/>
        <v>3.2157908730236724E-2</v>
      </c>
      <c r="AK94">
        <f t="shared" si="50"/>
        <v>2.3183608614113452E-2</v>
      </c>
      <c r="AL94">
        <f t="shared" si="51"/>
        <v>0.43899284696293001</v>
      </c>
      <c r="AN94" t="b">
        <f t="shared" si="52"/>
        <v>1</v>
      </c>
      <c r="AP94" t="s">
        <v>93</v>
      </c>
      <c r="AQ94" s="2">
        <v>1110000000</v>
      </c>
      <c r="AR94">
        <v>3</v>
      </c>
      <c r="AS94">
        <v>9.2299999999999993E-2</v>
      </c>
      <c r="AT94">
        <v>1.0631999999999999</v>
      </c>
      <c r="AU94">
        <v>0.88</v>
      </c>
      <c r="AV94">
        <v>7.6395785999999993E-2</v>
      </c>
      <c r="AW94" s="2">
        <v>14600000000</v>
      </c>
      <c r="AY94" t="s">
        <v>93</v>
      </c>
      <c r="AZ94" s="2">
        <f t="shared" si="53"/>
        <v>3712368.8118990636</v>
      </c>
      <c r="BA94" s="2">
        <f t="shared" si="54"/>
        <v>4476680.0384555617</v>
      </c>
      <c r="BB94" s="2">
        <f t="shared" si="55"/>
        <v>37669624.709388137</v>
      </c>
      <c r="BC94" s="2">
        <f t="shared" si="56"/>
        <v>19544529.91940688</v>
      </c>
      <c r="BD94" s="2">
        <f t="shared" si="57"/>
        <v>1637809.7711924973</v>
      </c>
      <c r="BE94" s="2">
        <f t="shared" si="58"/>
        <v>4258305.4022965617</v>
      </c>
      <c r="BF94" s="2">
        <f t="shared" si="59"/>
        <v>13430040.112562757</v>
      </c>
      <c r="BG94" s="2">
        <f t="shared" si="60"/>
        <v>3057244.9034220641</v>
      </c>
      <c r="BH94" s="2">
        <f t="shared" si="61"/>
        <v>38652310.572103627</v>
      </c>
      <c r="BI94" s="2">
        <f t="shared" si="62"/>
        <v>6878801.0334006287</v>
      </c>
      <c r="BJ94" s="2">
        <f t="shared" si="63"/>
        <v>74902500.146458268</v>
      </c>
      <c r="BK94" s="2">
        <f t="shared" si="64"/>
        <v>4695054.6746145617</v>
      </c>
      <c r="BL94" s="2">
        <f t="shared" si="65"/>
        <v>3384806.8576605641</v>
      </c>
      <c r="BM94" s="2">
        <f t="shared" si="66"/>
        <v>64092955.65658778</v>
      </c>
      <c r="BO94" t="s">
        <v>93</v>
      </c>
      <c r="BP94" s="2">
        <f t="shared" si="67"/>
        <v>280393032.60944891</v>
      </c>
      <c r="BQ94" s="4">
        <f t="shared" si="68"/>
        <v>1.9205002233523898</v>
      </c>
      <c r="BS94" s="4">
        <v>1.9205002233139801</v>
      </c>
      <c r="BT94">
        <f t="shared" si="69"/>
        <v>1</v>
      </c>
    </row>
    <row r="95" spans="1:72" x14ac:dyDescent="0.2">
      <c r="A95" t="s">
        <v>94</v>
      </c>
      <c r="C95">
        <v>1.11550492828897E-2</v>
      </c>
      <c r="D95">
        <v>1.11550492828897</v>
      </c>
      <c r="F95" t="b">
        <f t="shared" si="37"/>
        <v>1</v>
      </c>
      <c r="H95" t="s">
        <v>94</v>
      </c>
      <c r="I95">
        <v>1.206434316</v>
      </c>
      <c r="J95">
        <v>1.7694369969999999</v>
      </c>
      <c r="K95">
        <v>14.772117959999999</v>
      </c>
      <c r="L95">
        <v>7.0241286860000001</v>
      </c>
      <c r="M95">
        <v>0.75067024100000002</v>
      </c>
      <c r="N95">
        <v>1.260053619</v>
      </c>
      <c r="O95">
        <v>3.5924932979999999</v>
      </c>
      <c r="P95">
        <v>0.643431635</v>
      </c>
      <c r="Q95">
        <v>14.772117959999999</v>
      </c>
      <c r="R95">
        <v>2.3860589810000001</v>
      </c>
      <c r="S95">
        <v>27.211796249999999</v>
      </c>
      <c r="T95">
        <v>1.7426273459999999</v>
      </c>
      <c r="U95">
        <v>1.1260053619999999</v>
      </c>
      <c r="V95">
        <v>21.742627349999999</v>
      </c>
      <c r="X95" t="s">
        <v>94</v>
      </c>
      <c r="Y95">
        <f t="shared" si="38"/>
        <v>1.3457834251549325E-2</v>
      </c>
      <c r="Z95">
        <f t="shared" si="39"/>
        <v>1.9738156904503354E-2</v>
      </c>
      <c r="AA95">
        <f t="shared" si="40"/>
        <v>0.16478370385646005</v>
      </c>
      <c r="AB95">
        <f t="shared" si="41"/>
        <v>7.835450166168928E-2</v>
      </c>
      <c r="AC95">
        <f t="shared" si="42"/>
        <v>8.3737635335536884E-3</v>
      </c>
      <c r="AD95">
        <f t="shared" si="43"/>
        <v>1.405596021902852E-2</v>
      </c>
      <c r="AE95">
        <f t="shared" si="44"/>
        <v>4.0074439787640949E-2</v>
      </c>
      <c r="AF95">
        <f t="shared" si="45"/>
        <v>7.1775115985952976E-3</v>
      </c>
      <c r="AG95">
        <f t="shared" si="46"/>
        <v>0.16478370385646005</v>
      </c>
      <c r="AH95">
        <f t="shared" si="47"/>
        <v>2.6616605524936578E-2</v>
      </c>
      <c r="AI95">
        <f t="shared" si="48"/>
        <v>0.30354892824470314</v>
      </c>
      <c r="AJ95">
        <f t="shared" si="49"/>
        <v>1.9439093926341279E-2</v>
      </c>
      <c r="AK95">
        <f t="shared" si="50"/>
        <v>1.2560645305908056E-2</v>
      </c>
      <c r="AL95">
        <f t="shared" si="51"/>
        <v>0.24254007962875548</v>
      </c>
      <c r="AN95" t="b">
        <f t="shared" si="52"/>
        <v>1</v>
      </c>
      <c r="AP95" t="s">
        <v>94</v>
      </c>
      <c r="AQ95" s="2">
        <v>312000000</v>
      </c>
      <c r="AR95">
        <v>3</v>
      </c>
      <c r="AS95">
        <v>9.2399999999999996E-2</v>
      </c>
      <c r="AT95">
        <v>1.0348999999999999</v>
      </c>
      <c r="AU95">
        <v>0.86</v>
      </c>
      <c r="AV95">
        <v>7.6784229999999995E-2</v>
      </c>
      <c r="AW95" s="2">
        <v>4060000000</v>
      </c>
      <c r="AY95" t="s">
        <v>94</v>
      </c>
      <c r="AZ95" s="2">
        <f t="shared" si="53"/>
        <v>546388.07061290252</v>
      </c>
      <c r="BA95" s="2">
        <f t="shared" si="54"/>
        <v>801369.17032283614</v>
      </c>
      <c r="BB95" s="2">
        <f t="shared" si="55"/>
        <v>6690218.3765722774</v>
      </c>
      <c r="BC95" s="2">
        <f t="shared" si="56"/>
        <v>3181192.7674645847</v>
      </c>
      <c r="BD95" s="2">
        <f t="shared" si="57"/>
        <v>339974.79946227977</v>
      </c>
      <c r="BE95" s="2">
        <f t="shared" si="58"/>
        <v>570671.98489255796</v>
      </c>
      <c r="BF95" s="2">
        <f t="shared" si="59"/>
        <v>1627022.2553782226</v>
      </c>
      <c r="BG95" s="2">
        <f t="shared" si="60"/>
        <v>291406.97090296907</v>
      </c>
      <c r="BH95" s="2">
        <f t="shared" si="61"/>
        <v>6690218.3765722774</v>
      </c>
      <c r="BI95" s="2">
        <f t="shared" si="62"/>
        <v>1080634.1843124251</v>
      </c>
      <c r="BJ95" s="2">
        <f t="shared" si="63"/>
        <v>12324086.486734949</v>
      </c>
      <c r="BK95" s="2">
        <f t="shared" si="64"/>
        <v>789227.21340945584</v>
      </c>
      <c r="BL95" s="2">
        <f t="shared" si="65"/>
        <v>509962.19941986707</v>
      </c>
      <c r="BM95" s="2">
        <f t="shared" si="66"/>
        <v>9847127.2329274733</v>
      </c>
      <c r="BO95" t="s">
        <v>94</v>
      </c>
      <c r="BP95" s="2">
        <f t="shared" si="67"/>
        <v>45289500.088985071</v>
      </c>
      <c r="BQ95" s="4">
        <f t="shared" si="68"/>
        <v>1.115504928300125</v>
      </c>
      <c r="BS95" s="4">
        <v>1.11550492828897</v>
      </c>
      <c r="BT95">
        <f t="shared" si="69"/>
        <v>1</v>
      </c>
    </row>
    <row r="96" spans="1:72" x14ac:dyDescent="0.2">
      <c r="A96" t="s">
        <v>95</v>
      </c>
      <c r="C96">
        <v>1.5974017365944199E-2</v>
      </c>
      <c r="D96">
        <v>1.5974017365944198</v>
      </c>
      <c r="F96" t="b">
        <f t="shared" si="37"/>
        <v>1</v>
      </c>
      <c r="H96" t="s">
        <v>95</v>
      </c>
      <c r="I96">
        <v>1.391129032</v>
      </c>
      <c r="J96">
        <v>1.653225806</v>
      </c>
      <c r="K96">
        <v>13.34677419</v>
      </c>
      <c r="L96">
        <v>6.471774194</v>
      </c>
      <c r="M96">
        <v>0.56451612900000003</v>
      </c>
      <c r="N96">
        <v>1.3709677419999999</v>
      </c>
      <c r="O96">
        <v>4.5564516130000001</v>
      </c>
      <c r="P96">
        <v>0.88709677399999998</v>
      </c>
      <c r="Q96">
        <v>14.61693548</v>
      </c>
      <c r="R96">
        <v>3.0443548389999999</v>
      </c>
      <c r="S96">
        <v>26.834677419999998</v>
      </c>
      <c r="T96">
        <v>1.9556451610000001</v>
      </c>
      <c r="U96">
        <v>1.8346774189999999</v>
      </c>
      <c r="V96">
        <v>21.471774190000001</v>
      </c>
      <c r="X96" t="s">
        <v>95</v>
      </c>
      <c r="Y96">
        <f t="shared" si="38"/>
        <v>2.2221919315437141E-2</v>
      </c>
      <c r="Z96">
        <f t="shared" si="39"/>
        <v>2.6408657734871093E-2</v>
      </c>
      <c r="AA96">
        <f t="shared" si="40"/>
        <v>0.21320160269039579</v>
      </c>
      <c r="AB96">
        <f t="shared" si="41"/>
        <v>0.10338023336342551</v>
      </c>
      <c r="AC96">
        <f t="shared" si="42"/>
        <v>9.0175904480015948E-3</v>
      </c>
      <c r="AD96">
        <f t="shared" si="43"/>
        <v>2.1899862518857303E-2</v>
      </c>
      <c r="AE96">
        <f t="shared" si="44"/>
        <v>7.2784837193146448E-2</v>
      </c>
      <c r="AF96">
        <f t="shared" si="45"/>
        <v>1.4170499273149076E-2</v>
      </c>
      <c r="AG96">
        <f t="shared" si="46"/>
        <v>0.2334911811944059</v>
      </c>
      <c r="AH96">
        <f t="shared" si="47"/>
        <v>4.8630577066282245E-2</v>
      </c>
      <c r="AI96">
        <f t="shared" si="48"/>
        <v>0.42865760311659057</v>
      </c>
      <c r="AJ96">
        <f t="shared" si="49"/>
        <v>3.1239509763438734E-2</v>
      </c>
      <c r="AK96">
        <f t="shared" si="50"/>
        <v>2.9307168952011676E-2</v>
      </c>
      <c r="AL96">
        <f t="shared" si="51"/>
        <v>0.3429904937886924</v>
      </c>
      <c r="AN96" t="b">
        <f t="shared" si="52"/>
        <v>1</v>
      </c>
      <c r="AP96" t="s">
        <v>95</v>
      </c>
      <c r="AQ96" s="2">
        <v>425000000</v>
      </c>
      <c r="AR96">
        <v>3</v>
      </c>
      <c r="AS96">
        <v>9.8000000000000004E-2</v>
      </c>
      <c r="AT96">
        <v>1.0571999999999999</v>
      </c>
      <c r="AU96">
        <v>0.85</v>
      </c>
      <c r="AV96">
        <v>7.8793037999999996E-2</v>
      </c>
      <c r="AW96" s="2">
        <v>5390000000</v>
      </c>
      <c r="AY96" t="s">
        <v>95</v>
      </c>
      <c r="AZ96" s="2">
        <f t="shared" si="53"/>
        <v>1197761.4511020619</v>
      </c>
      <c r="BA96" s="2">
        <f t="shared" si="54"/>
        <v>1423426.6519095518</v>
      </c>
      <c r="BB96" s="2">
        <f t="shared" si="55"/>
        <v>11491566.385012334</v>
      </c>
      <c r="BC96" s="2">
        <f t="shared" si="56"/>
        <v>5572194.5782886352</v>
      </c>
      <c r="BD96" s="2">
        <f t="shared" si="57"/>
        <v>486048.12514728599</v>
      </c>
      <c r="BE96" s="2">
        <f t="shared" si="58"/>
        <v>1180402.5897664085</v>
      </c>
      <c r="BF96" s="2">
        <f t="shared" si="59"/>
        <v>3923102.7247105939</v>
      </c>
      <c r="BG96" s="2">
        <f t="shared" si="60"/>
        <v>763789.91082273517</v>
      </c>
      <c r="BH96" s="2">
        <f t="shared" si="61"/>
        <v>12585174.666378479</v>
      </c>
      <c r="BI96" s="2">
        <f t="shared" si="62"/>
        <v>2621188.1038726131</v>
      </c>
      <c r="BJ96" s="2">
        <f t="shared" si="63"/>
        <v>23104644.807984233</v>
      </c>
      <c r="BK96" s="2">
        <f t="shared" si="64"/>
        <v>1683809.576249348</v>
      </c>
      <c r="BL96" s="2">
        <f t="shared" si="65"/>
        <v>1579656.4065134292</v>
      </c>
      <c r="BM96" s="2">
        <f t="shared" si="66"/>
        <v>18487187.615210522</v>
      </c>
      <c r="BO96" t="s">
        <v>95</v>
      </c>
      <c r="BP96" s="2">
        <f t="shared" si="67"/>
        <v>86099953.592968225</v>
      </c>
      <c r="BQ96" s="4">
        <f t="shared" si="68"/>
        <v>1.5974017364187056</v>
      </c>
      <c r="BS96" s="4">
        <v>1.5974017365944198</v>
      </c>
      <c r="BT96">
        <f t="shared" si="69"/>
        <v>1</v>
      </c>
    </row>
    <row r="97" spans="1:72" x14ac:dyDescent="0.2">
      <c r="A97" t="s">
        <v>96</v>
      </c>
      <c r="C97">
        <v>1.4271407110666001E-2</v>
      </c>
      <c r="D97">
        <v>1.4271407110666001</v>
      </c>
      <c r="F97" t="b">
        <f t="shared" si="37"/>
        <v>1</v>
      </c>
      <c r="H97" t="s">
        <v>96</v>
      </c>
      <c r="I97">
        <v>1.49776928</v>
      </c>
      <c r="J97">
        <v>1.5933715740000001</v>
      </c>
      <c r="K97">
        <v>14.40407903</v>
      </c>
      <c r="L97">
        <v>7.3613766729999996</v>
      </c>
      <c r="M97">
        <v>0.605481198</v>
      </c>
      <c r="N97">
        <v>1.3065646909999999</v>
      </c>
      <c r="O97">
        <v>3.9196940730000001</v>
      </c>
      <c r="P97">
        <v>0.66921606099999997</v>
      </c>
      <c r="Q97">
        <v>14.27660931</v>
      </c>
      <c r="R97">
        <v>2.0713830469999999</v>
      </c>
      <c r="S97">
        <v>25.493945190000002</v>
      </c>
      <c r="T97">
        <v>1.6571064369999999</v>
      </c>
      <c r="U97">
        <v>1.7845761630000001</v>
      </c>
      <c r="V97">
        <v>23.35882728</v>
      </c>
      <c r="X97" t="s">
        <v>96</v>
      </c>
      <c r="Y97">
        <f t="shared" si="38"/>
        <v>2.1375275152729096E-2</v>
      </c>
      <c r="Z97">
        <f t="shared" si="39"/>
        <v>2.273965441111668E-2</v>
      </c>
      <c r="AA97">
        <f t="shared" si="40"/>
        <v>0.20556647589133703</v>
      </c>
      <c r="AB97">
        <f t="shared" si="41"/>
        <v>0.10505720339534302</v>
      </c>
      <c r="AC97">
        <f t="shared" si="42"/>
        <v>8.6410686745117694E-3</v>
      </c>
      <c r="AD97">
        <f t="shared" si="43"/>
        <v>1.8646516621682527E-2</v>
      </c>
      <c r="AE97">
        <f t="shared" si="44"/>
        <v>5.593954986504758E-2</v>
      </c>
      <c r="AF97">
        <f t="shared" si="45"/>
        <v>9.5506548515272918E-3</v>
      </c>
      <c r="AG97">
        <f t="shared" si="46"/>
        <v>0.20374730362293442</v>
      </c>
      <c r="AH97">
        <f t="shared" si="47"/>
        <v>2.9561550745868807E-2</v>
      </c>
      <c r="AI97">
        <f t="shared" si="48"/>
        <v>0.36383447066349534</v>
      </c>
      <c r="AJ97">
        <f t="shared" si="49"/>
        <v>2.3649240588132205E-2</v>
      </c>
      <c r="AK97">
        <f t="shared" si="50"/>
        <v>2.5468412942163253E-2</v>
      </c>
      <c r="AL97">
        <f t="shared" si="51"/>
        <v>0.333363333740611</v>
      </c>
      <c r="AN97" t="b">
        <f t="shared" si="52"/>
        <v>1</v>
      </c>
      <c r="AP97" t="s">
        <v>96</v>
      </c>
      <c r="AQ97" s="2">
        <v>521000000</v>
      </c>
      <c r="AR97">
        <v>3</v>
      </c>
      <c r="AS97">
        <v>9.3600000000000003E-2</v>
      </c>
      <c r="AT97">
        <v>1.3919999999999999</v>
      </c>
      <c r="AU97">
        <v>1.1599999999999999</v>
      </c>
      <c r="AV97">
        <v>7.8E-2</v>
      </c>
      <c r="AW97" s="2">
        <v>6680000000</v>
      </c>
      <c r="AY97" t="s">
        <v>96</v>
      </c>
      <c r="AZ97" s="2">
        <f t="shared" si="53"/>
        <v>1427868.3802023036</v>
      </c>
      <c r="BA97" s="2">
        <f t="shared" si="54"/>
        <v>1519008.9146625942</v>
      </c>
      <c r="BB97" s="2">
        <f t="shared" si="55"/>
        <v>13731840.589541314</v>
      </c>
      <c r="BC97" s="2">
        <f t="shared" si="56"/>
        <v>7017821.1868089139</v>
      </c>
      <c r="BD97" s="2">
        <f t="shared" si="57"/>
        <v>577223.38745738612</v>
      </c>
      <c r="BE97" s="2">
        <f t="shared" si="58"/>
        <v>1245587.3103283928</v>
      </c>
      <c r="BF97" s="2">
        <f t="shared" si="59"/>
        <v>3736761.9309851783</v>
      </c>
      <c r="BG97" s="2">
        <f t="shared" si="60"/>
        <v>637983.74408202316</v>
      </c>
      <c r="BH97" s="2">
        <f t="shared" si="61"/>
        <v>13610319.882012019</v>
      </c>
      <c r="BI97" s="2">
        <f t="shared" si="62"/>
        <v>1974711.5898240365</v>
      </c>
      <c r="BJ97" s="2">
        <f t="shared" si="63"/>
        <v>24304142.640321489</v>
      </c>
      <c r="BK97" s="2">
        <f t="shared" si="64"/>
        <v>1579769.2712872312</v>
      </c>
      <c r="BL97" s="2">
        <f t="shared" si="65"/>
        <v>1701289.9845365053</v>
      </c>
      <c r="BM97" s="2">
        <f t="shared" si="66"/>
        <v>22268670.693872813</v>
      </c>
      <c r="BO97" t="s">
        <v>96</v>
      </c>
      <c r="BP97" s="2">
        <f t="shared" si="67"/>
        <v>95332999.505922198</v>
      </c>
      <c r="BQ97" s="4">
        <f t="shared" si="68"/>
        <v>1.4271407111665</v>
      </c>
      <c r="BS97" s="4">
        <v>1.4271407110666001</v>
      </c>
      <c r="BT97">
        <f t="shared" si="69"/>
        <v>1</v>
      </c>
    </row>
    <row r="98" spans="1:72" x14ac:dyDescent="0.2">
      <c r="A98" t="s">
        <v>97</v>
      </c>
      <c r="C98">
        <v>1.8646049896049899E-2</v>
      </c>
      <c r="D98">
        <v>1.8646049896049899</v>
      </c>
      <c r="F98" t="b">
        <f t="shared" si="37"/>
        <v>1</v>
      </c>
      <c r="H98" t="s">
        <v>97</v>
      </c>
      <c r="I98">
        <v>1.4268902619999999</v>
      </c>
      <c r="J98">
        <v>3.2362459549999998</v>
      </c>
      <c r="K98">
        <v>19.505736979999998</v>
      </c>
      <c r="L98">
        <v>7.193292145</v>
      </c>
      <c r="M98">
        <v>0.79435127999999999</v>
      </c>
      <c r="N98">
        <v>2.7802294789999999</v>
      </c>
      <c r="O98">
        <v>3.3539276259999999</v>
      </c>
      <c r="P98">
        <v>0.647249191</v>
      </c>
      <c r="Q98">
        <v>12.430126509999999</v>
      </c>
      <c r="R98">
        <v>2.2653721679999999</v>
      </c>
      <c r="S98">
        <v>20.535451599999998</v>
      </c>
      <c r="T98">
        <v>1.662253604</v>
      </c>
      <c r="U98">
        <v>1.58870256</v>
      </c>
      <c r="V98">
        <v>22.580170639999999</v>
      </c>
      <c r="X98" t="s">
        <v>97</v>
      </c>
      <c r="Y98">
        <f t="shared" si="38"/>
        <v>2.6605867021439713E-2</v>
      </c>
      <c r="Z98">
        <f t="shared" si="39"/>
        <v>6.0343203552819649E-2</v>
      </c>
      <c r="AA98">
        <f t="shared" si="40"/>
        <v>0.36370494498830569</v>
      </c>
      <c r="AB98">
        <f t="shared" si="41"/>
        <v>0.13412648425253379</v>
      </c>
      <c r="AC98">
        <f t="shared" si="42"/>
        <v>1.4811513601871105E-2</v>
      </c>
      <c r="AD98">
        <f t="shared" si="43"/>
        <v>5.184029758790281E-2</v>
      </c>
      <c r="AE98">
        <f t="shared" si="44"/>
        <v>6.2537501862136177E-2</v>
      </c>
      <c r="AF98">
        <f t="shared" si="45"/>
        <v>1.2068640710563931E-2</v>
      </c>
      <c r="AG98">
        <f t="shared" si="46"/>
        <v>0.23177275911967257</v>
      </c>
      <c r="AH98">
        <f t="shared" si="47"/>
        <v>4.2240242477650736E-2</v>
      </c>
      <c r="AI98">
        <f t="shared" si="48"/>
        <v>0.38290505517151774</v>
      </c>
      <c r="AJ98">
        <f t="shared" si="49"/>
        <v>3.0994463640072772E-2</v>
      </c>
      <c r="AK98">
        <f t="shared" si="50"/>
        <v>2.962302720374221E-2</v>
      </c>
      <c r="AL98">
        <f t="shared" si="51"/>
        <v>0.42103098841476094</v>
      </c>
      <c r="AN98" t="b">
        <f t="shared" si="52"/>
        <v>1</v>
      </c>
      <c r="AP98" t="s">
        <v>97</v>
      </c>
      <c r="AQ98" s="2">
        <v>391000000</v>
      </c>
      <c r="AR98">
        <v>3</v>
      </c>
      <c r="AS98">
        <v>9.5699999999999993E-2</v>
      </c>
      <c r="AT98">
        <v>1.1374</v>
      </c>
      <c r="AU98">
        <v>0.96</v>
      </c>
      <c r="AV98">
        <v>8.0773693999999993E-2</v>
      </c>
      <c r="AW98" s="2">
        <v>4840000000</v>
      </c>
      <c r="AY98" t="s">
        <v>97</v>
      </c>
      <c r="AZ98" s="2">
        <f t="shared" si="53"/>
        <v>1287723.9638376823</v>
      </c>
      <c r="BA98" s="2">
        <f t="shared" si="54"/>
        <v>2920611.0519564711</v>
      </c>
      <c r="BB98" s="2">
        <f t="shared" si="55"/>
        <v>17603319.337433998</v>
      </c>
      <c r="BC98" s="2">
        <f t="shared" si="56"/>
        <v>6491721.8378226347</v>
      </c>
      <c r="BD98" s="2">
        <f t="shared" si="57"/>
        <v>716877.25833056157</v>
      </c>
      <c r="BE98" s="2">
        <f t="shared" si="58"/>
        <v>2509070.4032544959</v>
      </c>
      <c r="BF98" s="2">
        <f t="shared" si="59"/>
        <v>3026815.0901273913</v>
      </c>
      <c r="BG98" s="2">
        <f t="shared" si="60"/>
        <v>584122.21039129433</v>
      </c>
      <c r="BH98" s="2">
        <f t="shared" si="61"/>
        <v>11217801.541392153</v>
      </c>
      <c r="BI98" s="2">
        <f t="shared" si="62"/>
        <v>2044427.7359182956</v>
      </c>
      <c r="BJ98" s="2">
        <f t="shared" si="63"/>
        <v>18532604.67030146</v>
      </c>
      <c r="BK98" s="2">
        <f t="shared" si="64"/>
        <v>1500132.040179522</v>
      </c>
      <c r="BL98" s="2">
        <f t="shared" si="65"/>
        <v>1433754.5166611231</v>
      </c>
      <c r="BM98" s="2">
        <f t="shared" si="66"/>
        <v>20377899.839274429</v>
      </c>
      <c r="BO98" t="s">
        <v>97</v>
      </c>
      <c r="BP98" s="2">
        <f t="shared" si="67"/>
        <v>90246881.496881515</v>
      </c>
      <c r="BQ98" s="4">
        <f t="shared" si="68"/>
        <v>1.8646049896049899</v>
      </c>
      <c r="BS98" s="4">
        <v>1.8646049896049899</v>
      </c>
      <c r="BT98">
        <f t="shared" si="69"/>
        <v>1</v>
      </c>
    </row>
    <row r="99" spans="1:72" x14ac:dyDescent="0.2">
      <c r="A99" t="s">
        <v>98</v>
      </c>
      <c r="C99">
        <v>1.8136101005777901E-2</v>
      </c>
      <c r="D99">
        <v>1.81361010057779</v>
      </c>
      <c r="F99" t="b">
        <f t="shared" si="37"/>
        <v>1</v>
      </c>
      <c r="H99" t="s">
        <v>98</v>
      </c>
      <c r="I99">
        <v>1.308099082</v>
      </c>
      <c r="J99">
        <v>2.8945171169999999</v>
      </c>
      <c r="K99">
        <v>18.17422766</v>
      </c>
      <c r="L99">
        <v>8.3217367099999997</v>
      </c>
      <c r="M99">
        <v>0.59838575000000005</v>
      </c>
      <c r="N99">
        <v>3.9103812969999998</v>
      </c>
      <c r="O99">
        <v>3.6320623429999999</v>
      </c>
      <c r="P99">
        <v>0.73754522700000003</v>
      </c>
      <c r="Q99">
        <v>11.50848873</v>
      </c>
      <c r="R99">
        <v>2.6718619540000001</v>
      </c>
      <c r="S99">
        <v>22.78040635</v>
      </c>
      <c r="T99">
        <v>2.0317283609999999</v>
      </c>
      <c r="U99">
        <v>1.3220150289999999</v>
      </c>
      <c r="V99">
        <v>20.108544389999999</v>
      </c>
      <c r="X99" t="s">
        <v>98</v>
      </c>
      <c r="Y99">
        <f t="shared" si="38"/>
        <v>2.3723817076717349E-2</v>
      </c>
      <c r="Z99">
        <f t="shared" si="39"/>
        <v>5.2495254796865051E-2</v>
      </c>
      <c r="AA99">
        <f t="shared" si="40"/>
        <v>0.32960962854376258</v>
      </c>
      <c r="AB99">
        <f t="shared" si="41"/>
        <v>0.15092385751604986</v>
      </c>
      <c r="AC99">
        <f t="shared" si="42"/>
        <v>1.0852384402418164E-2</v>
      </c>
      <c r="AD99">
        <f t="shared" si="43"/>
        <v>7.0919070173496787E-2</v>
      </c>
      <c r="AE99">
        <f t="shared" si="44"/>
        <v>6.587144951193033E-2</v>
      </c>
      <c r="AF99">
        <f t="shared" si="45"/>
        <v>1.3376194733201389E-2</v>
      </c>
      <c r="AG99">
        <f t="shared" si="46"/>
        <v>0.20871911403113663</v>
      </c>
      <c r="AH99">
        <f t="shared" si="47"/>
        <v>4.8457158271239108E-2</v>
      </c>
      <c r="AI99">
        <f t="shared" si="48"/>
        <v>0.41314775051626429</v>
      </c>
      <c r="AJ99">
        <f t="shared" si="49"/>
        <v>3.6847630771399582E-2</v>
      </c>
      <c r="AK99">
        <f t="shared" si="50"/>
        <v>2.3976198097100398E-2</v>
      </c>
      <c r="AL99">
        <f t="shared" si="51"/>
        <v>0.36469059213620852</v>
      </c>
      <c r="AN99" t="b">
        <f t="shared" si="52"/>
        <v>1</v>
      </c>
      <c r="AP99" t="s">
        <v>98</v>
      </c>
      <c r="AQ99" s="2">
        <v>749000000</v>
      </c>
      <c r="AR99">
        <v>3</v>
      </c>
      <c r="AS99">
        <v>0.1089</v>
      </c>
      <c r="AT99">
        <v>1.0219</v>
      </c>
      <c r="AU99">
        <v>0.83</v>
      </c>
      <c r="AV99">
        <v>8.8449946000000002E-2</v>
      </c>
      <c r="AW99" s="2">
        <v>8470000000</v>
      </c>
      <c r="AY99" t="s">
        <v>98</v>
      </c>
      <c r="AZ99" s="2">
        <f t="shared" si="53"/>
        <v>2009407.3063979596</v>
      </c>
      <c r="BA99" s="2">
        <f t="shared" si="54"/>
        <v>4446348.0812944695</v>
      </c>
      <c r="BB99" s="2">
        <f t="shared" si="55"/>
        <v>27917935.537656687</v>
      </c>
      <c r="BC99" s="2">
        <f t="shared" si="56"/>
        <v>12783250.731609423</v>
      </c>
      <c r="BD99" s="2">
        <f t="shared" si="57"/>
        <v>919196.9588848186</v>
      </c>
      <c r="BE99" s="2">
        <f t="shared" si="58"/>
        <v>6006845.2436951781</v>
      </c>
      <c r="BF99" s="2">
        <f t="shared" si="59"/>
        <v>5579311.7736604987</v>
      </c>
      <c r="BG99" s="2">
        <f t="shared" si="60"/>
        <v>1132963.6939021577</v>
      </c>
      <c r="BH99" s="2">
        <f t="shared" si="61"/>
        <v>17678508.958437275</v>
      </c>
      <c r="BI99" s="2">
        <f t="shared" si="62"/>
        <v>4104321.3055739524</v>
      </c>
      <c r="BJ99" s="2">
        <f t="shared" si="63"/>
        <v>34993614.468727581</v>
      </c>
      <c r="BK99" s="2">
        <f t="shared" si="64"/>
        <v>3120994.3263375447</v>
      </c>
      <c r="BL99" s="2">
        <f t="shared" si="65"/>
        <v>2030783.9788244036</v>
      </c>
      <c r="BM99" s="2">
        <f t="shared" si="66"/>
        <v>30889293.153936863</v>
      </c>
      <c r="BO99" t="s">
        <v>98</v>
      </c>
      <c r="BP99" s="2">
        <f t="shared" si="67"/>
        <v>153612775.51893881</v>
      </c>
      <c r="BQ99" s="4">
        <f t="shared" si="68"/>
        <v>1.81361010057779</v>
      </c>
      <c r="BS99" s="4">
        <v>1.81361010057779</v>
      </c>
      <c r="BT99">
        <f t="shared" si="69"/>
        <v>1</v>
      </c>
    </row>
    <row r="100" spans="1:72" x14ac:dyDescent="0.2">
      <c r="A100" t="s">
        <v>99</v>
      </c>
      <c r="C100">
        <v>3.0480960193420299E-2</v>
      </c>
      <c r="D100">
        <v>3.0480960193420299</v>
      </c>
      <c r="F100" t="b">
        <f t="shared" si="37"/>
        <v>1</v>
      </c>
      <c r="H100" t="s">
        <v>99</v>
      </c>
      <c r="I100">
        <v>1.4115356530000001</v>
      </c>
      <c r="J100">
        <v>4.1129228519999996</v>
      </c>
      <c r="K100">
        <v>32.587004139999998</v>
      </c>
      <c r="L100">
        <v>7.276709662</v>
      </c>
      <c r="M100">
        <v>0.31637868099999999</v>
      </c>
      <c r="N100">
        <v>4.1129228519999996</v>
      </c>
      <c r="O100">
        <v>3.918228279</v>
      </c>
      <c r="P100">
        <v>0.29204185900000001</v>
      </c>
      <c r="Q100">
        <v>6.8386468730000001</v>
      </c>
      <c r="R100">
        <v>2.7500608419999999</v>
      </c>
      <c r="S100">
        <v>16.23266001</v>
      </c>
      <c r="T100">
        <v>1.557556583</v>
      </c>
      <c r="U100">
        <v>1.581893405</v>
      </c>
      <c r="V100">
        <v>17.011438309999999</v>
      </c>
      <c r="X100" t="s">
        <v>99</v>
      </c>
      <c r="Y100">
        <f t="shared" si="38"/>
        <v>4.3024962050686531E-2</v>
      </c>
      <c r="Z100">
        <f t="shared" si="39"/>
        <v>0.12536583773042068</v>
      </c>
      <c r="AA100">
        <f t="shared" si="40"/>
        <v>0.99328317601416249</v>
      </c>
      <c r="AB100">
        <f t="shared" si="41"/>
        <v>0.22180109754649888</v>
      </c>
      <c r="AC100">
        <f t="shared" si="42"/>
        <v>9.6435259816078193E-3</v>
      </c>
      <c r="AD100">
        <f t="shared" si="43"/>
        <v>0.12536583773042068</v>
      </c>
      <c r="AE100">
        <f t="shared" si="44"/>
        <v>0.11943136020093272</v>
      </c>
      <c r="AF100">
        <f t="shared" si="45"/>
        <v>8.9017162789914641E-3</v>
      </c>
      <c r="AG100">
        <f t="shared" si="46"/>
        <v>0.20844852311277118</v>
      </c>
      <c r="AH100">
        <f t="shared" si="47"/>
        <v>8.3824495054485915E-2</v>
      </c>
      <c r="AI100">
        <f t="shared" si="48"/>
        <v>0.49478706359813557</v>
      </c>
      <c r="AJ100">
        <f t="shared" si="49"/>
        <v>4.7475820205422743E-2</v>
      </c>
      <c r="AK100">
        <f t="shared" si="50"/>
        <v>4.82176299080391E-2</v>
      </c>
      <c r="AL100">
        <f t="shared" si="51"/>
        <v>0.51852497395993502</v>
      </c>
      <c r="AN100" t="b">
        <f t="shared" si="52"/>
        <v>1</v>
      </c>
      <c r="AP100" t="s">
        <v>99</v>
      </c>
      <c r="AQ100" s="2">
        <v>451000000</v>
      </c>
      <c r="AR100">
        <v>3</v>
      </c>
      <c r="AS100">
        <v>0.1026</v>
      </c>
      <c r="AT100">
        <v>1.1315999999999999</v>
      </c>
      <c r="AU100">
        <v>0.96</v>
      </c>
      <c r="AV100">
        <v>8.7041357E-2</v>
      </c>
      <c r="AW100" s="2">
        <v>5180000000</v>
      </c>
      <c r="AY100" t="s">
        <v>99</v>
      </c>
      <c r="AZ100" s="2">
        <f t="shared" si="53"/>
        <v>2228693.0342255621</v>
      </c>
      <c r="BA100" s="2">
        <f t="shared" si="54"/>
        <v>6493950.3944357904</v>
      </c>
      <c r="BB100" s="2">
        <f t="shared" si="55"/>
        <v>51452068.517533615</v>
      </c>
      <c r="BC100" s="2">
        <f t="shared" si="56"/>
        <v>11489296.852908643</v>
      </c>
      <c r="BD100" s="2">
        <f t="shared" si="57"/>
        <v>499534.64584728499</v>
      </c>
      <c r="BE100" s="2">
        <f t="shared" si="58"/>
        <v>6493950.3944357904</v>
      </c>
      <c r="BF100" s="2">
        <f t="shared" si="59"/>
        <v>6186544.4584083147</v>
      </c>
      <c r="BG100" s="2">
        <f t="shared" si="60"/>
        <v>461108.90325175785</v>
      </c>
      <c r="BH100" s="2">
        <f t="shared" si="61"/>
        <v>10797633.497241547</v>
      </c>
      <c r="BI100" s="2">
        <f t="shared" si="62"/>
        <v>4342108.8438223703</v>
      </c>
      <c r="BJ100" s="2">
        <f t="shared" si="63"/>
        <v>25629969.894383419</v>
      </c>
      <c r="BK100" s="2">
        <f t="shared" si="64"/>
        <v>2459247.486640898</v>
      </c>
      <c r="BL100" s="2">
        <f t="shared" si="65"/>
        <v>2497673.2292364254</v>
      </c>
      <c r="BM100" s="2">
        <f t="shared" si="66"/>
        <v>26859593.651124634</v>
      </c>
      <c r="BO100" t="s">
        <v>99</v>
      </c>
      <c r="BP100" s="2">
        <f t="shared" si="67"/>
        <v>157891373.80349606</v>
      </c>
      <c r="BQ100" s="4">
        <f t="shared" si="68"/>
        <v>3.0480960193725108</v>
      </c>
      <c r="BS100" s="4">
        <v>3.0480960193420299</v>
      </c>
      <c r="BT100">
        <f t="shared" si="69"/>
        <v>1</v>
      </c>
    </row>
    <row r="101" spans="1:72" x14ac:dyDescent="0.2">
      <c r="A101" t="s">
        <v>100</v>
      </c>
      <c r="C101">
        <v>1.5068827889549601E-2</v>
      </c>
      <c r="D101">
        <v>1.5068827889549601</v>
      </c>
      <c r="F101" t="b">
        <f t="shared" si="37"/>
        <v>1</v>
      </c>
      <c r="H101" t="s">
        <v>100</v>
      </c>
      <c r="I101">
        <v>1.9462227910000001</v>
      </c>
      <c r="J101">
        <v>3.5595390519999999</v>
      </c>
      <c r="K101">
        <v>25.531370039999999</v>
      </c>
      <c r="L101">
        <v>7.9641485279999999</v>
      </c>
      <c r="M101">
        <v>0.48655569799999998</v>
      </c>
      <c r="N101">
        <v>2.023047375</v>
      </c>
      <c r="O101">
        <v>4.5070422539999999</v>
      </c>
      <c r="P101">
        <v>0.61459667100000004</v>
      </c>
      <c r="Q101">
        <v>10.19206146</v>
      </c>
      <c r="R101">
        <v>2.6120358509999999</v>
      </c>
      <c r="S101">
        <v>18.950064019999999</v>
      </c>
      <c r="T101">
        <v>1.3572343149999999</v>
      </c>
      <c r="U101">
        <v>1.510883483</v>
      </c>
      <c r="V101">
        <v>18.745198460000001</v>
      </c>
      <c r="X101" t="s">
        <v>100</v>
      </c>
      <c r="Y101">
        <f t="shared" si="38"/>
        <v>2.9327296272297864E-2</v>
      </c>
      <c r="Z101">
        <f t="shared" si="39"/>
        <v>5.3638081340718548E-2</v>
      </c>
      <c r="AA101">
        <f t="shared" si="40"/>
        <v>0.38472782091716312</v>
      </c>
      <c r="AB101">
        <f t="shared" si="41"/>
        <v>0.12001038345524179</v>
      </c>
      <c r="AC101">
        <f t="shared" si="42"/>
        <v>7.331824071841673E-3</v>
      </c>
      <c r="AD101">
        <f t="shared" si="43"/>
        <v>3.048495270628011E-2</v>
      </c>
      <c r="AE101">
        <f t="shared" si="44"/>
        <v>6.7915844016453703E-2</v>
      </c>
      <c r="AF101">
        <f t="shared" si="45"/>
        <v>9.2612514567891411E-3</v>
      </c>
      <c r="AG101">
        <f t="shared" si="46"/>
        <v>0.15358241998045163</v>
      </c>
      <c r="AH101">
        <f t="shared" si="47"/>
        <v>3.9360318680052228E-2</v>
      </c>
      <c r="AI101">
        <f t="shared" si="48"/>
        <v>0.28555525321332642</v>
      </c>
      <c r="AJ101">
        <f t="shared" si="49"/>
        <v>2.0451930298525749E-2</v>
      </c>
      <c r="AK101">
        <f t="shared" si="50"/>
        <v>2.2767243166490241E-2</v>
      </c>
      <c r="AL101">
        <f t="shared" si="51"/>
        <v>0.28246816934919022</v>
      </c>
      <c r="AN101" t="b">
        <f t="shared" si="52"/>
        <v>1</v>
      </c>
      <c r="AP101" t="s">
        <v>100</v>
      </c>
      <c r="AQ101" s="2">
        <v>810000000</v>
      </c>
      <c r="AR101">
        <v>3</v>
      </c>
      <c r="AS101">
        <v>0.1021</v>
      </c>
      <c r="AT101">
        <v>1.079</v>
      </c>
      <c r="AU101">
        <v>0.91</v>
      </c>
      <c r="AV101">
        <v>8.6108433999999998E-2</v>
      </c>
      <c r="AW101" s="2">
        <v>9410000000</v>
      </c>
      <c r="AY101" t="s">
        <v>100</v>
      </c>
      <c r="AZ101" s="2">
        <f t="shared" si="53"/>
        <v>2759698.5792232291</v>
      </c>
      <c r="BA101" s="2">
        <f t="shared" si="54"/>
        <v>5047343.4541616151</v>
      </c>
      <c r="BB101" s="2">
        <f t="shared" si="55"/>
        <v>36202887.948305048</v>
      </c>
      <c r="BC101" s="2">
        <f t="shared" si="56"/>
        <v>11292977.083138252</v>
      </c>
      <c r="BD101" s="2">
        <f t="shared" si="57"/>
        <v>689924.64516030147</v>
      </c>
      <c r="BE101" s="2">
        <f t="shared" si="58"/>
        <v>2868634.0496609579</v>
      </c>
      <c r="BF101" s="2">
        <f t="shared" si="59"/>
        <v>6390880.9219482932</v>
      </c>
      <c r="BG101" s="2">
        <f t="shared" si="60"/>
        <v>871483.76208385814</v>
      </c>
      <c r="BH101" s="2">
        <f t="shared" si="61"/>
        <v>14452105.720160499</v>
      </c>
      <c r="BI101" s="2">
        <f t="shared" si="62"/>
        <v>3703805.9877929147</v>
      </c>
      <c r="BJ101" s="2">
        <f t="shared" si="63"/>
        <v>26870749.327374015</v>
      </c>
      <c r="BK101" s="2">
        <f t="shared" si="64"/>
        <v>1924526.6410912732</v>
      </c>
      <c r="BL101" s="2">
        <f t="shared" si="65"/>
        <v>2142397.5819667317</v>
      </c>
      <c r="BM101" s="2">
        <f t="shared" si="66"/>
        <v>26580254.7357588</v>
      </c>
      <c r="BO101" t="s">
        <v>100</v>
      </c>
      <c r="BP101" s="2">
        <f t="shared" si="67"/>
        <v>141797670.43782577</v>
      </c>
      <c r="BQ101" s="4">
        <f t="shared" si="68"/>
        <v>1.5068827889248222</v>
      </c>
      <c r="BS101" s="4">
        <v>1.5068827889549601</v>
      </c>
      <c r="BT101">
        <f t="shared" si="69"/>
        <v>1</v>
      </c>
    </row>
    <row r="102" spans="1:72" x14ac:dyDescent="0.2">
      <c r="A102" t="s">
        <v>101</v>
      </c>
      <c r="C102">
        <v>1.43256801080455E-2</v>
      </c>
      <c r="D102">
        <v>1.43256801080455</v>
      </c>
      <c r="F102" t="b">
        <f t="shared" si="37"/>
        <v>1</v>
      </c>
      <c r="H102" t="s">
        <v>101</v>
      </c>
      <c r="I102">
        <v>2.5412160030000002</v>
      </c>
      <c r="J102">
        <v>1.2181035389999999</v>
      </c>
      <c r="K102">
        <v>16.244880810000002</v>
      </c>
      <c r="L102">
        <v>5.407959677</v>
      </c>
      <c r="M102">
        <v>0.52504462900000004</v>
      </c>
      <c r="N102">
        <v>1.01858658</v>
      </c>
      <c r="O102">
        <v>3.0347579539999998</v>
      </c>
      <c r="P102">
        <v>0.36753123999999998</v>
      </c>
      <c r="Q102">
        <v>8.1171899609999993</v>
      </c>
      <c r="R102">
        <v>7.3611256960000002</v>
      </c>
      <c r="S102">
        <v>30.568098289999998</v>
      </c>
      <c r="T102">
        <v>3.9483356089999999</v>
      </c>
      <c r="U102">
        <v>4.8514123700000003</v>
      </c>
      <c r="V102">
        <v>14.79575764</v>
      </c>
      <c r="X102" t="s">
        <v>101</v>
      </c>
      <c r="Y102">
        <f t="shared" si="38"/>
        <v>3.640464754442399E-2</v>
      </c>
      <c r="Z102">
        <f t="shared" si="39"/>
        <v>1.7450161638192126E-2</v>
      </c>
      <c r="AA102">
        <f t="shared" si="40"/>
        <v>0.23271896587738708</v>
      </c>
      <c r="AB102">
        <f t="shared" si="41"/>
        <v>7.7472700369911066E-2</v>
      </c>
      <c r="AC102">
        <f t="shared" si="42"/>
        <v>7.5216213975014302E-3</v>
      </c>
      <c r="AD102">
        <f t="shared" si="43"/>
        <v>1.4591945507428096E-2</v>
      </c>
      <c r="AE102">
        <f t="shared" si="44"/>
        <v>4.3474971654350651E-2</v>
      </c>
      <c r="AF102">
        <f t="shared" si="45"/>
        <v>5.2651349739532959E-3</v>
      </c>
      <c r="AG102">
        <f t="shared" si="46"/>
        <v>0.1162842667575243</v>
      </c>
      <c r="AH102">
        <f t="shared" si="47"/>
        <v>0.10545313195600979</v>
      </c>
      <c r="AI102">
        <f t="shared" si="48"/>
        <v>0.43790879761383267</v>
      </c>
      <c r="AJ102">
        <f t="shared" si="49"/>
        <v>5.6562592893739015E-2</v>
      </c>
      <c r="AK102">
        <f t="shared" si="50"/>
        <v>6.949978168483488E-2</v>
      </c>
      <c r="AL102">
        <f t="shared" si="51"/>
        <v>0.21195929090681023</v>
      </c>
      <c r="AN102" t="b">
        <f t="shared" si="52"/>
        <v>1</v>
      </c>
      <c r="AP102" t="s">
        <v>101</v>
      </c>
      <c r="AQ102" s="2">
        <v>55500000</v>
      </c>
      <c r="AR102">
        <v>0</v>
      </c>
      <c r="AS102">
        <v>0.107</v>
      </c>
      <c r="AT102">
        <v>0.50460000000000005</v>
      </c>
      <c r="AU102">
        <v>0.4511</v>
      </c>
      <c r="AV102">
        <v>9.5655371000000003E-2</v>
      </c>
      <c r="AW102" s="2">
        <v>580000000</v>
      </c>
      <c r="AY102" t="s">
        <v>101</v>
      </c>
      <c r="AZ102" s="2">
        <f t="shared" si="53"/>
        <v>211146.95575765916</v>
      </c>
      <c r="BA102" s="2">
        <f t="shared" si="54"/>
        <v>101210.93750151433</v>
      </c>
      <c r="BB102" s="2">
        <f t="shared" si="55"/>
        <v>1349770.002088845</v>
      </c>
      <c r="BC102" s="2">
        <f t="shared" si="56"/>
        <v>449341.66214548418</v>
      </c>
      <c r="BD102" s="2">
        <f t="shared" si="57"/>
        <v>43625.4041055083</v>
      </c>
      <c r="BE102" s="2">
        <f t="shared" si="58"/>
        <v>84633.283943082948</v>
      </c>
      <c r="BF102" s="2">
        <f t="shared" si="59"/>
        <v>252154.83559523377</v>
      </c>
      <c r="BG102" s="2">
        <f t="shared" si="60"/>
        <v>30537.782848929117</v>
      </c>
      <c r="BH102" s="2">
        <f t="shared" si="61"/>
        <v>674448.74719364091</v>
      </c>
      <c r="BI102" s="2">
        <f t="shared" si="62"/>
        <v>611628.1653448568</v>
      </c>
      <c r="BJ102" s="2">
        <f t="shared" si="63"/>
        <v>2539871.0261602295</v>
      </c>
      <c r="BK102" s="2">
        <f t="shared" si="64"/>
        <v>328063.03878368629</v>
      </c>
      <c r="BL102" s="2">
        <f t="shared" si="65"/>
        <v>403098.73377204232</v>
      </c>
      <c r="BM102" s="2">
        <f t="shared" si="66"/>
        <v>1229363.8872594992</v>
      </c>
      <c r="BO102" t="s">
        <v>101</v>
      </c>
      <c r="BP102" s="2">
        <f t="shared" si="67"/>
        <v>8308894.4625002118</v>
      </c>
      <c r="BQ102" s="4">
        <f t="shared" si="68"/>
        <v>1.4325680107758987</v>
      </c>
      <c r="BS102" s="4">
        <v>1.43256801080455</v>
      </c>
      <c r="BT102">
        <f t="shared" si="69"/>
        <v>1</v>
      </c>
    </row>
    <row r="103" spans="1:72" x14ac:dyDescent="0.2">
      <c r="A103" t="s">
        <v>102</v>
      </c>
      <c r="C103">
        <v>1.6917038841521199E-2</v>
      </c>
      <c r="D103">
        <v>1.6917038841521199</v>
      </c>
      <c r="F103" t="b">
        <f t="shared" si="37"/>
        <v>1</v>
      </c>
      <c r="H103" t="s">
        <v>102</v>
      </c>
      <c r="I103">
        <v>2.5075987839999998</v>
      </c>
      <c r="J103">
        <v>1.4893617020000001</v>
      </c>
      <c r="K103">
        <v>16.64133739</v>
      </c>
      <c r="L103">
        <v>4.7112462009999998</v>
      </c>
      <c r="M103">
        <v>0.71428571399999996</v>
      </c>
      <c r="N103">
        <v>1.23100304</v>
      </c>
      <c r="O103">
        <v>3.267477204</v>
      </c>
      <c r="P103">
        <v>0.39513677800000002</v>
      </c>
      <c r="Q103">
        <v>8.2370820669999993</v>
      </c>
      <c r="R103">
        <v>7.2644376900000003</v>
      </c>
      <c r="S103">
        <v>30.668693009999998</v>
      </c>
      <c r="T103">
        <v>3.76899696</v>
      </c>
      <c r="U103">
        <v>4.5136778120000001</v>
      </c>
      <c r="V103">
        <v>14.589665650000001</v>
      </c>
      <c r="X103" t="s">
        <v>102</v>
      </c>
      <c r="Y103">
        <f t="shared" si="38"/>
        <v>4.2421146027879324E-2</v>
      </c>
      <c r="Z103">
        <f t="shared" si="39"/>
        <v>2.5195589761808121E-2</v>
      </c>
      <c r="AA103">
        <f t="shared" si="40"/>
        <v>0.28152215100148903</v>
      </c>
      <c r="AB103">
        <f t="shared" si="41"/>
        <v>7.9700334974286191E-2</v>
      </c>
      <c r="AC103">
        <f t="shared" si="42"/>
        <v>1.2083599167681702E-2</v>
      </c>
      <c r="AD103">
        <f t="shared" si="43"/>
        <v>2.0824926241710676E-2</v>
      </c>
      <c r="AE103">
        <f t="shared" si="44"/>
        <v>5.5276038773853085E-2</v>
      </c>
      <c r="AF103">
        <f t="shared" si="45"/>
        <v>6.6845442211395404E-3</v>
      </c>
      <c r="AG103">
        <f t="shared" si="46"/>
        <v>0.13934703726823672</v>
      </c>
      <c r="AH103">
        <f t="shared" si="47"/>
        <v>0.12289277456354053</v>
      </c>
      <c r="AI103">
        <f t="shared" si="48"/>
        <v>0.5188234708688596</v>
      </c>
      <c r="AJ103">
        <f t="shared" si="49"/>
        <v>6.3760267965895318E-2</v>
      </c>
      <c r="AK103">
        <f t="shared" si="50"/>
        <v>7.6358062863716422E-2</v>
      </c>
      <c r="AL103">
        <f t="shared" si="51"/>
        <v>0.24681394048585767</v>
      </c>
      <c r="AN103" t="b">
        <f t="shared" si="52"/>
        <v>1</v>
      </c>
      <c r="AP103" t="s">
        <v>102</v>
      </c>
      <c r="AQ103" s="2">
        <v>42400000</v>
      </c>
      <c r="AR103">
        <v>0</v>
      </c>
      <c r="AS103">
        <v>0.10349999999999999</v>
      </c>
      <c r="AT103">
        <v>0.50380000000000003</v>
      </c>
      <c r="AU103">
        <v>0.44929999999999998</v>
      </c>
      <c r="AV103">
        <v>9.2303593000000003E-2</v>
      </c>
      <c r="AW103" s="2">
        <v>459000000</v>
      </c>
      <c r="AY103" t="s">
        <v>102</v>
      </c>
      <c r="AZ103" s="2">
        <f t="shared" si="53"/>
        <v>194713.0602679661</v>
      </c>
      <c r="BA103" s="2">
        <f t="shared" si="54"/>
        <v>115647.75700669928</v>
      </c>
      <c r="BB103" s="2">
        <f t="shared" si="55"/>
        <v>1292186.6730968347</v>
      </c>
      <c r="BC103" s="2">
        <f t="shared" si="56"/>
        <v>365824.53753197362</v>
      </c>
      <c r="BD103" s="2">
        <f t="shared" si="57"/>
        <v>55463.720179659016</v>
      </c>
      <c r="BE103" s="2">
        <f t="shared" si="58"/>
        <v>95586.411449452004</v>
      </c>
      <c r="BF103" s="2">
        <f t="shared" si="59"/>
        <v>253717.01797198568</v>
      </c>
      <c r="BG103" s="2">
        <f t="shared" si="60"/>
        <v>30682.05797503049</v>
      </c>
      <c r="BH103" s="2">
        <f t="shared" si="61"/>
        <v>639602.90106120659</v>
      </c>
      <c r="BI103" s="2">
        <f t="shared" si="62"/>
        <v>564077.83524665097</v>
      </c>
      <c r="BJ103" s="2">
        <f t="shared" si="63"/>
        <v>2381399.7312880657</v>
      </c>
      <c r="BK103" s="2">
        <f t="shared" si="64"/>
        <v>292659.62996345951</v>
      </c>
      <c r="BL103" s="2">
        <f t="shared" si="65"/>
        <v>350483.50854445837</v>
      </c>
      <c r="BM103" s="2">
        <f t="shared" si="66"/>
        <v>1132875.9868300867</v>
      </c>
      <c r="BO103" t="s">
        <v>102</v>
      </c>
      <c r="BP103" s="2">
        <f t="shared" si="67"/>
        <v>7764920.8284135284</v>
      </c>
      <c r="BQ103" s="4">
        <f t="shared" si="68"/>
        <v>1.691703884185954</v>
      </c>
      <c r="BS103" s="4">
        <v>1.6917038841521199</v>
      </c>
      <c r="BT103">
        <f t="shared" si="69"/>
        <v>1</v>
      </c>
    </row>
    <row r="104" spans="1:72" x14ac:dyDescent="0.2">
      <c r="A104" t="s">
        <v>103</v>
      </c>
      <c r="C104">
        <v>1.3650773112505701E-2</v>
      </c>
      <c r="D104">
        <v>1.3650773112505701</v>
      </c>
      <c r="F104" t="b">
        <f t="shared" si="37"/>
        <v>1</v>
      </c>
      <c r="H104" t="s">
        <v>103</v>
      </c>
      <c r="I104">
        <v>2.672088295</v>
      </c>
      <c r="J104">
        <v>1.4522219000000001</v>
      </c>
      <c r="K104">
        <v>16.06157421</v>
      </c>
      <c r="L104">
        <v>5.3296543710000002</v>
      </c>
      <c r="M104">
        <v>0.52279988399999999</v>
      </c>
      <c r="N104">
        <v>1.002033111</v>
      </c>
      <c r="O104">
        <v>3.2965437120000001</v>
      </c>
      <c r="P104">
        <v>0.45018878899999998</v>
      </c>
      <c r="Q104">
        <v>8.4083647979999991</v>
      </c>
      <c r="R104">
        <v>7.9436537899999999</v>
      </c>
      <c r="S104">
        <v>29.683415629999999</v>
      </c>
      <c r="T104">
        <v>3.7467325009999999</v>
      </c>
      <c r="U104">
        <v>4.9375544580000001</v>
      </c>
      <c r="V104">
        <v>14.49317456</v>
      </c>
      <c r="X104" t="s">
        <v>103</v>
      </c>
      <c r="Y104">
        <f t="shared" si="38"/>
        <v>3.6476071051627201E-2</v>
      </c>
      <c r="Z104">
        <f t="shared" si="39"/>
        <v>1.9823951665911943E-2</v>
      </c>
      <c r="AA104">
        <f t="shared" si="40"/>
        <v>0.219252905370383</v>
      </c>
      <c r="AB104">
        <f t="shared" si="41"/>
        <v>7.2753902586595282E-2</v>
      </c>
      <c r="AC104">
        <f t="shared" si="42"/>
        <v>7.1366225997282996E-3</v>
      </c>
      <c r="AD104">
        <f t="shared" si="43"/>
        <v>1.3678526649479241E-2</v>
      </c>
      <c r="AE104">
        <f t="shared" si="44"/>
        <v>4.5000370267969332E-2</v>
      </c>
      <c r="AF104">
        <f t="shared" si="45"/>
        <v>6.1454250164327019E-3</v>
      </c>
      <c r="AG104">
        <f t="shared" si="46"/>
        <v>0.11478068010467782</v>
      </c>
      <c r="AH104">
        <f t="shared" si="47"/>
        <v>0.10843701557158601</v>
      </c>
      <c r="AI104">
        <f t="shared" si="48"/>
        <v>0.40520157196933548</v>
      </c>
      <c r="AJ104">
        <f t="shared" si="49"/>
        <v>5.1145795284402037E-2</v>
      </c>
      <c r="AK104">
        <f t="shared" si="50"/>
        <v>6.7401435636799067E-2</v>
      </c>
      <c r="AL104">
        <f t="shared" si="51"/>
        <v>0.19784303759849967</v>
      </c>
      <c r="AN104" t="b">
        <f t="shared" si="52"/>
        <v>1</v>
      </c>
      <c r="AP104" t="s">
        <v>103</v>
      </c>
      <c r="AQ104" s="2">
        <v>84900000</v>
      </c>
      <c r="AR104">
        <v>0</v>
      </c>
      <c r="AS104">
        <v>0.10009999999999999</v>
      </c>
      <c r="AT104">
        <v>0.50249999999999995</v>
      </c>
      <c r="AU104">
        <v>0.4461</v>
      </c>
      <c r="AV104">
        <v>8.8864895999999999E-2</v>
      </c>
      <c r="AW104" s="2">
        <v>955000000</v>
      </c>
      <c r="AY104" t="s">
        <v>103</v>
      </c>
      <c r="AZ104" s="2">
        <f t="shared" si="53"/>
        <v>348346.47854303976</v>
      </c>
      <c r="BA104" s="2">
        <f t="shared" si="54"/>
        <v>189318.73840945907</v>
      </c>
      <c r="BB104" s="2">
        <f t="shared" si="55"/>
        <v>2093865.2462871575</v>
      </c>
      <c r="BC104" s="2">
        <f t="shared" si="56"/>
        <v>694799.76970198494</v>
      </c>
      <c r="BD104" s="2">
        <f t="shared" si="57"/>
        <v>68154.745827405262</v>
      </c>
      <c r="BE104" s="2">
        <f t="shared" si="58"/>
        <v>130629.92950252675</v>
      </c>
      <c r="BF104" s="2">
        <f t="shared" si="59"/>
        <v>429753.53605910711</v>
      </c>
      <c r="BG104" s="2">
        <f t="shared" si="60"/>
        <v>58688.808906932303</v>
      </c>
      <c r="BH104" s="2">
        <f t="shared" si="61"/>
        <v>1096155.4949996732</v>
      </c>
      <c r="BI104" s="2">
        <f t="shared" si="62"/>
        <v>1035573.4987086464</v>
      </c>
      <c r="BJ104" s="2">
        <f t="shared" si="63"/>
        <v>3869675.012307154</v>
      </c>
      <c r="BK104" s="2">
        <f t="shared" si="64"/>
        <v>488442.34496603941</v>
      </c>
      <c r="BL104" s="2">
        <f t="shared" si="65"/>
        <v>643683.71033143112</v>
      </c>
      <c r="BM104" s="2">
        <f t="shared" si="66"/>
        <v>1889401.0090656718</v>
      </c>
      <c r="BO104" t="s">
        <v>103</v>
      </c>
      <c r="BP104" s="2">
        <f t="shared" si="67"/>
        <v>13036488.323616229</v>
      </c>
      <c r="BQ104" s="4">
        <f t="shared" si="68"/>
        <v>1.3650773113734271</v>
      </c>
      <c r="BS104" s="4">
        <v>1.3650773112505701</v>
      </c>
      <c r="BT104">
        <f t="shared" si="69"/>
        <v>1</v>
      </c>
    </row>
    <row r="105" spans="1:72" x14ac:dyDescent="0.2">
      <c r="A105" t="s">
        <v>104</v>
      </c>
      <c r="C105">
        <v>1.60972404730618E-2</v>
      </c>
      <c r="D105">
        <v>1.60972404730618</v>
      </c>
      <c r="F105" t="b">
        <f t="shared" si="37"/>
        <v>1</v>
      </c>
      <c r="H105" t="s">
        <v>104</v>
      </c>
      <c r="I105">
        <v>2.6554927300000002</v>
      </c>
      <c r="J105">
        <v>1.3630856220000001</v>
      </c>
      <c r="K105">
        <v>15.12520194</v>
      </c>
      <c r="L105">
        <v>5.0383683359999996</v>
      </c>
      <c r="M105">
        <v>0.61591276299999997</v>
      </c>
      <c r="N105">
        <v>0.908723748</v>
      </c>
      <c r="O105">
        <v>3.4228594509999999</v>
      </c>
      <c r="P105">
        <v>0.47455573499999998</v>
      </c>
      <c r="Q105">
        <v>9.5617932149999998</v>
      </c>
      <c r="R105">
        <v>7.1486268170000002</v>
      </c>
      <c r="S105">
        <v>31.88610662</v>
      </c>
      <c r="T105">
        <v>3.5844103390000002</v>
      </c>
      <c r="U105">
        <v>4.2609046849999999</v>
      </c>
      <c r="V105">
        <v>13.953958</v>
      </c>
      <c r="X105" t="s">
        <v>104</v>
      </c>
      <c r="Y105">
        <f t="shared" si="38"/>
        <v>4.274610504927738E-2</v>
      </c>
      <c r="Z105">
        <f t="shared" si="39"/>
        <v>2.1941917042707017E-2</v>
      </c>
      <c r="AA105">
        <f t="shared" si="40"/>
        <v>0.24347401283180087</v>
      </c>
      <c r="AB105">
        <f t="shared" si="41"/>
        <v>8.1103826696452219E-2</v>
      </c>
      <c r="AC105">
        <f t="shared" si="42"/>
        <v>9.9144958564389204E-3</v>
      </c>
      <c r="AD105">
        <f t="shared" si="43"/>
        <v>1.4627944695138012E-2</v>
      </c>
      <c r="AE105">
        <f t="shared" si="44"/>
        <v>5.5098591688239294E-2</v>
      </c>
      <c r="AF105">
        <f t="shared" si="45"/>
        <v>7.6390377841655897E-3</v>
      </c>
      <c r="AG105">
        <f t="shared" si="46"/>
        <v>0.1539184847355457</v>
      </c>
      <c r="AH105">
        <f t="shared" si="47"/>
        <v>0.11507316492542735</v>
      </c>
      <c r="AI105">
        <f t="shared" si="48"/>
        <v>0.51327832601182777</v>
      </c>
      <c r="AJ105">
        <f t="shared" si="49"/>
        <v>5.7699115181011972E-2</v>
      </c>
      <c r="AK105">
        <f t="shared" si="50"/>
        <v>6.8588807347240641E-2</v>
      </c>
      <c r="AL105">
        <f t="shared" si="51"/>
        <v>0.2246202174770045</v>
      </c>
      <c r="AN105" t="b">
        <f t="shared" si="52"/>
        <v>1</v>
      </c>
      <c r="AP105" t="s">
        <v>104</v>
      </c>
      <c r="AQ105" s="2">
        <v>98200000</v>
      </c>
      <c r="AR105">
        <v>0</v>
      </c>
      <c r="AS105">
        <v>0.1004</v>
      </c>
      <c r="AT105">
        <v>0.50229999999999997</v>
      </c>
      <c r="AU105">
        <v>0.44690000000000002</v>
      </c>
      <c r="AV105">
        <v>8.9326617999999997E-2</v>
      </c>
      <c r="AW105" s="2">
        <v>1100000000</v>
      </c>
      <c r="AY105" t="s">
        <v>104</v>
      </c>
      <c r="AZ105" s="2">
        <f t="shared" si="53"/>
        <v>470207.15554205119</v>
      </c>
      <c r="BA105" s="2">
        <f t="shared" si="54"/>
        <v>241361.08746977718</v>
      </c>
      <c r="BB105" s="2">
        <f t="shared" si="55"/>
        <v>2678214.1411498096</v>
      </c>
      <c r="BC105" s="2">
        <f t="shared" si="56"/>
        <v>892142.09366097441</v>
      </c>
      <c r="BD105" s="2">
        <f t="shared" si="57"/>
        <v>109059.45442082813</v>
      </c>
      <c r="BE105" s="2">
        <f t="shared" si="58"/>
        <v>160907.39164651814</v>
      </c>
      <c r="BF105" s="2">
        <f t="shared" si="59"/>
        <v>606084.50857063232</v>
      </c>
      <c r="BG105" s="2">
        <f t="shared" si="60"/>
        <v>84029.415625821479</v>
      </c>
      <c r="BH105" s="2">
        <f t="shared" si="61"/>
        <v>1693103.3320910027</v>
      </c>
      <c r="BI105" s="2">
        <f t="shared" si="62"/>
        <v>1265804.8141797008</v>
      </c>
      <c r="BJ105" s="2">
        <f t="shared" si="63"/>
        <v>5646061.586130105</v>
      </c>
      <c r="BK105" s="2">
        <f t="shared" si="64"/>
        <v>634690.26699113171</v>
      </c>
      <c r="BL105" s="2">
        <f t="shared" si="65"/>
        <v>754476.88081964699</v>
      </c>
      <c r="BM105" s="2">
        <f t="shared" si="66"/>
        <v>2470822.3922470496</v>
      </c>
      <c r="BO105" t="s">
        <v>104</v>
      </c>
      <c r="BP105" s="2">
        <f t="shared" si="67"/>
        <v>17706964.520545051</v>
      </c>
      <c r="BQ105" s="4">
        <f t="shared" si="68"/>
        <v>1.6097240473222771</v>
      </c>
      <c r="BS105" s="4">
        <v>1.60972404730618</v>
      </c>
      <c r="BT105">
        <f t="shared" si="69"/>
        <v>1</v>
      </c>
    </row>
    <row r="106" spans="1:72" x14ac:dyDescent="0.2">
      <c r="A106" t="s">
        <v>105</v>
      </c>
      <c r="C106">
        <v>0.13225722468107301</v>
      </c>
      <c r="D106">
        <v>13.225722468107302</v>
      </c>
      <c r="F106" t="b">
        <f t="shared" si="37"/>
        <v>1</v>
      </c>
      <c r="H106" t="s">
        <v>105</v>
      </c>
      <c r="I106">
        <v>2.277172395</v>
      </c>
      <c r="J106">
        <v>5.1271304830000002</v>
      </c>
      <c r="K106">
        <v>31.712768929999999</v>
      </c>
      <c r="L106">
        <v>7.2087175190000004</v>
      </c>
      <c r="M106">
        <v>0.18161497600000001</v>
      </c>
      <c r="N106">
        <v>3.352891869</v>
      </c>
      <c r="O106">
        <v>4.9315451240000003</v>
      </c>
      <c r="P106">
        <v>0.39117071799999997</v>
      </c>
      <c r="Q106">
        <v>2.1654093319999999</v>
      </c>
      <c r="R106">
        <v>2.9198100029999998</v>
      </c>
      <c r="S106">
        <v>8.9550153669999997</v>
      </c>
      <c r="T106">
        <v>2.0815870350000001</v>
      </c>
      <c r="U106">
        <v>1.6764459350000001</v>
      </c>
      <c r="V106">
        <v>27.018720309999999</v>
      </c>
      <c r="X106" t="s">
        <v>105</v>
      </c>
      <c r="Y106">
        <f t="shared" si="38"/>
        <v>0.30117250108305216</v>
      </c>
      <c r="Z106">
        <f t="shared" si="39"/>
        <v>0.67810004825930947</v>
      </c>
      <c r="AA106">
        <f t="shared" si="40"/>
        <v>4.1942428056339613</v>
      </c>
      <c r="AB106">
        <f t="shared" si="41"/>
        <v>0.95340497257277024</v>
      </c>
      <c r="AC106">
        <f t="shared" si="42"/>
        <v>2.4019892686279687E-2</v>
      </c>
      <c r="AD106">
        <f t="shared" si="43"/>
        <v>0.44344417324967589</v>
      </c>
      <c r="AE106">
        <f t="shared" si="44"/>
        <v>0.65223247148971808</v>
      </c>
      <c r="AF106">
        <f t="shared" si="45"/>
        <v>5.1735153539182649E-2</v>
      </c>
      <c r="AG106">
        <f t="shared" si="46"/>
        <v>0.28639102854881621</v>
      </c>
      <c r="AH106">
        <f t="shared" si="47"/>
        <v>0.38616596759281541</v>
      </c>
      <c r="AI106">
        <f t="shared" si="48"/>
        <v>1.1843654794157805</v>
      </c>
      <c r="AJ106">
        <f t="shared" si="49"/>
        <v>0.27530492418120361</v>
      </c>
      <c r="AK106">
        <f t="shared" si="50"/>
        <v>0.22172208669096655</v>
      </c>
      <c r="AL106">
        <f t="shared" si="51"/>
        <v>3.5734209626347404</v>
      </c>
      <c r="AN106" t="b">
        <f t="shared" si="52"/>
        <v>1</v>
      </c>
      <c r="AP106" t="s">
        <v>105</v>
      </c>
      <c r="AQ106" s="2">
        <v>49400000</v>
      </c>
      <c r="AR106">
        <v>0</v>
      </c>
      <c r="AS106">
        <v>0.1045</v>
      </c>
      <c r="AT106">
        <v>0.50549999999999995</v>
      </c>
      <c r="AU106">
        <v>0.44650000000000001</v>
      </c>
      <c r="AV106">
        <v>9.2303165000000006E-2</v>
      </c>
      <c r="AW106" s="2">
        <v>535000000</v>
      </c>
      <c r="AY106" t="s">
        <v>105</v>
      </c>
      <c r="AZ106" s="2">
        <f t="shared" si="53"/>
        <v>1611272.8807943291</v>
      </c>
      <c r="BA106" s="2">
        <f t="shared" si="54"/>
        <v>3627835.2581873061</v>
      </c>
      <c r="BB106" s="2">
        <f t="shared" si="55"/>
        <v>22439199.010141693</v>
      </c>
      <c r="BC106" s="2">
        <f t="shared" si="56"/>
        <v>5100716.6032643206</v>
      </c>
      <c r="BD106" s="2">
        <f t="shared" si="57"/>
        <v>128506.42587159632</v>
      </c>
      <c r="BE106" s="2">
        <f t="shared" si="58"/>
        <v>2372426.3268857659</v>
      </c>
      <c r="BF106" s="2">
        <f t="shared" si="59"/>
        <v>3489443.7224699915</v>
      </c>
      <c r="BG106" s="2">
        <f t="shared" si="60"/>
        <v>276783.07143462717</v>
      </c>
      <c r="BH106" s="2">
        <f t="shared" si="61"/>
        <v>1532192.0027361668</v>
      </c>
      <c r="BI106" s="2">
        <f t="shared" si="62"/>
        <v>2065987.9266215626</v>
      </c>
      <c r="BJ106" s="2">
        <f t="shared" si="63"/>
        <v>6336355.3148744265</v>
      </c>
      <c r="BK106" s="2">
        <f t="shared" si="64"/>
        <v>1472881.3443694394</v>
      </c>
      <c r="BL106" s="2">
        <f t="shared" si="65"/>
        <v>1186213.163796671</v>
      </c>
      <c r="BM106" s="2">
        <f t="shared" si="66"/>
        <v>19117802.150095861</v>
      </c>
      <c r="BO106" t="s">
        <v>105</v>
      </c>
      <c r="BP106" s="2">
        <f t="shared" si="67"/>
        <v>70757615.201543748</v>
      </c>
      <c r="BQ106" s="4">
        <f t="shared" si="68"/>
        <v>13.225722467578272</v>
      </c>
      <c r="BS106" s="4">
        <v>13.225722468107302</v>
      </c>
      <c r="BT106">
        <f t="shared" si="69"/>
        <v>1</v>
      </c>
    </row>
    <row r="107" spans="1:72" x14ac:dyDescent="0.2">
      <c r="A107" t="s">
        <v>106</v>
      </c>
      <c r="C107">
        <v>0.17035286172547701</v>
      </c>
      <c r="D107">
        <v>17.0352861725477</v>
      </c>
      <c r="F107" t="b">
        <f t="shared" si="37"/>
        <v>1</v>
      </c>
      <c r="H107" t="s">
        <v>106</v>
      </c>
      <c r="I107">
        <v>2.342682371</v>
      </c>
      <c r="J107">
        <v>5.4792737679999997</v>
      </c>
      <c r="K107">
        <v>29.979826899999999</v>
      </c>
      <c r="L107">
        <v>7.8154486890000001</v>
      </c>
      <c r="M107">
        <v>0.24077568799999999</v>
      </c>
      <c r="N107">
        <v>3.4229192429999999</v>
      </c>
      <c r="O107">
        <v>4.5617231729999999</v>
      </c>
      <c r="P107">
        <v>0.27331294299999997</v>
      </c>
      <c r="Q107">
        <v>2.284115312</v>
      </c>
      <c r="R107">
        <v>2.7786815900000001</v>
      </c>
      <c r="S107">
        <v>7.9195679050000001</v>
      </c>
      <c r="T107">
        <v>2.2255482529999999</v>
      </c>
      <c r="U107">
        <v>1.822086289</v>
      </c>
      <c r="V107">
        <v>28.854037869999999</v>
      </c>
      <c r="X107" t="s">
        <v>106</v>
      </c>
      <c r="Y107">
        <f t="shared" si="38"/>
        <v>0.3990826460136756</v>
      </c>
      <c r="Z107">
        <f t="shared" si="39"/>
        <v>0.93340996655613717</v>
      </c>
      <c r="AA107">
        <f t="shared" si="40"/>
        <v>5.1071493064494353</v>
      </c>
      <c r="AB107">
        <f t="shared" si="41"/>
        <v>1.3313840498397775</v>
      </c>
      <c r="AC107">
        <f t="shared" si="42"/>
        <v>4.1016827484720589E-2</v>
      </c>
      <c r="AD107">
        <f t="shared" si="43"/>
        <v>0.58310408850025341</v>
      </c>
      <c r="AE107">
        <f t="shared" si="44"/>
        <v>0.77710259691997319</v>
      </c>
      <c r="AF107">
        <f t="shared" si="45"/>
        <v>4.6559641986662167E-2</v>
      </c>
      <c r="AG107">
        <f t="shared" si="46"/>
        <v>0.38910557991018074</v>
      </c>
      <c r="AH107">
        <f t="shared" si="47"/>
        <v>0.4733563606803986</v>
      </c>
      <c r="AI107">
        <f t="shared" si="48"/>
        <v>1.3491210562459905</v>
      </c>
      <c r="AJ107">
        <f t="shared" si="49"/>
        <v>0.37912851380668594</v>
      </c>
      <c r="AK107">
        <f t="shared" si="50"/>
        <v>0.31039761364190455</v>
      </c>
      <c r="AL107">
        <f t="shared" si="51"/>
        <v>4.9153679234897867</v>
      </c>
      <c r="AN107" t="b">
        <f t="shared" si="52"/>
        <v>1</v>
      </c>
      <c r="AP107" t="s">
        <v>106</v>
      </c>
      <c r="AQ107" s="2">
        <v>89200000</v>
      </c>
      <c r="AR107">
        <v>0</v>
      </c>
      <c r="AS107">
        <v>0.1008</v>
      </c>
      <c r="AT107">
        <v>0.50090000000000001</v>
      </c>
      <c r="AU107">
        <v>0.43819999999999998</v>
      </c>
      <c r="AV107">
        <v>8.8182391999999998E-2</v>
      </c>
      <c r="AW107" s="2">
        <v>1010000000</v>
      </c>
      <c r="AY107" t="s">
        <v>106</v>
      </c>
      <c r="AZ107" s="2">
        <f t="shared" si="53"/>
        <v>4030734.7247381234</v>
      </c>
      <c r="BA107" s="2">
        <f t="shared" si="54"/>
        <v>9427440.6622169856</v>
      </c>
      <c r="BB107" s="2">
        <f t="shared" si="55"/>
        <v>51582207.995139293</v>
      </c>
      <c r="BC107" s="2">
        <f t="shared" si="56"/>
        <v>13446978.903381754</v>
      </c>
      <c r="BD107" s="2">
        <f t="shared" si="57"/>
        <v>414269.95759567799</v>
      </c>
      <c r="BE107" s="2">
        <f t="shared" si="58"/>
        <v>5889351.2938525593</v>
      </c>
      <c r="BF107" s="2">
        <f t="shared" si="59"/>
        <v>7848736.2288917294</v>
      </c>
      <c r="BG107" s="2">
        <f t="shared" si="60"/>
        <v>470252.38406528789</v>
      </c>
      <c r="BH107" s="2">
        <f t="shared" si="61"/>
        <v>3929966.3570928257</v>
      </c>
      <c r="BI107" s="2">
        <f t="shared" si="62"/>
        <v>4780899.2428720258</v>
      </c>
      <c r="BJ107" s="2">
        <f t="shared" si="63"/>
        <v>13626122.668084504</v>
      </c>
      <c r="BK107" s="2">
        <f t="shared" si="64"/>
        <v>3829197.989447528</v>
      </c>
      <c r="BL107" s="2">
        <f t="shared" si="65"/>
        <v>3135015.8977832361</v>
      </c>
      <c r="BM107" s="2">
        <f t="shared" si="66"/>
        <v>49645216.027246848</v>
      </c>
      <c r="BO107" t="s">
        <v>106</v>
      </c>
      <c r="BP107" s="2">
        <f t="shared" si="67"/>
        <v>172056390.33240837</v>
      </c>
      <c r="BQ107" s="4">
        <f t="shared" si="68"/>
        <v>17.035286171525581</v>
      </c>
      <c r="BS107" s="4">
        <v>17.0352861725477</v>
      </c>
      <c r="BT107">
        <f t="shared" si="69"/>
        <v>1</v>
      </c>
    </row>
    <row r="108" spans="1:72" x14ac:dyDescent="0.2">
      <c r="A108" t="s">
        <v>107</v>
      </c>
      <c r="C108">
        <v>0.164231738035264</v>
      </c>
      <c r="D108">
        <v>16.423173803526399</v>
      </c>
      <c r="F108" t="b">
        <f t="shared" si="37"/>
        <v>1</v>
      </c>
      <c r="H108" t="s">
        <v>107</v>
      </c>
      <c r="I108">
        <v>2.290002887</v>
      </c>
      <c r="J108">
        <v>5.5037044159999997</v>
      </c>
      <c r="K108">
        <v>31.42499759</v>
      </c>
      <c r="L108">
        <v>7.3174251899999998</v>
      </c>
      <c r="M108">
        <v>0.230924661</v>
      </c>
      <c r="N108">
        <v>3.4494371209999999</v>
      </c>
      <c r="O108">
        <v>4.8734725299999999</v>
      </c>
      <c r="P108">
        <v>0.40411815600000001</v>
      </c>
      <c r="Q108">
        <v>2.0831328779999998</v>
      </c>
      <c r="R108">
        <v>2.756663139</v>
      </c>
      <c r="S108">
        <v>7.7311652070000001</v>
      </c>
      <c r="T108">
        <v>2.1408640430000001</v>
      </c>
      <c r="U108">
        <v>1.972481478</v>
      </c>
      <c r="V108">
        <v>27.821610700000001</v>
      </c>
      <c r="X108" t="s">
        <v>107</v>
      </c>
      <c r="Y108">
        <f t="shared" si="38"/>
        <v>0.37609115423778228</v>
      </c>
      <c r="Z108">
        <f t="shared" si="39"/>
        <v>0.90388294187203755</v>
      </c>
      <c r="AA108">
        <f t="shared" si="40"/>
        <v>5.160981971959683</v>
      </c>
      <c r="AB108">
        <f t="shared" si="41"/>
        <v>1.2017534568967219</v>
      </c>
      <c r="AC108">
        <f t="shared" si="42"/>
        <v>3.7925158431234146E-2</v>
      </c>
      <c r="AD108">
        <f t="shared" si="43"/>
        <v>0.56650705362518716</v>
      </c>
      <c r="AE108">
        <f t="shared" si="44"/>
        <v>0.80037886386901524</v>
      </c>
      <c r="AF108">
        <f t="shared" si="45"/>
        <v>6.6369027131485958E-2</v>
      </c>
      <c r="AG108">
        <f t="shared" si="46"/>
        <v>0.34211653311234153</v>
      </c>
      <c r="AH108">
        <f t="shared" si="47"/>
        <v>0.45273157849571655</v>
      </c>
      <c r="AI108">
        <f t="shared" si="48"/>
        <v>1.2697026989833715</v>
      </c>
      <c r="AJ108">
        <f t="shared" si="49"/>
        <v>0.35159782267909212</v>
      </c>
      <c r="AK108">
        <f t="shared" si="50"/>
        <v>0.32394406137430637</v>
      </c>
      <c r="AL108">
        <f t="shared" si="51"/>
        <v>4.5691914802014981</v>
      </c>
      <c r="AN108" t="b">
        <f t="shared" si="52"/>
        <v>1</v>
      </c>
      <c r="AP108" t="s">
        <v>107</v>
      </c>
      <c r="AQ108" s="2">
        <v>117000000</v>
      </c>
      <c r="AR108">
        <v>0</v>
      </c>
      <c r="AS108">
        <v>0.10489999999999999</v>
      </c>
      <c r="AT108">
        <v>0.49690000000000001</v>
      </c>
      <c r="AU108">
        <v>0.45269999999999999</v>
      </c>
      <c r="AV108">
        <v>9.5568987999999994E-2</v>
      </c>
      <c r="AW108" s="2">
        <v>1220000000</v>
      </c>
      <c r="AY108" t="s">
        <v>107</v>
      </c>
      <c r="AZ108" s="2">
        <f t="shared" si="53"/>
        <v>4588312.0817009434</v>
      </c>
      <c r="BA108" s="2">
        <f t="shared" si="54"/>
        <v>11027371.89083886</v>
      </c>
      <c r="BB108" s="2">
        <f t="shared" si="55"/>
        <v>62963980.057908133</v>
      </c>
      <c r="BC108" s="2">
        <f t="shared" si="56"/>
        <v>14661392.174140008</v>
      </c>
      <c r="BD108" s="2">
        <f t="shared" si="57"/>
        <v>462686.93286105653</v>
      </c>
      <c r="BE108" s="2">
        <f t="shared" si="58"/>
        <v>6911386.0542272832</v>
      </c>
      <c r="BF108" s="2">
        <f t="shared" si="59"/>
        <v>9764622.1392019857</v>
      </c>
      <c r="BG108" s="2">
        <f t="shared" si="60"/>
        <v>809702.13100412872</v>
      </c>
      <c r="BH108" s="2">
        <f t="shared" si="61"/>
        <v>4173821.7039705664</v>
      </c>
      <c r="BI108" s="2">
        <f t="shared" si="62"/>
        <v>5523325.2576477416</v>
      </c>
      <c r="BJ108" s="2">
        <f t="shared" si="63"/>
        <v>15490372.927597132</v>
      </c>
      <c r="BK108" s="2">
        <f t="shared" si="64"/>
        <v>4289493.4366849242</v>
      </c>
      <c r="BL108" s="2">
        <f t="shared" si="65"/>
        <v>3952117.548766538</v>
      </c>
      <c r="BM108" s="2">
        <f t="shared" si="66"/>
        <v>55744136.058458284</v>
      </c>
      <c r="BO108" t="s">
        <v>107</v>
      </c>
      <c r="BP108" s="2">
        <f t="shared" si="67"/>
        <v>200362720.39500755</v>
      </c>
      <c r="BQ108" s="4">
        <f t="shared" si="68"/>
        <v>16.423173802869471</v>
      </c>
      <c r="BS108" s="4">
        <v>16.423173803526399</v>
      </c>
      <c r="BT108">
        <f t="shared" si="69"/>
        <v>1</v>
      </c>
    </row>
    <row r="109" spans="1:72" x14ac:dyDescent="0.2">
      <c r="A109" t="s">
        <v>108</v>
      </c>
      <c r="C109">
        <v>0.16011619958988399</v>
      </c>
      <c r="D109">
        <v>16.011619958988398</v>
      </c>
      <c r="F109" t="b">
        <f t="shared" si="37"/>
        <v>1</v>
      </c>
      <c r="H109" t="s">
        <v>108</v>
      </c>
      <c r="I109">
        <v>2.3146163739999999</v>
      </c>
      <c r="J109">
        <v>4.8435490779999997</v>
      </c>
      <c r="K109">
        <v>31.03300471</v>
      </c>
      <c r="L109">
        <v>6.5580797259999999</v>
      </c>
      <c r="M109">
        <v>0.30004286299999999</v>
      </c>
      <c r="N109">
        <v>2.7789684239999999</v>
      </c>
      <c r="O109">
        <v>5.0435776539999999</v>
      </c>
      <c r="P109">
        <v>0.30004286299999999</v>
      </c>
      <c r="Q109">
        <v>2.3503357619999998</v>
      </c>
      <c r="R109">
        <v>2.7075296469999999</v>
      </c>
      <c r="S109">
        <v>8.1297328190000009</v>
      </c>
      <c r="T109">
        <v>1.993141877</v>
      </c>
      <c r="U109">
        <v>1.957422489</v>
      </c>
      <c r="V109">
        <v>29.68995571</v>
      </c>
      <c r="X109" t="s">
        <v>108</v>
      </c>
      <c r="Y109">
        <f t="shared" si="38"/>
        <v>0.3706075773133975</v>
      </c>
      <c r="Z109">
        <f t="shared" si="39"/>
        <v>0.77553067089644645</v>
      </c>
      <c r="AA109">
        <f t="shared" si="40"/>
        <v>4.9688867760201694</v>
      </c>
      <c r="AB109">
        <f t="shared" si="41"/>
        <v>1.0500548023345875</v>
      </c>
      <c r="AC109">
        <f t="shared" si="42"/>
        <v>4.8041722937628213E-2</v>
      </c>
      <c r="AD109">
        <f t="shared" si="43"/>
        <v>0.44495786283116928</v>
      </c>
      <c r="AE109">
        <f t="shared" si="44"/>
        <v>0.80755848629494276</v>
      </c>
      <c r="AF109">
        <f t="shared" si="45"/>
        <v>4.8041722937628213E-2</v>
      </c>
      <c r="AG109">
        <f t="shared" si="46"/>
        <v>0.37632682997163402</v>
      </c>
      <c r="AH109">
        <f t="shared" si="47"/>
        <v>0.43351935735458008</v>
      </c>
      <c r="AI109">
        <f t="shared" si="48"/>
        <v>1.3017019226594342</v>
      </c>
      <c r="AJ109">
        <f t="shared" si="49"/>
        <v>0.31913430258868797</v>
      </c>
      <c r="AK109">
        <f t="shared" si="50"/>
        <v>0.31341504993045149</v>
      </c>
      <c r="AL109">
        <f t="shared" si="51"/>
        <v>4.7538428742771757</v>
      </c>
      <c r="AN109" t="b">
        <f t="shared" si="52"/>
        <v>1</v>
      </c>
      <c r="AP109" t="s">
        <v>108</v>
      </c>
      <c r="AQ109" s="2">
        <v>62800000</v>
      </c>
      <c r="AR109">
        <v>0</v>
      </c>
      <c r="AS109">
        <v>0.1023</v>
      </c>
      <c r="AT109">
        <v>0.50039999999999996</v>
      </c>
      <c r="AU109">
        <v>0.45079999999999998</v>
      </c>
      <c r="AV109">
        <v>9.2159952000000003E-2</v>
      </c>
      <c r="AW109" s="2">
        <v>682000000</v>
      </c>
      <c r="AY109" t="s">
        <v>108</v>
      </c>
      <c r="AZ109" s="2">
        <f t="shared" si="53"/>
        <v>2527543.6772773708</v>
      </c>
      <c r="BA109" s="2">
        <f t="shared" si="54"/>
        <v>5289119.1755137648</v>
      </c>
      <c r="BB109" s="2">
        <f t="shared" si="55"/>
        <v>33887807.812457554</v>
      </c>
      <c r="BC109" s="2">
        <f t="shared" si="56"/>
        <v>7161373.7519218866</v>
      </c>
      <c r="BD109" s="2">
        <f t="shared" si="57"/>
        <v>327644.55043462443</v>
      </c>
      <c r="BE109" s="2">
        <f t="shared" si="58"/>
        <v>3034612.6245085746</v>
      </c>
      <c r="BF109" s="2">
        <f t="shared" si="59"/>
        <v>5507548.8765315088</v>
      </c>
      <c r="BG109" s="2">
        <f t="shared" si="60"/>
        <v>327644.55043462443</v>
      </c>
      <c r="BH109" s="2">
        <f t="shared" si="61"/>
        <v>2566548.9804065437</v>
      </c>
      <c r="BI109" s="2">
        <f t="shared" si="62"/>
        <v>2956602.0171582359</v>
      </c>
      <c r="BJ109" s="2">
        <f t="shared" si="63"/>
        <v>8877607.1125373412</v>
      </c>
      <c r="BK109" s="2">
        <f t="shared" si="64"/>
        <v>2176495.943654852</v>
      </c>
      <c r="BL109" s="2">
        <f t="shared" si="65"/>
        <v>2137490.6405256791</v>
      </c>
      <c r="BM109" s="2">
        <f t="shared" si="66"/>
        <v>32421208.402570337</v>
      </c>
      <c r="BO109" t="s">
        <v>108</v>
      </c>
      <c r="BP109" s="2">
        <f t="shared" si="67"/>
        <v>109199248.11593291</v>
      </c>
      <c r="BQ109" s="4">
        <f t="shared" si="68"/>
        <v>16.011619958347932</v>
      </c>
      <c r="BS109" s="4">
        <v>16.011619958988398</v>
      </c>
      <c r="BT109">
        <f t="shared" si="69"/>
        <v>1</v>
      </c>
    </row>
    <row r="110" spans="1:72" x14ac:dyDescent="0.2">
      <c r="A110" t="s">
        <v>109</v>
      </c>
      <c r="C110">
        <v>1.06132075471698E-2</v>
      </c>
      <c r="D110">
        <v>1.0613207547169801</v>
      </c>
      <c r="F110" t="b">
        <f t="shared" si="37"/>
        <v>1</v>
      </c>
      <c r="H110" t="s">
        <v>109</v>
      </c>
      <c r="I110">
        <v>1.486871243</v>
      </c>
      <c r="J110">
        <v>1.423600127</v>
      </c>
      <c r="K110">
        <v>11.19898766</v>
      </c>
      <c r="L110">
        <v>5.3780449219999999</v>
      </c>
      <c r="M110">
        <v>0.50616893399999996</v>
      </c>
      <c r="N110">
        <v>1.043973426</v>
      </c>
      <c r="O110">
        <v>4.4289781709999998</v>
      </c>
      <c r="P110">
        <v>0.85416007599999999</v>
      </c>
      <c r="Q110">
        <v>18.222081620000001</v>
      </c>
      <c r="R110">
        <v>2.5308446689999999</v>
      </c>
      <c r="S110">
        <v>28.725086999999998</v>
      </c>
      <c r="T110">
        <v>2.1195824110000001</v>
      </c>
      <c r="U110">
        <v>1.73995571</v>
      </c>
      <c r="V110">
        <v>20.34166403</v>
      </c>
      <c r="X110" t="s">
        <v>109</v>
      </c>
      <c r="Y110">
        <f t="shared" si="38"/>
        <v>1.5780473097877341E-2</v>
      </c>
      <c r="Z110">
        <f t="shared" si="39"/>
        <v>1.5108963612028287E-2</v>
      </c>
      <c r="AA110">
        <f t="shared" si="40"/>
        <v>0.11885718035377346</v>
      </c>
      <c r="AB110">
        <f t="shared" si="41"/>
        <v>5.7078306955188625E-2</v>
      </c>
      <c r="AC110">
        <f t="shared" si="42"/>
        <v>5.3720759504716923E-3</v>
      </c>
      <c r="AD110">
        <f t="shared" si="43"/>
        <v>1.1079906643867914E-2</v>
      </c>
      <c r="AE110">
        <f t="shared" si="44"/>
        <v>4.7005664550707496E-2</v>
      </c>
      <c r="AF110">
        <f t="shared" si="45"/>
        <v>9.0653781650943295E-3</v>
      </c>
      <c r="AG110">
        <f t="shared" si="46"/>
        <v>0.19339473417452813</v>
      </c>
      <c r="AH110">
        <f t="shared" si="47"/>
        <v>2.6860379741745256E-2</v>
      </c>
      <c r="AI110">
        <f t="shared" si="48"/>
        <v>0.30486531014150914</v>
      </c>
      <c r="AJ110">
        <f t="shared" si="49"/>
        <v>2.2495568041273565E-2</v>
      </c>
      <c r="AK110">
        <f t="shared" si="50"/>
        <v>1.8466511073113191E-2</v>
      </c>
      <c r="AL110">
        <f t="shared" si="51"/>
        <v>0.21589030220518846</v>
      </c>
      <c r="AN110" t="b">
        <f t="shared" si="52"/>
        <v>1</v>
      </c>
      <c r="AP110" t="s">
        <v>109</v>
      </c>
      <c r="AQ110" s="2">
        <v>159000000</v>
      </c>
      <c r="AR110">
        <v>0</v>
      </c>
      <c r="AS110">
        <v>0.1021</v>
      </c>
      <c r="AT110">
        <v>0.50139999999999996</v>
      </c>
      <c r="AU110">
        <v>0.43559999999999999</v>
      </c>
      <c r="AV110">
        <v>8.8701157000000003E-2</v>
      </c>
      <c r="AW110" s="2">
        <v>1790000000</v>
      </c>
      <c r="AY110" t="s">
        <v>109</v>
      </c>
      <c r="AZ110" s="2">
        <f t="shared" si="53"/>
        <v>282470.46845200442</v>
      </c>
      <c r="BA110" s="2">
        <f t="shared" si="54"/>
        <v>270450.4486553063</v>
      </c>
      <c r="BB110" s="2">
        <f t="shared" si="55"/>
        <v>2127543.528332545</v>
      </c>
      <c r="BC110" s="2">
        <f t="shared" si="56"/>
        <v>1021701.6944978763</v>
      </c>
      <c r="BD110" s="2">
        <f t="shared" si="57"/>
        <v>96160.159513443301</v>
      </c>
      <c r="BE110" s="2">
        <f t="shared" si="58"/>
        <v>198330.32892523569</v>
      </c>
      <c r="BF110" s="2">
        <f t="shared" si="59"/>
        <v>841401.39545766416</v>
      </c>
      <c r="BG110" s="2">
        <f t="shared" si="60"/>
        <v>162270.26915518849</v>
      </c>
      <c r="BH110" s="2">
        <f t="shared" si="61"/>
        <v>3461765.7417240534</v>
      </c>
      <c r="BI110" s="2">
        <f t="shared" si="62"/>
        <v>480800.79737724009</v>
      </c>
      <c r="BJ110" s="2">
        <f t="shared" si="63"/>
        <v>5457089.0515330136</v>
      </c>
      <c r="BK110" s="2">
        <f t="shared" si="64"/>
        <v>402670.6679387968</v>
      </c>
      <c r="BL110" s="2">
        <f t="shared" si="65"/>
        <v>330550.5482087261</v>
      </c>
      <c r="BM110" s="2">
        <f t="shared" si="66"/>
        <v>3864436.4094728734</v>
      </c>
      <c r="BO110" t="s">
        <v>109</v>
      </c>
      <c r="BP110" s="2">
        <f t="shared" si="67"/>
        <v>18997641.509243965</v>
      </c>
      <c r="BQ110" s="4">
        <f t="shared" si="68"/>
        <v>1.0613207547063668</v>
      </c>
      <c r="BS110" s="4">
        <v>1.0613207547169801</v>
      </c>
      <c r="BT110">
        <f t="shared" si="69"/>
        <v>1</v>
      </c>
    </row>
    <row r="111" spans="1:72" x14ac:dyDescent="0.2">
      <c r="A111" t="s">
        <v>110</v>
      </c>
      <c r="C111">
        <v>1.4537014414854599E-2</v>
      </c>
      <c r="D111">
        <v>1.4537014414854599</v>
      </c>
      <c r="F111" t="b">
        <f t="shared" si="37"/>
        <v>1</v>
      </c>
      <c r="H111" t="s">
        <v>110</v>
      </c>
      <c r="I111">
        <v>1.124169647</v>
      </c>
      <c r="J111">
        <v>1.2774655079999999</v>
      </c>
      <c r="K111">
        <v>11.088400610000001</v>
      </c>
      <c r="L111">
        <v>6.8983137460000004</v>
      </c>
      <c r="M111">
        <v>0.56208482400000004</v>
      </c>
      <c r="N111">
        <v>1.021972407</v>
      </c>
      <c r="O111">
        <v>3.3725089420000001</v>
      </c>
      <c r="P111">
        <v>1.379662749</v>
      </c>
      <c r="Q111">
        <v>18.804292279999999</v>
      </c>
      <c r="R111">
        <v>1.7373530909999999</v>
      </c>
      <c r="S111">
        <v>30.6591722</v>
      </c>
      <c r="T111">
        <v>1.7884517120000001</v>
      </c>
      <c r="U111">
        <v>1.6351558509999999</v>
      </c>
      <c r="V111">
        <v>18.650996419999998</v>
      </c>
      <c r="X111" t="s">
        <v>110</v>
      </c>
      <c r="Y111">
        <f t="shared" si="38"/>
        <v>1.6342070363181006E-2</v>
      </c>
      <c r="Z111">
        <f t="shared" si="39"/>
        <v>1.8570534504275552E-2</v>
      </c>
      <c r="AA111">
        <f t="shared" si="40"/>
        <v>0.16119223950525252</v>
      </c>
      <c r="AB111">
        <f t="shared" si="41"/>
        <v>0.10028088636379164</v>
      </c>
      <c r="AC111">
        <f t="shared" si="42"/>
        <v>8.1710351888590101E-3</v>
      </c>
      <c r="AD111">
        <f t="shared" si="43"/>
        <v>1.4856427612142651E-2</v>
      </c>
      <c r="AE111">
        <f t="shared" si="44"/>
        <v>4.9026211104080036E-2</v>
      </c>
      <c r="AF111">
        <f t="shared" si="45"/>
        <v>2.0056177269850921E-2</v>
      </c>
      <c r="AG111">
        <f t="shared" si="46"/>
        <v>0.273358267935499</v>
      </c>
      <c r="AH111">
        <f t="shared" si="47"/>
        <v>2.5255926927559194E-2</v>
      </c>
      <c r="AI111">
        <f t="shared" si="48"/>
        <v>0.44569282821890938</v>
      </c>
      <c r="AJ111">
        <f t="shared" si="49"/>
        <v>2.5998748317615384E-2</v>
      </c>
      <c r="AK111">
        <f t="shared" si="50"/>
        <v>2.3770284176520839E-2</v>
      </c>
      <c r="AL111">
        <f t="shared" si="51"/>
        <v>0.27112980380894153</v>
      </c>
      <c r="AN111" t="b">
        <f t="shared" si="52"/>
        <v>1</v>
      </c>
      <c r="AP111" t="s">
        <v>110</v>
      </c>
      <c r="AQ111" s="2">
        <v>293000000</v>
      </c>
      <c r="AR111">
        <v>0</v>
      </c>
      <c r="AS111">
        <v>0.1028</v>
      </c>
      <c r="AT111">
        <v>0.50009999999999999</v>
      </c>
      <c r="AU111">
        <v>0.43859999999999999</v>
      </c>
      <c r="AV111">
        <v>9.0158128000000004E-2</v>
      </c>
      <c r="AW111" s="2">
        <v>3250000000</v>
      </c>
      <c r="AY111" t="s">
        <v>110</v>
      </c>
      <c r="AZ111" s="2">
        <f t="shared" si="53"/>
        <v>531117.28680338268</v>
      </c>
      <c r="BA111" s="2">
        <f t="shared" si="54"/>
        <v>603542.37138895539</v>
      </c>
      <c r="BB111" s="2">
        <f t="shared" si="55"/>
        <v>5238747.7839207072</v>
      </c>
      <c r="BC111" s="2">
        <f t="shared" si="56"/>
        <v>3259128.806823228</v>
      </c>
      <c r="BD111" s="2">
        <f t="shared" si="57"/>
        <v>265558.64363791782</v>
      </c>
      <c r="BE111" s="2">
        <f t="shared" si="58"/>
        <v>482833.89739463612</v>
      </c>
      <c r="BF111" s="2">
        <f t="shared" si="59"/>
        <v>1593351.8608826012</v>
      </c>
      <c r="BG111" s="2">
        <f t="shared" si="60"/>
        <v>651825.76127015497</v>
      </c>
      <c r="BH111" s="2">
        <f t="shared" si="61"/>
        <v>8884143.7079037186</v>
      </c>
      <c r="BI111" s="2">
        <f t="shared" si="62"/>
        <v>820817.62514567375</v>
      </c>
      <c r="BJ111" s="2">
        <f t="shared" si="63"/>
        <v>14485016.917114556</v>
      </c>
      <c r="BK111" s="2">
        <f t="shared" si="64"/>
        <v>844959.32032250008</v>
      </c>
      <c r="BL111" s="2">
        <f t="shared" si="65"/>
        <v>772534.23573692725</v>
      </c>
      <c r="BM111" s="2">
        <f t="shared" si="66"/>
        <v>8811718.6237905994</v>
      </c>
      <c r="BO111" t="s">
        <v>110</v>
      </c>
      <c r="BP111" s="2">
        <f t="shared" si="67"/>
        <v>47245296.842135556</v>
      </c>
      <c r="BQ111" s="4">
        <f t="shared" si="68"/>
        <v>1.4537014412964786</v>
      </c>
      <c r="BS111" s="4">
        <v>1.4537014414854599</v>
      </c>
      <c r="BT111">
        <f t="shared" si="69"/>
        <v>1</v>
      </c>
    </row>
    <row r="112" spans="1:72" x14ac:dyDescent="0.2">
      <c r="A112" t="s">
        <v>111</v>
      </c>
      <c r="C112">
        <v>1.30458817025981E-2</v>
      </c>
      <c r="D112">
        <v>1.3045881702598101</v>
      </c>
      <c r="F112" t="b">
        <f t="shared" si="37"/>
        <v>1</v>
      </c>
      <c r="H112" t="s">
        <v>111</v>
      </c>
      <c r="I112">
        <v>1.6084558819999999</v>
      </c>
      <c r="J112">
        <v>1.4705882349999999</v>
      </c>
      <c r="K112">
        <v>12.40808824</v>
      </c>
      <c r="L112">
        <v>5.9742647059999996</v>
      </c>
      <c r="M112">
        <v>0.413602941</v>
      </c>
      <c r="N112">
        <v>0.735294118</v>
      </c>
      <c r="O112">
        <v>3.1709558819999999</v>
      </c>
      <c r="P112">
        <v>0.87316176499999998</v>
      </c>
      <c r="Q112">
        <v>17.922794119999999</v>
      </c>
      <c r="R112">
        <v>2.34375</v>
      </c>
      <c r="S112">
        <v>27.98713235</v>
      </c>
      <c r="T112">
        <v>2.5735294120000001</v>
      </c>
      <c r="U112">
        <v>1.2408088239999999</v>
      </c>
      <c r="V112">
        <v>21.277573530000002</v>
      </c>
      <c r="X112" t="s">
        <v>111</v>
      </c>
      <c r="Y112">
        <f t="shared" si="38"/>
        <v>2.0983725160420089E-2</v>
      </c>
      <c r="Z112">
        <f t="shared" si="39"/>
        <v>1.9185120147042534E-2</v>
      </c>
      <c r="AA112">
        <f t="shared" si="40"/>
        <v>0.16187445133443867</v>
      </c>
      <c r="AB112">
        <f t="shared" si="41"/>
        <v>7.7939550614483016E-2</v>
      </c>
      <c r="AC112">
        <f t="shared" si="42"/>
        <v>5.3958150401326619E-3</v>
      </c>
      <c r="AD112">
        <f t="shared" si="43"/>
        <v>9.5925600800442091E-3</v>
      </c>
      <c r="AE112">
        <f t="shared" si="44"/>
        <v>4.1367915320729622E-2</v>
      </c>
      <c r="AF112">
        <f t="shared" si="45"/>
        <v>1.1391165093421762E-2</v>
      </c>
      <c r="AG112">
        <f t="shared" si="46"/>
        <v>0.23381865186954084</v>
      </c>
      <c r="AH112">
        <f t="shared" si="47"/>
        <v>3.0576285240464299E-2</v>
      </c>
      <c r="AI112">
        <f t="shared" si="48"/>
        <v>0.36511681783305638</v>
      </c>
      <c r="AJ112">
        <f t="shared" si="49"/>
        <v>3.3573960267108849E-2</v>
      </c>
      <c r="AK112">
        <f t="shared" si="50"/>
        <v>1.6187445133443869E-2</v>
      </c>
      <c r="AL112">
        <f t="shared" si="51"/>
        <v>0.27758470719071271</v>
      </c>
      <c r="AN112" t="b">
        <f t="shared" si="52"/>
        <v>1</v>
      </c>
      <c r="AP112" t="s">
        <v>111</v>
      </c>
      <c r="AQ112" s="2">
        <v>48200000</v>
      </c>
      <c r="AR112">
        <v>0</v>
      </c>
      <c r="AS112">
        <v>0.1018</v>
      </c>
      <c r="AT112">
        <v>0.50449999999999995</v>
      </c>
      <c r="AU112">
        <v>0.44409999999999999</v>
      </c>
      <c r="AV112">
        <v>8.9612250000000004E-2</v>
      </c>
      <c r="AW112" s="2">
        <v>538000000</v>
      </c>
      <c r="AY112" t="s">
        <v>111</v>
      </c>
      <c r="AZ112" s="2">
        <f t="shared" si="53"/>
        <v>112892.44136306009</v>
      </c>
      <c r="BA112" s="2">
        <f t="shared" si="54"/>
        <v>103215.94639108883</v>
      </c>
      <c r="BB112" s="2">
        <f t="shared" si="55"/>
        <v>870884.54817928001</v>
      </c>
      <c r="BC112" s="2">
        <f t="shared" si="56"/>
        <v>419314.78230591863</v>
      </c>
      <c r="BD112" s="2">
        <f t="shared" si="57"/>
        <v>29029.484915913719</v>
      </c>
      <c r="BE112" s="2">
        <f t="shared" si="58"/>
        <v>51607.973230637843</v>
      </c>
      <c r="BF112" s="2">
        <f t="shared" si="59"/>
        <v>222559.38442552538</v>
      </c>
      <c r="BG112" s="2">
        <f t="shared" si="60"/>
        <v>61284.468202609074</v>
      </c>
      <c r="BH112" s="2">
        <f t="shared" si="61"/>
        <v>1257944.3470581297</v>
      </c>
      <c r="BI112" s="2">
        <f t="shared" si="62"/>
        <v>164500.41459369793</v>
      </c>
      <c r="BJ112" s="2">
        <f t="shared" si="63"/>
        <v>1964328.4799418435</v>
      </c>
      <c r="BK112" s="2">
        <f t="shared" si="64"/>
        <v>180627.90623704559</v>
      </c>
      <c r="BL112" s="2">
        <f t="shared" si="65"/>
        <v>87088.454817928025</v>
      </c>
      <c r="BM112" s="2">
        <f t="shared" si="66"/>
        <v>1493405.7246860343</v>
      </c>
      <c r="BO112" t="s">
        <v>111</v>
      </c>
      <c r="BP112" s="2">
        <f t="shared" si="67"/>
        <v>7018684.356348712</v>
      </c>
      <c r="BQ112" s="4">
        <f t="shared" si="68"/>
        <v>1.3045881703250395</v>
      </c>
      <c r="BS112" s="4">
        <v>1.3045881702598101</v>
      </c>
      <c r="BT112">
        <f t="shared" si="69"/>
        <v>1</v>
      </c>
    </row>
    <row r="113" spans="1:72" x14ac:dyDescent="0.2">
      <c r="A113" t="s">
        <v>112</v>
      </c>
      <c r="C113">
        <v>1.41786510026332E-2</v>
      </c>
      <c r="D113">
        <v>1.41786510026332</v>
      </c>
      <c r="F113" t="b">
        <f t="shared" si="37"/>
        <v>1</v>
      </c>
      <c r="H113" t="s">
        <v>112</v>
      </c>
      <c r="I113">
        <v>1.52848541</v>
      </c>
      <c r="J113">
        <v>1.4821676699999999</v>
      </c>
      <c r="K113">
        <v>11.71838814</v>
      </c>
      <c r="L113">
        <v>5.7897174619999996</v>
      </c>
      <c r="M113">
        <v>0.32422417799999997</v>
      </c>
      <c r="N113">
        <v>1.157943492</v>
      </c>
      <c r="O113">
        <v>3.3348772580000001</v>
      </c>
      <c r="P113">
        <v>0.97267253399999998</v>
      </c>
      <c r="Q113">
        <v>19.221861969999999</v>
      </c>
      <c r="R113">
        <v>2.6401111629999998</v>
      </c>
      <c r="S113">
        <v>29.319129230000001</v>
      </c>
      <c r="T113">
        <v>2.7327466419999999</v>
      </c>
      <c r="U113">
        <v>1.6674386290000001</v>
      </c>
      <c r="V113">
        <v>18.110236220000001</v>
      </c>
      <c r="X113" t="s">
        <v>112</v>
      </c>
      <c r="Y113">
        <f t="shared" si="38"/>
        <v>2.1671861191006721E-2</v>
      </c>
      <c r="Z113">
        <f t="shared" si="39"/>
        <v>2.1015138120316013E-2</v>
      </c>
      <c r="AA113">
        <f t="shared" si="40"/>
        <v>0.16615093575045597</v>
      </c>
      <c r="AB113">
        <f t="shared" si="41"/>
        <v>8.2090383297549238E-2</v>
      </c>
      <c r="AC113">
        <f t="shared" si="42"/>
        <v>4.5970614664776251E-3</v>
      </c>
      <c r="AD113">
        <f t="shared" si="43"/>
        <v>1.641807665383839E-2</v>
      </c>
      <c r="AE113">
        <f t="shared" si="44"/>
        <v>4.7284060777800362E-2</v>
      </c>
      <c r="AF113">
        <f t="shared" si="45"/>
        <v>1.3791184399432874E-2</v>
      </c>
      <c r="AG113">
        <f t="shared" si="46"/>
        <v>0.2725400724934175</v>
      </c>
      <c r="AH113">
        <f t="shared" si="47"/>
        <v>3.7433214788333051E-2</v>
      </c>
      <c r="AI113">
        <f t="shared" si="48"/>
        <v>0.41570570105327193</v>
      </c>
      <c r="AJ113">
        <f t="shared" si="49"/>
        <v>3.8746660915535809E-2</v>
      </c>
      <c r="AK113">
        <f t="shared" si="50"/>
        <v>2.3642030388900181E-2</v>
      </c>
      <c r="AL113">
        <f t="shared" si="51"/>
        <v>0.25677871893862714</v>
      </c>
      <c r="AN113" t="b">
        <f t="shared" si="52"/>
        <v>1</v>
      </c>
      <c r="AP113" t="s">
        <v>112</v>
      </c>
      <c r="AQ113" s="2">
        <v>119000000</v>
      </c>
      <c r="AR113">
        <v>0</v>
      </c>
      <c r="AS113">
        <v>0.1009</v>
      </c>
      <c r="AT113">
        <v>0.5</v>
      </c>
      <c r="AU113">
        <v>0.44219999999999998</v>
      </c>
      <c r="AV113">
        <v>8.9235960000000003E-2</v>
      </c>
      <c r="AW113" s="2">
        <v>1330000000</v>
      </c>
      <c r="AY113" t="s">
        <v>112</v>
      </c>
      <c r="AZ113" s="2">
        <f t="shared" si="53"/>
        <v>288235.75384038943</v>
      </c>
      <c r="BA113" s="2">
        <f t="shared" si="54"/>
        <v>279501.33700020297</v>
      </c>
      <c r="BB113" s="2">
        <f t="shared" si="55"/>
        <v>2209807.4454810643</v>
      </c>
      <c r="BC113" s="2">
        <f t="shared" si="56"/>
        <v>1091802.0978574047</v>
      </c>
      <c r="BD113" s="2">
        <f t="shared" si="57"/>
        <v>61140.917504152414</v>
      </c>
      <c r="BE113" s="2">
        <f t="shared" si="58"/>
        <v>218360.4194960506</v>
      </c>
      <c r="BF113" s="2">
        <f t="shared" si="59"/>
        <v>628878.0083447448</v>
      </c>
      <c r="BG113" s="2">
        <f t="shared" si="60"/>
        <v>183422.75251245723</v>
      </c>
      <c r="BH113" s="2">
        <f t="shared" si="61"/>
        <v>3624782.9641624526</v>
      </c>
      <c r="BI113" s="2">
        <f t="shared" si="62"/>
        <v>497861.7566848296</v>
      </c>
      <c r="BJ113" s="2">
        <f t="shared" si="63"/>
        <v>5528885.824008516</v>
      </c>
      <c r="BK113" s="2">
        <f t="shared" si="64"/>
        <v>515330.59017662628</v>
      </c>
      <c r="BL113" s="2">
        <f t="shared" si="65"/>
        <v>314439.0041723724</v>
      </c>
      <c r="BM113" s="2">
        <f t="shared" si="66"/>
        <v>3415156.961883741</v>
      </c>
      <c r="BO113" t="s">
        <v>112</v>
      </c>
      <c r="BP113" s="2">
        <f t="shared" si="67"/>
        <v>18857605.833125003</v>
      </c>
      <c r="BQ113" s="4">
        <f t="shared" si="68"/>
        <v>1.4178651002349627</v>
      </c>
      <c r="BS113" s="4">
        <v>1.41786510026332</v>
      </c>
      <c r="BT113">
        <f t="shared" si="69"/>
        <v>1</v>
      </c>
    </row>
    <row r="114" spans="1:72" x14ac:dyDescent="0.2">
      <c r="A114" t="s">
        <v>113</v>
      </c>
      <c r="C114">
        <v>1.52063721940623E-2</v>
      </c>
      <c r="D114">
        <v>1.5206372194062301</v>
      </c>
      <c r="F114" t="b">
        <f t="shared" si="37"/>
        <v>1</v>
      </c>
      <c r="H114" t="s">
        <v>113</v>
      </c>
      <c r="I114">
        <v>1.1764705879999999</v>
      </c>
      <c r="J114">
        <v>1.1397058819999999</v>
      </c>
      <c r="K114">
        <v>11.948529410000001</v>
      </c>
      <c r="L114">
        <v>5.8088235289999997</v>
      </c>
      <c r="M114">
        <v>0.33088235300000002</v>
      </c>
      <c r="N114">
        <v>0.88235294099999995</v>
      </c>
      <c r="O114">
        <v>3.1985294120000001</v>
      </c>
      <c r="P114">
        <v>0.58823529399999996</v>
      </c>
      <c r="Q114">
        <v>20.625</v>
      </c>
      <c r="R114">
        <v>2.5735294120000001</v>
      </c>
      <c r="S114">
        <v>29.742647059999999</v>
      </c>
      <c r="T114">
        <v>2.3529411759999999</v>
      </c>
      <c r="U114">
        <v>1.7647058819999999</v>
      </c>
      <c r="V114">
        <v>17.867647059999999</v>
      </c>
      <c r="X114" t="s">
        <v>113</v>
      </c>
      <c r="Y114">
        <f t="shared" si="38"/>
        <v>1.7889849636495325E-2</v>
      </c>
      <c r="Z114">
        <f t="shared" si="39"/>
        <v>1.733079183345405E-2</v>
      </c>
      <c r="AA114">
        <f t="shared" si="40"/>
        <v>0.18169378538015962</v>
      </c>
      <c r="AB114">
        <f t="shared" si="41"/>
        <v>8.8331132591600442E-2</v>
      </c>
      <c r="AC114">
        <f t="shared" si="42"/>
        <v>5.0315202121651069E-3</v>
      </c>
      <c r="AD114">
        <f t="shared" si="43"/>
        <v>1.3417387227371493E-2</v>
      </c>
      <c r="AE114">
        <f t="shared" si="44"/>
        <v>4.8638028712527238E-2</v>
      </c>
      <c r="AF114">
        <f t="shared" si="45"/>
        <v>8.9449248182476623E-3</v>
      </c>
      <c r="AG114">
        <f t="shared" si="46"/>
        <v>0.31363142650253495</v>
      </c>
      <c r="AH114">
        <f t="shared" si="47"/>
        <v>3.91340460912383E-2</v>
      </c>
      <c r="AI114">
        <f t="shared" si="48"/>
        <v>0.45227776123099284</v>
      </c>
      <c r="AJ114">
        <f t="shared" si="49"/>
        <v>3.5779699272990649E-2</v>
      </c>
      <c r="AK114">
        <f t="shared" si="50"/>
        <v>2.6834774454742985E-2</v>
      </c>
      <c r="AL114">
        <f t="shared" si="51"/>
        <v>0.27170209142650298</v>
      </c>
      <c r="AN114" t="b">
        <f t="shared" si="52"/>
        <v>1</v>
      </c>
      <c r="AP114" t="s">
        <v>113</v>
      </c>
      <c r="AQ114" s="2">
        <v>78100000</v>
      </c>
      <c r="AR114">
        <v>0</v>
      </c>
      <c r="AS114">
        <v>0.10150000000000001</v>
      </c>
      <c r="AT114">
        <v>0.50090000000000001</v>
      </c>
      <c r="AU114">
        <v>0.44040000000000001</v>
      </c>
      <c r="AV114">
        <v>8.9240567000000007E-2</v>
      </c>
      <c r="AW114" s="2">
        <v>875000000</v>
      </c>
      <c r="AY114" t="s">
        <v>113</v>
      </c>
      <c r="AZ114" s="2">
        <f t="shared" si="53"/>
        <v>156536.18431933408</v>
      </c>
      <c r="BA114" s="2">
        <f t="shared" si="54"/>
        <v>151644.42854272295</v>
      </c>
      <c r="BB114" s="2">
        <f t="shared" si="55"/>
        <v>1589820.6220763966</v>
      </c>
      <c r="BC114" s="2">
        <f t="shared" si="56"/>
        <v>772897.41017650382</v>
      </c>
      <c r="BD114" s="2">
        <f t="shared" si="57"/>
        <v>44025.801856444683</v>
      </c>
      <c r="BE114" s="2">
        <f t="shared" si="58"/>
        <v>117402.13823950056</v>
      </c>
      <c r="BF114" s="2">
        <f t="shared" si="59"/>
        <v>425582.75123461336</v>
      </c>
      <c r="BG114" s="2">
        <f t="shared" si="60"/>
        <v>78268.092159667038</v>
      </c>
      <c r="BH114" s="2">
        <f t="shared" si="61"/>
        <v>2744274.9818971809</v>
      </c>
      <c r="BI114" s="2">
        <f t="shared" si="62"/>
        <v>342422.90329833515</v>
      </c>
      <c r="BJ114" s="2">
        <f t="shared" si="63"/>
        <v>3957430.4107711874</v>
      </c>
      <c r="BK114" s="2">
        <f t="shared" si="64"/>
        <v>313072.36863866815</v>
      </c>
      <c r="BL114" s="2">
        <f t="shared" si="65"/>
        <v>234804.27647900113</v>
      </c>
      <c r="BM114" s="2">
        <f t="shared" si="66"/>
        <v>2377393.299981901</v>
      </c>
      <c r="BO114" t="s">
        <v>113</v>
      </c>
      <c r="BP114" s="2">
        <f t="shared" si="67"/>
        <v>13305575.669671457</v>
      </c>
      <c r="BQ114" s="4">
        <f t="shared" si="68"/>
        <v>1.5206372193910236</v>
      </c>
      <c r="BS114" s="4">
        <v>1.5206372194062301</v>
      </c>
      <c r="BT114">
        <f t="shared" si="69"/>
        <v>1</v>
      </c>
    </row>
    <row r="115" spans="1:72" x14ac:dyDescent="0.2">
      <c r="A115" t="s">
        <v>114</v>
      </c>
      <c r="C115">
        <v>1.33164235890932E-2</v>
      </c>
      <c r="D115">
        <v>1.33164235890932</v>
      </c>
      <c r="F115" t="b">
        <f t="shared" si="37"/>
        <v>1</v>
      </c>
      <c r="H115" t="s">
        <v>114</v>
      </c>
      <c r="I115">
        <v>1.251956182</v>
      </c>
      <c r="J115">
        <v>1.2206572769999999</v>
      </c>
      <c r="K115">
        <v>11.580594680000001</v>
      </c>
      <c r="L115">
        <v>6.040688576</v>
      </c>
      <c r="M115">
        <v>0.53208137700000002</v>
      </c>
      <c r="N115">
        <v>0.93896713600000004</v>
      </c>
      <c r="O115">
        <v>2.848200313</v>
      </c>
      <c r="P115">
        <v>0.68857590000000002</v>
      </c>
      <c r="Q115">
        <v>18.153364629999999</v>
      </c>
      <c r="R115">
        <v>2.0657277000000001</v>
      </c>
      <c r="S115">
        <v>31.11111111</v>
      </c>
      <c r="T115">
        <v>2.4413145539999999</v>
      </c>
      <c r="U115">
        <v>1.6588419409999999</v>
      </c>
      <c r="V115">
        <v>19.467918619999999</v>
      </c>
      <c r="X115" t="s">
        <v>114</v>
      </c>
      <c r="Y115">
        <f t="shared" si="38"/>
        <v>1.6671578834495861E-2</v>
      </c>
      <c r="Z115">
        <f t="shared" si="39"/>
        <v>1.6254789357641072E-2</v>
      </c>
      <c r="AA115">
        <f t="shared" si="40"/>
        <v>0.15421210417247924</v>
      </c>
      <c r="AB115">
        <f t="shared" si="41"/>
        <v>8.0440367847812222E-2</v>
      </c>
      <c r="AC115">
        <f t="shared" si="42"/>
        <v>7.0854209999999928E-3</v>
      </c>
      <c r="AD115">
        <f t="shared" si="43"/>
        <v>1.2503684119213683E-2</v>
      </c>
      <c r="AE115">
        <f t="shared" si="44"/>
        <v>3.7927841834495837E-2</v>
      </c>
      <c r="AF115">
        <f t="shared" si="45"/>
        <v>9.1693683576410806E-3</v>
      </c>
      <c r="AG115">
        <f t="shared" si="46"/>
        <v>0.24173789298034215</v>
      </c>
      <c r="AH115">
        <f t="shared" si="47"/>
        <v>2.7508105072923242E-2</v>
      </c>
      <c r="AI115">
        <f t="shared" si="48"/>
        <v>0.4142887338681035</v>
      </c>
      <c r="AJ115">
        <f t="shared" si="49"/>
        <v>3.2509578715282143E-2</v>
      </c>
      <c r="AK115">
        <f t="shared" si="50"/>
        <v>2.2089841953709551E-2</v>
      </c>
      <c r="AL115">
        <f t="shared" si="51"/>
        <v>0.25924305074191473</v>
      </c>
      <c r="AN115" t="b">
        <f t="shared" si="52"/>
        <v>1</v>
      </c>
      <c r="AP115" t="s">
        <v>114</v>
      </c>
      <c r="AQ115" s="2">
        <v>100000000</v>
      </c>
      <c r="AR115">
        <v>0</v>
      </c>
      <c r="AS115">
        <v>0.1017</v>
      </c>
      <c r="AT115">
        <v>0.50049999999999994</v>
      </c>
      <c r="AU115">
        <v>0.44929999999999998</v>
      </c>
      <c r="AV115">
        <v>9.1296323999999998E-2</v>
      </c>
      <c r="AW115" s="2">
        <v>1100000000</v>
      </c>
      <c r="AY115" t="s">
        <v>114</v>
      </c>
      <c r="AZ115" s="2">
        <f t="shared" si="53"/>
        <v>183387.36717945445</v>
      </c>
      <c r="BA115" s="2">
        <f t="shared" si="54"/>
        <v>178802.68293405179</v>
      </c>
      <c r="BB115" s="2">
        <f t="shared" si="55"/>
        <v>1696333.1458972716</v>
      </c>
      <c r="BC115" s="2">
        <f t="shared" si="56"/>
        <v>884844.04632593435</v>
      </c>
      <c r="BD115" s="2">
        <f t="shared" si="57"/>
        <v>77939.630999999921</v>
      </c>
      <c r="BE115" s="2">
        <f t="shared" si="58"/>
        <v>137540.52531135053</v>
      </c>
      <c r="BF115" s="2">
        <f t="shared" si="59"/>
        <v>417206.26017945423</v>
      </c>
      <c r="BG115" s="2">
        <f t="shared" si="60"/>
        <v>100863.05193405188</v>
      </c>
      <c r="BH115" s="2">
        <f t="shared" si="61"/>
        <v>2659116.8227837635</v>
      </c>
      <c r="BI115" s="2">
        <f t="shared" si="62"/>
        <v>302589.15580215567</v>
      </c>
      <c r="BJ115" s="2">
        <f t="shared" si="63"/>
        <v>4557176.0725491382</v>
      </c>
      <c r="BK115" s="2">
        <f t="shared" si="64"/>
        <v>357605.36586810357</v>
      </c>
      <c r="BL115" s="2">
        <f t="shared" si="65"/>
        <v>242988.26149080507</v>
      </c>
      <c r="BM115" s="2">
        <f t="shared" si="66"/>
        <v>2851673.5581610622</v>
      </c>
      <c r="BO115" t="s">
        <v>114</v>
      </c>
      <c r="BP115" s="2">
        <f t="shared" si="67"/>
        <v>14648065.947416596</v>
      </c>
      <c r="BQ115" s="4">
        <f t="shared" si="68"/>
        <v>1.3316423588560542</v>
      </c>
      <c r="BS115" s="4">
        <v>1.33164235890932</v>
      </c>
      <c r="BT115">
        <f t="shared" si="69"/>
        <v>1</v>
      </c>
    </row>
    <row r="116" spans="1:72" x14ac:dyDescent="0.2">
      <c r="A116" t="s">
        <v>115</v>
      </c>
      <c r="C116">
        <v>1.1980662789883001E-2</v>
      </c>
      <c r="D116">
        <v>1.1980662789883001</v>
      </c>
      <c r="F116" t="b">
        <f t="shared" si="37"/>
        <v>1</v>
      </c>
      <c r="H116" t="s">
        <v>115</v>
      </c>
      <c r="I116">
        <v>0.99531615900000003</v>
      </c>
      <c r="J116">
        <v>1.4051522249999999</v>
      </c>
      <c r="K116">
        <v>11.82669789</v>
      </c>
      <c r="L116">
        <v>6.5281030439999999</v>
      </c>
      <c r="M116">
        <v>0.43911007000000002</v>
      </c>
      <c r="N116">
        <v>1.1709601869999999</v>
      </c>
      <c r="O116">
        <v>3.3372365340000001</v>
      </c>
      <c r="P116">
        <v>0.409836066</v>
      </c>
      <c r="Q116">
        <v>17.008196720000001</v>
      </c>
      <c r="R116">
        <v>2.722482436</v>
      </c>
      <c r="S116">
        <v>30.76697892</v>
      </c>
      <c r="T116">
        <v>1.902810304</v>
      </c>
      <c r="U116">
        <v>1.1709601869999999</v>
      </c>
      <c r="V116">
        <v>20.316159249999998</v>
      </c>
      <c r="X116" t="s">
        <v>115</v>
      </c>
      <c r="Y116">
        <f t="shared" si="38"/>
        <v>1.1924547270300574E-2</v>
      </c>
      <c r="Z116">
        <f t="shared" si="39"/>
        <v>1.6834654976178805E-2</v>
      </c>
      <c r="AA116">
        <f t="shared" si="40"/>
        <v>0.1416916793379108</v>
      </c>
      <c r="AB116">
        <f t="shared" si="41"/>
        <v>7.8211001227772747E-2</v>
      </c>
      <c r="AC116">
        <f t="shared" si="42"/>
        <v>5.2608296763119204E-3</v>
      </c>
      <c r="AD116">
        <f t="shared" si="43"/>
        <v>1.4028879140825339E-2</v>
      </c>
      <c r="AE116">
        <f t="shared" si="44"/>
        <v>3.9982305563931918E-2</v>
      </c>
      <c r="AF116">
        <f t="shared" si="45"/>
        <v>4.9101077058782338E-3</v>
      </c>
      <c r="AG116">
        <f t="shared" si="46"/>
        <v>0.20376946956631412</v>
      </c>
      <c r="AH116">
        <f t="shared" si="47"/>
        <v>3.2617144017095229E-2</v>
      </c>
      <c r="AI116">
        <f t="shared" si="48"/>
        <v>0.3686087995039587</v>
      </c>
      <c r="AJ116">
        <f t="shared" si="49"/>
        <v>2.2796928605338759E-2</v>
      </c>
      <c r="AK116">
        <f t="shared" si="50"/>
        <v>1.4028879140825339E-2</v>
      </c>
      <c r="AL116">
        <f t="shared" si="51"/>
        <v>0.24340105315981231</v>
      </c>
      <c r="AN116" t="b">
        <f t="shared" si="52"/>
        <v>1</v>
      </c>
      <c r="AP116" t="s">
        <v>115</v>
      </c>
      <c r="AQ116" s="2">
        <v>128000000</v>
      </c>
      <c r="AR116">
        <v>0</v>
      </c>
      <c r="AS116">
        <v>0.1014</v>
      </c>
      <c r="AT116">
        <v>0.50249999999999995</v>
      </c>
      <c r="AU116">
        <v>0.44750000000000001</v>
      </c>
      <c r="AV116">
        <v>9.0301492999999997E-2</v>
      </c>
      <c r="AW116" s="2">
        <v>1420000000</v>
      </c>
      <c r="AY116" t="s">
        <v>115</v>
      </c>
      <c r="AZ116" s="2">
        <f t="shared" si="53"/>
        <v>169328.57123826817</v>
      </c>
      <c r="BA116" s="2">
        <f t="shared" si="54"/>
        <v>239052.10066173904</v>
      </c>
      <c r="BB116" s="2">
        <f t="shared" si="55"/>
        <v>2012021.8465983334</v>
      </c>
      <c r="BC116" s="2">
        <f t="shared" si="56"/>
        <v>1110596.217434373</v>
      </c>
      <c r="BD116" s="2">
        <f t="shared" si="57"/>
        <v>74703.781403629269</v>
      </c>
      <c r="BE116" s="2">
        <f t="shared" si="58"/>
        <v>199210.08379971981</v>
      </c>
      <c r="BF116" s="2">
        <f t="shared" si="59"/>
        <v>567748.73900783318</v>
      </c>
      <c r="BG116" s="2">
        <f t="shared" si="60"/>
        <v>69723.529423470914</v>
      </c>
      <c r="BH116" s="2">
        <f t="shared" si="61"/>
        <v>2893526.4678416606</v>
      </c>
      <c r="BI116" s="2">
        <f t="shared" si="62"/>
        <v>463163.44504275225</v>
      </c>
      <c r="BJ116" s="2">
        <f t="shared" si="63"/>
        <v>5234244.9529562136</v>
      </c>
      <c r="BK116" s="2">
        <f t="shared" si="64"/>
        <v>323716.3861958104</v>
      </c>
      <c r="BL116" s="2">
        <f t="shared" si="65"/>
        <v>199210.08379971981</v>
      </c>
      <c r="BM116" s="2">
        <f t="shared" si="66"/>
        <v>3456294.9548693346</v>
      </c>
      <c r="BO116" t="s">
        <v>115</v>
      </c>
      <c r="BP116" s="2">
        <f t="shared" si="67"/>
        <v>17012541.160272859</v>
      </c>
      <c r="BQ116" s="4">
        <f t="shared" si="68"/>
        <v>1.1980662788924548</v>
      </c>
      <c r="BS116" s="4">
        <v>1.1980662789883001</v>
      </c>
      <c r="BT116">
        <f t="shared" si="69"/>
        <v>1</v>
      </c>
    </row>
    <row r="117" spans="1:72" x14ac:dyDescent="0.2">
      <c r="A117" t="s">
        <v>116</v>
      </c>
      <c r="C117">
        <v>1.24376498024228E-2</v>
      </c>
      <c r="D117">
        <v>1.2437649802422801</v>
      </c>
      <c r="F117" t="b">
        <f t="shared" si="37"/>
        <v>1</v>
      </c>
      <c r="H117" t="s">
        <v>116</v>
      </c>
      <c r="I117">
        <v>1.2387981020000001</v>
      </c>
      <c r="J117">
        <v>1.1333684770000001</v>
      </c>
      <c r="K117">
        <v>12.625197679999999</v>
      </c>
      <c r="L117">
        <v>6.5629942010000004</v>
      </c>
      <c r="M117">
        <v>0.65893516100000005</v>
      </c>
      <c r="N117">
        <v>0.94886663199999999</v>
      </c>
      <c r="O117">
        <v>3.8745387450000002</v>
      </c>
      <c r="P117">
        <v>0.79072219300000002</v>
      </c>
      <c r="Q117">
        <v>17.105956769999999</v>
      </c>
      <c r="R117">
        <v>2.3194517659999998</v>
      </c>
      <c r="S117">
        <v>27.701634160000001</v>
      </c>
      <c r="T117">
        <v>1.8186610439999999</v>
      </c>
      <c r="U117">
        <v>2.0822351079999999</v>
      </c>
      <c r="V117">
        <v>21.138639959999999</v>
      </c>
      <c r="X117" t="s">
        <v>116</v>
      </c>
      <c r="Y117">
        <f t="shared" si="38"/>
        <v>1.5407736968582043E-2</v>
      </c>
      <c r="Z117">
        <f t="shared" si="39"/>
        <v>1.4096440214031282E-2</v>
      </c>
      <c r="AA117">
        <f t="shared" si="40"/>
        <v>0.15702778743020079</v>
      </c>
      <c r="AB117">
        <f t="shared" si="41"/>
        <v>8.1628223527369648E-2</v>
      </c>
      <c r="AC117">
        <f t="shared" si="42"/>
        <v>8.1956047750210877E-3</v>
      </c>
      <c r="AD117">
        <f t="shared" si="43"/>
        <v>1.1801670878020389E-2</v>
      </c>
      <c r="AE117">
        <f t="shared" si="44"/>
        <v>4.8190156056228742E-2</v>
      </c>
      <c r="AF117">
        <f t="shared" si="45"/>
        <v>9.8347257275377738E-3</v>
      </c>
      <c r="AG117">
        <f t="shared" si="46"/>
        <v>0.21275789984064347</v>
      </c>
      <c r="AH117">
        <f t="shared" si="47"/>
        <v>2.8848528799119113E-2</v>
      </c>
      <c r="AI117">
        <f t="shared" si="48"/>
        <v>0.34454322463691267</v>
      </c>
      <c r="AJ117">
        <f t="shared" si="49"/>
        <v>2.2619869174580646E-2</v>
      </c>
      <c r="AK117">
        <f t="shared" si="50"/>
        <v>2.5898111079614018E-2</v>
      </c>
      <c r="AL117">
        <f t="shared" si="51"/>
        <v>0.26291500112198074</v>
      </c>
      <c r="AN117" t="b">
        <f t="shared" si="52"/>
        <v>1</v>
      </c>
      <c r="AP117" t="s">
        <v>116</v>
      </c>
      <c r="AQ117" s="2">
        <v>64200000</v>
      </c>
      <c r="AR117">
        <v>0</v>
      </c>
      <c r="AS117">
        <v>0.10050000000000001</v>
      </c>
      <c r="AT117">
        <v>0.50019999999999998</v>
      </c>
      <c r="AU117">
        <v>0.44650000000000001</v>
      </c>
      <c r="AV117">
        <v>8.9710616000000007E-2</v>
      </c>
      <c r="AW117" s="2">
        <v>715000000</v>
      </c>
      <c r="AY117" t="s">
        <v>116</v>
      </c>
      <c r="AZ117" s="2">
        <f t="shared" si="53"/>
        <v>110165.3193253616</v>
      </c>
      <c r="BA117" s="2">
        <f t="shared" si="54"/>
        <v>100789.54753032367</v>
      </c>
      <c r="BB117" s="2">
        <f t="shared" si="55"/>
        <v>1122748.6801259357</v>
      </c>
      <c r="BC117" s="2">
        <f t="shared" si="56"/>
        <v>583641.7982206929</v>
      </c>
      <c r="BD117" s="2">
        <f t="shared" si="57"/>
        <v>58598.574141400772</v>
      </c>
      <c r="BE117" s="2">
        <f t="shared" si="58"/>
        <v>84381.946777845791</v>
      </c>
      <c r="BF117" s="2">
        <f t="shared" si="59"/>
        <v>344559.61580203549</v>
      </c>
      <c r="BG117" s="2">
        <f t="shared" si="60"/>
        <v>70318.288951895083</v>
      </c>
      <c r="BH117" s="2">
        <f t="shared" si="61"/>
        <v>1521218.983860601</v>
      </c>
      <c r="BI117" s="2">
        <f t="shared" si="62"/>
        <v>206266.98091370164</v>
      </c>
      <c r="BJ117" s="2">
        <f t="shared" si="63"/>
        <v>2463484.0561539256</v>
      </c>
      <c r="BK117" s="2">
        <f t="shared" si="64"/>
        <v>161732.06459825163</v>
      </c>
      <c r="BL117" s="2">
        <f t="shared" si="65"/>
        <v>185171.49421924024</v>
      </c>
      <c r="BM117" s="2">
        <f t="shared" si="66"/>
        <v>1879842.2580221624</v>
      </c>
      <c r="BO117" t="s">
        <v>116</v>
      </c>
      <c r="BP117" s="2">
        <f t="shared" si="67"/>
        <v>8892919.6086433735</v>
      </c>
      <c r="BQ117" s="4">
        <f t="shared" si="68"/>
        <v>1.2437649802298425</v>
      </c>
      <c r="BS117" s="4">
        <v>1.2437649802422801</v>
      </c>
      <c r="BT117">
        <f t="shared" si="69"/>
        <v>1</v>
      </c>
    </row>
    <row r="118" spans="1:72" x14ac:dyDescent="0.2">
      <c r="A118" t="s">
        <v>117</v>
      </c>
      <c r="C118">
        <v>3.5762382163698897E-2</v>
      </c>
      <c r="D118">
        <v>3.5762382163698896</v>
      </c>
      <c r="F118" t="b">
        <f t="shared" si="37"/>
        <v>1</v>
      </c>
      <c r="H118" t="s">
        <v>117</v>
      </c>
      <c r="I118">
        <v>1.100478469</v>
      </c>
      <c r="J118">
        <v>2.5598086119999999</v>
      </c>
      <c r="K118">
        <v>19.92822967</v>
      </c>
      <c r="L118">
        <v>6.1004784689999996</v>
      </c>
      <c r="M118">
        <v>0.33492822999999999</v>
      </c>
      <c r="N118">
        <v>2.7511961720000002</v>
      </c>
      <c r="O118">
        <v>3.1578947369999999</v>
      </c>
      <c r="P118">
        <v>0.55023923399999997</v>
      </c>
      <c r="Q118">
        <v>16.889952149999999</v>
      </c>
      <c r="R118">
        <v>2.2248803829999999</v>
      </c>
      <c r="S118">
        <v>27.153110049999999</v>
      </c>
      <c r="T118">
        <v>2.0813397130000002</v>
      </c>
      <c r="U118">
        <v>1.267942584</v>
      </c>
      <c r="V118">
        <v>13.899521529999999</v>
      </c>
      <c r="X118" t="s">
        <v>117</v>
      </c>
      <c r="Y118">
        <f t="shared" si="38"/>
        <v>3.9355731571300269E-2</v>
      </c>
      <c r="Z118">
        <f t="shared" si="39"/>
        <v>9.1544853848271615E-2</v>
      </c>
      <c r="AA118">
        <f t="shared" si="40"/>
        <v>0.71268096530450309</v>
      </c>
      <c r="AB118">
        <f t="shared" si="41"/>
        <v>0.21816764238979475</v>
      </c>
      <c r="AC118">
        <f t="shared" si="42"/>
        <v>1.197783135867124E-2</v>
      </c>
      <c r="AD118">
        <f t="shared" si="43"/>
        <v>9.8389328910369486E-2</v>
      </c>
      <c r="AE118">
        <f t="shared" si="44"/>
        <v>0.1129338384173274</v>
      </c>
      <c r="AF118">
        <f t="shared" si="45"/>
        <v>1.9677865767768941E-2</v>
      </c>
      <c r="AG118">
        <f t="shared" si="46"/>
        <v>0.60402492351488779</v>
      </c>
      <c r="AH118">
        <f t="shared" si="47"/>
        <v>7.9567022525362768E-2</v>
      </c>
      <c r="AI118">
        <f t="shared" si="48"/>
        <v>0.97105989854107322</v>
      </c>
      <c r="AJ118">
        <f t="shared" si="49"/>
        <v>7.4433666228789386E-2</v>
      </c>
      <c r="AK118">
        <f t="shared" si="50"/>
        <v>4.5344647250635896E-2</v>
      </c>
      <c r="AL118">
        <f t="shared" si="51"/>
        <v>0.49708000084842074</v>
      </c>
      <c r="AN118" t="b">
        <f t="shared" si="52"/>
        <v>1</v>
      </c>
      <c r="AP118" t="s">
        <v>117</v>
      </c>
      <c r="AQ118" s="2">
        <v>27600000</v>
      </c>
      <c r="AR118">
        <v>0</v>
      </c>
      <c r="AS118">
        <v>0.104</v>
      </c>
      <c r="AT118">
        <v>0.50060000000000004</v>
      </c>
      <c r="AU118">
        <v>0.44219999999999998</v>
      </c>
      <c r="AV118">
        <v>9.1867358999999996E-2</v>
      </c>
      <c r="AW118" s="2">
        <v>300000000</v>
      </c>
      <c r="AY118" t="s">
        <v>117</v>
      </c>
      <c r="AZ118" s="2">
        <f t="shared" si="53"/>
        <v>118067.19471390081</v>
      </c>
      <c r="BA118" s="2">
        <f t="shared" si="54"/>
        <v>274634.56154481485</v>
      </c>
      <c r="BB118" s="2">
        <f t="shared" si="55"/>
        <v>2138042.8959135092</v>
      </c>
      <c r="BC118" s="2">
        <f t="shared" si="56"/>
        <v>654502.9271693842</v>
      </c>
      <c r="BD118" s="2">
        <f t="shared" si="57"/>
        <v>35933.494076013718</v>
      </c>
      <c r="BE118" s="2">
        <f t="shared" si="58"/>
        <v>295167.98673110845</v>
      </c>
      <c r="BF118" s="2">
        <f t="shared" si="59"/>
        <v>338801.5152519822</v>
      </c>
      <c r="BG118" s="2">
        <f t="shared" si="60"/>
        <v>59033.597303306822</v>
      </c>
      <c r="BH118" s="2">
        <f t="shared" si="61"/>
        <v>1812074.7705446633</v>
      </c>
      <c r="BI118" s="2">
        <f t="shared" si="62"/>
        <v>238701.0675760883</v>
      </c>
      <c r="BJ118" s="2">
        <f t="shared" si="63"/>
        <v>2913179.6956232195</v>
      </c>
      <c r="BK118" s="2">
        <f t="shared" si="64"/>
        <v>223300.99868636817</v>
      </c>
      <c r="BL118" s="2">
        <f t="shared" si="65"/>
        <v>136033.9417519077</v>
      </c>
      <c r="BM118" s="2">
        <f t="shared" si="66"/>
        <v>1491240.0025452622</v>
      </c>
      <c r="BO118" t="s">
        <v>117</v>
      </c>
      <c r="BP118" s="2">
        <f t="shared" si="67"/>
        <v>10728714.649431529</v>
      </c>
      <c r="BQ118" s="4">
        <f t="shared" si="68"/>
        <v>3.5762382164771762</v>
      </c>
      <c r="BS118" s="4">
        <v>3.5762382163698896</v>
      </c>
      <c r="BT118">
        <f t="shared" si="69"/>
        <v>1</v>
      </c>
    </row>
    <row r="119" spans="1:72" x14ac:dyDescent="0.2">
      <c r="A119" t="s">
        <v>118</v>
      </c>
      <c r="C119">
        <v>3.7798251830852801E-2</v>
      </c>
      <c r="D119">
        <v>3.77982518308528</v>
      </c>
      <c r="F119" t="b">
        <f t="shared" si="37"/>
        <v>1</v>
      </c>
      <c r="H119" t="s">
        <v>118</v>
      </c>
      <c r="I119">
        <v>0.73722149400000003</v>
      </c>
      <c r="J119">
        <v>3.4403669720000001</v>
      </c>
      <c r="K119">
        <v>17.75884666</v>
      </c>
      <c r="L119">
        <v>6.2909567500000003</v>
      </c>
      <c r="M119">
        <v>0.245740498</v>
      </c>
      <c r="N119">
        <v>4.1284403669999996</v>
      </c>
      <c r="O119">
        <v>2.8014416780000002</v>
      </c>
      <c r="P119">
        <v>0.458715596</v>
      </c>
      <c r="Q119">
        <v>20.806028829999999</v>
      </c>
      <c r="R119">
        <v>2.2280471820000001</v>
      </c>
      <c r="S119">
        <v>26.261467889999999</v>
      </c>
      <c r="T119">
        <v>1.097640891</v>
      </c>
      <c r="U119">
        <v>1.2287024900000001</v>
      </c>
      <c r="V119">
        <v>12.516382699999999</v>
      </c>
      <c r="X119" t="s">
        <v>118</v>
      </c>
      <c r="Y119">
        <f t="shared" si="38"/>
        <v>2.7865683685329538E-2</v>
      </c>
      <c r="Z119">
        <f t="shared" si="39"/>
        <v>0.13003985719820452</v>
      </c>
      <c r="AA119">
        <f t="shared" si="40"/>
        <v>0.67125335828017907</v>
      </c>
      <c r="AB119">
        <f t="shared" si="41"/>
        <v>0.23778716749350332</v>
      </c>
      <c r="AC119">
        <f t="shared" si="42"/>
        <v>9.2885612284431783E-3</v>
      </c>
      <c r="AD119">
        <f t="shared" si="43"/>
        <v>0.15604782866052433</v>
      </c>
      <c r="AE119">
        <f t="shared" si="44"/>
        <v>0.10588959803449084</v>
      </c>
      <c r="AF119">
        <f t="shared" si="45"/>
        <v>1.7338647616347732E-2</v>
      </c>
      <c r="AG119">
        <f t="shared" si="46"/>
        <v>0.78643151731632355</v>
      </c>
      <c r="AH119">
        <f t="shared" si="47"/>
        <v>8.4216288476257922E-2</v>
      </c>
      <c r="AI119">
        <f t="shared" si="48"/>
        <v>0.99263757675407449</v>
      </c>
      <c r="AJ119">
        <f t="shared" si="49"/>
        <v>4.148890681785964E-2</v>
      </c>
      <c r="AK119">
        <f t="shared" si="50"/>
        <v>4.6442806142215902E-2</v>
      </c>
      <c r="AL119">
        <f t="shared" si="51"/>
        <v>0.47309738530592932</v>
      </c>
      <c r="AN119" t="b">
        <f t="shared" si="52"/>
        <v>1</v>
      </c>
      <c r="AP119" t="s">
        <v>118</v>
      </c>
      <c r="AQ119" s="2">
        <v>76800000</v>
      </c>
      <c r="AR119">
        <v>0</v>
      </c>
      <c r="AS119">
        <v>0.10150000000000001</v>
      </c>
      <c r="AT119">
        <v>0.50229999999999997</v>
      </c>
      <c r="AU119">
        <v>0.45140000000000002</v>
      </c>
      <c r="AV119">
        <v>9.1214613E-2</v>
      </c>
      <c r="AW119" s="2">
        <v>842000000</v>
      </c>
      <c r="AY119" t="s">
        <v>118</v>
      </c>
      <c r="AZ119" s="2">
        <f t="shared" si="53"/>
        <v>234629.05663047469</v>
      </c>
      <c r="BA119" s="2">
        <f t="shared" si="54"/>
        <v>1094935.597608882</v>
      </c>
      <c r="BB119" s="2">
        <f t="shared" si="55"/>
        <v>5651953.2767191073</v>
      </c>
      <c r="BC119" s="2">
        <f t="shared" si="56"/>
        <v>2002167.9502952979</v>
      </c>
      <c r="BD119" s="2">
        <f t="shared" si="57"/>
        <v>78209.685543491563</v>
      </c>
      <c r="BE119" s="2">
        <f t="shared" si="58"/>
        <v>1313922.717321615</v>
      </c>
      <c r="BF119" s="2">
        <f t="shared" si="59"/>
        <v>891590.4154504129</v>
      </c>
      <c r="BG119" s="2">
        <f t="shared" si="60"/>
        <v>145991.41292964789</v>
      </c>
      <c r="BH119" s="2">
        <f t="shared" si="61"/>
        <v>6621753.3758034445</v>
      </c>
      <c r="BI119" s="2">
        <f t="shared" si="62"/>
        <v>709101.1489700916</v>
      </c>
      <c r="BJ119" s="2">
        <f t="shared" si="63"/>
        <v>8358008.3962693075</v>
      </c>
      <c r="BK119" s="2">
        <f t="shared" si="64"/>
        <v>349336.59540637815</v>
      </c>
      <c r="BL119" s="2">
        <f t="shared" si="65"/>
        <v>391048.42771745787</v>
      </c>
      <c r="BM119" s="2">
        <f t="shared" si="66"/>
        <v>3983479.984275925</v>
      </c>
      <c r="BO119" t="s">
        <v>118</v>
      </c>
      <c r="BP119" s="2">
        <f t="shared" si="67"/>
        <v>31826128.040941536</v>
      </c>
      <c r="BQ119" s="4">
        <f t="shared" si="68"/>
        <v>3.7798251830096836</v>
      </c>
      <c r="BS119" s="4">
        <v>3.77982518308528</v>
      </c>
      <c r="BT119">
        <f t="shared" si="69"/>
        <v>1</v>
      </c>
    </row>
    <row r="120" spans="1:72" x14ac:dyDescent="0.2">
      <c r="A120" t="s">
        <v>119</v>
      </c>
      <c r="C120">
        <v>3.6706032556654999E-2</v>
      </c>
      <c r="D120">
        <v>3.6706032556655002</v>
      </c>
      <c r="F120" t="b">
        <f t="shared" si="37"/>
        <v>1</v>
      </c>
      <c r="H120" t="s">
        <v>119</v>
      </c>
      <c r="I120">
        <v>1.2977099240000001</v>
      </c>
      <c r="J120">
        <v>2.5699745549999999</v>
      </c>
      <c r="K120">
        <v>18.422391860000001</v>
      </c>
      <c r="L120">
        <v>6.9720101779999997</v>
      </c>
      <c r="M120">
        <v>0.48346055999999998</v>
      </c>
      <c r="N120">
        <v>3.2824427479999998</v>
      </c>
      <c r="O120">
        <v>3.4860050889999998</v>
      </c>
      <c r="P120">
        <v>0.63613231599999998</v>
      </c>
      <c r="Q120">
        <v>17.888040709999999</v>
      </c>
      <c r="R120">
        <v>2.3155216279999999</v>
      </c>
      <c r="S120">
        <v>26.18320611</v>
      </c>
      <c r="T120">
        <v>1.857506361</v>
      </c>
      <c r="U120">
        <v>1.2977099240000001</v>
      </c>
      <c r="V120">
        <v>13.30788804</v>
      </c>
      <c r="X120" t="s">
        <v>119</v>
      </c>
      <c r="Y120">
        <f t="shared" si="38"/>
        <v>4.7633782719438286E-2</v>
      </c>
      <c r="Z120">
        <f t="shared" si="39"/>
        <v>9.4333569685604954E-2</v>
      </c>
      <c r="AA120">
        <f t="shared" si="40"/>
        <v>0.67621291538461614</v>
      </c>
      <c r="AB120">
        <f t="shared" si="41"/>
        <v>0.25591483257899805</v>
      </c>
      <c r="AC120">
        <f t="shared" si="42"/>
        <v>1.7745919055218658E-2</v>
      </c>
      <c r="AD120">
        <f t="shared" si="43"/>
        <v>0.1204854503734441</v>
      </c>
      <c r="AE120">
        <f t="shared" si="44"/>
        <v>0.12795741628949903</v>
      </c>
      <c r="AF120">
        <f t="shared" si="45"/>
        <v>2.3349893501436347E-2</v>
      </c>
      <c r="AG120">
        <f t="shared" si="46"/>
        <v>0.65659900467602994</v>
      </c>
      <c r="AH120">
        <f t="shared" si="47"/>
        <v>8.4993612263006779E-2</v>
      </c>
      <c r="AI120">
        <f t="shared" si="48"/>
        <v>0.96108161591126817</v>
      </c>
      <c r="AJ120">
        <f t="shared" si="49"/>
        <v>6.8181688961059764E-2</v>
      </c>
      <c r="AK120">
        <f t="shared" si="50"/>
        <v>4.7633782719438286E-2</v>
      </c>
      <c r="AL120">
        <f t="shared" si="51"/>
        <v>0.4884797716565597</v>
      </c>
      <c r="AN120" t="b">
        <f t="shared" si="52"/>
        <v>1</v>
      </c>
      <c r="AP120" t="s">
        <v>119</v>
      </c>
      <c r="AQ120" s="2">
        <v>55600000</v>
      </c>
      <c r="AR120">
        <v>0</v>
      </c>
      <c r="AS120">
        <v>0.1012</v>
      </c>
      <c r="AT120">
        <v>0.50190000000000001</v>
      </c>
      <c r="AU120">
        <v>0.4536</v>
      </c>
      <c r="AV120">
        <v>9.1461087999999996E-2</v>
      </c>
      <c r="AW120" s="2">
        <v>608000000</v>
      </c>
      <c r="AY120" t="s">
        <v>119</v>
      </c>
      <c r="AZ120" s="2">
        <f t="shared" si="53"/>
        <v>289613.39893418481</v>
      </c>
      <c r="BA120" s="2">
        <f t="shared" si="54"/>
        <v>573548.10368847812</v>
      </c>
      <c r="BB120" s="2">
        <f t="shared" si="55"/>
        <v>4111374.5255384659</v>
      </c>
      <c r="BC120" s="2">
        <f t="shared" si="56"/>
        <v>1555962.1820803082</v>
      </c>
      <c r="BD120" s="2">
        <f t="shared" si="57"/>
        <v>107895.18785572944</v>
      </c>
      <c r="BE120" s="2">
        <f t="shared" si="58"/>
        <v>732551.53827054007</v>
      </c>
      <c r="BF120" s="2">
        <f t="shared" si="59"/>
        <v>777981.0910401541</v>
      </c>
      <c r="BG120" s="2">
        <f t="shared" si="60"/>
        <v>141967.35248873298</v>
      </c>
      <c r="BH120" s="2">
        <f t="shared" si="61"/>
        <v>3992121.948430262</v>
      </c>
      <c r="BI120" s="2">
        <f t="shared" si="62"/>
        <v>516761.16255908122</v>
      </c>
      <c r="BJ120" s="2">
        <f t="shared" si="63"/>
        <v>5843376.2247405099</v>
      </c>
      <c r="BK120" s="2">
        <f t="shared" si="64"/>
        <v>414544.66888324334</v>
      </c>
      <c r="BL120" s="2">
        <f t="shared" si="65"/>
        <v>289613.39893418481</v>
      </c>
      <c r="BM120" s="2">
        <f t="shared" si="66"/>
        <v>2969957.0116718831</v>
      </c>
      <c r="BO120" t="s">
        <v>119</v>
      </c>
      <c r="BP120" s="2">
        <f t="shared" si="67"/>
        <v>22317267.795115758</v>
      </c>
      <c r="BQ120" s="4">
        <f t="shared" si="68"/>
        <v>3.6706032557756183</v>
      </c>
      <c r="BS120" s="4">
        <v>3.6706032556655002</v>
      </c>
      <c r="BT120">
        <f t="shared" si="69"/>
        <v>1</v>
      </c>
    </row>
    <row r="121" spans="1:72" x14ac:dyDescent="0.2">
      <c r="A121" t="s">
        <v>120</v>
      </c>
      <c r="C121">
        <v>3.8521142351117997E-2</v>
      </c>
      <c r="D121">
        <v>3.8521142351117996</v>
      </c>
      <c r="F121" t="b">
        <f t="shared" si="37"/>
        <v>1</v>
      </c>
      <c r="H121" t="s">
        <v>120</v>
      </c>
      <c r="I121">
        <v>0.97159150900000002</v>
      </c>
      <c r="J121">
        <v>2.238884782</v>
      </c>
      <c r="K121">
        <v>17.816031259999999</v>
      </c>
      <c r="L121">
        <v>4.6467419999999997</v>
      </c>
      <c r="M121">
        <v>0.390748759</v>
      </c>
      <c r="N121">
        <v>2.2177632269999998</v>
      </c>
      <c r="O121">
        <v>2.9253353049999999</v>
      </c>
      <c r="P121">
        <v>0.53859964100000002</v>
      </c>
      <c r="Q121">
        <v>22.536698699999999</v>
      </c>
      <c r="R121">
        <v>2.101594677</v>
      </c>
      <c r="S121">
        <v>27.637554120000001</v>
      </c>
      <c r="T121">
        <v>1.446826486</v>
      </c>
      <c r="U121">
        <v>1.2144893859999999</v>
      </c>
      <c r="V121">
        <v>13.317140139999999</v>
      </c>
      <c r="X121" t="s">
        <v>120</v>
      </c>
      <c r="Y121">
        <f t="shared" si="38"/>
        <v>3.7426814825326546E-2</v>
      </c>
      <c r="Z121">
        <f t="shared" si="39"/>
        <v>8.6244399395173782E-2</v>
      </c>
      <c r="AA121">
        <f t="shared" si="40"/>
        <v>0.68629387629842808</v>
      </c>
      <c r="AB121">
        <f t="shared" si="41"/>
        <v>0.17899781005091875</v>
      </c>
      <c r="AC121">
        <f t="shared" si="42"/>
        <v>1.5052088568961699E-2</v>
      </c>
      <c r="AD121">
        <f t="shared" si="43"/>
        <v>8.5430772968341812E-2</v>
      </c>
      <c r="AE121">
        <f t="shared" si="44"/>
        <v>0.11268725770865619</v>
      </c>
      <c r="AF121">
        <f t="shared" si="45"/>
        <v>2.0747473441222047E-2</v>
      </c>
      <c r="AG121">
        <f t="shared" si="46"/>
        <v>0.86813937874695579</v>
      </c>
      <c r="AH121">
        <f t="shared" si="47"/>
        <v>8.0955827717068857E-2</v>
      </c>
      <c r="AI121">
        <f t="shared" si="48"/>
        <v>1.0646301564932477</v>
      </c>
      <c r="AJ121">
        <f t="shared" si="49"/>
        <v>5.5733409024573827E-2</v>
      </c>
      <c r="AK121">
        <f t="shared" si="50"/>
        <v>4.6783518522027882E-2</v>
      </c>
      <c r="AL121">
        <f t="shared" si="51"/>
        <v>0.51299145104272736</v>
      </c>
      <c r="AN121" t="b">
        <f t="shared" si="52"/>
        <v>1</v>
      </c>
      <c r="AP121" t="s">
        <v>120</v>
      </c>
      <c r="AQ121" s="2">
        <v>50500000</v>
      </c>
      <c r="AR121">
        <v>0</v>
      </c>
      <c r="AS121">
        <v>0.1008</v>
      </c>
      <c r="AT121">
        <v>0.50029999999999997</v>
      </c>
      <c r="AU121">
        <v>0.44700000000000001</v>
      </c>
      <c r="AV121">
        <v>9.0061163E-2</v>
      </c>
      <c r="AW121" s="2">
        <v>560000000</v>
      </c>
      <c r="AY121" t="s">
        <v>120</v>
      </c>
      <c r="AZ121" s="2">
        <f t="shared" si="53"/>
        <v>209590.16302182863</v>
      </c>
      <c r="BA121" s="2">
        <f t="shared" si="54"/>
        <v>482968.63661297323</v>
      </c>
      <c r="BB121" s="2">
        <f t="shared" si="55"/>
        <v>3843245.7072711973</v>
      </c>
      <c r="BC121" s="2">
        <f t="shared" si="56"/>
        <v>1002387.7362851449</v>
      </c>
      <c r="BD121" s="2">
        <f t="shared" si="57"/>
        <v>84291.695986185514</v>
      </c>
      <c r="BE121" s="2">
        <f t="shared" si="58"/>
        <v>478412.32862271415</v>
      </c>
      <c r="BF121" s="2">
        <f t="shared" si="59"/>
        <v>631048.64316847466</v>
      </c>
      <c r="BG121" s="2">
        <f t="shared" si="60"/>
        <v>116185.85127084347</v>
      </c>
      <c r="BH121" s="2">
        <f t="shared" si="61"/>
        <v>4861580.5209829528</v>
      </c>
      <c r="BI121" s="2">
        <f t="shared" si="62"/>
        <v>453352.63521558559</v>
      </c>
      <c r="BJ121" s="2">
        <f t="shared" si="63"/>
        <v>5961928.8763621869</v>
      </c>
      <c r="BK121" s="2">
        <f t="shared" si="64"/>
        <v>312107.09053761343</v>
      </c>
      <c r="BL121" s="2">
        <f t="shared" si="65"/>
        <v>261987.70372335613</v>
      </c>
      <c r="BM121" s="2">
        <f t="shared" si="66"/>
        <v>2872752.1258392734</v>
      </c>
      <c r="BO121" t="s">
        <v>120</v>
      </c>
      <c r="BP121" s="2">
        <f t="shared" si="67"/>
        <v>21571839.714900333</v>
      </c>
      <c r="BQ121" s="4">
        <f t="shared" si="68"/>
        <v>3.852114234803631</v>
      </c>
      <c r="BS121" s="4">
        <v>3.8521142351117996</v>
      </c>
      <c r="BT121">
        <f t="shared" si="69"/>
        <v>1</v>
      </c>
    </row>
    <row r="126" spans="1:72" x14ac:dyDescent="0.2">
      <c r="D126">
        <f>AVERAGE(D106:D109)</f>
        <v>15.67395060079245</v>
      </c>
    </row>
    <row r="127" spans="1:72" x14ac:dyDescent="0.2">
      <c r="D127">
        <f>STDEV(D106:D109)</f>
        <v>1.6854684345483486</v>
      </c>
    </row>
    <row r="128" spans="1:72" x14ac:dyDescent="0.2">
      <c r="D128">
        <f>AVERAGE(D118:D121)</f>
        <v>3.7196952225581175</v>
      </c>
    </row>
    <row r="129" spans="4:4" x14ac:dyDescent="0.2">
      <c r="D129">
        <f>STDEV(D118:D121)</f>
        <v>0.12129899817745877</v>
      </c>
    </row>
  </sheetData>
  <mergeCells count="4">
    <mergeCell ref="H1:V1"/>
    <mergeCell ref="X1:AL1"/>
    <mergeCell ref="AP1:AW1"/>
    <mergeCell ref="AY1:B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426E-022A-0548-832F-6F0D2F42086B}">
  <dimension ref="A1:M40"/>
  <sheetViews>
    <sheetView zoomScale="160" zoomScaleNormal="160" workbookViewId="0">
      <selection activeCell="K31" sqref="K31"/>
    </sheetView>
  </sheetViews>
  <sheetFormatPr baseColWidth="10" defaultRowHeight="16" x14ac:dyDescent="0.2"/>
  <cols>
    <col min="1" max="1" width="12.6640625" bestFit="1" customWidth="1"/>
    <col min="2" max="2" width="12.1640625" bestFit="1" customWidth="1"/>
  </cols>
  <sheetData>
    <row r="1" spans="1:13" x14ac:dyDescent="0.2">
      <c r="A1" s="5" t="s">
        <v>161</v>
      </c>
      <c r="B1" s="6" t="s">
        <v>152</v>
      </c>
      <c r="C1" s="5" t="s">
        <v>162</v>
      </c>
      <c r="D1" s="6"/>
      <c r="E1" s="5" t="s">
        <v>163</v>
      </c>
      <c r="F1" s="6"/>
      <c r="G1" s="5" t="s">
        <v>165</v>
      </c>
      <c r="H1" s="6"/>
      <c r="I1" s="5" t="s">
        <v>166</v>
      </c>
      <c r="J1" s="6"/>
      <c r="L1" s="5" t="s">
        <v>164</v>
      </c>
      <c r="M1" s="6"/>
    </row>
    <row r="2" spans="1:13" x14ac:dyDescent="0.2">
      <c r="A2" s="7" t="s">
        <v>2</v>
      </c>
      <c r="B2" s="8">
        <v>8.4221576225705768</v>
      </c>
      <c r="C2" s="7" t="s">
        <v>22</v>
      </c>
      <c r="D2" s="8">
        <v>1.7938630998495655</v>
      </c>
      <c r="E2" s="7" t="s">
        <v>41</v>
      </c>
      <c r="F2" s="8">
        <v>1.4955723188379171</v>
      </c>
      <c r="G2" s="7" t="s">
        <v>61</v>
      </c>
      <c r="H2" s="8">
        <v>13.829639889058399</v>
      </c>
      <c r="I2" s="7" t="s">
        <v>81</v>
      </c>
      <c r="J2" s="8">
        <v>5.0752165326956398</v>
      </c>
      <c r="L2" s="7" t="s">
        <v>101</v>
      </c>
      <c r="M2" s="8">
        <v>1.4325680107758987</v>
      </c>
    </row>
    <row r="3" spans="1:13" x14ac:dyDescent="0.2">
      <c r="A3" s="7" t="s">
        <v>3</v>
      </c>
      <c r="B3" s="8">
        <v>3.8355929295429907</v>
      </c>
      <c r="C3" s="7" t="s">
        <v>23</v>
      </c>
      <c r="D3" s="8">
        <v>1.26273956797641</v>
      </c>
      <c r="E3" s="7" t="s">
        <v>42</v>
      </c>
      <c r="F3" s="8">
        <v>2.685202818645021</v>
      </c>
      <c r="G3" s="7" t="s">
        <v>62</v>
      </c>
      <c r="H3" s="8">
        <v>14.588802571804088</v>
      </c>
      <c r="I3" s="7" t="s">
        <v>82</v>
      </c>
      <c r="J3" s="8">
        <v>3.9541378802282852</v>
      </c>
      <c r="L3" s="7" t="s">
        <v>102</v>
      </c>
      <c r="M3" s="8">
        <v>1.691703884185954</v>
      </c>
    </row>
    <row r="4" spans="1:13" x14ac:dyDescent="0.2">
      <c r="A4" s="7" t="s">
        <v>4</v>
      </c>
      <c r="B4" s="8">
        <v>8.8246245501689238</v>
      </c>
      <c r="C4" s="7" t="s">
        <v>159</v>
      </c>
      <c r="D4" s="8" t="s">
        <v>160</v>
      </c>
      <c r="E4" s="7" t="s">
        <v>43</v>
      </c>
      <c r="F4" s="8">
        <v>1.2246683189846932</v>
      </c>
      <c r="G4" s="7" t="s">
        <v>63</v>
      </c>
      <c r="H4" s="8">
        <v>10.862516212059049</v>
      </c>
      <c r="I4" s="7" t="s">
        <v>83</v>
      </c>
      <c r="J4" s="8">
        <v>3.721451876094009</v>
      </c>
      <c r="L4" s="7" t="s">
        <v>103</v>
      </c>
      <c r="M4" s="8">
        <v>1.3650773113734271</v>
      </c>
    </row>
    <row r="5" spans="1:13" x14ac:dyDescent="0.2">
      <c r="A5" s="7" t="s">
        <v>5</v>
      </c>
      <c r="B5" s="8">
        <v>14.236957582236979</v>
      </c>
      <c r="C5" s="7" t="s">
        <v>24</v>
      </c>
      <c r="D5" s="8">
        <v>1.5719801433772707</v>
      </c>
      <c r="E5" s="7" t="s">
        <v>44</v>
      </c>
      <c r="F5" s="8">
        <v>1.33235991969337</v>
      </c>
      <c r="G5" s="7" t="s">
        <v>64</v>
      </c>
      <c r="H5" s="8">
        <v>9.3325556200849942</v>
      </c>
      <c r="I5" s="7" t="s">
        <v>84</v>
      </c>
      <c r="J5" s="8">
        <v>3.6968486680159738</v>
      </c>
      <c r="L5" s="7" t="s">
        <v>104</v>
      </c>
      <c r="M5" s="8">
        <v>1.6097240473222771</v>
      </c>
    </row>
    <row r="6" spans="1:13" x14ac:dyDescent="0.2">
      <c r="A6" s="7" t="s">
        <v>6</v>
      </c>
      <c r="B6" s="8">
        <v>10.544300707624116</v>
      </c>
      <c r="C6" s="7" t="s">
        <v>25</v>
      </c>
      <c r="D6" s="8">
        <v>3.133648054383035</v>
      </c>
      <c r="E6" s="7" t="s">
        <v>45</v>
      </c>
      <c r="F6" s="8">
        <v>1.8236046015279093</v>
      </c>
      <c r="G6" s="7" t="s">
        <v>65</v>
      </c>
      <c r="H6" s="8">
        <v>7.5723830736481066</v>
      </c>
      <c r="I6" s="7" t="s">
        <v>85</v>
      </c>
      <c r="J6" s="8">
        <v>2.0071592942579866</v>
      </c>
      <c r="L6" s="7" t="s">
        <v>105</v>
      </c>
      <c r="M6" s="8">
        <v>13.225722467578272</v>
      </c>
    </row>
    <row r="7" spans="1:13" x14ac:dyDescent="0.2">
      <c r="A7" s="7" t="s">
        <v>7</v>
      </c>
      <c r="B7" s="8">
        <v>6.1757409584114065</v>
      </c>
      <c r="C7" s="7" t="s">
        <v>26</v>
      </c>
      <c r="D7" s="8">
        <v>1.0537557849557848</v>
      </c>
      <c r="E7" s="7" t="s">
        <v>46</v>
      </c>
      <c r="F7" s="8">
        <v>1.1708046167664239</v>
      </c>
      <c r="G7" s="7" t="s">
        <v>66</v>
      </c>
      <c r="H7" s="8">
        <v>10.477570563677894</v>
      </c>
      <c r="I7" s="7" t="s">
        <v>86</v>
      </c>
      <c r="J7" s="8">
        <v>2.1618021073028895</v>
      </c>
      <c r="L7" s="7" t="s">
        <v>106</v>
      </c>
      <c r="M7" s="8">
        <v>17.035286171525581</v>
      </c>
    </row>
    <row r="8" spans="1:13" x14ac:dyDescent="0.2">
      <c r="A8" s="7" t="s">
        <v>8</v>
      </c>
      <c r="B8" s="8">
        <v>10.351035103820932</v>
      </c>
      <c r="C8" s="7" t="s">
        <v>27</v>
      </c>
      <c r="D8" s="8">
        <v>1.7714130583212306</v>
      </c>
      <c r="E8" s="7" t="s">
        <v>47</v>
      </c>
      <c r="F8" s="8">
        <v>1.1712531272258404</v>
      </c>
      <c r="G8" s="7" t="s">
        <v>67</v>
      </c>
      <c r="H8" s="8">
        <v>3.4814605152821985</v>
      </c>
      <c r="I8" s="7" t="s">
        <v>87</v>
      </c>
      <c r="J8" s="8">
        <v>2.0322354589032985</v>
      </c>
      <c r="L8" s="7" t="s">
        <v>107</v>
      </c>
      <c r="M8" s="8">
        <v>16.423173802869471</v>
      </c>
    </row>
    <row r="9" spans="1:13" x14ac:dyDescent="0.2">
      <c r="A9" s="7" t="s">
        <v>9</v>
      </c>
      <c r="B9" s="8">
        <v>11.954834156908097</v>
      </c>
      <c r="C9" s="7" t="s">
        <v>28</v>
      </c>
      <c r="D9" s="8">
        <v>2.43809813155096</v>
      </c>
      <c r="E9" s="7" t="s">
        <v>48</v>
      </c>
      <c r="F9" s="8">
        <v>1.134072580690523</v>
      </c>
      <c r="G9" s="7" t="s">
        <v>68</v>
      </c>
      <c r="H9" s="8">
        <v>1.9161914863869547</v>
      </c>
      <c r="I9" s="7" t="s">
        <v>88</v>
      </c>
      <c r="J9" s="8">
        <v>2.5904317384935784</v>
      </c>
      <c r="L9" s="7" t="s">
        <v>108</v>
      </c>
      <c r="M9" s="8">
        <v>16.011619958347932</v>
      </c>
    </row>
    <row r="10" spans="1:13" x14ac:dyDescent="0.2">
      <c r="A10" s="7" t="s">
        <v>10</v>
      </c>
      <c r="B10" s="8">
        <v>19.492117729674643</v>
      </c>
      <c r="C10" s="7" t="s">
        <v>29</v>
      </c>
      <c r="D10" s="8">
        <v>0.71205164035216584</v>
      </c>
      <c r="E10" s="7" t="s">
        <v>49</v>
      </c>
      <c r="F10" s="8">
        <v>1.540732539886793</v>
      </c>
      <c r="G10" s="7" t="s">
        <v>69</v>
      </c>
      <c r="H10" s="8">
        <v>4.2179722298370486</v>
      </c>
      <c r="I10" s="7" t="s">
        <v>89</v>
      </c>
      <c r="J10" s="8">
        <v>2.0421918177937637</v>
      </c>
      <c r="L10" s="7" t="s">
        <v>109</v>
      </c>
      <c r="M10" s="8">
        <v>1.0613207547063668</v>
      </c>
    </row>
    <row r="11" spans="1:13" x14ac:dyDescent="0.2">
      <c r="A11" s="7" t="s">
        <v>11</v>
      </c>
      <c r="B11" s="8">
        <v>22.128102242469431</v>
      </c>
      <c r="C11" s="7" t="s">
        <v>30</v>
      </c>
      <c r="D11" s="8">
        <v>3.9265298475636716</v>
      </c>
      <c r="E11" s="7" t="s">
        <v>50</v>
      </c>
      <c r="F11" s="8">
        <v>1.3277133825344543</v>
      </c>
      <c r="G11" s="7" t="s">
        <v>70</v>
      </c>
      <c r="H11" s="8">
        <v>13.043478260739166</v>
      </c>
      <c r="I11" s="7" t="s">
        <v>90</v>
      </c>
      <c r="J11" s="8">
        <v>1.9692959237101113</v>
      </c>
      <c r="L11" s="7" t="s">
        <v>110</v>
      </c>
      <c r="M11" s="8">
        <v>1.4537014412964786</v>
      </c>
    </row>
    <row r="12" spans="1:13" x14ac:dyDescent="0.2">
      <c r="A12" s="7" t="s">
        <v>12</v>
      </c>
      <c r="B12" s="8">
        <v>10.694736843388666</v>
      </c>
      <c r="C12" s="7" t="s">
        <v>31</v>
      </c>
      <c r="D12" s="8">
        <v>1.9810175476527994</v>
      </c>
      <c r="E12" s="7" t="s">
        <v>51</v>
      </c>
      <c r="F12" s="8">
        <v>1.7942145735957518</v>
      </c>
      <c r="G12" s="7" t="s">
        <v>71</v>
      </c>
      <c r="H12" s="8">
        <v>11.305856833424032</v>
      </c>
      <c r="I12" s="7" t="s">
        <v>91</v>
      </c>
      <c r="J12" s="8">
        <v>1.7366913343431583</v>
      </c>
      <c r="L12" s="7" t="s">
        <v>111</v>
      </c>
      <c r="M12" s="8">
        <v>1.3045881703250395</v>
      </c>
    </row>
    <row r="13" spans="1:13" x14ac:dyDescent="0.2">
      <c r="A13" s="7" t="s">
        <v>13</v>
      </c>
      <c r="B13" s="8">
        <v>11.278110520173332</v>
      </c>
      <c r="C13" s="7" t="s">
        <v>32</v>
      </c>
      <c r="D13" s="8">
        <v>1.2596381403034536</v>
      </c>
      <c r="E13" s="7" t="s">
        <v>52</v>
      </c>
      <c r="F13" s="8">
        <v>1.4773586200827977</v>
      </c>
      <c r="G13" s="7" t="s">
        <v>72</v>
      </c>
      <c r="H13" s="8">
        <v>13.831940169116375</v>
      </c>
      <c r="I13" s="7" t="s">
        <v>92</v>
      </c>
      <c r="J13" s="8">
        <v>1.9184106764683806</v>
      </c>
      <c r="L13" s="7" t="s">
        <v>112</v>
      </c>
      <c r="M13" s="8">
        <v>1.4178651002349627</v>
      </c>
    </row>
    <row r="14" spans="1:13" x14ac:dyDescent="0.2">
      <c r="A14" s="7" t="s">
        <v>14</v>
      </c>
      <c r="B14" s="8">
        <v>17.467987436404218</v>
      </c>
      <c r="C14" s="7" t="s">
        <v>33</v>
      </c>
      <c r="D14" s="8">
        <v>2.6467382841320255</v>
      </c>
      <c r="E14" s="7" t="s">
        <v>53</v>
      </c>
      <c r="F14" s="8">
        <v>2.2557656699410762</v>
      </c>
      <c r="G14" s="7" t="s">
        <v>73</v>
      </c>
      <c r="H14" s="8">
        <v>3.990403838743938</v>
      </c>
      <c r="I14" s="7" t="s">
        <v>93</v>
      </c>
      <c r="J14" s="8">
        <v>1.9205002233523898</v>
      </c>
      <c r="L14" s="7" t="s">
        <v>113</v>
      </c>
      <c r="M14" s="8">
        <v>1.5206372193910236</v>
      </c>
    </row>
    <row r="15" spans="1:13" x14ac:dyDescent="0.2">
      <c r="A15" s="7" t="s">
        <v>15</v>
      </c>
      <c r="B15" s="8">
        <v>10.688712407238603</v>
      </c>
      <c r="C15" s="7" t="s">
        <v>34</v>
      </c>
      <c r="D15" s="8">
        <v>0.76976906924842514</v>
      </c>
      <c r="E15" s="7" t="s">
        <v>54</v>
      </c>
      <c r="F15" s="8">
        <v>2.1214961236251195</v>
      </c>
      <c r="G15" s="7" t="s">
        <v>74</v>
      </c>
      <c r="H15" s="8">
        <v>3.8890346272976788</v>
      </c>
      <c r="I15" s="7" t="s">
        <v>94</v>
      </c>
      <c r="J15" s="8">
        <v>1.115504928300125</v>
      </c>
      <c r="L15" s="7" t="s">
        <v>114</v>
      </c>
      <c r="M15" s="8">
        <v>1.3316423588560542</v>
      </c>
    </row>
    <row r="16" spans="1:13" x14ac:dyDescent="0.2">
      <c r="A16" s="7" t="s">
        <v>16</v>
      </c>
      <c r="B16" s="8">
        <v>15.537173608794669</v>
      </c>
      <c r="C16" s="7" t="s">
        <v>35</v>
      </c>
      <c r="D16" s="8">
        <v>1.3310394783699775</v>
      </c>
      <c r="E16" s="7" t="s">
        <v>55</v>
      </c>
      <c r="F16" s="8">
        <v>1.0165760165861857</v>
      </c>
      <c r="G16" s="7" t="s">
        <v>75</v>
      </c>
      <c r="H16" s="8">
        <v>6.640381821290724</v>
      </c>
      <c r="I16" s="7" t="s">
        <v>95</v>
      </c>
      <c r="J16" s="8">
        <v>1.5974017364187056</v>
      </c>
      <c r="L16" s="7" t="s">
        <v>115</v>
      </c>
      <c r="M16" s="8">
        <v>1.1980662788924548</v>
      </c>
    </row>
    <row r="17" spans="1:13" x14ac:dyDescent="0.2">
      <c r="A17" s="7" t="s">
        <v>17</v>
      </c>
      <c r="B17" s="8">
        <v>16.595700487444969</v>
      </c>
      <c r="C17" s="7" t="s">
        <v>36</v>
      </c>
      <c r="D17" s="8">
        <v>0.73577147804241483</v>
      </c>
      <c r="E17" s="7" t="s">
        <v>56</v>
      </c>
      <c r="F17" s="8">
        <v>1.5030223821440927</v>
      </c>
      <c r="G17" s="7" t="s">
        <v>76</v>
      </c>
      <c r="H17" s="8">
        <v>6.4640217229273587</v>
      </c>
      <c r="I17" s="7" t="s">
        <v>96</v>
      </c>
      <c r="J17" s="8">
        <v>1.4271407111665</v>
      </c>
      <c r="L17" s="7" t="s">
        <v>116</v>
      </c>
      <c r="M17" s="8">
        <v>1.2437649802298425</v>
      </c>
    </row>
    <row r="18" spans="1:13" x14ac:dyDescent="0.2">
      <c r="A18" s="7" t="s">
        <v>18</v>
      </c>
      <c r="B18" s="8">
        <v>7.2684334822437719</v>
      </c>
      <c r="C18" s="7" t="s">
        <v>37</v>
      </c>
      <c r="D18" s="8">
        <v>1.4351190924152857</v>
      </c>
      <c r="E18" s="7" t="s">
        <v>57</v>
      </c>
      <c r="F18" s="8">
        <v>2.0733405537564629</v>
      </c>
      <c r="G18" s="7" t="s">
        <v>77</v>
      </c>
      <c r="H18" s="8">
        <v>3.2132928171258146</v>
      </c>
      <c r="I18" s="7" t="s">
        <v>97</v>
      </c>
      <c r="J18" s="8">
        <v>1.8646049896049899</v>
      </c>
      <c r="L18" s="7" t="s">
        <v>117</v>
      </c>
      <c r="M18" s="8">
        <v>3.5762382164771762</v>
      </c>
    </row>
    <row r="19" spans="1:13" x14ac:dyDescent="0.2">
      <c r="A19" s="7" t="s">
        <v>19</v>
      </c>
      <c r="B19" s="8">
        <v>9.6417514375134861</v>
      </c>
      <c r="C19" s="7" t="s">
        <v>38</v>
      </c>
      <c r="D19" s="8">
        <v>1.9947425390443803</v>
      </c>
      <c r="E19" s="7" t="s">
        <v>58</v>
      </c>
      <c r="F19" s="8">
        <v>1.5393266324594101</v>
      </c>
      <c r="G19" s="7" t="s">
        <v>78</v>
      </c>
      <c r="H19" s="8">
        <v>9.7612893416451314</v>
      </c>
      <c r="I19" s="7" t="s">
        <v>98</v>
      </c>
      <c r="J19" s="8">
        <v>1.81361010057779</v>
      </c>
      <c r="L19" s="7" t="s">
        <v>118</v>
      </c>
      <c r="M19" s="8">
        <v>3.7798251830096836</v>
      </c>
    </row>
    <row r="20" spans="1:13" x14ac:dyDescent="0.2">
      <c r="A20" s="7" t="s">
        <v>20</v>
      </c>
      <c r="B20" s="8">
        <v>5.6782985753768349</v>
      </c>
      <c r="C20" s="7" t="s">
        <v>39</v>
      </c>
      <c r="D20" s="8">
        <v>1.3824403985048825</v>
      </c>
      <c r="E20" s="7" t="s">
        <v>59</v>
      </c>
      <c r="F20" s="8">
        <v>1.8481996957786664</v>
      </c>
      <c r="G20" s="7" t="s">
        <v>79</v>
      </c>
      <c r="H20" s="8">
        <v>4.7886927782856308</v>
      </c>
      <c r="I20" s="7" t="s">
        <v>99</v>
      </c>
      <c r="J20" s="8">
        <v>3.0480960193725108</v>
      </c>
      <c r="L20" s="7" t="s">
        <v>119</v>
      </c>
      <c r="M20" s="8">
        <v>3.6706032557756183</v>
      </c>
    </row>
    <row r="21" spans="1:13" ht="17" thickBot="1" x14ac:dyDescent="0.25">
      <c r="A21" s="9" t="s">
        <v>21</v>
      </c>
      <c r="B21" s="10">
        <v>7.8576380865911721</v>
      </c>
      <c r="C21" s="9" t="s">
        <v>40</v>
      </c>
      <c r="D21" s="10">
        <v>0.78945462448953463</v>
      </c>
      <c r="E21" s="9" t="s">
        <v>60</v>
      </c>
      <c r="F21" s="10">
        <v>2.3126219001120121</v>
      </c>
      <c r="G21" s="9" t="s">
        <v>80</v>
      </c>
      <c r="H21" s="10">
        <v>9.7058823531352978</v>
      </c>
      <c r="I21" s="9" t="s">
        <v>100</v>
      </c>
      <c r="J21" s="10">
        <v>1.5068827889248222</v>
      </c>
      <c r="L21" s="9" t="s">
        <v>120</v>
      </c>
      <c r="M21" s="10">
        <v>3.852114234803631</v>
      </c>
    </row>
    <row r="26" spans="1:13" x14ac:dyDescent="0.2">
      <c r="B26" s="11" t="s">
        <v>168</v>
      </c>
      <c r="C26" s="11"/>
      <c r="D26" s="11"/>
      <c r="E26" s="11"/>
      <c r="F26" s="11"/>
    </row>
    <row r="27" spans="1:13" x14ac:dyDescent="0.2">
      <c r="A27" t="s">
        <v>158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 t="s">
        <v>167</v>
      </c>
    </row>
    <row r="28" spans="1:13" x14ac:dyDescent="0.2">
      <c r="A28" t="s">
        <v>153</v>
      </c>
      <c r="B28" s="4">
        <f>AVERAGE(B2:B5)</f>
        <v>8.8298331711298665</v>
      </c>
      <c r="C28" s="4">
        <f>AVERAGE(H2:H5)</f>
        <v>12.153378573251633</v>
      </c>
      <c r="D28" s="4">
        <f>AVERAGE(D2:D5)</f>
        <v>1.5428609370677488</v>
      </c>
      <c r="E28" s="4">
        <f>AVERAGE(F2:F5)</f>
        <v>1.6844508440402501</v>
      </c>
      <c r="F28" s="4">
        <f>AVERAGE(J2:J5)</f>
        <v>4.111913739258477</v>
      </c>
      <c r="G28" s="4">
        <f>AVERAGE(M2:M5)</f>
        <v>1.524768313414389</v>
      </c>
    </row>
    <row r="29" spans="1:13" x14ac:dyDescent="0.2">
      <c r="A29" t="s">
        <v>154</v>
      </c>
      <c r="B29" s="4">
        <f>AVERAGE(B18:B21)</f>
        <v>7.6115303954313163</v>
      </c>
      <c r="C29" s="4">
        <f>AVERAGE(H18:H21)</f>
        <v>6.8672893225479692</v>
      </c>
      <c r="D29" s="4">
        <f>AVERAGE(D18:D21)</f>
        <v>1.4004391636135207</v>
      </c>
      <c r="E29" s="4">
        <f>AVERAGE(F18:F21)</f>
        <v>1.9433721955266376</v>
      </c>
      <c r="F29" s="4">
        <f>AVERAGE(J18:J21)</f>
        <v>2.0582984746200284</v>
      </c>
      <c r="G29" s="4">
        <f>AVERAGE(M18:M21)</f>
        <v>3.7196952225165272</v>
      </c>
    </row>
    <row r="30" spans="1:13" x14ac:dyDescent="0.2">
      <c r="A30" t="s">
        <v>155</v>
      </c>
      <c r="B30" s="4">
        <f>AVERAGE(B6:B9)</f>
        <v>9.7564777316911382</v>
      </c>
      <c r="C30" s="4">
        <f>AVERAGE(H6:H9)</f>
        <v>5.8619014097487874</v>
      </c>
      <c r="D30" s="4">
        <f>AVERAGE(D6:D9)</f>
        <v>2.0992287573027526</v>
      </c>
      <c r="E30" s="4">
        <f>AVERAGE(F6:F9)</f>
        <v>1.3249337315526741</v>
      </c>
      <c r="F30" s="4">
        <f>AVERAGE(J6:J9)</f>
        <v>2.1979071497394385</v>
      </c>
      <c r="G30" s="4">
        <f>AVERAGE(M6:M9)</f>
        <v>15.673950600080314</v>
      </c>
    </row>
    <row r="31" spans="1:13" x14ac:dyDescent="0.2">
      <c r="A31" t="s">
        <v>156</v>
      </c>
      <c r="B31" s="4">
        <f>AVERAGE(B10:B13)</f>
        <v>15.898266833926517</v>
      </c>
      <c r="C31" s="4">
        <f>AVERAGE(H10:H13)</f>
        <v>10.599811873279155</v>
      </c>
      <c r="D31" s="4">
        <f>AVERAGE(D10:D13)</f>
        <v>1.9698092939680225</v>
      </c>
      <c r="E31" s="4">
        <f>AVERAGE(F10:F13)</f>
        <v>1.5350047790249493</v>
      </c>
      <c r="F31" s="4">
        <f>AVERAGE(J10:J13)</f>
        <v>1.9166474380788534</v>
      </c>
      <c r="G31" s="4">
        <f>AVERAGE(M10:M13)</f>
        <v>1.3093688666407117</v>
      </c>
    </row>
    <row r="32" spans="1:13" x14ac:dyDescent="0.2">
      <c r="A32" t="s">
        <v>157</v>
      </c>
      <c r="B32" s="4">
        <f>AVERAGE(B14:B17)</f>
        <v>15.072393484970615</v>
      </c>
      <c r="C32" s="4">
        <f>AVERAGE(H14:H17)</f>
        <v>5.245960502564925</v>
      </c>
      <c r="D32" s="4">
        <f>AVERAGE(D14:D17)</f>
        <v>1.3708295774482109</v>
      </c>
      <c r="E32" s="4">
        <f>AVERAGE(F14:F17)</f>
        <v>1.7242150480741185</v>
      </c>
      <c r="F32" s="4">
        <f>AVERAGE(J14:J17)</f>
        <v>1.5151368998094301</v>
      </c>
      <c r="G32" s="4">
        <f>AVERAGE(M14:M17)</f>
        <v>1.3235277093423439</v>
      </c>
    </row>
    <row r="33" spans="1:7" x14ac:dyDescent="0.2">
      <c r="C33" s="4"/>
      <c r="D33" s="4"/>
      <c r="E33" s="4"/>
      <c r="F33" s="4"/>
    </row>
    <row r="34" spans="1:7" x14ac:dyDescent="0.2">
      <c r="B34" s="11" t="s">
        <v>169</v>
      </c>
      <c r="C34" s="11"/>
      <c r="D34" s="11"/>
      <c r="E34" s="11"/>
      <c r="F34" s="11"/>
    </row>
    <row r="35" spans="1:7" x14ac:dyDescent="0.2">
      <c r="A35" t="s">
        <v>158</v>
      </c>
      <c r="B35" t="s">
        <v>153</v>
      </c>
      <c r="C35" t="s">
        <v>154</v>
      </c>
      <c r="D35" t="s">
        <v>155</v>
      </c>
      <c r="E35" t="s">
        <v>156</v>
      </c>
      <c r="F35" t="s">
        <v>157</v>
      </c>
    </row>
    <row r="36" spans="1:7" x14ac:dyDescent="0.2">
      <c r="A36" t="s">
        <v>153</v>
      </c>
      <c r="B36" s="4">
        <f>LOG((B28/$G28),2)</f>
        <v>2.5337961365062811</v>
      </c>
      <c r="C36" s="4">
        <f t="shared" ref="C36:F36" si="0">LOG((C28/$G28),2)</f>
        <v>2.9946954821915863</v>
      </c>
      <c r="D36" s="4">
        <f t="shared" si="0"/>
        <v>1.7017989433769504E-2</v>
      </c>
      <c r="E36" s="4">
        <f t="shared" si="0"/>
        <v>0.14368828440602105</v>
      </c>
      <c r="F36" s="4">
        <f t="shared" si="0"/>
        <v>1.4312199559652437</v>
      </c>
      <c r="G36" s="4"/>
    </row>
    <row r="37" spans="1:7" x14ac:dyDescent="0.2">
      <c r="A37" t="s">
        <v>154</v>
      </c>
      <c r="B37" s="4">
        <f t="shared" ref="B37:F37" si="1">LOG((B29/$G29),2)</f>
        <v>1.0330021378568364</v>
      </c>
      <c r="C37" s="4">
        <f t="shared" si="1"/>
        <v>0.88455632909661264</v>
      </c>
      <c r="D37" s="4">
        <f t="shared" si="1"/>
        <v>-1.4093051045548264</v>
      </c>
      <c r="E37" s="4">
        <f t="shared" si="1"/>
        <v>-0.93662218431115818</v>
      </c>
      <c r="F37" s="4">
        <f t="shared" si="1"/>
        <v>-0.85373221416600098</v>
      </c>
      <c r="G37" s="4"/>
    </row>
    <row r="38" spans="1:7" x14ac:dyDescent="0.2">
      <c r="A38" t="s">
        <v>155</v>
      </c>
      <c r="B38" s="4">
        <f t="shared" ref="B38:F38" si="2">LOG((B30/$G30),2)</f>
        <v>-0.68393654777451829</v>
      </c>
      <c r="C38" s="4">
        <f t="shared" si="2"/>
        <v>-1.4189282462458539</v>
      </c>
      <c r="D38" s="4">
        <f t="shared" si="2"/>
        <v>-2.9004375613910764</v>
      </c>
      <c r="E38" s="4">
        <f t="shared" si="2"/>
        <v>-3.5643767470190371</v>
      </c>
      <c r="F38" s="4">
        <f t="shared" si="2"/>
        <v>-2.83416650891539</v>
      </c>
      <c r="G38" s="4"/>
    </row>
    <row r="39" spans="1:7" x14ac:dyDescent="0.2">
      <c r="A39" t="s">
        <v>156</v>
      </c>
      <c r="B39" s="4">
        <f t="shared" ref="B39:F39" si="3">LOG((B31/$G31),2)</f>
        <v>3.6019260111300428</v>
      </c>
      <c r="C39" s="4">
        <f t="shared" si="3"/>
        <v>3.017095173839341</v>
      </c>
      <c r="D39" s="4">
        <f t="shared" si="3"/>
        <v>0.58918438175392951</v>
      </c>
      <c r="E39" s="4">
        <f t="shared" si="3"/>
        <v>0.22937156629312713</v>
      </c>
      <c r="F39" s="4">
        <f t="shared" si="3"/>
        <v>0.5497134007634773</v>
      </c>
      <c r="G39" s="4"/>
    </row>
    <row r="40" spans="1:7" x14ac:dyDescent="0.2">
      <c r="A40" t="s">
        <v>157</v>
      </c>
      <c r="B40" s="4">
        <f t="shared" ref="B40:F40" si="4">LOG((B32/$G32),2)</f>
        <v>3.5094482295479548</v>
      </c>
      <c r="C40" s="4">
        <f t="shared" si="4"/>
        <v>1.9868185460521961</v>
      </c>
      <c r="D40" s="4">
        <f t="shared" si="4"/>
        <v>5.0660825969448257E-2</v>
      </c>
      <c r="E40" s="4">
        <f t="shared" si="4"/>
        <v>0.38155132252300794</v>
      </c>
      <c r="F40" s="4">
        <f t="shared" si="4"/>
        <v>0.1950597545552808</v>
      </c>
      <c r="G40" s="4"/>
    </row>
  </sheetData>
  <mergeCells count="2">
    <mergeCell ref="B26:F26"/>
    <mergeCell ref="B34:F34"/>
  </mergeCells>
  <conditionalFormatting sqref="B36: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Alexander Chase</cp:lastModifiedBy>
  <dcterms:created xsi:type="dcterms:W3CDTF">2019-09-24T18:22:29Z</dcterms:created>
  <dcterms:modified xsi:type="dcterms:W3CDTF">2020-09-02T21:05:44Z</dcterms:modified>
</cp:coreProperties>
</file>