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Volumes/Bennett_BACKUP/Research/curtobacterium/curto-evolution/flow-bacterial-counts/"/>
    </mc:Choice>
  </mc:AlternateContent>
  <bookViews>
    <workbookView xWindow="13260" yWindow="2300" windowWidth="25200" windowHeight="20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O76" i="1"/>
  <c r="O77" i="1"/>
  <c r="O78" i="1"/>
  <c r="O74" i="1"/>
  <c r="N74" i="1"/>
  <c r="N75" i="1"/>
  <c r="N76" i="1"/>
  <c r="N77" i="1"/>
  <c r="N78" i="1"/>
  <c r="O73" i="1"/>
  <c r="O70" i="1"/>
  <c r="O71" i="1"/>
  <c r="O72" i="1"/>
  <c r="O69" i="1"/>
  <c r="N69" i="1"/>
  <c r="N70" i="1"/>
  <c r="N71" i="1"/>
  <c r="N72" i="1"/>
  <c r="N73" i="1"/>
  <c r="O19" i="1"/>
  <c r="O65" i="1"/>
  <c r="O66" i="1"/>
  <c r="O67" i="1"/>
  <c r="O68" i="1"/>
  <c r="O64" i="1"/>
  <c r="N64" i="1"/>
  <c r="N65" i="1"/>
  <c r="N66" i="1"/>
  <c r="N67" i="1"/>
  <c r="N68" i="1"/>
  <c r="O63" i="1"/>
  <c r="O61" i="1"/>
  <c r="O62" i="1"/>
  <c r="O60" i="1"/>
  <c r="N60" i="1"/>
  <c r="N61" i="1"/>
  <c r="N62" i="1"/>
  <c r="N63" i="1"/>
  <c r="O56" i="1"/>
  <c r="O57" i="1"/>
  <c r="O58" i="1"/>
  <c r="O59" i="1"/>
  <c r="O55" i="1"/>
  <c r="N55" i="1"/>
  <c r="N56" i="1"/>
  <c r="N57" i="1"/>
  <c r="N58" i="1"/>
  <c r="N59" i="1"/>
  <c r="O51" i="1"/>
  <c r="O52" i="1"/>
  <c r="O53" i="1"/>
  <c r="O54" i="1"/>
  <c r="O50" i="1"/>
  <c r="O49" i="1"/>
  <c r="O46" i="1"/>
  <c r="O47" i="1"/>
  <c r="O48" i="1"/>
  <c r="O45" i="1"/>
  <c r="O41" i="1"/>
  <c r="O42" i="1"/>
  <c r="O43" i="1"/>
  <c r="O44" i="1"/>
  <c r="O40" i="1"/>
  <c r="O39" i="1"/>
  <c r="O37" i="1"/>
  <c r="O38" i="1"/>
  <c r="O36" i="1"/>
  <c r="O35" i="1"/>
  <c r="O32" i="1"/>
  <c r="O33" i="1"/>
  <c r="O34" i="1"/>
  <c r="O31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1" i="1"/>
  <c r="N32" i="1"/>
  <c r="N33" i="1"/>
  <c r="N34" i="1"/>
  <c r="N35" i="1"/>
  <c r="H30" i="1"/>
  <c r="J30" i="1"/>
  <c r="N26" i="1"/>
  <c r="N27" i="1"/>
  <c r="N28" i="1"/>
  <c r="N29" i="1"/>
  <c r="N30" i="1"/>
  <c r="O30" i="1"/>
  <c r="H27" i="1"/>
  <c r="J27" i="1"/>
  <c r="O27" i="1"/>
  <c r="H28" i="1"/>
  <c r="J28" i="1"/>
  <c r="O28" i="1"/>
  <c r="H29" i="1"/>
  <c r="J29" i="1"/>
  <c r="O29" i="1"/>
  <c r="H26" i="1"/>
  <c r="J26" i="1"/>
  <c r="O26" i="1"/>
  <c r="H22" i="1"/>
  <c r="J22" i="1"/>
  <c r="N21" i="1"/>
  <c r="N22" i="1"/>
  <c r="N23" i="1"/>
  <c r="N24" i="1"/>
  <c r="O22" i="1"/>
  <c r="H23" i="1"/>
  <c r="J23" i="1"/>
  <c r="O23" i="1"/>
  <c r="H24" i="1"/>
  <c r="J24" i="1"/>
  <c r="O24" i="1"/>
  <c r="H25" i="1"/>
  <c r="J25" i="1"/>
  <c r="O25" i="1"/>
  <c r="H21" i="1"/>
  <c r="J21" i="1"/>
  <c r="O21" i="1"/>
  <c r="H17" i="1"/>
  <c r="J17" i="1"/>
  <c r="N16" i="1"/>
  <c r="N17" i="1"/>
  <c r="N18" i="1"/>
  <c r="N20" i="1"/>
  <c r="O17" i="1"/>
  <c r="H18" i="1"/>
  <c r="J18" i="1"/>
  <c r="O18" i="1"/>
  <c r="H19" i="1"/>
  <c r="J19" i="1"/>
  <c r="H20" i="1"/>
  <c r="J20" i="1"/>
  <c r="O20" i="1"/>
  <c r="H16" i="1"/>
  <c r="J16" i="1"/>
  <c r="O16" i="1"/>
  <c r="H15" i="1"/>
  <c r="J15" i="1"/>
  <c r="N12" i="1"/>
  <c r="N13" i="1"/>
  <c r="N14" i="1"/>
  <c r="N15" i="1"/>
  <c r="O15" i="1"/>
  <c r="H13" i="1"/>
  <c r="J13" i="1"/>
  <c r="O13" i="1"/>
  <c r="H14" i="1"/>
  <c r="J14" i="1"/>
  <c r="O14" i="1"/>
  <c r="H12" i="1"/>
  <c r="J12" i="1"/>
  <c r="O12" i="1"/>
  <c r="H8" i="1"/>
  <c r="J8" i="1"/>
  <c r="N7" i="1"/>
  <c r="N8" i="1"/>
  <c r="N9" i="1"/>
  <c r="N10" i="1"/>
  <c r="N11" i="1"/>
  <c r="O8" i="1"/>
  <c r="H7" i="1"/>
  <c r="J7" i="1"/>
  <c r="O7" i="1"/>
  <c r="H9" i="1"/>
  <c r="J9" i="1"/>
  <c r="O9" i="1"/>
  <c r="H10" i="1"/>
  <c r="J10" i="1"/>
  <c r="O10" i="1"/>
  <c r="H11" i="1"/>
  <c r="J11" i="1"/>
  <c r="O11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</calcChain>
</file>

<file path=xl/sharedStrings.xml><?xml version="1.0" encoding="utf-8"?>
<sst xmlns="http://schemas.openxmlformats.org/spreadsheetml/2006/main" count="170" uniqueCount="72">
  <si>
    <t>S3_T3</t>
  </si>
  <si>
    <t>P5_T3</t>
  </si>
  <si>
    <t>W5_T3</t>
  </si>
  <si>
    <t>D5_T3</t>
  </si>
  <si>
    <t>S5_T3</t>
  </si>
  <si>
    <t>G2_T3</t>
  </si>
  <si>
    <t>G4_T3</t>
  </si>
  <si>
    <t>W3_T3</t>
  </si>
  <si>
    <t>P4_T3</t>
  </si>
  <si>
    <t>S2_T3</t>
  </si>
  <si>
    <t>D1_T3</t>
  </si>
  <si>
    <t>W2_T3</t>
  </si>
  <si>
    <t>P2_T3</t>
  </si>
  <si>
    <t>W1_T3</t>
  </si>
  <si>
    <t>D2_T3</t>
  </si>
  <si>
    <t>W4_T3</t>
  </si>
  <si>
    <t>S1_T3</t>
  </si>
  <si>
    <t>P1_T3</t>
  </si>
  <si>
    <t>P3_T3</t>
  </si>
  <si>
    <t>D4_T3</t>
  </si>
  <si>
    <t>G5_T3</t>
  </si>
  <si>
    <t>S4_T3</t>
  </si>
  <si>
    <t>D3_T3</t>
  </si>
  <si>
    <t>G3_T3</t>
  </si>
  <si>
    <t>read 2</t>
  </si>
  <si>
    <t>read 1</t>
  </si>
  <si>
    <t>Sample_ID</t>
  </si>
  <si>
    <t>timepoint</t>
  </si>
  <si>
    <t>site</t>
  </si>
  <si>
    <t>GRASS</t>
  </si>
  <si>
    <t>DESERT</t>
  </si>
  <si>
    <t>SUBALPINE</t>
  </si>
  <si>
    <t>PINE</t>
  </si>
  <si>
    <t>WOODLAND</t>
  </si>
  <si>
    <t>flowsample#</t>
  </si>
  <si>
    <t>bag.num</t>
  </si>
  <si>
    <t>in.5mL</t>
  </si>
  <si>
    <t>avg.events/uL</t>
  </si>
  <si>
    <t>input.litter.g</t>
  </si>
  <si>
    <t>wet.litter</t>
  </si>
  <si>
    <t>dry.litter</t>
  </si>
  <si>
    <t>CMS4</t>
  </si>
  <si>
    <t>CMS3</t>
  </si>
  <si>
    <t>CMS2</t>
  </si>
  <si>
    <t>CMS1</t>
  </si>
  <si>
    <t>CMG5</t>
  </si>
  <si>
    <t>NA</t>
  </si>
  <si>
    <t>CMG4</t>
  </si>
  <si>
    <t>CMG3</t>
  </si>
  <si>
    <t>CMG2</t>
  </si>
  <si>
    <t>CMS5</t>
  </si>
  <si>
    <t>CMP5</t>
  </si>
  <si>
    <t>CMP4</t>
  </si>
  <si>
    <t>CMP3</t>
  </si>
  <si>
    <t>CMP2</t>
  </si>
  <si>
    <t>CMP1</t>
  </si>
  <si>
    <t>CMW5</t>
  </si>
  <si>
    <t>CMW4</t>
  </si>
  <si>
    <t>CMD5</t>
  </si>
  <si>
    <t>CMD4</t>
  </si>
  <si>
    <t>CMD3</t>
  </si>
  <si>
    <t>CMW3</t>
  </si>
  <si>
    <t>CMW2</t>
  </si>
  <si>
    <t>CMW1</t>
  </si>
  <si>
    <t>CMD2</t>
  </si>
  <si>
    <t>CMD1</t>
  </si>
  <si>
    <t>ADJUSTED_COUNTS</t>
  </si>
  <si>
    <t>events/mL</t>
  </si>
  <si>
    <t>water.content</t>
  </si>
  <si>
    <t>averaged adjusted dry weight across sites since dry weight samples were low</t>
  </si>
  <si>
    <t>NA = water can't be higher than input</t>
  </si>
  <si>
    <t>from initial OD measurements at inoculation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</si>
</sst>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>
      <selection activeCell="O2" sqref="O2"/>
    </sheetView>
  </sheetViews>
  <sheetFormatPr baseColWidth="10" defaultColWidth="8.83203125" defaultRowHeight="15" x14ac:dyDescent="0.2"/>
  <cols>
    <col min="1" max="1" width="8.5" bestFit="1" customWidth="1"/>
    <col min="2" max="2" width="10.33203125" bestFit="1" customWidth="1"/>
    <col min="3" max="3" width="10.33203125" customWidth="1"/>
    <col min="4" max="4" width="9" bestFit="1" customWidth="1"/>
    <col min="5" max="5" width="10.6640625" bestFit="1" customWidth="1"/>
    <col min="8" max="8" width="11.5" bestFit="1" customWidth="1"/>
    <col min="10" max="10" width="11.1640625" bestFit="1" customWidth="1"/>
    <col min="11" max="11" width="10.5" bestFit="1" customWidth="1"/>
    <col min="13" max="13" width="11.6640625" bestFit="1" customWidth="1"/>
    <col min="15" max="15" width="13.5" customWidth="1"/>
  </cols>
  <sheetData>
    <row r="1" spans="1:17" x14ac:dyDescent="0.2">
      <c r="A1" t="s">
        <v>27</v>
      </c>
      <c r="B1" t="s">
        <v>28</v>
      </c>
      <c r="C1" t="s">
        <v>35</v>
      </c>
      <c r="D1" t="s">
        <v>26</v>
      </c>
      <c r="E1" t="s">
        <v>34</v>
      </c>
      <c r="F1" t="s">
        <v>25</v>
      </c>
      <c r="G1" t="s">
        <v>24</v>
      </c>
      <c r="H1" t="s">
        <v>37</v>
      </c>
      <c r="I1" t="s">
        <v>36</v>
      </c>
      <c r="J1" t="s">
        <v>67</v>
      </c>
      <c r="K1" t="s">
        <v>38</v>
      </c>
      <c r="L1" t="s">
        <v>39</v>
      </c>
      <c r="M1" t="s">
        <v>68</v>
      </c>
      <c r="N1" t="s">
        <v>40</v>
      </c>
      <c r="O1" t="s">
        <v>66</v>
      </c>
    </row>
    <row r="2" spans="1:17" x14ac:dyDescent="0.2">
      <c r="A2">
        <v>0</v>
      </c>
      <c r="B2" t="s">
        <v>30</v>
      </c>
      <c r="O2" s="4">
        <v>304000000</v>
      </c>
      <c r="Q2" t="s">
        <v>71</v>
      </c>
    </row>
    <row r="3" spans="1:17" x14ac:dyDescent="0.2">
      <c r="A3">
        <v>0</v>
      </c>
      <c r="B3" t="s">
        <v>29</v>
      </c>
      <c r="O3" s="4">
        <v>304000000</v>
      </c>
    </row>
    <row r="4" spans="1:17" x14ac:dyDescent="0.2">
      <c r="A4">
        <v>0</v>
      </c>
      <c r="B4" t="s">
        <v>32</v>
      </c>
      <c r="O4" s="4">
        <v>304000000</v>
      </c>
    </row>
    <row r="5" spans="1:17" x14ac:dyDescent="0.2">
      <c r="A5">
        <v>0</v>
      </c>
      <c r="B5" t="s">
        <v>31</v>
      </c>
      <c r="O5" s="4">
        <v>304000000</v>
      </c>
    </row>
    <row r="6" spans="1:17" x14ac:dyDescent="0.2">
      <c r="A6">
        <v>0</v>
      </c>
      <c r="B6" t="s">
        <v>33</v>
      </c>
      <c r="O6" s="4">
        <v>304000000</v>
      </c>
    </row>
    <row r="7" spans="1:17" x14ac:dyDescent="0.2">
      <c r="A7">
        <v>1</v>
      </c>
      <c r="B7" t="s">
        <v>30</v>
      </c>
      <c r="C7" s="3">
        <v>1</v>
      </c>
      <c r="D7" s="3" t="s">
        <v>65</v>
      </c>
      <c r="E7" s="3">
        <v>37</v>
      </c>
      <c r="F7">
        <v>12699</v>
      </c>
      <c r="G7">
        <v>9062</v>
      </c>
      <c r="H7">
        <f t="shared" ref="H7:H38" si="0">AVERAGE(F7:G7)</f>
        <v>10880.5</v>
      </c>
      <c r="I7">
        <v>5000</v>
      </c>
      <c r="J7">
        <f>$I$7*H7</f>
        <v>54402500</v>
      </c>
      <c r="K7">
        <v>0.19700000000000001</v>
      </c>
      <c r="L7">
        <v>0.35000000000000009</v>
      </c>
      <c r="M7">
        <v>8.6999999999999966E-2</v>
      </c>
      <c r="N7">
        <f>K7*(L7-M7)/L7</f>
        <v>0.14803142857142859</v>
      </c>
      <c r="O7">
        <f>J7/AVERAGE($N$7:$N$11)</f>
        <v>409324460.04253918</v>
      </c>
    </row>
    <row r="8" spans="1:17" x14ac:dyDescent="0.2">
      <c r="A8">
        <v>1</v>
      </c>
      <c r="B8" t="s">
        <v>30</v>
      </c>
      <c r="C8" s="3">
        <v>2</v>
      </c>
      <c r="D8" s="3" t="s">
        <v>64</v>
      </c>
      <c r="E8" s="3">
        <v>83</v>
      </c>
      <c r="F8">
        <v>11737.5</v>
      </c>
      <c r="G8">
        <v>8568.75</v>
      </c>
      <c r="H8">
        <f t="shared" si="0"/>
        <v>10153.125</v>
      </c>
      <c r="J8">
        <f t="shared" ref="J8:J71" si="1">$I$7*H8</f>
        <v>50765625</v>
      </c>
      <c r="K8">
        <v>0.20799999999999999</v>
      </c>
      <c r="L8">
        <v>0.42000000000000015</v>
      </c>
      <c r="M8">
        <v>9.000000000000008E-2</v>
      </c>
      <c r="N8">
        <f t="shared" ref="N8:N71" si="2">K8*(L8-M8)/L8</f>
        <v>0.1634285714285714</v>
      </c>
      <c r="O8">
        <f>J8/AVERAGE($N$7:$N$11)</f>
        <v>381960609.197133</v>
      </c>
      <c r="Q8" t="s">
        <v>69</v>
      </c>
    </row>
    <row r="9" spans="1:17" x14ac:dyDescent="0.2">
      <c r="A9">
        <v>1</v>
      </c>
      <c r="B9" t="s">
        <v>30</v>
      </c>
      <c r="C9" s="3">
        <v>3</v>
      </c>
      <c r="D9" s="3" t="s">
        <v>60</v>
      </c>
      <c r="E9" s="3">
        <v>17</v>
      </c>
      <c r="F9">
        <v>1529</v>
      </c>
      <c r="G9">
        <v>1433</v>
      </c>
      <c r="H9">
        <f t="shared" si="0"/>
        <v>1481</v>
      </c>
      <c r="J9">
        <f t="shared" si="1"/>
        <v>7405000</v>
      </c>
      <c r="K9">
        <v>0.20300000000000001</v>
      </c>
      <c r="L9">
        <v>0.27</v>
      </c>
      <c r="M9">
        <v>8.0000000000000071E-2</v>
      </c>
      <c r="N9">
        <f t="shared" si="2"/>
        <v>0.14285185185185181</v>
      </c>
      <c r="O9">
        <f>J9/AVERAGE($N$7:$N$11)</f>
        <v>55715226.811543629</v>
      </c>
    </row>
    <row r="10" spans="1:17" x14ac:dyDescent="0.2">
      <c r="A10">
        <v>1</v>
      </c>
      <c r="B10" t="s">
        <v>30</v>
      </c>
      <c r="C10" s="3">
        <v>4</v>
      </c>
      <c r="D10" s="3" t="s">
        <v>59</v>
      </c>
      <c r="E10" s="3">
        <v>133</v>
      </c>
      <c r="F10">
        <v>3525</v>
      </c>
      <c r="G10">
        <v>3553</v>
      </c>
      <c r="H10">
        <f t="shared" si="0"/>
        <v>3539</v>
      </c>
      <c r="J10">
        <f t="shared" si="1"/>
        <v>17695000</v>
      </c>
      <c r="K10">
        <v>0.20100000000000001</v>
      </c>
      <c r="L10">
        <v>0.26</v>
      </c>
      <c r="M10">
        <v>0.1100000000000001</v>
      </c>
      <c r="N10">
        <f t="shared" si="2"/>
        <v>0.11596153846153839</v>
      </c>
      <c r="O10">
        <f>J10/AVERAGE($N$7:$N$11)</f>
        <v>133137196.2768757</v>
      </c>
      <c r="Q10" t="s">
        <v>70</v>
      </c>
    </row>
    <row r="11" spans="1:17" x14ac:dyDescent="0.2">
      <c r="A11">
        <v>1</v>
      </c>
      <c r="B11" t="s">
        <v>30</v>
      </c>
      <c r="C11" s="3">
        <v>5</v>
      </c>
      <c r="D11" s="3" t="s">
        <v>58</v>
      </c>
      <c r="E11" s="3">
        <v>101</v>
      </c>
      <c r="F11">
        <v>4678</v>
      </c>
      <c r="G11">
        <v>4712</v>
      </c>
      <c r="H11">
        <f t="shared" si="0"/>
        <v>4695</v>
      </c>
      <c r="J11">
        <f t="shared" si="1"/>
        <v>23475000</v>
      </c>
      <c r="K11">
        <v>0.20200000000000001</v>
      </c>
      <c r="L11">
        <v>0.14999999999999991</v>
      </c>
      <c r="M11">
        <v>7.9999999999999849E-2</v>
      </c>
      <c r="N11">
        <f t="shared" si="2"/>
        <v>9.4266666666666818E-2</v>
      </c>
      <c r="O11">
        <f>J11/AVERAGE($N$7:$N$11)</f>
        <v>176625921.59365115</v>
      </c>
    </row>
    <row r="12" spans="1:17" x14ac:dyDescent="0.2">
      <c r="A12">
        <v>1</v>
      </c>
      <c r="B12" t="s">
        <v>29</v>
      </c>
      <c r="C12" s="3">
        <v>2</v>
      </c>
      <c r="D12" s="3" t="s">
        <v>49</v>
      </c>
      <c r="E12" s="3">
        <v>172</v>
      </c>
      <c r="F12">
        <v>159330</v>
      </c>
      <c r="G12">
        <v>165690</v>
      </c>
      <c r="H12">
        <f t="shared" si="0"/>
        <v>162510</v>
      </c>
      <c r="J12">
        <f t="shared" si="1"/>
        <v>812550000</v>
      </c>
      <c r="K12">
        <v>0.20100000000000001</v>
      </c>
      <c r="L12">
        <v>0.11</v>
      </c>
      <c r="M12">
        <v>7.0000000000000007E-2</v>
      </c>
      <c r="N12">
        <f t="shared" si="2"/>
        <v>7.3090909090909081E-2</v>
      </c>
      <c r="O12">
        <f>J12/AVERAGE($N$12:$N$15)</f>
        <v>11408109401.709402</v>
      </c>
    </row>
    <row r="13" spans="1:17" x14ac:dyDescent="0.2">
      <c r="A13">
        <v>1</v>
      </c>
      <c r="B13" t="s">
        <v>29</v>
      </c>
      <c r="C13" s="3">
        <v>3</v>
      </c>
      <c r="D13" s="3" t="s">
        <v>48</v>
      </c>
      <c r="E13" s="3">
        <v>163</v>
      </c>
      <c r="F13">
        <v>321160</v>
      </c>
      <c r="G13">
        <v>304620</v>
      </c>
      <c r="H13">
        <f t="shared" si="0"/>
        <v>312890</v>
      </c>
      <c r="J13">
        <f t="shared" si="1"/>
        <v>1564450000</v>
      </c>
      <c r="K13">
        <v>0.20200000000000001</v>
      </c>
      <c r="L13">
        <v>8.0000000000000071E-2</v>
      </c>
      <c r="M13">
        <v>6.0000000000000053E-2</v>
      </c>
      <c r="N13">
        <f t="shared" si="2"/>
        <v>5.0500000000000003E-2</v>
      </c>
      <c r="O13">
        <f>J13/AVERAGE($N$12:$N$15)</f>
        <v>21964699715.099716</v>
      </c>
    </row>
    <row r="14" spans="1:17" x14ac:dyDescent="0.2">
      <c r="A14">
        <v>1</v>
      </c>
      <c r="B14" t="s">
        <v>29</v>
      </c>
      <c r="C14" s="3">
        <v>4</v>
      </c>
      <c r="D14" s="3" t="s">
        <v>47</v>
      </c>
      <c r="E14" s="3">
        <v>140</v>
      </c>
      <c r="F14">
        <v>553240</v>
      </c>
      <c r="G14">
        <v>638040</v>
      </c>
      <c r="H14">
        <f t="shared" si="0"/>
        <v>595640</v>
      </c>
      <c r="J14">
        <f t="shared" si="1"/>
        <v>2978200000</v>
      </c>
      <c r="K14">
        <v>0.20499999999999999</v>
      </c>
      <c r="L14">
        <v>0.14000000000000012</v>
      </c>
      <c r="M14">
        <v>8.0000000000000071E-2</v>
      </c>
      <c r="N14">
        <f t="shared" si="2"/>
        <v>8.7857142857142856E-2</v>
      </c>
      <c r="O14">
        <f>J14/AVERAGE($N$12:$N$15)</f>
        <v>41813588603.988609</v>
      </c>
    </row>
    <row r="15" spans="1:17" x14ac:dyDescent="0.2">
      <c r="A15">
        <v>1</v>
      </c>
      <c r="B15" t="s">
        <v>29</v>
      </c>
      <c r="C15" s="3">
        <v>5</v>
      </c>
      <c r="D15" s="3" t="s">
        <v>45</v>
      </c>
      <c r="E15" s="3">
        <v>159</v>
      </c>
      <c r="F15">
        <v>259240</v>
      </c>
      <c r="G15">
        <v>277800</v>
      </c>
      <c r="H15">
        <f t="shared" si="0"/>
        <v>268520</v>
      </c>
      <c r="J15">
        <f t="shared" si="1"/>
        <v>1342600000</v>
      </c>
      <c r="K15">
        <v>0.20200000000000001</v>
      </c>
      <c r="L15">
        <v>0.11</v>
      </c>
      <c r="M15">
        <v>7.0000000000000007E-2</v>
      </c>
      <c r="N15">
        <f t="shared" si="2"/>
        <v>7.3454545454545439E-2</v>
      </c>
      <c r="O15">
        <f>J15/AVERAGE($N$12:$N$15)</f>
        <v>18849950997.150997</v>
      </c>
    </row>
    <row r="16" spans="1:17" x14ac:dyDescent="0.2">
      <c r="A16">
        <v>1</v>
      </c>
      <c r="B16" t="s">
        <v>32</v>
      </c>
      <c r="C16" s="3">
        <v>1</v>
      </c>
      <c r="D16" s="3" t="s">
        <v>55</v>
      </c>
      <c r="E16" s="3">
        <v>189</v>
      </c>
      <c r="F16">
        <v>577120</v>
      </c>
      <c r="G16">
        <v>491739.99999999994</v>
      </c>
      <c r="H16">
        <f t="shared" si="0"/>
        <v>534430</v>
      </c>
      <c r="J16">
        <f t="shared" si="1"/>
        <v>2672150000</v>
      </c>
      <c r="K16">
        <v>0.20100000000000001</v>
      </c>
      <c r="L16">
        <v>0.17</v>
      </c>
      <c r="M16">
        <v>9.7500000000000003E-2</v>
      </c>
      <c r="N16">
        <f t="shared" si="2"/>
        <v>8.5720588235294118E-2</v>
      </c>
      <c r="O16">
        <f>J16/AVERAGE($N$16:$N$20)</f>
        <v>26175927587.686779</v>
      </c>
    </row>
    <row r="17" spans="1:15" x14ac:dyDescent="0.2">
      <c r="A17">
        <v>1</v>
      </c>
      <c r="B17" t="s">
        <v>32</v>
      </c>
      <c r="C17" s="3">
        <v>2</v>
      </c>
      <c r="D17" s="3" t="s">
        <v>54</v>
      </c>
      <c r="E17" s="3">
        <v>77</v>
      </c>
      <c r="F17">
        <v>480500</v>
      </c>
      <c r="G17">
        <v>507750</v>
      </c>
      <c r="H17">
        <f t="shared" si="0"/>
        <v>494125</v>
      </c>
      <c r="J17">
        <f t="shared" si="1"/>
        <v>2470625000</v>
      </c>
      <c r="K17">
        <v>0.20300000000000001</v>
      </c>
      <c r="L17">
        <v>0.16000000000000014</v>
      </c>
      <c r="M17">
        <v>9.000000000000008E-2</v>
      </c>
      <c r="N17">
        <f t="shared" si="2"/>
        <v>8.8812500000000016E-2</v>
      </c>
      <c r="O17">
        <f t="shared" ref="O17:O20" si="3">J17/AVERAGE($N$16:$N$20)</f>
        <v>24201822912.758881</v>
      </c>
    </row>
    <row r="18" spans="1:15" x14ac:dyDescent="0.2">
      <c r="A18">
        <v>1</v>
      </c>
      <c r="B18" t="s">
        <v>32</v>
      </c>
      <c r="C18" s="3">
        <v>3</v>
      </c>
      <c r="D18" s="3" t="s">
        <v>53</v>
      </c>
      <c r="E18" s="3">
        <v>137</v>
      </c>
      <c r="F18">
        <v>226640</v>
      </c>
      <c r="G18">
        <v>292360</v>
      </c>
      <c r="H18">
        <f t="shared" si="0"/>
        <v>259500</v>
      </c>
      <c r="J18">
        <f t="shared" si="1"/>
        <v>1297500000</v>
      </c>
      <c r="K18">
        <v>0.20599999999999999</v>
      </c>
      <c r="L18">
        <v>0.27</v>
      </c>
      <c r="M18">
        <v>9.000000000000008E-2</v>
      </c>
      <c r="N18">
        <f t="shared" si="2"/>
        <v>0.13733333333333328</v>
      </c>
      <c r="O18">
        <f t="shared" si="3"/>
        <v>12710089645.051212</v>
      </c>
    </row>
    <row r="19" spans="1:15" x14ac:dyDescent="0.2">
      <c r="A19">
        <v>1</v>
      </c>
      <c r="B19" t="s">
        <v>32</v>
      </c>
      <c r="C19" s="3">
        <v>4</v>
      </c>
      <c r="D19" s="3" t="s">
        <v>52</v>
      </c>
      <c r="E19" s="3">
        <v>84</v>
      </c>
      <c r="F19">
        <v>231780.00000000003</v>
      </c>
      <c r="G19">
        <v>172360</v>
      </c>
      <c r="H19">
        <f t="shared" si="0"/>
        <v>202070</v>
      </c>
      <c r="J19">
        <f t="shared" si="1"/>
        <v>1010350000</v>
      </c>
      <c r="K19">
        <v>0.20399999999999999</v>
      </c>
      <c r="L19">
        <v>8.0000000000000071E-2</v>
      </c>
      <c r="M19">
        <v>0.12000000000000011</v>
      </c>
      <c r="N19" t="s">
        <v>46</v>
      </c>
      <c r="O19">
        <f>J19/AVERAGE($N$16:$N$20)</f>
        <v>9897217011.8516312</v>
      </c>
    </row>
    <row r="20" spans="1:15" x14ac:dyDescent="0.2">
      <c r="A20">
        <v>1</v>
      </c>
      <c r="B20" t="s">
        <v>32</v>
      </c>
      <c r="C20" s="3">
        <v>5</v>
      </c>
      <c r="D20" s="3" t="s">
        <v>51</v>
      </c>
      <c r="E20" s="3">
        <v>148</v>
      </c>
      <c r="F20">
        <v>312260</v>
      </c>
      <c r="G20">
        <v>357480</v>
      </c>
      <c r="H20">
        <f t="shared" si="0"/>
        <v>334870</v>
      </c>
      <c r="J20">
        <f t="shared" si="1"/>
        <v>1674350000</v>
      </c>
      <c r="K20">
        <v>0.20499999999999999</v>
      </c>
      <c r="L20">
        <v>0.16999999999999993</v>
      </c>
      <c r="M20">
        <v>8.9999999999999858E-2</v>
      </c>
      <c r="N20">
        <f t="shared" si="2"/>
        <v>9.6470588235294252E-2</v>
      </c>
      <c r="O20">
        <f t="shared" si="3"/>
        <v>16401648244.463581</v>
      </c>
    </row>
    <row r="21" spans="1:15" x14ac:dyDescent="0.2">
      <c r="A21">
        <v>1</v>
      </c>
      <c r="B21" t="s">
        <v>31</v>
      </c>
      <c r="C21" s="3">
        <v>1</v>
      </c>
      <c r="D21" s="3" t="s">
        <v>44</v>
      </c>
      <c r="E21" s="3">
        <v>54</v>
      </c>
      <c r="F21">
        <v>4094</v>
      </c>
      <c r="G21">
        <v>4038</v>
      </c>
      <c r="H21">
        <f t="shared" si="0"/>
        <v>4066</v>
      </c>
      <c r="J21">
        <f t="shared" si="1"/>
        <v>20330000</v>
      </c>
      <c r="K21">
        <v>0.20799999999999999</v>
      </c>
      <c r="L21">
        <v>0.28000000000000003</v>
      </c>
      <c r="M21">
        <v>0.10000000000000009</v>
      </c>
      <c r="N21">
        <f t="shared" si="2"/>
        <v>0.13371428571428565</v>
      </c>
      <c r="O21">
        <f>J21/AVERAGE($N$21:$N$25)</f>
        <v>183458233.3963204</v>
      </c>
    </row>
    <row r="22" spans="1:15" x14ac:dyDescent="0.2">
      <c r="A22">
        <v>1</v>
      </c>
      <c r="B22" t="s">
        <v>31</v>
      </c>
      <c r="C22" s="3">
        <v>2</v>
      </c>
      <c r="D22" s="3" t="s">
        <v>43</v>
      </c>
      <c r="E22" s="3">
        <v>59</v>
      </c>
      <c r="F22">
        <v>1333</v>
      </c>
      <c r="G22">
        <v>1378</v>
      </c>
      <c r="H22">
        <f t="shared" si="0"/>
        <v>1355.5</v>
      </c>
      <c r="J22">
        <f t="shared" si="1"/>
        <v>6777500</v>
      </c>
      <c r="K22">
        <v>0.20699999999999999</v>
      </c>
      <c r="L22">
        <v>0.18999999999999995</v>
      </c>
      <c r="M22">
        <v>8.9999999999999858E-2</v>
      </c>
      <c r="N22">
        <f t="shared" si="2"/>
        <v>0.10894736842105275</v>
      </c>
      <c r="O22">
        <f t="shared" ref="O22:O25" si="4">J22/AVERAGE($N$21:$N$25)</f>
        <v>61160264.478286356</v>
      </c>
    </row>
    <row r="23" spans="1:15" x14ac:dyDescent="0.2">
      <c r="A23">
        <v>1</v>
      </c>
      <c r="B23" t="s">
        <v>31</v>
      </c>
      <c r="C23" s="3">
        <v>3</v>
      </c>
      <c r="D23" s="3" t="s">
        <v>42</v>
      </c>
      <c r="E23" s="3">
        <v>105</v>
      </c>
      <c r="F23">
        <v>12430</v>
      </c>
      <c r="G23">
        <v>13869.999999999998</v>
      </c>
      <c r="H23">
        <f t="shared" si="0"/>
        <v>13150</v>
      </c>
      <c r="J23">
        <f t="shared" si="1"/>
        <v>65750000</v>
      </c>
      <c r="K23">
        <v>0.20399999999999999</v>
      </c>
      <c r="L23">
        <v>0.24</v>
      </c>
      <c r="M23">
        <v>9.9999999999999867E-2</v>
      </c>
      <c r="N23">
        <f t="shared" si="2"/>
        <v>0.11900000000000011</v>
      </c>
      <c r="O23">
        <f t="shared" si="4"/>
        <v>593329013.56655514</v>
      </c>
    </row>
    <row r="24" spans="1:15" x14ac:dyDescent="0.2">
      <c r="A24">
        <v>1</v>
      </c>
      <c r="B24" t="s">
        <v>31</v>
      </c>
      <c r="C24" s="3">
        <v>4</v>
      </c>
      <c r="D24" s="3" t="s">
        <v>41</v>
      </c>
      <c r="E24" s="3">
        <v>169</v>
      </c>
      <c r="F24">
        <v>4744</v>
      </c>
      <c r="G24">
        <v>4861</v>
      </c>
      <c r="H24">
        <f t="shared" si="0"/>
        <v>4802.5</v>
      </c>
      <c r="J24">
        <f t="shared" si="1"/>
        <v>24012500</v>
      </c>
      <c r="K24">
        <v>0.20399999999999999</v>
      </c>
      <c r="L24">
        <v>0.19999999999999996</v>
      </c>
      <c r="M24">
        <v>0.11999999999999988</v>
      </c>
      <c r="N24">
        <f t="shared" si="2"/>
        <v>8.1600000000000089E-2</v>
      </c>
      <c r="O24">
        <f t="shared" si="4"/>
        <v>216689170.16375524</v>
      </c>
    </row>
    <row r="25" spans="1:15" x14ac:dyDescent="0.2">
      <c r="A25">
        <v>1</v>
      </c>
      <c r="B25" t="s">
        <v>31</v>
      </c>
      <c r="C25" s="3">
        <v>5</v>
      </c>
      <c r="D25" s="3" t="s">
        <v>50</v>
      </c>
      <c r="E25" s="3">
        <v>117</v>
      </c>
      <c r="F25">
        <v>69620</v>
      </c>
      <c r="G25">
        <v>65650</v>
      </c>
      <c r="H25">
        <f t="shared" si="0"/>
        <v>67635</v>
      </c>
      <c r="J25">
        <f t="shared" si="1"/>
        <v>338175000</v>
      </c>
      <c r="K25">
        <v>0.20399999999999999</v>
      </c>
      <c r="L25">
        <v>4.0000000000000036E-2</v>
      </c>
      <c r="M25">
        <v>9.000000000000008E-2</v>
      </c>
      <c r="N25" t="s">
        <v>46</v>
      </c>
      <c r="O25">
        <f t="shared" si="4"/>
        <v>3051696413.1234951</v>
      </c>
    </row>
    <row r="26" spans="1:15" x14ac:dyDescent="0.2">
      <c r="A26">
        <v>1</v>
      </c>
      <c r="B26" t="s">
        <v>33</v>
      </c>
      <c r="C26" s="3">
        <v>1</v>
      </c>
      <c r="D26" s="3" t="s">
        <v>63</v>
      </c>
      <c r="E26" s="3">
        <v>25</v>
      </c>
      <c r="F26">
        <v>6697</v>
      </c>
      <c r="G26">
        <v>7064</v>
      </c>
      <c r="H26">
        <f t="shared" si="0"/>
        <v>6880.5</v>
      </c>
      <c r="J26">
        <f t="shared" si="1"/>
        <v>34402500</v>
      </c>
      <c r="K26">
        <v>0.19900000000000001</v>
      </c>
      <c r="L26">
        <v>0.10000000000000009</v>
      </c>
      <c r="M26">
        <v>9.000000000000008E-2</v>
      </c>
      <c r="N26">
        <f t="shared" si="2"/>
        <v>1.9900000000000001E-2</v>
      </c>
      <c r="O26">
        <f>J26/AVERAGE($N$26:$N$30)</f>
        <v>288625882.22347832</v>
      </c>
    </row>
    <row r="27" spans="1:15" x14ac:dyDescent="0.2">
      <c r="A27">
        <v>1</v>
      </c>
      <c r="B27" t="s">
        <v>33</v>
      </c>
      <c r="C27" s="3">
        <v>2</v>
      </c>
      <c r="D27" s="3" t="s">
        <v>62</v>
      </c>
      <c r="E27" s="3">
        <v>184</v>
      </c>
      <c r="F27">
        <v>13250</v>
      </c>
      <c r="G27">
        <v>13850</v>
      </c>
      <c r="H27">
        <f t="shared" si="0"/>
        <v>13550</v>
      </c>
      <c r="J27">
        <f t="shared" si="1"/>
        <v>67750000</v>
      </c>
      <c r="K27">
        <v>0.19900000000000001</v>
      </c>
      <c r="L27">
        <v>0.3600000000000001</v>
      </c>
      <c r="M27">
        <v>0.12000000000000011</v>
      </c>
      <c r="N27">
        <f t="shared" si="2"/>
        <v>0.13266666666666665</v>
      </c>
      <c r="O27">
        <f>J27/AVERAGE($N$26:$N$30)</f>
        <v>568400654.62221217</v>
      </c>
    </row>
    <row r="28" spans="1:15" x14ac:dyDescent="0.2">
      <c r="A28">
        <v>1</v>
      </c>
      <c r="B28" t="s">
        <v>33</v>
      </c>
      <c r="C28" s="3">
        <v>3</v>
      </c>
      <c r="D28" s="3" t="s">
        <v>61</v>
      </c>
      <c r="E28" s="3">
        <v>89</v>
      </c>
      <c r="F28">
        <v>5476</v>
      </c>
      <c r="G28">
        <v>5551</v>
      </c>
      <c r="H28">
        <f t="shared" si="0"/>
        <v>5513.5</v>
      </c>
      <c r="J28">
        <f t="shared" si="1"/>
        <v>27567500</v>
      </c>
      <c r="K28">
        <v>0.20399999999999999</v>
      </c>
      <c r="L28">
        <v>0.41000000000000014</v>
      </c>
      <c r="M28">
        <v>0.12000000000000011</v>
      </c>
      <c r="N28">
        <f t="shared" si="2"/>
        <v>0.14429268292682923</v>
      </c>
      <c r="O28">
        <f>J28/AVERAGE($N$26:$N$30)</f>
        <v>231282436.1077171</v>
      </c>
    </row>
    <row r="29" spans="1:15" x14ac:dyDescent="0.2">
      <c r="A29">
        <v>1</v>
      </c>
      <c r="B29" t="s">
        <v>33</v>
      </c>
      <c r="C29" s="3">
        <v>4</v>
      </c>
      <c r="D29" s="3" t="s">
        <v>57</v>
      </c>
      <c r="E29" s="3">
        <v>48</v>
      </c>
      <c r="F29">
        <v>22060</v>
      </c>
      <c r="G29">
        <v>23340</v>
      </c>
      <c r="H29">
        <f t="shared" si="0"/>
        <v>22700</v>
      </c>
      <c r="J29">
        <f t="shared" si="1"/>
        <v>113500000</v>
      </c>
      <c r="K29">
        <v>0.2</v>
      </c>
      <c r="L29">
        <v>0.3600000000000001</v>
      </c>
      <c r="M29">
        <v>0.10000000000000009</v>
      </c>
      <c r="N29">
        <f t="shared" si="2"/>
        <v>0.14444444444444443</v>
      </c>
      <c r="O29">
        <f>J29/AVERAGE($N$26:$N$30)</f>
        <v>952228402.94643664</v>
      </c>
    </row>
    <row r="30" spans="1:15" x14ac:dyDescent="0.2">
      <c r="A30">
        <v>1</v>
      </c>
      <c r="B30" t="s">
        <v>33</v>
      </c>
      <c r="C30" s="3">
        <v>5</v>
      </c>
      <c r="D30" s="3" t="s">
        <v>56</v>
      </c>
      <c r="E30" s="3">
        <v>70</v>
      </c>
      <c r="F30">
        <v>27370</v>
      </c>
      <c r="G30">
        <v>27960.000000000004</v>
      </c>
      <c r="H30">
        <f t="shared" si="0"/>
        <v>27665</v>
      </c>
      <c r="J30">
        <f t="shared" si="1"/>
        <v>138325000</v>
      </c>
      <c r="K30">
        <v>0.20300000000000001</v>
      </c>
      <c r="L30">
        <v>0.41999999999999993</v>
      </c>
      <c r="M30">
        <v>9.9999999999999867E-2</v>
      </c>
      <c r="N30">
        <f t="shared" si="2"/>
        <v>0.15466666666666673</v>
      </c>
      <c r="O30">
        <f>J30/AVERAGE($N$26:$N$30)</f>
        <v>1160502148.3485978</v>
      </c>
    </row>
    <row r="31" spans="1:15" x14ac:dyDescent="0.2">
      <c r="A31">
        <v>2</v>
      </c>
      <c r="B31" t="s">
        <v>30</v>
      </c>
      <c r="C31">
        <v>1</v>
      </c>
      <c r="D31" s="1" t="s">
        <v>65</v>
      </c>
      <c r="E31">
        <v>231</v>
      </c>
      <c r="F31" s="2">
        <v>29600</v>
      </c>
      <c r="G31" s="2">
        <v>31950</v>
      </c>
      <c r="H31">
        <f t="shared" si="0"/>
        <v>30775</v>
      </c>
      <c r="J31">
        <f t="shared" si="1"/>
        <v>153875000</v>
      </c>
      <c r="K31">
        <v>0.21179999999999999</v>
      </c>
      <c r="L31">
        <v>2.0558999999999998</v>
      </c>
      <c r="M31">
        <v>1.3330000000000002</v>
      </c>
      <c r="N31">
        <f t="shared" si="2"/>
        <v>7.4473573617393804E-2</v>
      </c>
      <c r="O31">
        <f>J31/AVERAGE($N$31:$N$35)</f>
        <v>2209937506.8325734</v>
      </c>
    </row>
    <row r="32" spans="1:15" x14ac:dyDescent="0.2">
      <c r="A32">
        <v>2</v>
      </c>
      <c r="B32" t="s">
        <v>30</v>
      </c>
      <c r="C32">
        <v>2</v>
      </c>
      <c r="D32" s="1" t="s">
        <v>64</v>
      </c>
      <c r="E32">
        <v>230</v>
      </c>
      <c r="F32" s="2">
        <v>14150</v>
      </c>
      <c r="G32" s="2">
        <v>16150</v>
      </c>
      <c r="H32">
        <f t="shared" si="0"/>
        <v>15150</v>
      </c>
      <c r="J32">
        <f t="shared" si="1"/>
        <v>75750000</v>
      </c>
      <c r="K32">
        <v>0.2046</v>
      </c>
      <c r="L32">
        <v>2.9641000000000002</v>
      </c>
      <c r="M32">
        <v>2.0529999999999999</v>
      </c>
      <c r="N32">
        <f t="shared" si="2"/>
        <v>6.2889598866435012E-2</v>
      </c>
      <c r="O32">
        <f t="shared" ref="O32:O34" si="5">J32/AVERAGE($N$31:$N$35)</f>
        <v>1087913996.0524285</v>
      </c>
    </row>
    <row r="33" spans="1:15" x14ac:dyDescent="0.2">
      <c r="A33">
        <v>2</v>
      </c>
      <c r="B33" t="s">
        <v>30</v>
      </c>
      <c r="C33">
        <v>3</v>
      </c>
      <c r="D33" s="1" t="s">
        <v>60</v>
      </c>
      <c r="E33">
        <v>226</v>
      </c>
      <c r="F33" s="2">
        <v>934</v>
      </c>
      <c r="G33" s="2">
        <v>1060</v>
      </c>
      <c r="H33">
        <f t="shared" si="0"/>
        <v>997</v>
      </c>
      <c r="J33">
        <f t="shared" si="1"/>
        <v>4985000</v>
      </c>
      <c r="K33">
        <v>0.218</v>
      </c>
      <c r="L33">
        <v>1.8462000000000001</v>
      </c>
      <c r="M33">
        <v>1.1059999999999999</v>
      </c>
      <c r="N33">
        <f t="shared" si="2"/>
        <v>8.7403098255876957E-2</v>
      </c>
      <c r="O33">
        <f t="shared" si="5"/>
        <v>71594076.175859481</v>
      </c>
    </row>
    <row r="34" spans="1:15" x14ac:dyDescent="0.2">
      <c r="A34">
        <v>2</v>
      </c>
      <c r="B34" t="s">
        <v>30</v>
      </c>
      <c r="C34">
        <v>4</v>
      </c>
      <c r="D34" s="1" t="s">
        <v>59</v>
      </c>
      <c r="E34">
        <v>225</v>
      </c>
      <c r="F34" s="2">
        <v>8200</v>
      </c>
      <c r="G34" s="2">
        <v>8400</v>
      </c>
      <c r="H34">
        <f t="shared" si="0"/>
        <v>8300</v>
      </c>
      <c r="J34">
        <f t="shared" si="1"/>
        <v>41500000</v>
      </c>
      <c r="K34">
        <v>0.20749999999999999</v>
      </c>
      <c r="L34">
        <v>1.7090000000000001</v>
      </c>
      <c r="M34">
        <v>1.2010000000000001</v>
      </c>
      <c r="N34">
        <f t="shared" si="2"/>
        <v>6.1679344645991799E-2</v>
      </c>
      <c r="O34">
        <f t="shared" si="5"/>
        <v>596018888.92641294</v>
      </c>
    </row>
    <row r="35" spans="1:15" x14ac:dyDescent="0.2">
      <c r="A35">
        <v>2</v>
      </c>
      <c r="B35" t="s">
        <v>30</v>
      </c>
      <c r="C35">
        <v>5</v>
      </c>
      <c r="D35" s="1" t="s">
        <v>58</v>
      </c>
      <c r="E35">
        <v>224</v>
      </c>
      <c r="F35" s="2">
        <v>6700</v>
      </c>
      <c r="G35" s="2">
        <v>6400</v>
      </c>
      <c r="H35">
        <f t="shared" si="0"/>
        <v>6550</v>
      </c>
      <c r="J35">
        <f t="shared" si="1"/>
        <v>32750000</v>
      </c>
      <c r="K35">
        <v>0.22059999999999999</v>
      </c>
      <c r="L35">
        <v>2.9125999999999999</v>
      </c>
      <c r="M35">
        <v>2.0979999999999999</v>
      </c>
      <c r="N35">
        <f t="shared" si="2"/>
        <v>6.1697713383231476E-2</v>
      </c>
      <c r="O35">
        <f>J35/AVERAGE($N$31:$N$35)</f>
        <v>470352255.7190367</v>
      </c>
    </row>
    <row r="36" spans="1:15" x14ac:dyDescent="0.2">
      <c r="A36">
        <v>2</v>
      </c>
      <c r="B36" t="s">
        <v>29</v>
      </c>
      <c r="C36">
        <v>2</v>
      </c>
      <c r="D36" s="1" t="s">
        <v>49</v>
      </c>
      <c r="E36">
        <v>215</v>
      </c>
      <c r="F36" s="2">
        <v>22900</v>
      </c>
      <c r="G36" s="2">
        <v>38100</v>
      </c>
      <c r="H36">
        <f t="shared" si="0"/>
        <v>30500</v>
      </c>
      <c r="J36">
        <f t="shared" si="1"/>
        <v>152500000</v>
      </c>
      <c r="K36">
        <v>0.20569999999999999</v>
      </c>
      <c r="L36">
        <v>0.1658</v>
      </c>
      <c r="M36">
        <v>0</v>
      </c>
      <c r="N36">
        <f t="shared" si="2"/>
        <v>0.20569999999999999</v>
      </c>
      <c r="O36">
        <f>J36/AVERAGE($N$36:$N$39)</f>
        <v>766455110.69886172</v>
      </c>
    </row>
    <row r="37" spans="1:15" x14ac:dyDescent="0.2">
      <c r="A37">
        <v>2</v>
      </c>
      <c r="B37" t="s">
        <v>29</v>
      </c>
      <c r="C37">
        <v>3</v>
      </c>
      <c r="D37" s="1" t="s">
        <v>48</v>
      </c>
      <c r="E37">
        <v>214</v>
      </c>
      <c r="F37" s="2">
        <v>51700</v>
      </c>
      <c r="G37" s="2">
        <v>41500</v>
      </c>
      <c r="H37">
        <f t="shared" si="0"/>
        <v>46600</v>
      </c>
      <c r="J37">
        <f t="shared" si="1"/>
        <v>233000000</v>
      </c>
      <c r="K37">
        <v>0.2019</v>
      </c>
      <c r="L37">
        <v>0.33019999999999999</v>
      </c>
      <c r="M37">
        <v>4.4999999999999929E-2</v>
      </c>
      <c r="N37">
        <f t="shared" si="2"/>
        <v>0.17438485766202305</v>
      </c>
      <c r="O37">
        <f t="shared" ref="O37:O38" si="6">J37/AVERAGE($N$36:$N$39)</f>
        <v>1171042890.4448183</v>
      </c>
    </row>
    <row r="38" spans="1:15" x14ac:dyDescent="0.2">
      <c r="A38">
        <v>2</v>
      </c>
      <c r="B38" t="s">
        <v>29</v>
      </c>
      <c r="C38">
        <v>4</v>
      </c>
      <c r="D38" s="1" t="s">
        <v>47</v>
      </c>
      <c r="E38">
        <v>213</v>
      </c>
      <c r="F38">
        <v>149300</v>
      </c>
      <c r="G38">
        <v>181400</v>
      </c>
      <c r="H38">
        <f t="shared" si="0"/>
        <v>165350</v>
      </c>
      <c r="J38">
        <f t="shared" si="1"/>
        <v>826750000</v>
      </c>
      <c r="K38">
        <v>0.20380000000000001</v>
      </c>
      <c r="L38">
        <v>0.2409</v>
      </c>
      <c r="M38">
        <v>0</v>
      </c>
      <c r="N38">
        <f t="shared" si="2"/>
        <v>0.20380000000000001</v>
      </c>
      <c r="O38">
        <f t="shared" si="6"/>
        <v>4155191887.0182552</v>
      </c>
    </row>
    <row r="39" spans="1:15" x14ac:dyDescent="0.2">
      <c r="A39">
        <v>2</v>
      </c>
      <c r="B39" t="s">
        <v>29</v>
      </c>
      <c r="C39">
        <v>5</v>
      </c>
      <c r="D39" s="1" t="s">
        <v>45</v>
      </c>
      <c r="E39">
        <v>212</v>
      </c>
      <c r="F39" s="2">
        <v>6830</v>
      </c>
      <c r="G39" s="2">
        <v>7370</v>
      </c>
      <c r="H39">
        <f t="shared" ref="H39:H70" si="7">AVERAGE(F39:G39)</f>
        <v>7100</v>
      </c>
      <c r="J39">
        <f t="shared" si="1"/>
        <v>35500000</v>
      </c>
      <c r="K39">
        <v>0.21240000000000001</v>
      </c>
      <c r="L39">
        <v>0.51419999999999999</v>
      </c>
      <c r="M39">
        <v>1.0000000000001119E-3</v>
      </c>
      <c r="N39">
        <f t="shared" si="2"/>
        <v>0.21198693115519249</v>
      </c>
      <c r="O39">
        <f>J39/AVERAGE($N$36:$N$39)</f>
        <v>178420697.90039074</v>
      </c>
    </row>
    <row r="40" spans="1:15" x14ac:dyDescent="0.2">
      <c r="A40">
        <v>2</v>
      </c>
      <c r="B40" t="s">
        <v>32</v>
      </c>
      <c r="C40">
        <v>1</v>
      </c>
      <c r="D40" s="1" t="s">
        <v>55</v>
      </c>
      <c r="E40">
        <v>221</v>
      </c>
      <c r="F40" s="2">
        <v>204800</v>
      </c>
      <c r="G40" s="2">
        <v>175500</v>
      </c>
      <c r="H40">
        <f t="shared" si="7"/>
        <v>190150</v>
      </c>
      <c r="J40">
        <f t="shared" si="1"/>
        <v>950750000</v>
      </c>
      <c r="K40">
        <v>0.23619999999999999</v>
      </c>
      <c r="L40">
        <v>3.7820999999999998</v>
      </c>
      <c r="M40">
        <v>2.9819999999999998</v>
      </c>
      <c r="N40">
        <f t="shared" si="2"/>
        <v>4.9967906718489725E-2</v>
      </c>
      <c r="O40">
        <f>J40/AVERAGE($N$40:$N$44)</f>
        <v>11176455692.258812</v>
      </c>
    </row>
    <row r="41" spans="1:15" x14ac:dyDescent="0.2">
      <c r="A41">
        <v>2</v>
      </c>
      <c r="B41" t="s">
        <v>32</v>
      </c>
      <c r="C41">
        <v>2</v>
      </c>
      <c r="D41" s="1" t="s">
        <v>54</v>
      </c>
      <c r="E41">
        <v>220</v>
      </c>
      <c r="F41" s="2">
        <v>122100</v>
      </c>
      <c r="G41" s="2">
        <v>130100</v>
      </c>
      <c r="H41">
        <f t="shared" si="7"/>
        <v>126100</v>
      </c>
      <c r="J41">
        <f t="shared" si="1"/>
        <v>630500000</v>
      </c>
      <c r="K41">
        <v>0.20330000000000001</v>
      </c>
      <c r="L41">
        <v>2.1459000000000001</v>
      </c>
      <c r="M41">
        <v>1.6650000000000003</v>
      </c>
      <c r="N41">
        <f t="shared" si="2"/>
        <v>4.5559890954844112E-2</v>
      </c>
      <c r="O41">
        <f t="shared" ref="O41:O44" si="8">J41/AVERAGE($N$40:$N$44)</f>
        <v>7411785762.7864113</v>
      </c>
    </row>
    <row r="42" spans="1:15" x14ac:dyDescent="0.2">
      <c r="A42">
        <v>2</v>
      </c>
      <c r="B42" t="s">
        <v>32</v>
      </c>
      <c r="C42">
        <v>3</v>
      </c>
      <c r="D42" s="1" t="s">
        <v>53</v>
      </c>
      <c r="E42">
        <v>219</v>
      </c>
      <c r="F42" s="2">
        <v>117850</v>
      </c>
      <c r="G42" s="2">
        <v>116400</v>
      </c>
      <c r="H42">
        <f t="shared" si="7"/>
        <v>117125</v>
      </c>
      <c r="J42">
        <f t="shared" si="1"/>
        <v>585625000</v>
      </c>
      <c r="K42">
        <v>0.19450000000000001</v>
      </c>
      <c r="L42">
        <v>0.3679</v>
      </c>
      <c r="M42">
        <v>7.4999999999999956E-2</v>
      </c>
      <c r="N42">
        <f t="shared" si="2"/>
        <v>0.1548492796955695</v>
      </c>
      <c r="O42">
        <f t="shared" si="8"/>
        <v>6884261756.2756414</v>
      </c>
    </row>
    <row r="43" spans="1:15" x14ac:dyDescent="0.2">
      <c r="A43">
        <v>2</v>
      </c>
      <c r="B43" t="s">
        <v>32</v>
      </c>
      <c r="C43">
        <v>4</v>
      </c>
      <c r="D43" s="1" t="s">
        <v>52</v>
      </c>
      <c r="E43">
        <v>218</v>
      </c>
      <c r="F43" s="2">
        <v>177350</v>
      </c>
      <c r="G43" s="2">
        <v>169150</v>
      </c>
      <c r="H43">
        <f t="shared" si="7"/>
        <v>173250</v>
      </c>
      <c r="J43">
        <f t="shared" si="1"/>
        <v>866250000</v>
      </c>
      <c r="K43">
        <v>0.1991</v>
      </c>
      <c r="L43">
        <v>1.0924</v>
      </c>
      <c r="M43">
        <v>0.58499999999999996</v>
      </c>
      <c r="N43">
        <f t="shared" si="2"/>
        <v>9.2478341266935202E-2</v>
      </c>
      <c r="O43">
        <f t="shared" si="8"/>
        <v>10183123579.720427</v>
      </c>
    </row>
    <row r="44" spans="1:15" x14ac:dyDescent="0.2">
      <c r="A44">
        <v>2</v>
      </c>
      <c r="B44" t="s">
        <v>32</v>
      </c>
      <c r="C44">
        <v>5</v>
      </c>
      <c r="D44" s="1" t="s">
        <v>51</v>
      </c>
      <c r="E44">
        <v>217</v>
      </c>
      <c r="F44" s="2">
        <v>90700</v>
      </c>
      <c r="G44" s="2">
        <v>97800</v>
      </c>
      <c r="H44">
        <f t="shared" si="7"/>
        <v>94250</v>
      </c>
      <c r="J44">
        <f t="shared" si="1"/>
        <v>471250000</v>
      </c>
      <c r="K44">
        <v>0.21190000000000001</v>
      </c>
      <c r="L44">
        <v>1.4260999999999999</v>
      </c>
      <c r="M44">
        <v>0.871</v>
      </c>
      <c r="N44">
        <f t="shared" si="2"/>
        <v>8.2480674567000908E-2</v>
      </c>
      <c r="O44">
        <f t="shared" si="8"/>
        <v>5539736781.4640703</v>
      </c>
    </row>
    <row r="45" spans="1:15" x14ac:dyDescent="0.2">
      <c r="A45">
        <v>2</v>
      </c>
      <c r="B45" t="s">
        <v>31</v>
      </c>
      <c r="C45">
        <v>1</v>
      </c>
      <c r="D45" s="1" t="s">
        <v>44</v>
      </c>
      <c r="E45">
        <v>211</v>
      </c>
      <c r="F45" s="2">
        <v>111200</v>
      </c>
      <c r="G45" s="2" t="s">
        <v>46</v>
      </c>
      <c r="H45">
        <f t="shared" si="7"/>
        <v>111200</v>
      </c>
      <c r="J45">
        <f t="shared" si="1"/>
        <v>556000000</v>
      </c>
      <c r="K45">
        <v>0.19550000000000001</v>
      </c>
      <c r="L45">
        <v>3.0240999999999998</v>
      </c>
      <c r="M45">
        <v>2.5720000000000001</v>
      </c>
      <c r="N45">
        <f t="shared" si="2"/>
        <v>2.9227059290367369E-2</v>
      </c>
      <c r="O45">
        <f>J45/AVERAGE($N$45:$N$49)</f>
        <v>12708406516.300278</v>
      </c>
    </row>
    <row r="46" spans="1:15" x14ac:dyDescent="0.2">
      <c r="A46">
        <v>2</v>
      </c>
      <c r="B46" t="s">
        <v>31</v>
      </c>
      <c r="C46">
        <v>2</v>
      </c>
      <c r="D46" s="1" t="s">
        <v>43</v>
      </c>
      <c r="E46">
        <v>210</v>
      </c>
      <c r="F46" s="2">
        <v>118100</v>
      </c>
      <c r="G46" s="2">
        <v>118350</v>
      </c>
      <c r="H46">
        <f t="shared" si="7"/>
        <v>118225</v>
      </c>
      <c r="J46">
        <f t="shared" si="1"/>
        <v>591125000</v>
      </c>
      <c r="K46">
        <v>0.2087</v>
      </c>
      <c r="L46">
        <v>1.9767999999999999</v>
      </c>
      <c r="M46">
        <v>1.524</v>
      </c>
      <c r="N46">
        <f t="shared" si="2"/>
        <v>4.7804208822339128E-2</v>
      </c>
      <c r="O46">
        <f t="shared" ref="O46:O48" si="9">J46/AVERAGE($N$45:$N$49)</f>
        <v>13511253240.913671</v>
      </c>
    </row>
    <row r="47" spans="1:15" x14ac:dyDescent="0.2">
      <c r="A47">
        <v>2</v>
      </c>
      <c r="B47" t="s">
        <v>31</v>
      </c>
      <c r="C47">
        <v>3</v>
      </c>
      <c r="D47" t="s">
        <v>42</v>
      </c>
      <c r="E47">
        <v>209</v>
      </c>
      <c r="F47" s="2">
        <v>55450</v>
      </c>
      <c r="G47" s="2">
        <v>53400</v>
      </c>
      <c r="H47">
        <f t="shared" si="7"/>
        <v>54425</v>
      </c>
      <c r="J47">
        <f t="shared" si="1"/>
        <v>272125000</v>
      </c>
      <c r="K47">
        <v>0.20630000000000001</v>
      </c>
      <c r="L47">
        <v>4.8331999999999997</v>
      </c>
      <c r="M47">
        <v>4.1609999999999996</v>
      </c>
      <c r="N47">
        <f t="shared" si="2"/>
        <v>2.8692141852189035E-2</v>
      </c>
      <c r="O47">
        <f t="shared" si="9"/>
        <v>6219919286.4176493</v>
      </c>
    </row>
    <row r="48" spans="1:15" x14ac:dyDescent="0.2">
      <c r="A48">
        <v>2</v>
      </c>
      <c r="B48" t="s">
        <v>31</v>
      </c>
      <c r="C48">
        <v>4</v>
      </c>
      <c r="D48" t="s">
        <v>41</v>
      </c>
      <c r="E48">
        <v>208</v>
      </c>
      <c r="F48" s="2">
        <v>52600</v>
      </c>
      <c r="G48" s="2">
        <v>60900</v>
      </c>
      <c r="H48">
        <f t="shared" si="7"/>
        <v>56750</v>
      </c>
      <c r="J48">
        <f t="shared" si="1"/>
        <v>283750000</v>
      </c>
      <c r="K48">
        <v>0.1943</v>
      </c>
      <c r="L48">
        <v>2.085</v>
      </c>
      <c r="M48">
        <v>1.4620000000000002</v>
      </c>
      <c r="N48">
        <f t="shared" si="2"/>
        <v>5.8057026378896863E-2</v>
      </c>
      <c r="O48">
        <f t="shared" si="9"/>
        <v>6485630124.1010857</v>
      </c>
    </row>
    <row r="49" spans="1:15" x14ac:dyDescent="0.2">
      <c r="A49">
        <v>2</v>
      </c>
      <c r="B49" t="s">
        <v>31</v>
      </c>
      <c r="C49">
        <v>5</v>
      </c>
      <c r="D49" s="1" t="s">
        <v>50</v>
      </c>
      <c r="E49">
        <v>216</v>
      </c>
      <c r="F49" s="2">
        <v>32950</v>
      </c>
      <c r="G49" s="2">
        <v>30850</v>
      </c>
      <c r="H49">
        <f t="shared" si="7"/>
        <v>31900</v>
      </c>
      <c r="J49">
        <f t="shared" si="1"/>
        <v>159500000</v>
      </c>
      <c r="K49">
        <v>0.2276</v>
      </c>
      <c r="L49">
        <v>2.4588999999999999</v>
      </c>
      <c r="M49">
        <v>1.865</v>
      </c>
      <c r="N49">
        <f t="shared" si="2"/>
        <v>5.4972402293708568E-2</v>
      </c>
      <c r="O49">
        <f>J49/AVERAGE($N$45:$N$49)</f>
        <v>3645666977.2480111</v>
      </c>
    </row>
    <row r="50" spans="1:15" x14ac:dyDescent="0.2">
      <c r="A50">
        <v>2</v>
      </c>
      <c r="B50" t="s">
        <v>33</v>
      </c>
      <c r="C50">
        <v>1</v>
      </c>
      <c r="D50" s="1" t="s">
        <v>63</v>
      </c>
      <c r="E50">
        <v>229</v>
      </c>
      <c r="F50" s="2">
        <v>78450</v>
      </c>
      <c r="G50" s="2">
        <v>90250</v>
      </c>
      <c r="H50">
        <f t="shared" si="7"/>
        <v>84350</v>
      </c>
      <c r="J50">
        <f t="shared" si="1"/>
        <v>421750000</v>
      </c>
      <c r="K50">
        <v>0.22500000000000001</v>
      </c>
      <c r="L50">
        <v>3.9838</v>
      </c>
      <c r="M50">
        <v>3.2160000000000002</v>
      </c>
      <c r="N50">
        <f t="shared" si="2"/>
        <v>4.3364375721672767E-2</v>
      </c>
      <c r="O50">
        <f>J50/AVERAGE($N$50:$N$54)</f>
        <v>6973275786.9669561</v>
      </c>
    </row>
    <row r="51" spans="1:15" x14ac:dyDescent="0.2">
      <c r="A51">
        <v>2</v>
      </c>
      <c r="B51" t="s">
        <v>33</v>
      </c>
      <c r="C51">
        <v>2</v>
      </c>
      <c r="D51" s="1" t="s">
        <v>62</v>
      </c>
      <c r="E51">
        <v>228</v>
      </c>
      <c r="F51" s="2">
        <v>17300</v>
      </c>
      <c r="G51" s="2">
        <v>16750</v>
      </c>
      <c r="H51">
        <f t="shared" si="7"/>
        <v>17025</v>
      </c>
      <c r="J51">
        <f t="shared" si="1"/>
        <v>85125000</v>
      </c>
      <c r="K51">
        <v>0.22140000000000001</v>
      </c>
      <c r="L51">
        <v>2.1358000000000001</v>
      </c>
      <c r="M51">
        <v>1.623</v>
      </c>
      <c r="N51">
        <f t="shared" si="2"/>
        <v>5.3157561569435352E-2</v>
      </c>
      <c r="O51">
        <f t="shared" ref="O51:O54" si="10">J51/AVERAGE($N$50:$N$54)</f>
        <v>1407469120.0131881</v>
      </c>
    </row>
    <row r="52" spans="1:15" x14ac:dyDescent="0.2">
      <c r="A52">
        <v>2</v>
      </c>
      <c r="B52" t="s">
        <v>33</v>
      </c>
      <c r="C52">
        <v>3</v>
      </c>
      <c r="D52" s="1" t="s">
        <v>61</v>
      </c>
      <c r="E52">
        <v>227</v>
      </c>
      <c r="F52">
        <v>18400</v>
      </c>
      <c r="G52">
        <v>16950</v>
      </c>
      <c r="H52">
        <f t="shared" si="7"/>
        <v>17675</v>
      </c>
      <c r="J52">
        <f t="shared" si="1"/>
        <v>88375000</v>
      </c>
      <c r="K52">
        <v>0.2341</v>
      </c>
      <c r="L52">
        <v>1.0281</v>
      </c>
      <c r="M52">
        <v>0.63700000000000001</v>
      </c>
      <c r="N52">
        <f t="shared" si="2"/>
        <v>8.9054090069059441E-2</v>
      </c>
      <c r="O52">
        <f t="shared" si="10"/>
        <v>1461205092.2897563</v>
      </c>
    </row>
    <row r="53" spans="1:15" x14ac:dyDescent="0.2">
      <c r="A53">
        <v>2</v>
      </c>
      <c r="B53" t="s">
        <v>33</v>
      </c>
      <c r="C53">
        <v>4</v>
      </c>
      <c r="D53" s="1" t="s">
        <v>57</v>
      </c>
      <c r="E53">
        <v>223</v>
      </c>
      <c r="F53" s="2">
        <v>24100</v>
      </c>
      <c r="G53" s="2">
        <v>25750</v>
      </c>
      <c r="H53">
        <f t="shared" si="7"/>
        <v>24925</v>
      </c>
      <c r="J53">
        <f t="shared" si="1"/>
        <v>124625000</v>
      </c>
      <c r="K53">
        <v>0.23899999999999999</v>
      </c>
      <c r="L53">
        <v>2.3212000000000002</v>
      </c>
      <c r="M53">
        <v>1.6500000000000001</v>
      </c>
      <c r="N53">
        <f t="shared" si="2"/>
        <v>6.9109426158883325E-2</v>
      </c>
      <c r="O53">
        <f t="shared" si="10"/>
        <v>2060567859.9899392</v>
      </c>
    </row>
    <row r="54" spans="1:15" x14ac:dyDescent="0.2">
      <c r="A54">
        <v>2</v>
      </c>
      <c r="B54" t="s">
        <v>33</v>
      </c>
      <c r="C54">
        <v>5</v>
      </c>
      <c r="D54" s="1" t="s">
        <v>56</v>
      </c>
      <c r="E54">
        <v>222</v>
      </c>
      <c r="F54" s="2">
        <v>78450</v>
      </c>
      <c r="G54" s="2">
        <v>80550</v>
      </c>
      <c r="H54">
        <f t="shared" si="7"/>
        <v>79500</v>
      </c>
      <c r="J54">
        <f t="shared" si="1"/>
        <v>397500000</v>
      </c>
      <c r="K54">
        <v>0.2412</v>
      </c>
      <c r="L54">
        <v>2.3149999999999999</v>
      </c>
      <c r="M54">
        <v>1.8570000000000002</v>
      </c>
      <c r="N54">
        <f t="shared" si="2"/>
        <v>4.7719049676025888E-2</v>
      </c>
      <c r="O54">
        <f t="shared" si="10"/>
        <v>6572322763.0571785</v>
      </c>
    </row>
    <row r="55" spans="1:15" x14ac:dyDescent="0.2">
      <c r="A55">
        <v>3</v>
      </c>
      <c r="B55" t="s">
        <v>30</v>
      </c>
      <c r="C55">
        <v>1</v>
      </c>
      <c r="D55" t="s">
        <v>10</v>
      </c>
      <c r="E55">
        <v>142</v>
      </c>
      <c r="F55">
        <v>72600</v>
      </c>
      <c r="G55">
        <v>87650</v>
      </c>
      <c r="H55">
        <f t="shared" si="7"/>
        <v>80125</v>
      </c>
      <c r="J55">
        <f t="shared" si="1"/>
        <v>400625000</v>
      </c>
      <c r="K55">
        <v>0.2</v>
      </c>
      <c r="L55">
        <v>0.2799999999999998</v>
      </c>
      <c r="M55">
        <v>9.9999999999997868E-3</v>
      </c>
      <c r="N55">
        <f t="shared" si="2"/>
        <v>0.192857142857143</v>
      </c>
      <c r="O55">
        <f>J55/AVERAGE($N$55:$N$59)</f>
        <v>2017535971.223021</v>
      </c>
    </row>
    <row r="56" spans="1:15" x14ac:dyDescent="0.2">
      <c r="A56">
        <v>3</v>
      </c>
      <c r="B56" t="s">
        <v>30</v>
      </c>
      <c r="C56">
        <v>2</v>
      </c>
      <c r="D56" t="s">
        <v>14</v>
      </c>
      <c r="E56">
        <v>125</v>
      </c>
      <c r="F56">
        <v>80300</v>
      </c>
      <c r="G56">
        <v>81400</v>
      </c>
      <c r="H56">
        <f t="shared" si="7"/>
        <v>80850</v>
      </c>
      <c r="J56">
        <f t="shared" si="1"/>
        <v>404250000</v>
      </c>
      <c r="K56">
        <v>0.2</v>
      </c>
      <c r="L56">
        <v>0.39999999999999969</v>
      </c>
      <c r="M56">
        <v>0</v>
      </c>
      <c r="N56">
        <f t="shared" si="2"/>
        <v>0.2</v>
      </c>
      <c r="O56">
        <f t="shared" ref="O56:O59" si="11">J56/AVERAGE($N$55:$N$59)</f>
        <v>2035791366.9064744</v>
      </c>
    </row>
    <row r="57" spans="1:15" x14ac:dyDescent="0.2">
      <c r="A57">
        <v>3</v>
      </c>
      <c r="B57" t="s">
        <v>30</v>
      </c>
      <c r="C57">
        <v>3</v>
      </c>
      <c r="D57" t="s">
        <v>22</v>
      </c>
      <c r="E57">
        <v>58</v>
      </c>
      <c r="F57">
        <v>33850</v>
      </c>
      <c r="G57">
        <v>34300</v>
      </c>
      <c r="H57">
        <f t="shared" si="7"/>
        <v>34075</v>
      </c>
      <c r="J57">
        <f t="shared" si="1"/>
        <v>170375000</v>
      </c>
      <c r="K57">
        <v>0.19</v>
      </c>
      <c r="L57">
        <v>0.37999999999999989</v>
      </c>
      <c r="M57">
        <v>0</v>
      </c>
      <c r="N57">
        <f t="shared" si="2"/>
        <v>0.19000000000000003</v>
      </c>
      <c r="O57">
        <f t="shared" si="11"/>
        <v>858003597.12230194</v>
      </c>
    </row>
    <row r="58" spans="1:15" x14ac:dyDescent="0.2">
      <c r="A58">
        <v>3</v>
      </c>
      <c r="B58" t="s">
        <v>30</v>
      </c>
      <c r="C58">
        <v>4</v>
      </c>
      <c r="D58" t="s">
        <v>19</v>
      </c>
      <c r="E58">
        <v>100</v>
      </c>
      <c r="F58">
        <v>301500</v>
      </c>
      <c r="G58">
        <v>308000</v>
      </c>
      <c r="H58">
        <f t="shared" si="7"/>
        <v>304750</v>
      </c>
      <c r="J58">
        <f t="shared" si="1"/>
        <v>1523750000</v>
      </c>
      <c r="K58">
        <v>0.21</v>
      </c>
      <c r="L58">
        <v>0.5</v>
      </c>
      <c r="M58">
        <v>0</v>
      </c>
      <c r="N58">
        <f t="shared" si="2"/>
        <v>0.21</v>
      </c>
      <c r="O58">
        <f t="shared" si="11"/>
        <v>7673561151.0791349</v>
      </c>
    </row>
    <row r="59" spans="1:15" x14ac:dyDescent="0.2">
      <c r="A59">
        <v>3</v>
      </c>
      <c r="B59" t="s">
        <v>30</v>
      </c>
      <c r="C59">
        <v>5</v>
      </c>
      <c r="D59" t="s">
        <v>3</v>
      </c>
      <c r="E59">
        <v>189</v>
      </c>
      <c r="F59">
        <v>102100</v>
      </c>
      <c r="G59">
        <v>103000</v>
      </c>
      <c r="H59">
        <f t="shared" si="7"/>
        <v>102550</v>
      </c>
      <c r="J59">
        <f t="shared" si="1"/>
        <v>512750000</v>
      </c>
      <c r="K59">
        <v>0.2</v>
      </c>
      <c r="L59">
        <v>0.47999999999999976</v>
      </c>
      <c r="M59">
        <v>0</v>
      </c>
      <c r="N59">
        <f t="shared" si="2"/>
        <v>0.2</v>
      </c>
      <c r="O59">
        <f t="shared" si="11"/>
        <v>2582194244.6043158</v>
      </c>
    </row>
    <row r="60" spans="1:15" x14ac:dyDescent="0.2">
      <c r="A60">
        <v>3</v>
      </c>
      <c r="B60" t="s">
        <v>29</v>
      </c>
      <c r="C60">
        <v>2</v>
      </c>
      <c r="D60" t="s">
        <v>5</v>
      </c>
      <c r="E60">
        <v>167</v>
      </c>
      <c r="F60">
        <v>137500</v>
      </c>
      <c r="G60">
        <v>139700</v>
      </c>
      <c r="H60">
        <f t="shared" si="7"/>
        <v>138600</v>
      </c>
      <c r="J60">
        <f t="shared" si="1"/>
        <v>693000000</v>
      </c>
      <c r="K60">
        <v>0.2</v>
      </c>
      <c r="L60">
        <v>9.000000000000008E-2</v>
      </c>
      <c r="M60">
        <v>1.0000000000000231E-2</v>
      </c>
      <c r="N60">
        <f t="shared" si="2"/>
        <v>0.17777777777777728</v>
      </c>
      <c r="O60">
        <f>J60/AVERAGE($N$60:$N$63)</f>
        <v>3720048800.3253369</v>
      </c>
    </row>
    <row r="61" spans="1:15" x14ac:dyDescent="0.2">
      <c r="A61">
        <v>3</v>
      </c>
      <c r="B61" t="s">
        <v>29</v>
      </c>
      <c r="C61">
        <v>3</v>
      </c>
      <c r="D61" t="s">
        <v>23</v>
      </c>
      <c r="E61">
        <v>54</v>
      </c>
      <c r="F61">
        <v>243100</v>
      </c>
      <c r="G61">
        <v>247300</v>
      </c>
      <c r="H61">
        <f t="shared" si="7"/>
        <v>245200</v>
      </c>
      <c r="J61">
        <f t="shared" si="1"/>
        <v>1226000000</v>
      </c>
      <c r="K61">
        <v>0.2</v>
      </c>
      <c r="L61">
        <v>0.11999999999999988</v>
      </c>
      <c r="M61">
        <v>0</v>
      </c>
      <c r="N61">
        <f t="shared" si="2"/>
        <v>0.2</v>
      </c>
      <c r="O61">
        <f t="shared" ref="O61:O62" si="12">J61/AVERAGE($N$60:$N$63)</f>
        <v>6581211874.7458344</v>
      </c>
    </row>
    <row r="62" spans="1:15" x14ac:dyDescent="0.2">
      <c r="A62">
        <v>3</v>
      </c>
      <c r="B62" t="s">
        <v>29</v>
      </c>
      <c r="C62">
        <v>4</v>
      </c>
      <c r="D62" t="s">
        <v>6</v>
      </c>
      <c r="E62">
        <v>159</v>
      </c>
      <c r="F62">
        <v>132500</v>
      </c>
      <c r="G62">
        <v>134500</v>
      </c>
      <c r="H62">
        <f t="shared" si="7"/>
        <v>133500</v>
      </c>
      <c r="J62">
        <f t="shared" si="1"/>
        <v>667500000</v>
      </c>
      <c r="K62">
        <v>0.19</v>
      </c>
      <c r="L62">
        <v>0.33000000000000029</v>
      </c>
      <c r="M62">
        <v>2.0000000000000018E-2</v>
      </c>
      <c r="N62">
        <f t="shared" si="2"/>
        <v>0.17848484848484847</v>
      </c>
      <c r="O62">
        <f t="shared" si="12"/>
        <v>3583163887.759253</v>
      </c>
    </row>
    <row r="63" spans="1:15" x14ac:dyDescent="0.2">
      <c r="A63">
        <v>3</v>
      </c>
      <c r="B63" t="s">
        <v>29</v>
      </c>
      <c r="C63">
        <v>5</v>
      </c>
      <c r="D63" t="s">
        <v>20</v>
      </c>
      <c r="E63">
        <v>84</v>
      </c>
      <c r="F63">
        <v>49750</v>
      </c>
      <c r="G63">
        <v>50000</v>
      </c>
      <c r="H63">
        <f t="shared" si="7"/>
        <v>49875</v>
      </c>
      <c r="J63">
        <f t="shared" si="1"/>
        <v>249375000</v>
      </c>
      <c r="K63">
        <v>0.2</v>
      </c>
      <c r="L63">
        <v>0.17999999999999994</v>
      </c>
      <c r="M63">
        <v>9.9999999999997868E-3</v>
      </c>
      <c r="N63">
        <f t="shared" si="2"/>
        <v>0.18888888888888913</v>
      </c>
      <c r="O63">
        <f>J63/AVERAGE($N$60:$N$63)</f>
        <v>1338653924.3594961</v>
      </c>
    </row>
    <row r="64" spans="1:15" x14ac:dyDescent="0.2">
      <c r="A64">
        <v>3</v>
      </c>
      <c r="B64" t="s">
        <v>32</v>
      </c>
      <c r="C64">
        <v>1</v>
      </c>
      <c r="D64" t="s">
        <v>17</v>
      </c>
      <c r="E64">
        <v>106</v>
      </c>
      <c r="F64">
        <v>165500</v>
      </c>
      <c r="G64">
        <v>166000</v>
      </c>
      <c r="H64">
        <f t="shared" si="7"/>
        <v>165750</v>
      </c>
      <c r="J64">
        <f t="shared" si="1"/>
        <v>828750000</v>
      </c>
      <c r="K64">
        <v>0.2</v>
      </c>
      <c r="L64">
        <v>0.30000000000000027</v>
      </c>
      <c r="M64">
        <v>0</v>
      </c>
      <c r="N64">
        <f t="shared" si="2"/>
        <v>0.2</v>
      </c>
      <c r="O64">
        <f>J64/AVERAGE($N$64:$N$68)</f>
        <v>4185606060.6060605</v>
      </c>
    </row>
    <row r="65" spans="1:15" x14ac:dyDescent="0.2">
      <c r="A65">
        <v>3</v>
      </c>
      <c r="B65" t="s">
        <v>32</v>
      </c>
      <c r="C65">
        <v>2</v>
      </c>
      <c r="D65" t="s">
        <v>12</v>
      </c>
      <c r="E65">
        <v>135</v>
      </c>
      <c r="F65">
        <v>133800</v>
      </c>
      <c r="G65">
        <v>144600</v>
      </c>
      <c r="H65">
        <f t="shared" si="7"/>
        <v>139200</v>
      </c>
      <c r="J65">
        <f t="shared" si="1"/>
        <v>696000000</v>
      </c>
      <c r="K65">
        <v>0.2</v>
      </c>
      <c r="L65">
        <v>0.41999999999999993</v>
      </c>
      <c r="M65">
        <v>0</v>
      </c>
      <c r="N65">
        <f t="shared" si="2"/>
        <v>0.2</v>
      </c>
      <c r="O65">
        <f t="shared" ref="O65:O68" si="13">J65/AVERAGE($N$64:$N$68)</f>
        <v>3515151515.151515</v>
      </c>
    </row>
    <row r="66" spans="1:15" x14ac:dyDescent="0.2">
      <c r="A66">
        <v>3</v>
      </c>
      <c r="B66" t="s">
        <v>32</v>
      </c>
      <c r="C66">
        <v>3</v>
      </c>
      <c r="D66" t="s">
        <v>18</v>
      </c>
      <c r="E66">
        <v>103</v>
      </c>
      <c r="F66">
        <v>184100</v>
      </c>
      <c r="G66">
        <v>204500</v>
      </c>
      <c r="H66">
        <f t="shared" si="7"/>
        <v>194300</v>
      </c>
      <c r="J66">
        <f t="shared" si="1"/>
        <v>971500000</v>
      </c>
      <c r="K66">
        <v>0.2</v>
      </c>
      <c r="L66">
        <v>0.16000000000000014</v>
      </c>
      <c r="M66">
        <v>0</v>
      </c>
      <c r="N66">
        <f t="shared" si="2"/>
        <v>0.2</v>
      </c>
      <c r="O66">
        <f t="shared" si="13"/>
        <v>4906565656.5656567</v>
      </c>
    </row>
    <row r="67" spans="1:15" x14ac:dyDescent="0.2">
      <c r="A67">
        <v>3</v>
      </c>
      <c r="B67" t="s">
        <v>32</v>
      </c>
      <c r="C67">
        <v>4</v>
      </c>
      <c r="D67" t="s">
        <v>8</v>
      </c>
      <c r="E67">
        <v>149</v>
      </c>
      <c r="F67">
        <v>360000</v>
      </c>
      <c r="G67">
        <v>411500</v>
      </c>
      <c r="H67">
        <f t="shared" si="7"/>
        <v>385750</v>
      </c>
      <c r="J67">
        <f t="shared" si="1"/>
        <v>1928750000</v>
      </c>
      <c r="K67">
        <v>0.19</v>
      </c>
      <c r="L67">
        <v>0.32000000000000006</v>
      </c>
      <c r="M67">
        <v>0</v>
      </c>
      <c r="N67">
        <f t="shared" si="2"/>
        <v>0.19</v>
      </c>
      <c r="O67">
        <f t="shared" si="13"/>
        <v>9741161616.1616154</v>
      </c>
    </row>
    <row r="68" spans="1:15" x14ac:dyDescent="0.2">
      <c r="A68">
        <v>3</v>
      </c>
      <c r="B68" t="s">
        <v>32</v>
      </c>
      <c r="C68">
        <v>5</v>
      </c>
      <c r="D68" t="s">
        <v>1</v>
      </c>
      <c r="E68">
        <v>199</v>
      </c>
      <c r="F68">
        <v>394500</v>
      </c>
      <c r="G68">
        <v>431500</v>
      </c>
      <c r="H68">
        <f t="shared" si="7"/>
        <v>413000</v>
      </c>
      <c r="J68">
        <f t="shared" si="1"/>
        <v>2065000000</v>
      </c>
      <c r="K68">
        <v>0.2</v>
      </c>
      <c r="L68">
        <v>0.25</v>
      </c>
      <c r="M68">
        <v>0</v>
      </c>
      <c r="N68">
        <f t="shared" si="2"/>
        <v>0.2</v>
      </c>
      <c r="O68">
        <f t="shared" si="13"/>
        <v>10429292929.292929</v>
      </c>
    </row>
    <row r="69" spans="1:15" x14ac:dyDescent="0.2">
      <c r="A69">
        <v>3</v>
      </c>
      <c r="B69" t="s">
        <v>31</v>
      </c>
      <c r="C69">
        <v>1</v>
      </c>
      <c r="D69" t="s">
        <v>16</v>
      </c>
      <c r="E69">
        <v>116</v>
      </c>
      <c r="F69">
        <v>104700</v>
      </c>
      <c r="G69">
        <v>107200</v>
      </c>
      <c r="H69">
        <f t="shared" si="7"/>
        <v>105950</v>
      </c>
      <c r="J69">
        <f t="shared" si="1"/>
        <v>529750000</v>
      </c>
      <c r="K69">
        <v>0.2</v>
      </c>
      <c r="L69">
        <v>0.5</v>
      </c>
      <c r="M69">
        <v>9.9999999999997868E-3</v>
      </c>
      <c r="N69">
        <f t="shared" si="2"/>
        <v>0.19600000000000009</v>
      </c>
      <c r="O69">
        <f>J69/AVERAGE($N$69:$N$73)</f>
        <v>2651164068.0945258</v>
      </c>
    </row>
    <row r="70" spans="1:15" x14ac:dyDescent="0.2">
      <c r="A70">
        <v>3</v>
      </c>
      <c r="B70" t="s">
        <v>31</v>
      </c>
      <c r="C70">
        <v>2</v>
      </c>
      <c r="D70" t="s">
        <v>9</v>
      </c>
      <c r="E70">
        <v>148</v>
      </c>
      <c r="F70">
        <v>106000</v>
      </c>
      <c r="G70">
        <v>114200</v>
      </c>
      <c r="H70">
        <f t="shared" si="7"/>
        <v>110100</v>
      </c>
      <c r="J70">
        <f t="shared" si="1"/>
        <v>550500000</v>
      </c>
      <c r="K70">
        <v>0.22</v>
      </c>
      <c r="L70">
        <v>0.5</v>
      </c>
      <c r="M70">
        <v>0</v>
      </c>
      <c r="N70">
        <f t="shared" si="2"/>
        <v>0.22</v>
      </c>
      <c r="O70">
        <f t="shared" ref="O70:O72" si="14">J70/AVERAGE($N$69:$N$73)</f>
        <v>2755008625.7405124</v>
      </c>
    </row>
    <row r="71" spans="1:15" x14ac:dyDescent="0.2">
      <c r="A71">
        <v>3</v>
      </c>
      <c r="B71" t="s">
        <v>31</v>
      </c>
      <c r="C71">
        <v>3</v>
      </c>
      <c r="D71" t="s">
        <v>0</v>
      </c>
      <c r="E71">
        <v>208</v>
      </c>
      <c r="F71">
        <v>20400</v>
      </c>
      <c r="G71">
        <v>20600</v>
      </c>
      <c r="H71">
        <f t="shared" ref="H71:H102" si="15">AVERAGE(F71:G71)</f>
        <v>20500</v>
      </c>
      <c r="J71">
        <f t="shared" si="1"/>
        <v>102500000</v>
      </c>
      <c r="K71">
        <v>0.21</v>
      </c>
      <c r="L71">
        <v>0.40999999999999992</v>
      </c>
      <c r="M71">
        <v>2.0000000000000018E-2</v>
      </c>
      <c r="N71">
        <f t="shared" si="2"/>
        <v>0.19975609756097559</v>
      </c>
      <c r="O71">
        <f t="shared" si="14"/>
        <v>512967091.98619896</v>
      </c>
    </row>
    <row r="72" spans="1:15" x14ac:dyDescent="0.2">
      <c r="A72">
        <v>3</v>
      </c>
      <c r="B72" t="s">
        <v>31</v>
      </c>
      <c r="C72">
        <v>4</v>
      </c>
      <c r="D72" t="s">
        <v>21</v>
      </c>
      <c r="E72">
        <v>83</v>
      </c>
      <c r="F72">
        <v>119500</v>
      </c>
      <c r="G72">
        <v>125000</v>
      </c>
      <c r="H72">
        <f t="shared" si="15"/>
        <v>122250</v>
      </c>
      <c r="J72">
        <f t="shared" ref="J72:J78" si="16">$I$7*H72</f>
        <v>611250000</v>
      </c>
      <c r="K72">
        <v>0.21</v>
      </c>
      <c r="L72">
        <v>0.28000000000000025</v>
      </c>
      <c r="M72">
        <v>1.0000000000000231E-2</v>
      </c>
      <c r="N72">
        <f t="shared" ref="N72:N78" si="17">K72*(L72-M72)/L72</f>
        <v>0.20249999999999982</v>
      </c>
      <c r="O72">
        <f t="shared" si="14"/>
        <v>3059035463.1859913</v>
      </c>
    </row>
    <row r="73" spans="1:15" x14ac:dyDescent="0.2">
      <c r="A73">
        <v>3</v>
      </c>
      <c r="B73" t="s">
        <v>31</v>
      </c>
      <c r="C73">
        <v>5</v>
      </c>
      <c r="D73" t="s">
        <v>4</v>
      </c>
      <c r="E73">
        <v>169</v>
      </c>
      <c r="F73">
        <v>61450</v>
      </c>
      <c r="G73">
        <v>61800</v>
      </c>
      <c r="H73">
        <f t="shared" si="15"/>
        <v>61625</v>
      </c>
      <c r="J73">
        <f t="shared" si="16"/>
        <v>308125000</v>
      </c>
      <c r="K73">
        <v>0.21</v>
      </c>
      <c r="L73">
        <v>0.36000000000000032</v>
      </c>
      <c r="M73">
        <v>5.0000000000000266E-2</v>
      </c>
      <c r="N73">
        <f t="shared" si="17"/>
        <v>0.18083333333333318</v>
      </c>
      <c r="O73">
        <f>J73/AVERAGE($N$69:$N$73)</f>
        <v>1542029124.0804639</v>
      </c>
    </row>
    <row r="74" spans="1:15" x14ac:dyDescent="0.2">
      <c r="A74">
        <v>3</v>
      </c>
      <c r="B74" t="s">
        <v>33</v>
      </c>
      <c r="C74">
        <v>1</v>
      </c>
      <c r="D74" t="s">
        <v>13</v>
      </c>
      <c r="E74">
        <v>129</v>
      </c>
      <c r="F74">
        <v>114800</v>
      </c>
      <c r="G74">
        <v>123800</v>
      </c>
      <c r="H74">
        <f t="shared" si="15"/>
        <v>119300</v>
      </c>
      <c r="J74">
        <f t="shared" si="16"/>
        <v>596500000</v>
      </c>
      <c r="K74">
        <v>0.21</v>
      </c>
      <c r="L74">
        <v>0.57000000000000028</v>
      </c>
      <c r="M74">
        <v>0</v>
      </c>
      <c r="N74">
        <f t="shared" si="17"/>
        <v>0.21</v>
      </c>
      <c r="O74">
        <f>J74/AVERAGE($N$74:$N$78)</f>
        <v>3008100858.3690987</v>
      </c>
    </row>
    <row r="75" spans="1:15" x14ac:dyDescent="0.2">
      <c r="A75">
        <v>3</v>
      </c>
      <c r="B75" t="s">
        <v>33</v>
      </c>
      <c r="C75">
        <v>2</v>
      </c>
      <c r="D75" t="s">
        <v>11</v>
      </c>
      <c r="E75">
        <v>137</v>
      </c>
      <c r="F75">
        <v>95500</v>
      </c>
      <c r="G75">
        <v>116500</v>
      </c>
      <c r="H75">
        <f t="shared" si="15"/>
        <v>106000</v>
      </c>
      <c r="J75">
        <f t="shared" si="16"/>
        <v>530000000</v>
      </c>
      <c r="K75">
        <v>0.19</v>
      </c>
      <c r="L75">
        <v>0.46999999999999975</v>
      </c>
      <c r="M75">
        <v>9.9999999999997868E-3</v>
      </c>
      <c r="N75">
        <f t="shared" si="17"/>
        <v>0.18595744680851073</v>
      </c>
      <c r="O75">
        <f t="shared" ref="O75:O78" si="18">J75/AVERAGE($N$74:$N$78)</f>
        <v>2672746781.11588</v>
      </c>
    </row>
    <row r="76" spans="1:15" x14ac:dyDescent="0.2">
      <c r="A76">
        <v>3</v>
      </c>
      <c r="B76" t="s">
        <v>33</v>
      </c>
      <c r="C76">
        <v>3</v>
      </c>
      <c r="D76" t="s">
        <v>7</v>
      </c>
      <c r="E76">
        <v>153</v>
      </c>
      <c r="F76">
        <v>117500</v>
      </c>
      <c r="G76">
        <v>125500</v>
      </c>
      <c r="H76">
        <f t="shared" si="15"/>
        <v>121500</v>
      </c>
      <c r="J76">
        <f t="shared" si="16"/>
        <v>607500000</v>
      </c>
      <c r="K76">
        <v>0.21</v>
      </c>
      <c r="L76">
        <v>0.4700000000000002</v>
      </c>
      <c r="M76">
        <v>1.0000000000000231E-2</v>
      </c>
      <c r="N76">
        <f t="shared" si="17"/>
        <v>0.20553191489361691</v>
      </c>
      <c r="O76">
        <f t="shared" si="18"/>
        <v>3063572961.3733907</v>
      </c>
    </row>
    <row r="77" spans="1:15" x14ac:dyDescent="0.2">
      <c r="A77">
        <v>3</v>
      </c>
      <c r="B77" t="s">
        <v>33</v>
      </c>
      <c r="C77">
        <v>4</v>
      </c>
      <c r="D77" t="s">
        <v>15</v>
      </c>
      <c r="E77">
        <v>122</v>
      </c>
      <c r="F77">
        <v>67100</v>
      </c>
      <c r="G77">
        <v>67650</v>
      </c>
      <c r="H77">
        <f t="shared" si="15"/>
        <v>67375</v>
      </c>
      <c r="J77">
        <f t="shared" si="16"/>
        <v>336875000</v>
      </c>
      <c r="K77">
        <v>0.2</v>
      </c>
      <c r="L77">
        <v>0.49999999999999978</v>
      </c>
      <c r="M77">
        <v>0</v>
      </c>
      <c r="N77">
        <f t="shared" si="17"/>
        <v>0.2</v>
      </c>
      <c r="O77">
        <f t="shared" si="18"/>
        <v>1698833154.5064378</v>
      </c>
    </row>
    <row r="78" spans="1:15" x14ac:dyDescent="0.2">
      <c r="A78">
        <v>3</v>
      </c>
      <c r="B78" t="s">
        <v>33</v>
      </c>
      <c r="C78">
        <v>5</v>
      </c>
      <c r="D78" t="s">
        <v>2</v>
      </c>
      <c r="E78">
        <v>196</v>
      </c>
      <c r="F78">
        <v>77900</v>
      </c>
      <c r="G78">
        <v>83400</v>
      </c>
      <c r="H78">
        <f t="shared" si="15"/>
        <v>80650</v>
      </c>
      <c r="J78">
        <f t="shared" si="16"/>
        <v>403250000</v>
      </c>
      <c r="K78">
        <v>0.19</v>
      </c>
      <c r="L78">
        <v>0.5199999999999998</v>
      </c>
      <c r="M78">
        <v>0</v>
      </c>
      <c r="N78">
        <f t="shared" si="17"/>
        <v>0.19</v>
      </c>
      <c r="O78">
        <f t="shared" si="18"/>
        <v>2033556866.9527898</v>
      </c>
    </row>
    <row r="79" spans="1:15" x14ac:dyDescent="0.2">
      <c r="C79" s="3"/>
      <c r="D79" s="3"/>
      <c r="E79" s="3"/>
    </row>
  </sheetData>
  <sortState ref="A2:H74">
    <sortCondition ref="A2:A74"/>
    <sortCondition ref="B2:B74"/>
    <sortCondition ref="C2:C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Weihe</dc:creator>
  <cp:lastModifiedBy>Alexander Chase</cp:lastModifiedBy>
  <dcterms:created xsi:type="dcterms:W3CDTF">2017-07-24T19:56:07Z</dcterms:created>
  <dcterms:modified xsi:type="dcterms:W3CDTF">2018-05-25T20:17:27Z</dcterms:modified>
</cp:coreProperties>
</file>