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nsenLabMGs/alex_alyssa-MooreaMGs/moorea2020/"/>
    </mc:Choice>
  </mc:AlternateContent>
  <xr:revisionPtr revIDLastSave="0" documentId="13_ncr:1_{293AECA0-B7CF-DD44-B3A7-6D971799EA3E}" xr6:coauthVersionLast="47" xr6:coauthVersionMax="47" xr10:uidLastSave="{00000000-0000-0000-0000-000000000000}"/>
  <bookViews>
    <workbookView xWindow="51420" yWindow="7180" windowWidth="28160" windowHeight="16940" xr2:uid="{20E9C452-1105-7749-B84F-234B36FE8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5" i="1" l="1"/>
  <c r="I44" i="1"/>
  <c r="I42" i="1"/>
  <c r="I41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I2" i="1"/>
  <c r="H2" i="1"/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O2" i="1"/>
  <c r="N2" i="1"/>
</calcChain>
</file>

<file path=xl/sharedStrings.xml><?xml version="1.0" encoding="utf-8"?>
<sst xmlns="http://schemas.openxmlformats.org/spreadsheetml/2006/main" count="57" uniqueCount="57">
  <si>
    <t>MGID</t>
  </si>
  <si>
    <t>num.Cdomains</t>
  </si>
  <si>
    <t>num.KSdomains</t>
  </si>
  <si>
    <t>num.phylomarkers</t>
  </si>
  <si>
    <t>num.AAreads</t>
  </si>
  <si>
    <t>num.Cdomainsper1mil</t>
  </si>
  <si>
    <t>num.KSdomainsper1mil</t>
  </si>
  <si>
    <t>MO_004</t>
  </si>
  <si>
    <t>MO_005</t>
  </si>
  <si>
    <t>MO_007</t>
  </si>
  <si>
    <t>MO_010</t>
  </si>
  <si>
    <t>MO_034</t>
  </si>
  <si>
    <t>MO_035</t>
  </si>
  <si>
    <t>MO_039</t>
  </si>
  <si>
    <t>MO_042</t>
  </si>
  <si>
    <t>MO_046</t>
  </si>
  <si>
    <t>MO_071</t>
  </si>
  <si>
    <t>MO_073</t>
  </si>
  <si>
    <t>MO_074</t>
  </si>
  <si>
    <t>MO_077</t>
  </si>
  <si>
    <t>MO_082</t>
  </si>
  <si>
    <t>MO_098</t>
  </si>
  <si>
    <t>MO_102</t>
  </si>
  <si>
    <t>MO_103</t>
  </si>
  <si>
    <t>MO_106</t>
  </si>
  <si>
    <t>MO_133</t>
  </si>
  <si>
    <t>MO_135</t>
  </si>
  <si>
    <t>MO_138</t>
  </si>
  <si>
    <t>MO_140</t>
  </si>
  <si>
    <t>MO_167</t>
  </si>
  <si>
    <t>MO_170</t>
  </si>
  <si>
    <t>MO_180</t>
  </si>
  <si>
    <t>MO_184</t>
  </si>
  <si>
    <t>MO_188</t>
  </si>
  <si>
    <t>MO_192</t>
  </si>
  <si>
    <t>MO_197</t>
  </si>
  <si>
    <t>MO_199</t>
  </si>
  <si>
    <t>MO_202</t>
  </si>
  <si>
    <t>MO_207</t>
  </si>
  <si>
    <t>MO_226</t>
  </si>
  <si>
    <t>MO_231</t>
  </si>
  <si>
    <t>MO_234</t>
  </si>
  <si>
    <t>MO_236</t>
  </si>
  <si>
    <t>num.reads</t>
  </si>
  <si>
    <t>num.PFAM</t>
  </si>
  <si>
    <t>num.BGCs</t>
  </si>
  <si>
    <t>Total_Contigs</t>
  </si>
  <si>
    <t>Genome_length</t>
  </si>
  <si>
    <t>Largest_Contig</t>
  </si>
  <si>
    <t>n50</t>
  </si>
  <si>
    <t>GC_Percent</t>
  </si>
  <si>
    <t>%pfamanno</t>
  </si>
  <si>
    <t>%markers</t>
  </si>
  <si>
    <t>mean.marker</t>
  </si>
  <si>
    <t>sd.marker</t>
  </si>
  <si>
    <t>mean.pfam</t>
  </si>
  <si>
    <t>sd.pfam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</si>
</sst>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2" borderId="0" xfId="1" applyFont="1"/>
    <xf numFmtId="0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5A6E-2270-6449-8646-DE95F43189FE}">
  <dimension ref="A1:Y99"/>
  <sheetViews>
    <sheetView tabSelected="1" topLeftCell="A9" workbookViewId="0">
      <selection activeCell="K32" sqref="K32"/>
    </sheetView>
  </sheetViews>
  <sheetFormatPr baseColWidth="10" defaultRowHeight="16" x14ac:dyDescent="0.2"/>
  <cols>
    <col min="1" max="1" width="12.33203125" bestFit="1" customWidth="1"/>
    <col min="2" max="2" width="2.83203125" style="1" customWidth="1"/>
    <col min="3" max="3" width="10.1640625" bestFit="1" customWidth="1"/>
    <col min="4" max="4" width="12.1640625" customWidth="1"/>
    <col min="5" max="5" width="10.1640625" bestFit="1" customWidth="1"/>
    <col min="6" max="6" width="16.83203125" bestFit="1" customWidth="1"/>
    <col min="7" max="7" width="2.83203125" style="1" customWidth="1"/>
    <col min="8" max="9" width="12.1640625" bestFit="1" customWidth="1"/>
    <col min="10" max="10" width="2.83203125" style="1" customWidth="1"/>
    <col min="11" max="11" width="13.33203125" bestFit="1" customWidth="1"/>
    <col min="12" max="12" width="14.1640625" bestFit="1" customWidth="1"/>
    <col min="13" max="13" width="2.83203125" style="1" customWidth="1"/>
    <col min="14" max="14" width="19.83203125" bestFit="1" customWidth="1"/>
    <col min="15" max="15" width="21" bestFit="1" customWidth="1"/>
    <col min="16" max="16" width="2.83203125" style="1" customWidth="1"/>
    <col min="17" max="17" width="12.33203125" bestFit="1" customWidth="1"/>
    <col min="18" max="18" width="14.33203125" bestFit="1" customWidth="1"/>
    <col min="19" max="19" width="13.33203125" bestFit="1" customWidth="1"/>
    <col min="20" max="20" width="6.1640625" bestFit="1" customWidth="1"/>
    <col min="21" max="21" width="10.6640625" bestFit="1" customWidth="1"/>
    <col min="22" max="22" width="2.83203125" style="1" customWidth="1"/>
    <col min="24" max="24" width="12.33203125" bestFit="1" customWidth="1"/>
    <col min="25" max="25" width="10.83203125" style="4"/>
  </cols>
  <sheetData>
    <row r="1" spans="1:25" x14ac:dyDescent="0.2">
      <c r="A1" s="2" t="s">
        <v>0</v>
      </c>
      <c r="B1" s="3"/>
      <c r="C1" s="2" t="s">
        <v>43</v>
      </c>
      <c r="D1" s="2" t="s">
        <v>4</v>
      </c>
      <c r="E1" s="2" t="s">
        <v>44</v>
      </c>
      <c r="F1" s="2" t="s">
        <v>3</v>
      </c>
      <c r="G1" s="3"/>
      <c r="H1" s="2" t="s">
        <v>51</v>
      </c>
      <c r="I1" s="2" t="s">
        <v>52</v>
      </c>
      <c r="J1" s="3"/>
      <c r="K1" s="2" t="s">
        <v>1</v>
      </c>
      <c r="L1" s="2" t="s">
        <v>2</v>
      </c>
      <c r="M1" s="3"/>
      <c r="N1" s="2" t="s">
        <v>5</v>
      </c>
      <c r="O1" s="2" t="s">
        <v>6</v>
      </c>
      <c r="P1" s="3"/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3"/>
      <c r="W1" s="2" t="s">
        <v>45</v>
      </c>
      <c r="X1" s="2"/>
    </row>
    <row r="2" spans="1:25" x14ac:dyDescent="0.2">
      <c r="A2" t="s">
        <v>7</v>
      </c>
      <c r="C2">
        <v>200004964</v>
      </c>
      <c r="D2">
        <v>100002482</v>
      </c>
      <c r="E2">
        <v>18728949</v>
      </c>
      <c r="F2">
        <v>63338</v>
      </c>
      <c r="H2" s="5">
        <f>E2/D2*100</f>
        <v>18.728484159023175</v>
      </c>
      <c r="I2" s="5">
        <f>F2/D2*100</f>
        <v>6.3336427989857294E-2</v>
      </c>
      <c r="K2">
        <v>10841</v>
      </c>
      <c r="L2">
        <v>24210</v>
      </c>
      <c r="N2">
        <f>K2/$D2*1000000</f>
        <v>108.40730933058241</v>
      </c>
      <c r="O2">
        <f>L2/$D2*1000000</f>
        <v>242.09399122713776</v>
      </c>
      <c r="Q2">
        <v>19762</v>
      </c>
      <c r="R2">
        <v>90148919</v>
      </c>
      <c r="S2">
        <v>448327</v>
      </c>
      <c r="T2">
        <v>4721</v>
      </c>
      <c r="U2">
        <v>58</v>
      </c>
      <c r="W2">
        <v>50</v>
      </c>
      <c r="Y2"/>
    </row>
    <row r="3" spans="1:25" x14ac:dyDescent="0.2">
      <c r="A3" t="s">
        <v>8</v>
      </c>
      <c r="C3">
        <v>168561172</v>
      </c>
      <c r="D3">
        <v>84280586</v>
      </c>
      <c r="E3">
        <v>15838908</v>
      </c>
      <c r="F3">
        <v>53677</v>
      </c>
      <c r="H3" s="5">
        <f t="shared" ref="H3:H37" si="0">E3/D3*100</f>
        <v>18.793068192477921</v>
      </c>
      <c r="I3" s="5">
        <f t="shared" ref="I3:I37" si="1">F3/D3*100</f>
        <v>6.3688451335637372E-2</v>
      </c>
      <c r="K3">
        <v>9390</v>
      </c>
      <c r="L3">
        <v>19911</v>
      </c>
      <c r="N3">
        <f t="shared" ref="N3:N37" si="2">K3/$D3*1000000</f>
        <v>111.41355851512471</v>
      </c>
      <c r="O3">
        <f t="shared" ref="O3:O37" si="3">L3/$D3*1000000</f>
        <v>236.24657759261427</v>
      </c>
      <c r="Q3">
        <v>18417</v>
      </c>
      <c r="R3">
        <v>95543522</v>
      </c>
      <c r="S3">
        <v>1301794</v>
      </c>
      <c r="T3">
        <v>5596</v>
      </c>
      <c r="U3">
        <v>59</v>
      </c>
      <c r="W3">
        <v>68</v>
      </c>
      <c r="Y3"/>
    </row>
    <row r="4" spans="1:25" x14ac:dyDescent="0.2">
      <c r="A4" t="s">
        <v>9</v>
      </c>
      <c r="C4">
        <v>222160814</v>
      </c>
      <c r="D4">
        <v>111080407</v>
      </c>
      <c r="E4">
        <v>14468382</v>
      </c>
      <c r="F4">
        <v>48436</v>
      </c>
      <c r="H4" s="5">
        <f t="shared" si="0"/>
        <v>13.025143128976833</v>
      </c>
      <c r="I4" s="5">
        <f t="shared" si="1"/>
        <v>4.360444952276777E-2</v>
      </c>
      <c r="K4">
        <v>9053</v>
      </c>
      <c r="L4">
        <v>18250</v>
      </c>
      <c r="N4">
        <f t="shared" si="2"/>
        <v>81.499521333226653</v>
      </c>
      <c r="O4">
        <f t="shared" si="3"/>
        <v>164.29540089819801</v>
      </c>
      <c r="Q4">
        <v>39949</v>
      </c>
      <c r="R4">
        <v>332421152</v>
      </c>
      <c r="S4">
        <v>131586</v>
      </c>
      <c r="T4">
        <v>12484</v>
      </c>
      <c r="U4">
        <v>50</v>
      </c>
      <c r="W4">
        <v>25</v>
      </c>
      <c r="Y4"/>
    </row>
    <row r="5" spans="1:25" x14ac:dyDescent="0.2">
      <c r="A5" t="s">
        <v>10</v>
      </c>
      <c r="C5">
        <v>235718514</v>
      </c>
      <c r="D5">
        <v>117859257</v>
      </c>
      <c r="E5">
        <v>17826231</v>
      </c>
      <c r="F5">
        <v>61563</v>
      </c>
      <c r="H5" s="5">
        <f t="shared" si="0"/>
        <v>15.125015593811183</v>
      </c>
      <c r="I5" s="5">
        <f t="shared" si="1"/>
        <v>5.2234335738261098E-2</v>
      </c>
      <c r="K5">
        <v>15568</v>
      </c>
      <c r="L5">
        <v>24052</v>
      </c>
      <c r="N5">
        <f t="shared" si="2"/>
        <v>132.08975176213778</v>
      </c>
      <c r="O5">
        <f t="shared" si="3"/>
        <v>204.07391504258339</v>
      </c>
      <c r="Q5">
        <v>40872</v>
      </c>
      <c r="R5">
        <v>308586216</v>
      </c>
      <c r="S5">
        <v>155550</v>
      </c>
      <c r="T5">
        <v>10731</v>
      </c>
      <c r="U5">
        <v>49</v>
      </c>
      <c r="W5">
        <v>24</v>
      </c>
      <c r="Y5"/>
    </row>
    <row r="6" spans="1:25" x14ac:dyDescent="0.2">
      <c r="A6" t="s">
        <v>11</v>
      </c>
      <c r="C6">
        <v>204265724</v>
      </c>
      <c r="D6">
        <v>102132862</v>
      </c>
      <c r="E6">
        <v>14966591</v>
      </c>
      <c r="F6">
        <v>53624</v>
      </c>
      <c r="H6" s="5">
        <f t="shared" si="0"/>
        <v>14.654040537902482</v>
      </c>
      <c r="I6" s="5">
        <f t="shared" si="1"/>
        <v>5.250415874960989E-2</v>
      </c>
      <c r="K6">
        <v>7368</v>
      </c>
      <c r="L6">
        <v>17850</v>
      </c>
      <c r="N6">
        <f t="shared" si="2"/>
        <v>72.141325090840994</v>
      </c>
      <c r="O6">
        <f t="shared" si="3"/>
        <v>174.7723470238208</v>
      </c>
      <c r="Q6">
        <v>12547</v>
      </c>
      <c r="R6">
        <v>51952439</v>
      </c>
      <c r="S6">
        <v>177635</v>
      </c>
      <c r="T6">
        <v>4033</v>
      </c>
      <c r="U6">
        <v>54</v>
      </c>
      <c r="W6">
        <v>18</v>
      </c>
      <c r="Y6"/>
    </row>
    <row r="7" spans="1:25" x14ac:dyDescent="0.2">
      <c r="A7" t="s">
        <v>12</v>
      </c>
      <c r="C7">
        <v>189714592</v>
      </c>
      <c r="D7">
        <v>94857296</v>
      </c>
      <c r="E7">
        <v>14694642</v>
      </c>
      <c r="F7">
        <v>51282</v>
      </c>
      <c r="H7" s="5">
        <f t="shared" si="0"/>
        <v>15.491314447757398</v>
      </c>
      <c r="I7" s="5">
        <f t="shared" si="1"/>
        <v>5.406226211634791E-2</v>
      </c>
      <c r="K7">
        <v>8143</v>
      </c>
      <c r="L7">
        <v>23500</v>
      </c>
      <c r="N7">
        <f t="shared" si="2"/>
        <v>85.844740925358025</v>
      </c>
      <c r="O7">
        <f t="shared" si="3"/>
        <v>247.74056388872816</v>
      </c>
      <c r="Q7">
        <v>22816</v>
      </c>
      <c r="R7">
        <v>122863172</v>
      </c>
      <c r="S7">
        <v>523229</v>
      </c>
      <c r="T7">
        <v>6054</v>
      </c>
      <c r="U7">
        <v>59</v>
      </c>
      <c r="W7">
        <v>76</v>
      </c>
      <c r="Y7"/>
    </row>
    <row r="8" spans="1:25" x14ac:dyDescent="0.2">
      <c r="A8" t="s">
        <v>13</v>
      </c>
      <c r="C8">
        <v>170854532</v>
      </c>
      <c r="D8">
        <v>85427266</v>
      </c>
      <c r="E8">
        <v>8576351</v>
      </c>
      <c r="F8">
        <v>27944</v>
      </c>
      <c r="H8" s="5">
        <f t="shared" si="0"/>
        <v>10.039360267013578</v>
      </c>
      <c r="I8" s="5">
        <f t="shared" si="1"/>
        <v>3.2710867745667997E-2</v>
      </c>
      <c r="K8">
        <v>8832</v>
      </c>
      <c r="L8">
        <v>12797</v>
      </c>
      <c r="N8">
        <f t="shared" si="2"/>
        <v>103.38619522249488</v>
      </c>
      <c r="O8">
        <f t="shared" si="3"/>
        <v>149.79994794636175</v>
      </c>
      <c r="Q8">
        <v>32523</v>
      </c>
      <c r="R8">
        <v>120282018</v>
      </c>
      <c r="S8">
        <v>64221</v>
      </c>
      <c r="T8">
        <v>3631</v>
      </c>
      <c r="U8">
        <v>45</v>
      </c>
      <c r="W8">
        <v>3</v>
      </c>
      <c r="Y8"/>
    </row>
    <row r="9" spans="1:25" x14ac:dyDescent="0.2">
      <c r="A9" t="s">
        <v>14</v>
      </c>
      <c r="C9">
        <v>188245052</v>
      </c>
      <c r="D9">
        <v>94122526</v>
      </c>
      <c r="E9">
        <v>10852593</v>
      </c>
      <c r="F9">
        <v>37469</v>
      </c>
      <c r="H9" s="5">
        <f t="shared" si="0"/>
        <v>11.53028234707598</v>
      </c>
      <c r="I9" s="5">
        <f t="shared" si="1"/>
        <v>3.9808748864219812E-2</v>
      </c>
      <c r="K9">
        <v>7204</v>
      </c>
      <c r="L9">
        <v>15101</v>
      </c>
      <c r="N9">
        <f t="shared" si="2"/>
        <v>76.538532338156756</v>
      </c>
      <c r="O9">
        <f t="shared" si="3"/>
        <v>160.43980800090299</v>
      </c>
      <c r="Q9">
        <v>36003</v>
      </c>
      <c r="R9">
        <v>127445969</v>
      </c>
      <c r="S9">
        <v>59091</v>
      </c>
      <c r="T9">
        <v>3480</v>
      </c>
      <c r="U9">
        <v>42</v>
      </c>
      <c r="W9">
        <v>9</v>
      </c>
      <c r="Y9"/>
    </row>
    <row r="10" spans="1:25" x14ac:dyDescent="0.2">
      <c r="A10" t="s">
        <v>15</v>
      </c>
      <c r="C10">
        <v>242467494</v>
      </c>
      <c r="D10">
        <v>121233747</v>
      </c>
      <c r="E10">
        <v>19331191</v>
      </c>
      <c r="F10">
        <v>67738</v>
      </c>
      <c r="H10" s="5">
        <f t="shared" si="0"/>
        <v>15.945387714528033</v>
      </c>
      <c r="I10" s="5">
        <f t="shared" si="1"/>
        <v>5.5873881387168547E-2</v>
      </c>
      <c r="K10">
        <v>10804</v>
      </c>
      <c r="L10">
        <v>24171</v>
      </c>
      <c r="N10">
        <f t="shared" si="2"/>
        <v>89.11710037305042</v>
      </c>
      <c r="O10">
        <f t="shared" si="3"/>
        <v>199.37517892604606</v>
      </c>
      <c r="Q10">
        <v>18027</v>
      </c>
      <c r="R10">
        <v>77788850</v>
      </c>
      <c r="S10">
        <v>252417</v>
      </c>
      <c r="T10">
        <v>4343</v>
      </c>
      <c r="U10">
        <v>52</v>
      </c>
      <c r="W10">
        <v>34</v>
      </c>
      <c r="Y10"/>
    </row>
    <row r="11" spans="1:25" x14ac:dyDescent="0.2">
      <c r="A11" t="s">
        <v>16</v>
      </c>
      <c r="C11">
        <v>177871088</v>
      </c>
      <c r="D11">
        <v>88935544</v>
      </c>
      <c r="E11">
        <v>16061001</v>
      </c>
      <c r="F11">
        <v>57166</v>
      </c>
      <c r="H11" s="5">
        <f t="shared" si="0"/>
        <v>18.059147420293513</v>
      </c>
      <c r="I11" s="5">
        <f t="shared" si="1"/>
        <v>6.4278012399631795E-2</v>
      </c>
      <c r="K11">
        <v>7960</v>
      </c>
      <c r="L11">
        <v>19755</v>
      </c>
      <c r="N11">
        <f t="shared" si="2"/>
        <v>89.503022548554938</v>
      </c>
      <c r="O11">
        <f t="shared" si="3"/>
        <v>222.12716211641995</v>
      </c>
      <c r="Q11">
        <v>26731</v>
      </c>
      <c r="R11">
        <v>128296726</v>
      </c>
      <c r="S11">
        <v>124213</v>
      </c>
      <c r="T11">
        <v>5094</v>
      </c>
      <c r="U11">
        <v>57</v>
      </c>
      <c r="W11">
        <v>79</v>
      </c>
      <c r="Y11"/>
    </row>
    <row r="12" spans="1:25" x14ac:dyDescent="0.2">
      <c r="A12" t="s">
        <v>17</v>
      </c>
      <c r="C12">
        <v>171666644</v>
      </c>
      <c r="D12">
        <v>85833322</v>
      </c>
      <c r="E12">
        <v>15052130</v>
      </c>
      <c r="F12">
        <v>53156</v>
      </c>
      <c r="H12" s="5">
        <f t="shared" si="0"/>
        <v>17.536464451416666</v>
      </c>
      <c r="I12" s="5">
        <f t="shared" si="1"/>
        <v>6.1929328565425906E-2</v>
      </c>
      <c r="K12">
        <v>7539</v>
      </c>
      <c r="L12">
        <v>18560</v>
      </c>
      <c r="N12">
        <f t="shared" si="2"/>
        <v>87.833021306107668</v>
      </c>
      <c r="O12">
        <f t="shared" si="3"/>
        <v>216.23303825989632</v>
      </c>
      <c r="Q12">
        <v>20078</v>
      </c>
      <c r="R12">
        <v>84364338</v>
      </c>
      <c r="S12">
        <v>112577</v>
      </c>
      <c r="T12">
        <v>4215</v>
      </c>
      <c r="U12">
        <v>54</v>
      </c>
      <c r="W12">
        <v>50</v>
      </c>
      <c r="Y12"/>
    </row>
    <row r="13" spans="1:25" x14ac:dyDescent="0.2">
      <c r="A13" t="s">
        <v>18</v>
      </c>
      <c r="C13">
        <v>198239308</v>
      </c>
      <c r="D13">
        <v>99119654</v>
      </c>
      <c r="E13">
        <v>19650594</v>
      </c>
      <c r="F13">
        <v>69341</v>
      </c>
      <c r="H13" s="5">
        <f t="shared" si="0"/>
        <v>19.825123683341346</v>
      </c>
      <c r="I13" s="5">
        <f t="shared" si="1"/>
        <v>6.9956862440217968E-2</v>
      </c>
      <c r="K13">
        <v>15354</v>
      </c>
      <c r="L13">
        <v>28239</v>
      </c>
      <c r="N13">
        <f t="shared" si="2"/>
        <v>154.90368842490108</v>
      </c>
      <c r="O13">
        <f t="shared" si="3"/>
        <v>284.89808892997149</v>
      </c>
      <c r="Q13">
        <v>26328</v>
      </c>
      <c r="R13">
        <v>147004424</v>
      </c>
      <c r="S13">
        <v>433464</v>
      </c>
      <c r="T13">
        <v>6598</v>
      </c>
      <c r="U13">
        <v>59</v>
      </c>
      <c r="W13">
        <v>157</v>
      </c>
      <c r="Y13"/>
    </row>
    <row r="14" spans="1:25" x14ac:dyDescent="0.2">
      <c r="A14" t="s">
        <v>19</v>
      </c>
      <c r="C14">
        <v>212101902</v>
      </c>
      <c r="D14">
        <v>106050951</v>
      </c>
      <c r="E14">
        <v>19845039</v>
      </c>
      <c r="F14">
        <v>68033</v>
      </c>
      <c r="H14" s="5">
        <f t="shared" si="0"/>
        <v>18.712740256332072</v>
      </c>
      <c r="I14" s="5">
        <f t="shared" si="1"/>
        <v>6.4151239907315874E-2</v>
      </c>
      <c r="K14">
        <v>10269</v>
      </c>
      <c r="L14">
        <v>24276</v>
      </c>
      <c r="N14">
        <f t="shared" si="2"/>
        <v>96.830814841066342</v>
      </c>
      <c r="O14">
        <f t="shared" si="3"/>
        <v>228.90883835638587</v>
      </c>
      <c r="Q14">
        <v>29696</v>
      </c>
      <c r="R14">
        <v>141947347</v>
      </c>
      <c r="S14">
        <v>269712</v>
      </c>
      <c r="T14">
        <v>5046</v>
      </c>
      <c r="U14">
        <v>59</v>
      </c>
      <c r="W14">
        <v>99</v>
      </c>
      <c r="Y14"/>
    </row>
    <row r="15" spans="1:25" x14ac:dyDescent="0.2">
      <c r="A15" t="s">
        <v>20</v>
      </c>
      <c r="C15">
        <v>194683030</v>
      </c>
      <c r="D15">
        <v>97341515</v>
      </c>
      <c r="E15">
        <v>18636277</v>
      </c>
      <c r="F15">
        <v>61166</v>
      </c>
      <c r="H15" s="5">
        <f t="shared" si="0"/>
        <v>19.145250615834364</v>
      </c>
      <c r="I15" s="5">
        <f t="shared" si="1"/>
        <v>6.2836498897721083E-2</v>
      </c>
      <c r="K15">
        <v>10202</v>
      </c>
      <c r="L15">
        <v>22829</v>
      </c>
      <c r="N15">
        <f t="shared" si="2"/>
        <v>104.80625866568853</v>
      </c>
      <c r="O15">
        <f t="shared" si="3"/>
        <v>234.52480681033165</v>
      </c>
      <c r="Q15">
        <v>31211</v>
      </c>
      <c r="R15">
        <v>160523428</v>
      </c>
      <c r="S15">
        <v>154555</v>
      </c>
      <c r="T15">
        <v>5610</v>
      </c>
      <c r="U15">
        <v>61</v>
      </c>
      <c r="W15">
        <v>115</v>
      </c>
      <c r="Y15"/>
    </row>
    <row r="16" spans="1:25" x14ac:dyDescent="0.2">
      <c r="A16" t="s">
        <v>21</v>
      </c>
      <c r="C16">
        <v>191192506</v>
      </c>
      <c r="D16">
        <v>95596253</v>
      </c>
      <c r="E16">
        <v>17020096</v>
      </c>
      <c r="F16">
        <v>57726</v>
      </c>
      <c r="H16" s="5">
        <f t="shared" si="0"/>
        <v>17.804145524406696</v>
      </c>
      <c r="I16" s="5">
        <f t="shared" si="1"/>
        <v>6.0385211960138227E-2</v>
      </c>
      <c r="K16">
        <v>10125</v>
      </c>
      <c r="L16">
        <v>22537</v>
      </c>
      <c r="N16">
        <f t="shared" si="2"/>
        <v>105.91419310127145</v>
      </c>
      <c r="O16">
        <f t="shared" si="3"/>
        <v>235.75191801712145</v>
      </c>
      <c r="Q16">
        <v>21998</v>
      </c>
      <c r="R16">
        <v>95822502</v>
      </c>
      <c r="S16">
        <v>411025</v>
      </c>
      <c r="T16">
        <v>4489</v>
      </c>
      <c r="U16">
        <v>58</v>
      </c>
      <c r="W16">
        <v>50</v>
      </c>
      <c r="Y16"/>
    </row>
    <row r="17" spans="1:25" x14ac:dyDescent="0.2">
      <c r="A17" t="s">
        <v>22</v>
      </c>
      <c r="C17">
        <v>166599040</v>
      </c>
      <c r="D17">
        <v>83299520</v>
      </c>
      <c r="E17">
        <v>15180965</v>
      </c>
      <c r="F17">
        <v>51861</v>
      </c>
      <c r="H17" s="5">
        <f t="shared" si="0"/>
        <v>18.224552794541911</v>
      </c>
      <c r="I17" s="5">
        <f t="shared" si="1"/>
        <v>6.2258461993538496E-2</v>
      </c>
      <c r="K17">
        <v>8802</v>
      </c>
      <c r="L17">
        <v>20114</v>
      </c>
      <c r="N17">
        <f t="shared" si="2"/>
        <v>105.6668753913588</v>
      </c>
      <c r="O17">
        <f t="shared" si="3"/>
        <v>241.46597723492283</v>
      </c>
      <c r="Q17">
        <v>19070</v>
      </c>
      <c r="R17">
        <v>80111168</v>
      </c>
      <c r="S17">
        <v>104606</v>
      </c>
      <c r="T17">
        <v>4204</v>
      </c>
      <c r="U17">
        <v>58</v>
      </c>
      <c r="W17">
        <v>36</v>
      </c>
      <c r="Y17"/>
    </row>
    <row r="18" spans="1:25" x14ac:dyDescent="0.2">
      <c r="A18" t="s">
        <v>23</v>
      </c>
      <c r="C18">
        <v>199112586</v>
      </c>
      <c r="D18">
        <v>99556293</v>
      </c>
      <c r="E18">
        <v>19764241</v>
      </c>
      <c r="F18">
        <v>70769</v>
      </c>
      <c r="H18" s="5">
        <f t="shared" si="0"/>
        <v>19.852327165295318</v>
      </c>
      <c r="I18" s="5">
        <f t="shared" si="1"/>
        <v>7.1084406487493465E-2</v>
      </c>
      <c r="K18">
        <v>12590</v>
      </c>
      <c r="L18">
        <v>26476</v>
      </c>
      <c r="N18">
        <f t="shared" si="2"/>
        <v>126.46111682764241</v>
      </c>
      <c r="O18">
        <f t="shared" si="3"/>
        <v>265.93999437082294</v>
      </c>
      <c r="Q18">
        <v>22543</v>
      </c>
      <c r="R18">
        <v>97638164</v>
      </c>
      <c r="S18">
        <v>370268</v>
      </c>
      <c r="T18">
        <v>4415</v>
      </c>
      <c r="U18">
        <v>53</v>
      </c>
      <c r="W18">
        <v>86</v>
      </c>
      <c r="Y18"/>
    </row>
    <row r="19" spans="1:25" x14ac:dyDescent="0.2">
      <c r="A19" t="s">
        <v>24</v>
      </c>
      <c r="C19">
        <v>225741060</v>
      </c>
      <c r="D19">
        <v>112870530</v>
      </c>
      <c r="E19">
        <v>9121691</v>
      </c>
      <c r="F19">
        <v>31711</v>
      </c>
      <c r="H19" s="5">
        <f t="shared" si="0"/>
        <v>8.08155237686932</v>
      </c>
      <c r="I19" s="5">
        <f t="shared" si="1"/>
        <v>2.8095021791782141E-2</v>
      </c>
      <c r="K19">
        <v>7377</v>
      </c>
      <c r="L19">
        <v>13443</v>
      </c>
      <c r="N19">
        <f t="shared" si="2"/>
        <v>65.358069994001099</v>
      </c>
      <c r="O19">
        <f t="shared" si="3"/>
        <v>119.10106207528219</v>
      </c>
      <c r="Q19">
        <v>83418</v>
      </c>
      <c r="R19">
        <v>337367407</v>
      </c>
      <c r="S19">
        <v>71632</v>
      </c>
      <c r="T19">
        <v>4172</v>
      </c>
      <c r="U19">
        <v>38</v>
      </c>
      <c r="W19">
        <v>31</v>
      </c>
      <c r="Y19"/>
    </row>
    <row r="20" spans="1:25" x14ac:dyDescent="0.2">
      <c r="A20" t="s">
        <v>25</v>
      </c>
      <c r="C20">
        <v>193452788</v>
      </c>
      <c r="D20">
        <v>96726394</v>
      </c>
      <c r="E20">
        <v>18467245</v>
      </c>
      <c r="F20">
        <v>63135</v>
      </c>
      <c r="H20" s="5">
        <f t="shared" si="0"/>
        <v>19.092250042940709</v>
      </c>
      <c r="I20" s="5">
        <f t="shared" si="1"/>
        <v>6.5271739583303387E-2</v>
      </c>
      <c r="K20">
        <v>8393</v>
      </c>
      <c r="L20">
        <v>20991</v>
      </c>
      <c r="N20">
        <f t="shared" si="2"/>
        <v>86.770525116443395</v>
      </c>
      <c r="O20">
        <f t="shared" si="3"/>
        <v>217.01418952928194</v>
      </c>
      <c r="Q20">
        <v>29999</v>
      </c>
      <c r="R20">
        <v>165793464</v>
      </c>
      <c r="S20">
        <v>336160</v>
      </c>
      <c r="T20">
        <v>6609</v>
      </c>
      <c r="U20">
        <v>60</v>
      </c>
      <c r="W20">
        <v>130</v>
      </c>
      <c r="Y20"/>
    </row>
    <row r="21" spans="1:25" x14ac:dyDescent="0.2">
      <c r="A21" t="s">
        <v>26</v>
      </c>
      <c r="C21">
        <v>272717042</v>
      </c>
      <c r="D21">
        <v>136358521</v>
      </c>
      <c r="E21">
        <v>19843156</v>
      </c>
      <c r="F21">
        <v>70604</v>
      </c>
      <c r="H21" s="5">
        <f t="shared" si="0"/>
        <v>14.552193624922054</v>
      </c>
      <c r="I21" s="5">
        <f t="shared" si="1"/>
        <v>5.1778209005361682E-2</v>
      </c>
      <c r="K21">
        <v>18984</v>
      </c>
      <c r="L21">
        <v>27905</v>
      </c>
      <c r="N21">
        <f t="shared" si="2"/>
        <v>139.22122255931478</v>
      </c>
      <c r="O21">
        <f t="shared" si="3"/>
        <v>204.64434342170665</v>
      </c>
      <c r="Q21">
        <v>37801</v>
      </c>
      <c r="R21">
        <v>234528848</v>
      </c>
      <c r="S21">
        <v>164900</v>
      </c>
      <c r="T21">
        <v>7904</v>
      </c>
      <c r="U21">
        <v>49</v>
      </c>
      <c r="W21">
        <v>157</v>
      </c>
      <c r="Y21"/>
    </row>
    <row r="22" spans="1:25" x14ac:dyDescent="0.2">
      <c r="A22" t="s">
        <v>27</v>
      </c>
      <c r="C22">
        <v>174683304</v>
      </c>
      <c r="D22">
        <v>87341652</v>
      </c>
      <c r="E22">
        <v>16169989</v>
      </c>
      <c r="F22">
        <v>56444</v>
      </c>
      <c r="H22" s="5">
        <f t="shared" si="0"/>
        <v>18.513491134790993</v>
      </c>
      <c r="I22" s="5">
        <f t="shared" si="1"/>
        <v>6.4624378755739578E-2</v>
      </c>
      <c r="K22">
        <v>7044</v>
      </c>
      <c r="L22">
        <v>19046</v>
      </c>
      <c r="N22">
        <f t="shared" si="2"/>
        <v>80.648806596880036</v>
      </c>
      <c r="O22">
        <f t="shared" si="3"/>
        <v>218.06319852983776</v>
      </c>
      <c r="Q22">
        <v>24775</v>
      </c>
      <c r="R22">
        <v>125249594</v>
      </c>
      <c r="S22">
        <v>207215</v>
      </c>
      <c r="T22">
        <v>5629</v>
      </c>
      <c r="U22">
        <v>59</v>
      </c>
      <c r="W22">
        <v>83</v>
      </c>
      <c r="Y22"/>
    </row>
    <row r="23" spans="1:25" x14ac:dyDescent="0.2">
      <c r="A23" t="s">
        <v>28</v>
      </c>
      <c r="C23">
        <v>168288246</v>
      </c>
      <c r="D23">
        <v>84144123</v>
      </c>
      <c r="E23">
        <v>16479583</v>
      </c>
      <c r="F23">
        <v>55628</v>
      </c>
      <c r="H23" s="5">
        <f t="shared" si="0"/>
        <v>19.584948315404034</v>
      </c>
      <c r="I23" s="5">
        <f t="shared" si="1"/>
        <v>6.611038063822948E-2</v>
      </c>
      <c r="K23">
        <v>7510</v>
      </c>
      <c r="L23">
        <v>19076</v>
      </c>
      <c r="N23">
        <f t="shared" si="2"/>
        <v>89.251628423294633</v>
      </c>
      <c r="O23">
        <f t="shared" si="3"/>
        <v>226.70626681794519</v>
      </c>
      <c r="Q23">
        <v>30240</v>
      </c>
      <c r="R23">
        <v>179183075</v>
      </c>
      <c r="S23">
        <v>276467</v>
      </c>
      <c r="T23">
        <v>7501</v>
      </c>
      <c r="U23">
        <v>59</v>
      </c>
      <c r="W23">
        <v>130</v>
      </c>
      <c r="Y23"/>
    </row>
    <row r="24" spans="1:25" x14ac:dyDescent="0.2">
      <c r="A24" t="s">
        <v>29</v>
      </c>
      <c r="C24">
        <v>211943942</v>
      </c>
      <c r="D24">
        <v>105971971</v>
      </c>
      <c r="E24">
        <v>21658858</v>
      </c>
      <c r="F24">
        <v>78421</v>
      </c>
      <c r="H24" s="5">
        <f t="shared" si="0"/>
        <v>20.438289290665359</v>
      </c>
      <c r="I24" s="5">
        <f t="shared" si="1"/>
        <v>7.4001643321326915E-2</v>
      </c>
      <c r="K24">
        <v>18908</v>
      </c>
      <c r="L24">
        <v>35912</v>
      </c>
      <c r="N24">
        <f t="shared" si="2"/>
        <v>178.42453831494743</v>
      </c>
      <c r="O24">
        <f t="shared" si="3"/>
        <v>338.88206155946648</v>
      </c>
      <c r="Q24">
        <v>51908</v>
      </c>
      <c r="R24">
        <v>313954718</v>
      </c>
      <c r="S24">
        <v>1131862</v>
      </c>
      <c r="T24">
        <v>7524</v>
      </c>
      <c r="U24">
        <v>51</v>
      </c>
      <c r="W24">
        <v>365</v>
      </c>
      <c r="Y24"/>
    </row>
    <row r="25" spans="1:25" x14ac:dyDescent="0.2">
      <c r="A25" t="s">
        <v>30</v>
      </c>
      <c r="C25">
        <v>264708624</v>
      </c>
      <c r="D25">
        <v>132354312</v>
      </c>
      <c r="E25">
        <v>26689205</v>
      </c>
      <c r="F25">
        <v>100251</v>
      </c>
      <c r="H25" s="5">
        <f t="shared" si="0"/>
        <v>20.164968255813228</v>
      </c>
      <c r="I25" s="5">
        <f t="shared" si="1"/>
        <v>7.5744415489840636E-2</v>
      </c>
      <c r="K25">
        <v>14874</v>
      </c>
      <c r="L25">
        <v>32667</v>
      </c>
      <c r="N25">
        <f t="shared" si="2"/>
        <v>112.38016937445907</v>
      </c>
      <c r="O25">
        <f t="shared" si="3"/>
        <v>246.81477699041645</v>
      </c>
      <c r="Q25">
        <v>11317</v>
      </c>
      <c r="R25">
        <v>53117453</v>
      </c>
      <c r="S25">
        <v>165337</v>
      </c>
      <c r="T25">
        <v>4907</v>
      </c>
      <c r="U25">
        <v>59</v>
      </c>
      <c r="W25">
        <v>21</v>
      </c>
      <c r="Y25"/>
    </row>
    <row r="26" spans="1:25" x14ac:dyDescent="0.2">
      <c r="A26" t="s">
        <v>31</v>
      </c>
      <c r="C26">
        <v>233589058</v>
      </c>
      <c r="D26">
        <v>116794529</v>
      </c>
      <c r="E26">
        <v>23588828</v>
      </c>
      <c r="F26">
        <v>85854</v>
      </c>
      <c r="H26" s="5">
        <f t="shared" si="0"/>
        <v>20.196860419720515</v>
      </c>
      <c r="I26" s="5">
        <f t="shared" si="1"/>
        <v>7.3508580183580349E-2</v>
      </c>
      <c r="K26">
        <v>13227</v>
      </c>
      <c r="L26">
        <v>28569</v>
      </c>
      <c r="N26">
        <f t="shared" si="2"/>
        <v>113.2501677368809</v>
      </c>
      <c r="O26">
        <f t="shared" si="3"/>
        <v>244.60906041241023</v>
      </c>
      <c r="Q26">
        <v>14566</v>
      </c>
      <c r="R26">
        <v>55249164</v>
      </c>
      <c r="S26">
        <v>64012</v>
      </c>
      <c r="T26">
        <v>3655</v>
      </c>
      <c r="U26">
        <v>53</v>
      </c>
      <c r="W26">
        <v>16</v>
      </c>
      <c r="Y26"/>
    </row>
    <row r="27" spans="1:25" x14ac:dyDescent="0.2">
      <c r="A27" t="s">
        <v>32</v>
      </c>
      <c r="C27">
        <v>264456404</v>
      </c>
      <c r="D27">
        <v>132228202</v>
      </c>
      <c r="E27">
        <v>7815131</v>
      </c>
      <c r="F27">
        <v>23244</v>
      </c>
      <c r="H27" s="5">
        <f t="shared" si="0"/>
        <v>5.9103359811245104</v>
      </c>
      <c r="I27" s="5">
        <f t="shared" si="1"/>
        <v>1.7578700797882742E-2</v>
      </c>
      <c r="K27">
        <v>4437</v>
      </c>
      <c r="L27">
        <v>10089</v>
      </c>
      <c r="N27">
        <f t="shared" si="2"/>
        <v>33.555625296939304</v>
      </c>
      <c r="O27">
        <f t="shared" si="3"/>
        <v>76.2999106650486</v>
      </c>
      <c r="Q27">
        <v>112573</v>
      </c>
      <c r="R27">
        <v>566780809</v>
      </c>
      <c r="S27">
        <v>255660</v>
      </c>
      <c r="T27">
        <v>5595</v>
      </c>
      <c r="U27">
        <v>42</v>
      </c>
      <c r="W27">
        <v>46</v>
      </c>
      <c r="Y27"/>
    </row>
    <row r="28" spans="1:25" x14ac:dyDescent="0.2">
      <c r="A28" t="s">
        <v>33</v>
      </c>
      <c r="C28">
        <v>207873516</v>
      </c>
      <c r="D28">
        <v>103936758</v>
      </c>
      <c r="E28">
        <v>19307213</v>
      </c>
      <c r="F28">
        <v>76357</v>
      </c>
      <c r="H28" s="5">
        <f t="shared" si="0"/>
        <v>18.575923832452037</v>
      </c>
      <c r="I28" s="5">
        <f t="shared" si="1"/>
        <v>7.3464866010155908E-2</v>
      </c>
      <c r="K28">
        <v>19560</v>
      </c>
      <c r="L28">
        <v>35546</v>
      </c>
      <c r="N28">
        <f t="shared" si="2"/>
        <v>188.19136152005049</v>
      </c>
      <c r="O28">
        <f t="shared" si="3"/>
        <v>341.99642825111016</v>
      </c>
      <c r="Q28">
        <v>51847</v>
      </c>
      <c r="R28">
        <v>353524730</v>
      </c>
      <c r="S28">
        <v>332661</v>
      </c>
      <c r="T28">
        <v>9402</v>
      </c>
      <c r="U28">
        <v>47</v>
      </c>
      <c r="W28">
        <v>425</v>
      </c>
      <c r="Y28"/>
    </row>
    <row r="29" spans="1:25" x14ac:dyDescent="0.2">
      <c r="A29" t="s">
        <v>34</v>
      </c>
      <c r="C29">
        <v>264624116</v>
      </c>
      <c r="D29">
        <v>132312058</v>
      </c>
      <c r="E29">
        <v>18283476</v>
      </c>
      <c r="F29">
        <v>66856</v>
      </c>
      <c r="H29" s="5">
        <f t="shared" si="0"/>
        <v>13.818450318413156</v>
      </c>
      <c r="I29" s="5">
        <f t="shared" si="1"/>
        <v>5.0529030392679704E-2</v>
      </c>
      <c r="K29">
        <v>13857</v>
      </c>
      <c r="L29">
        <v>28977</v>
      </c>
      <c r="N29">
        <f t="shared" si="2"/>
        <v>104.72968382065375</v>
      </c>
      <c r="O29">
        <f t="shared" si="3"/>
        <v>219.0049829018607</v>
      </c>
      <c r="Q29">
        <v>31950</v>
      </c>
      <c r="R29">
        <v>165342794</v>
      </c>
      <c r="S29">
        <v>156017</v>
      </c>
      <c r="T29">
        <v>5796</v>
      </c>
      <c r="U29">
        <v>48</v>
      </c>
      <c r="W29">
        <v>226</v>
      </c>
      <c r="Y29"/>
    </row>
    <row r="30" spans="1:25" x14ac:dyDescent="0.2">
      <c r="A30" t="s">
        <v>35</v>
      </c>
      <c r="C30">
        <v>181190328</v>
      </c>
      <c r="D30">
        <v>90595164</v>
      </c>
      <c r="E30">
        <v>16154741</v>
      </c>
      <c r="F30">
        <v>55749</v>
      </c>
      <c r="H30" s="5">
        <f t="shared" si="0"/>
        <v>17.831791772019972</v>
      </c>
      <c r="I30" s="5">
        <f t="shared" si="1"/>
        <v>6.1536397240806368E-2</v>
      </c>
      <c r="K30">
        <v>7332</v>
      </c>
      <c r="L30">
        <v>20368</v>
      </c>
      <c r="N30">
        <f t="shared" si="2"/>
        <v>80.93147223620015</v>
      </c>
      <c r="O30">
        <f t="shared" si="3"/>
        <v>224.82436258959694</v>
      </c>
      <c r="Q30">
        <v>28620</v>
      </c>
      <c r="R30">
        <v>135477583</v>
      </c>
      <c r="S30">
        <v>291289</v>
      </c>
      <c r="T30">
        <v>5005</v>
      </c>
      <c r="U30">
        <v>58</v>
      </c>
      <c r="W30">
        <v>75</v>
      </c>
      <c r="Y30"/>
    </row>
    <row r="31" spans="1:25" x14ac:dyDescent="0.2">
      <c r="A31" t="s">
        <v>36</v>
      </c>
      <c r="C31">
        <v>161825630</v>
      </c>
      <c r="D31">
        <v>80912815</v>
      </c>
      <c r="E31">
        <v>13472904</v>
      </c>
      <c r="F31">
        <v>47916</v>
      </c>
      <c r="H31" s="5">
        <f t="shared" si="0"/>
        <v>16.651137400175735</v>
      </c>
      <c r="I31" s="5">
        <f t="shared" si="1"/>
        <v>5.9219296720797565E-2</v>
      </c>
      <c r="K31">
        <v>7063</v>
      </c>
      <c r="L31">
        <v>17292</v>
      </c>
      <c r="N31">
        <f t="shared" si="2"/>
        <v>87.291487757532593</v>
      </c>
      <c r="O31">
        <f t="shared" si="3"/>
        <v>213.71151158194164</v>
      </c>
      <c r="Q31">
        <v>30532</v>
      </c>
      <c r="R31">
        <v>137550899</v>
      </c>
      <c r="S31">
        <v>104095</v>
      </c>
      <c r="T31">
        <v>4700</v>
      </c>
      <c r="U31">
        <v>48</v>
      </c>
      <c r="W31">
        <v>72</v>
      </c>
      <c r="Y31"/>
    </row>
    <row r="32" spans="1:25" x14ac:dyDescent="0.2">
      <c r="A32" t="s">
        <v>37</v>
      </c>
      <c r="C32">
        <v>220390378</v>
      </c>
      <c r="D32">
        <v>110195189</v>
      </c>
      <c r="E32">
        <v>20654397</v>
      </c>
      <c r="F32">
        <v>73458</v>
      </c>
      <c r="H32" s="5">
        <f t="shared" si="0"/>
        <v>18.743465288670631</v>
      </c>
      <c r="I32" s="5">
        <f t="shared" si="1"/>
        <v>6.6661712427390996E-2</v>
      </c>
      <c r="K32">
        <v>11250</v>
      </c>
      <c r="L32">
        <v>25041</v>
      </c>
      <c r="N32">
        <f t="shared" si="2"/>
        <v>102.09157134800141</v>
      </c>
      <c r="O32">
        <f t="shared" si="3"/>
        <v>227.24222561113805</v>
      </c>
      <c r="Q32">
        <v>38388</v>
      </c>
      <c r="R32">
        <v>180364075</v>
      </c>
      <c r="S32">
        <v>199103</v>
      </c>
      <c r="T32">
        <v>4948</v>
      </c>
      <c r="U32">
        <v>53</v>
      </c>
      <c r="W32">
        <v>94</v>
      </c>
      <c r="Y32"/>
    </row>
    <row r="33" spans="1:25" x14ac:dyDescent="0.2">
      <c r="A33" t="s">
        <v>38</v>
      </c>
      <c r="C33">
        <v>185980280</v>
      </c>
      <c r="D33">
        <v>92990140</v>
      </c>
      <c r="E33">
        <v>16493615</v>
      </c>
      <c r="F33">
        <v>59398</v>
      </c>
      <c r="H33" s="5">
        <f t="shared" si="0"/>
        <v>17.736950390654322</v>
      </c>
      <c r="I33" s="5">
        <f t="shared" si="1"/>
        <v>6.3875589390445048E-2</v>
      </c>
      <c r="K33">
        <v>7433</v>
      </c>
      <c r="L33">
        <v>20053</v>
      </c>
      <c r="N33">
        <f t="shared" si="2"/>
        <v>79.933205821606464</v>
      </c>
      <c r="O33">
        <f t="shared" si="3"/>
        <v>215.64651908256079</v>
      </c>
      <c r="Q33">
        <v>23713</v>
      </c>
      <c r="R33">
        <v>113348461</v>
      </c>
      <c r="S33">
        <v>135814</v>
      </c>
      <c r="T33">
        <v>5014</v>
      </c>
      <c r="U33">
        <v>52</v>
      </c>
      <c r="W33">
        <v>76</v>
      </c>
      <c r="Y33"/>
    </row>
    <row r="34" spans="1:25" x14ac:dyDescent="0.2">
      <c r="A34" t="s">
        <v>39</v>
      </c>
      <c r="C34">
        <v>192536472</v>
      </c>
      <c r="D34">
        <v>96268236</v>
      </c>
      <c r="E34">
        <v>14532946</v>
      </c>
      <c r="F34">
        <v>52812</v>
      </c>
      <c r="H34" s="5">
        <f t="shared" si="0"/>
        <v>15.096304454981391</v>
      </c>
      <c r="I34" s="5">
        <f t="shared" si="1"/>
        <v>5.4859216491720077E-2</v>
      </c>
      <c r="K34">
        <v>6053</v>
      </c>
      <c r="L34">
        <v>19557</v>
      </c>
      <c r="N34">
        <f t="shared" si="2"/>
        <v>62.876398815492998</v>
      </c>
      <c r="O34">
        <f t="shared" si="3"/>
        <v>203.15112037578004</v>
      </c>
      <c r="Q34">
        <v>19269</v>
      </c>
      <c r="R34">
        <v>88749817</v>
      </c>
      <c r="S34">
        <v>115180</v>
      </c>
      <c r="T34">
        <v>4744</v>
      </c>
      <c r="U34">
        <v>53</v>
      </c>
      <c r="W34">
        <v>82</v>
      </c>
      <c r="Y34"/>
    </row>
    <row r="35" spans="1:25" x14ac:dyDescent="0.2">
      <c r="A35" t="s">
        <v>40</v>
      </c>
      <c r="C35">
        <v>204285722</v>
      </c>
      <c r="D35">
        <v>102142861</v>
      </c>
      <c r="E35">
        <v>13787150</v>
      </c>
      <c r="F35">
        <v>50718</v>
      </c>
      <c r="H35" s="5">
        <f t="shared" si="0"/>
        <v>13.497908581197857</v>
      </c>
      <c r="I35" s="5">
        <f t="shared" si="1"/>
        <v>4.9653984138940462E-2</v>
      </c>
      <c r="K35">
        <v>7189</v>
      </c>
      <c r="L35">
        <v>17740</v>
      </c>
      <c r="N35">
        <f t="shared" si="2"/>
        <v>70.381815524043333</v>
      </c>
      <c r="O35">
        <f t="shared" si="3"/>
        <v>173.67831511983982</v>
      </c>
      <c r="Q35">
        <v>19962</v>
      </c>
      <c r="R35">
        <v>131925664</v>
      </c>
      <c r="S35">
        <v>85843</v>
      </c>
      <c r="T35">
        <v>8660</v>
      </c>
      <c r="U35">
        <v>44</v>
      </c>
      <c r="W35">
        <v>21</v>
      </c>
      <c r="Y35"/>
    </row>
    <row r="36" spans="1:25" x14ac:dyDescent="0.2">
      <c r="A36" t="s">
        <v>41</v>
      </c>
      <c r="C36">
        <v>200480924</v>
      </c>
      <c r="D36">
        <v>100240462</v>
      </c>
      <c r="E36">
        <v>14899022</v>
      </c>
      <c r="F36">
        <v>56511</v>
      </c>
      <c r="H36" s="5">
        <f t="shared" si="0"/>
        <v>14.863281456144925</v>
      </c>
      <c r="I36" s="5">
        <f t="shared" si="1"/>
        <v>5.6375438493090742E-2</v>
      </c>
      <c r="K36">
        <v>7559</v>
      </c>
      <c r="L36">
        <v>19374</v>
      </c>
      <c r="N36">
        <f t="shared" si="2"/>
        <v>75.408670802016061</v>
      </c>
      <c r="O36">
        <f t="shared" si="3"/>
        <v>193.27524647681693</v>
      </c>
      <c r="Q36">
        <v>32390</v>
      </c>
      <c r="R36">
        <v>145206128</v>
      </c>
      <c r="S36">
        <v>75631</v>
      </c>
      <c r="T36">
        <v>4808</v>
      </c>
      <c r="U36">
        <v>48</v>
      </c>
      <c r="W36">
        <v>62</v>
      </c>
      <c r="Y36"/>
    </row>
    <row r="37" spans="1:25" x14ac:dyDescent="0.2">
      <c r="A37" t="s">
        <v>42</v>
      </c>
      <c r="C37">
        <v>203199906</v>
      </c>
      <c r="D37">
        <v>101599953</v>
      </c>
      <c r="E37">
        <v>17906854</v>
      </c>
      <c r="F37">
        <v>62918</v>
      </c>
      <c r="H37" s="5">
        <f t="shared" si="0"/>
        <v>17.624864452447138</v>
      </c>
      <c r="I37" s="5">
        <f t="shared" si="1"/>
        <v>6.192719400175313E-2</v>
      </c>
      <c r="K37">
        <v>9090</v>
      </c>
      <c r="L37">
        <v>22614</v>
      </c>
      <c r="N37">
        <f t="shared" si="2"/>
        <v>89.468545325016052</v>
      </c>
      <c r="O37">
        <f t="shared" si="3"/>
        <v>222.57884312210263</v>
      </c>
      <c r="Q37">
        <v>17307</v>
      </c>
      <c r="R37">
        <v>74413395</v>
      </c>
      <c r="S37">
        <v>67809</v>
      </c>
      <c r="T37">
        <v>4429</v>
      </c>
      <c r="U37">
        <v>49</v>
      </c>
      <c r="W37">
        <v>46</v>
      </c>
      <c r="Y37"/>
    </row>
    <row r="40" spans="1:25" x14ac:dyDescent="0.2">
      <c r="Y40"/>
    </row>
    <row r="41" spans="1:25" x14ac:dyDescent="0.2">
      <c r="H41" t="s">
        <v>53</v>
      </c>
      <c r="I41" s="6">
        <f>AVERAGE(I2:I37)</f>
        <v>5.8042205582662439E-2</v>
      </c>
      <c r="Y41"/>
    </row>
    <row r="42" spans="1:25" x14ac:dyDescent="0.2">
      <c r="H42" t="s">
        <v>54</v>
      </c>
      <c r="I42" s="6">
        <f>STDEV(I2:I37)</f>
        <v>1.2909559701343611E-2</v>
      </c>
      <c r="Y42"/>
    </row>
    <row r="43" spans="1:25" x14ac:dyDescent="0.2">
      <c r="Y43"/>
    </row>
    <row r="44" spans="1:25" x14ac:dyDescent="0.2">
      <c r="H44" t="s">
        <v>55</v>
      </c>
      <c r="I44" s="6">
        <f>AVERAGE(H2:H37)</f>
        <v>16.48518932470656</v>
      </c>
      <c r="Y44"/>
    </row>
    <row r="45" spans="1:25" x14ac:dyDescent="0.2">
      <c r="H45" t="s">
        <v>56</v>
      </c>
      <c r="I45" s="6">
        <f>STDEV(H2:H37)</f>
        <v>3.4732126826482106</v>
      </c>
      <c r="Y45"/>
    </row>
    <row r="46" spans="1:25" x14ac:dyDescent="0.2">
      <c r="Y46"/>
    </row>
    <row r="47" spans="1:25" x14ac:dyDescent="0.2">
      <c r="Y47"/>
    </row>
    <row r="48" spans="1:25" x14ac:dyDescent="0.2">
      <c r="Y48"/>
    </row>
    <row r="49" spans="25:25" x14ac:dyDescent="0.2">
      <c r="Y49"/>
    </row>
    <row r="50" spans="25:25" x14ac:dyDescent="0.2">
      <c r="Y50"/>
    </row>
    <row r="51" spans="25:25" x14ac:dyDescent="0.2">
      <c r="Y51"/>
    </row>
    <row r="52" spans="25:25" x14ac:dyDescent="0.2">
      <c r="Y52"/>
    </row>
    <row r="53" spans="25:25" x14ac:dyDescent="0.2">
      <c r="Y53"/>
    </row>
    <row r="54" spans="25:25" x14ac:dyDescent="0.2">
      <c r="Y54"/>
    </row>
    <row r="55" spans="25:25" x14ac:dyDescent="0.2">
      <c r="Y55"/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/>
    </row>
    <row r="79" spans="25:25" x14ac:dyDescent="0.2">
      <c r="Y79"/>
    </row>
    <row r="80" spans="25:25" x14ac:dyDescent="0.2">
      <c r="Y80"/>
    </row>
    <row r="81" spans="25:25" x14ac:dyDescent="0.2">
      <c r="Y81"/>
    </row>
    <row r="82" spans="25:25" x14ac:dyDescent="0.2">
      <c r="Y82"/>
    </row>
    <row r="83" spans="25:25" x14ac:dyDescent="0.2">
      <c r="Y83"/>
    </row>
    <row r="84" spans="25:25" x14ac:dyDescent="0.2">
      <c r="Y84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  <row r="91" spans="25:25" x14ac:dyDescent="0.2">
      <c r="Y91"/>
    </row>
    <row r="92" spans="25:25" x14ac:dyDescent="0.2">
      <c r="Y92"/>
    </row>
    <row r="93" spans="25:25" x14ac:dyDescent="0.2">
      <c r="Y93"/>
    </row>
    <row r="94" spans="25:25" x14ac:dyDescent="0.2">
      <c r="Y94"/>
    </row>
    <row r="95" spans="25:25" x14ac:dyDescent="0.2">
      <c r="Y95"/>
    </row>
    <row r="96" spans="25:25" x14ac:dyDescent="0.2">
      <c r="Y96"/>
    </row>
    <row r="97" spans="25:25" x14ac:dyDescent="0.2">
      <c r="Y97"/>
    </row>
    <row r="98" spans="25:25" x14ac:dyDescent="0.2">
      <c r="Y98"/>
    </row>
    <row r="99" spans="25:25" x14ac:dyDescent="0.2">
      <c r="Y9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Chase, Alexander</cp:lastModifiedBy>
  <dcterms:created xsi:type="dcterms:W3CDTF">2020-03-18T01:22:29Z</dcterms:created>
  <dcterms:modified xsi:type="dcterms:W3CDTF">2022-02-08T21:59:44Z</dcterms:modified>
</cp:coreProperties>
</file>