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nsenLabMGs/alex_alyssa-MooreaMGs/moorea2020/metagenome_processing/MAGs/assemblies/bigscape/"/>
    </mc:Choice>
  </mc:AlternateContent>
  <xr:revisionPtr revIDLastSave="0" documentId="13_ncr:1_{94A3EF07-CCC7-A843-AADE-19877207134B}" xr6:coauthVersionLast="47" xr6:coauthVersionMax="47" xr10:uidLastSave="{00000000-0000-0000-0000-000000000000}"/>
  <bookViews>
    <workbookView xWindow="60300" yWindow="4380" windowWidth="26740" windowHeight="17440" xr2:uid="{C3F9E434-EC84-AC47-9C20-95AEE16E8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K13" i="1" s="1"/>
  <c r="E33" i="1"/>
  <c r="E27" i="1"/>
  <c r="E28" i="1"/>
  <c r="E25" i="1"/>
  <c r="E31" i="1"/>
  <c r="E29" i="1"/>
  <c r="H11" i="1"/>
  <c r="L13" i="1"/>
  <c r="L14" i="1"/>
  <c r="L15" i="1"/>
  <c r="L16" i="1"/>
  <c r="L17" i="1"/>
  <c r="L18" i="1"/>
  <c r="L12" i="1"/>
  <c r="I13" i="1"/>
  <c r="I14" i="1"/>
  <c r="I15" i="1"/>
  <c r="I16" i="1"/>
  <c r="I17" i="1"/>
  <c r="I18" i="1"/>
  <c r="I12" i="1"/>
  <c r="H13" i="1"/>
  <c r="H14" i="1"/>
  <c r="H15" i="1"/>
  <c r="H16" i="1"/>
  <c r="H17" i="1"/>
  <c r="H18" i="1"/>
  <c r="H12" i="1"/>
  <c r="E23" i="1"/>
  <c r="E24" i="1"/>
  <c r="E26" i="1"/>
  <c r="E30" i="1"/>
  <c r="E11" i="1" l="1"/>
  <c r="K17" i="1"/>
  <c r="K18" i="1"/>
  <c r="K12" i="1"/>
  <c r="K16" i="1"/>
  <c r="K15" i="1"/>
  <c r="K14" i="1"/>
  <c r="E22" i="1"/>
  <c r="E21" i="1"/>
</calcChain>
</file>

<file path=xl/sharedStrings.xml><?xml version="1.0" encoding="utf-8"?>
<sst xmlns="http://schemas.openxmlformats.org/spreadsheetml/2006/main" count="46" uniqueCount="42">
  <si>
    <t>BiG-SCAPE Moorea metagenomes</t>
  </si>
  <si>
    <t>total contigs with BGCs</t>
  </si>
  <si>
    <t>total BGCs identified by antiSMASH</t>
  </si>
  <si>
    <t>total contigs assembled (&gt;5kbp)</t>
  </si>
  <si>
    <t>c (cutoff-value)</t>
  </si>
  <si>
    <t>num.GCFs</t>
  </si>
  <si>
    <t>num.singletons</t>
  </si>
  <si>
    <t>num.MIBIG.hits</t>
  </si>
  <si>
    <t>maxBGCs.in.GCF</t>
  </si>
  <si>
    <t>NRPS</t>
  </si>
  <si>
    <t>RiPPs</t>
  </si>
  <si>
    <t>PKS-Other</t>
  </si>
  <si>
    <t>Terpene</t>
  </si>
  <si>
    <t>Other</t>
  </si>
  <si>
    <t>BGC classifications</t>
  </si>
  <si>
    <t>PKS-NRPS</t>
  </si>
  <si>
    <t>T1PKS</t>
  </si>
  <si>
    <t>antiSMASH Moorea metagenomes</t>
  </si>
  <si>
    <t>Moorea metagenomes</t>
  </si>
  <si>
    <t>num.connections.network</t>
  </si>
  <si>
    <t>perc.singletons</t>
  </si>
  <si>
    <t>avgBGCs.in.GCF</t>
  </si>
  <si>
    <t>avg N50 (bp)</t>
  </si>
  <si>
    <t>avg N50 of contigs with BGC (bp)</t>
  </si>
  <si>
    <t>bp</t>
  </si>
  <si>
    <t>threshold used for all of Salinispora genomes</t>
  </si>
  <si>
    <t>threshold used in Carrion et al. Science. 2019</t>
  </si>
  <si>
    <t>avg N50 length of BGCs identified by antiSMASH (bp)</t>
  </si>
  <si>
    <t>total BGCs identified by antiSMASH not on contig edge</t>
  </si>
  <si>
    <t>my recommended threshold</t>
  </si>
  <si>
    <t>TOTAL</t>
  </si>
  <si>
    <t xml:space="preserve">ran all BGCs with "mixed" model </t>
  </si>
  <si>
    <t>various cutoff values for calling GCFs</t>
  </si>
  <si>
    <t>incorporated 1808 MIBIG reference BGCs</t>
  </si>
  <si>
    <t>only included BGCs with &gt;10 genes</t>
  </si>
  <si>
    <t>all BGCs</t>
  </si>
  <si>
    <t>BGCs &gt;10genes</t>
  </si>
  <si>
    <t>%ofBGCs</t>
  </si>
  <si>
    <t>with mibig option</t>
  </si>
  <si>
    <t>prior_dataset</t>
  </si>
  <si>
    <t>no mibig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</si>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</sst>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C55B-9119-204F-91D0-6C4048B2A0D1}">
  <dimension ref="A1:M33"/>
  <sheetViews>
    <sheetView tabSelected="1" workbookViewId="0">
      <selection activeCell="B11" sqref="B11"/>
    </sheetView>
  </sheetViews>
  <sheetFormatPr baseColWidth="10" defaultRowHeight="16" x14ac:dyDescent="0.2"/>
  <cols>
    <col min="1" max="1" width="45.6640625" bestFit="1" customWidth="1"/>
    <col min="2" max="3" width="13.83203125" bestFit="1" customWidth="1"/>
    <col min="4" max="4" width="13.6640625" bestFit="1" customWidth="1"/>
    <col min="5" max="5" width="13.5" bestFit="1" customWidth="1"/>
    <col min="6" max="6" width="14" bestFit="1" customWidth="1"/>
    <col min="7" max="7" width="14.33203125" bestFit="1" customWidth="1"/>
    <col min="8" max="8" width="15" bestFit="1" customWidth="1"/>
    <col min="9" max="9" width="22.6640625" bestFit="1" customWidth="1"/>
  </cols>
  <sheetData>
    <row r="1" spans="1:12" x14ac:dyDescent="0.2">
      <c r="A1" s="5" t="s">
        <v>18</v>
      </c>
    </row>
    <row r="2" spans="1:12" x14ac:dyDescent="0.2">
      <c r="A2" t="s">
        <v>3</v>
      </c>
      <c r="B2">
        <v>304873</v>
      </c>
    </row>
    <row r="3" spans="1:12" x14ac:dyDescent="0.2">
      <c r="A3" t="s">
        <v>22</v>
      </c>
      <c r="B3">
        <v>10685</v>
      </c>
      <c r="C3" t="s">
        <v>24</v>
      </c>
    </row>
    <row r="4" spans="1:12" x14ac:dyDescent="0.2">
      <c r="A4" t="s">
        <v>1</v>
      </c>
      <c r="B4">
        <v>3051</v>
      </c>
    </row>
    <row r="5" spans="1:12" x14ac:dyDescent="0.2">
      <c r="A5" t="s">
        <v>2</v>
      </c>
      <c r="B5">
        <v>3137</v>
      </c>
    </row>
    <row r="6" spans="1:12" x14ac:dyDescent="0.2">
      <c r="A6" t="s">
        <v>23</v>
      </c>
      <c r="B6">
        <v>39990</v>
      </c>
      <c r="C6" t="s">
        <v>24</v>
      </c>
    </row>
    <row r="7" spans="1:12" x14ac:dyDescent="0.2">
      <c r="A7" t="s">
        <v>27</v>
      </c>
      <c r="B7">
        <v>17386</v>
      </c>
      <c r="C7" t="s">
        <v>24</v>
      </c>
    </row>
    <row r="8" spans="1:12" x14ac:dyDescent="0.2">
      <c r="A8" t="s">
        <v>28</v>
      </c>
      <c r="B8">
        <v>960</v>
      </c>
    </row>
    <row r="9" spans="1:12" ht="17" thickBot="1" x14ac:dyDescent="0.25"/>
    <row r="10" spans="1:12" x14ac:dyDescent="0.2">
      <c r="B10" t="s">
        <v>35</v>
      </c>
      <c r="C10" t="s">
        <v>36</v>
      </c>
      <c r="F10" s="15" t="s">
        <v>39</v>
      </c>
      <c r="G10" s="16"/>
      <c r="H10" s="16" t="s">
        <v>37</v>
      </c>
      <c r="I10" s="17"/>
    </row>
    <row r="11" spans="1:12" x14ac:dyDescent="0.2">
      <c r="A11" s="5" t="s">
        <v>17</v>
      </c>
      <c r="B11" s="1">
        <f>SUM(B12:B18)</f>
        <v>3158</v>
      </c>
      <c r="C11" s="1">
        <v>1192</v>
      </c>
      <c r="D11" s="1" t="s">
        <v>30</v>
      </c>
      <c r="E11">
        <f>C11/B11</f>
        <v>0.37745408486383786</v>
      </c>
      <c r="F11" s="18">
        <v>1515</v>
      </c>
      <c r="G11" s="19">
        <v>631</v>
      </c>
      <c r="H11" s="20">
        <f>G11/F11</f>
        <v>0.4165016501650165</v>
      </c>
      <c r="I11" s="21"/>
    </row>
    <row r="12" spans="1:12" x14ac:dyDescent="0.2">
      <c r="A12" t="s">
        <v>14</v>
      </c>
      <c r="B12">
        <v>760</v>
      </c>
      <c r="C12">
        <v>237</v>
      </c>
      <c r="D12" t="s">
        <v>9</v>
      </c>
      <c r="F12" s="22">
        <v>401</v>
      </c>
      <c r="G12" s="20">
        <v>128</v>
      </c>
      <c r="H12" s="20">
        <f>F12/$F$11*100</f>
        <v>26.46864686468647</v>
      </c>
      <c r="I12" s="21">
        <f>G12/$G$11*100</f>
        <v>20.28526148969889</v>
      </c>
      <c r="K12">
        <f>B12/$B$11*100</f>
        <v>24.065864471184295</v>
      </c>
      <c r="L12">
        <f>C12/$C$11*100</f>
        <v>19.882550335570471</v>
      </c>
    </row>
    <row r="13" spans="1:12" x14ac:dyDescent="0.2">
      <c r="B13">
        <v>647</v>
      </c>
      <c r="C13">
        <v>201</v>
      </c>
      <c r="D13" t="s">
        <v>10</v>
      </c>
      <c r="F13" s="22">
        <v>318</v>
      </c>
      <c r="G13" s="20">
        <v>112</v>
      </c>
      <c r="H13" s="20">
        <f t="shared" ref="H13:H18" si="0">F13/$F$11*100</f>
        <v>20.990099009900991</v>
      </c>
      <c r="I13" s="21">
        <f t="shared" ref="I13:I18" si="1">G13/$G$11*100</f>
        <v>17.749603803486529</v>
      </c>
      <c r="K13">
        <f t="shared" ref="K13:K18" si="2">B13/$B$11*100</f>
        <v>20.487650411652943</v>
      </c>
      <c r="L13">
        <f t="shared" ref="L13:L18" si="3">C13/$C$11*100</f>
        <v>16.86241610738255</v>
      </c>
    </row>
    <row r="14" spans="1:12" x14ac:dyDescent="0.2">
      <c r="B14">
        <v>291</v>
      </c>
      <c r="C14">
        <v>102</v>
      </c>
      <c r="D14" t="s">
        <v>11</v>
      </c>
      <c r="F14" s="22">
        <v>123</v>
      </c>
      <c r="G14" s="20">
        <v>50</v>
      </c>
      <c r="H14" s="20">
        <f t="shared" si="0"/>
        <v>8.1188118811881189</v>
      </c>
      <c r="I14" s="21">
        <f t="shared" si="1"/>
        <v>7.9239302694136287</v>
      </c>
      <c r="K14">
        <f t="shared" si="2"/>
        <v>9.214692843571882</v>
      </c>
      <c r="L14">
        <f t="shared" si="3"/>
        <v>8.5570469798657722</v>
      </c>
    </row>
    <row r="15" spans="1:12" x14ac:dyDescent="0.2">
      <c r="B15">
        <v>569</v>
      </c>
      <c r="C15">
        <v>270</v>
      </c>
      <c r="D15" t="s">
        <v>12</v>
      </c>
      <c r="F15" s="22">
        <v>221</v>
      </c>
      <c r="G15" s="20">
        <v>123</v>
      </c>
      <c r="H15" s="20">
        <f t="shared" si="0"/>
        <v>14.587458745874587</v>
      </c>
      <c r="I15" s="21">
        <f t="shared" si="1"/>
        <v>19.492868462757528</v>
      </c>
      <c r="K15">
        <f t="shared" si="2"/>
        <v>18.017732742241925</v>
      </c>
      <c r="L15">
        <f t="shared" si="3"/>
        <v>22.651006711409398</v>
      </c>
    </row>
    <row r="16" spans="1:12" x14ac:dyDescent="0.2">
      <c r="B16">
        <v>471</v>
      </c>
      <c r="C16">
        <v>246</v>
      </c>
      <c r="D16" t="s">
        <v>13</v>
      </c>
      <c r="F16" s="22">
        <v>199</v>
      </c>
      <c r="G16" s="20">
        <v>119</v>
      </c>
      <c r="H16" s="20">
        <f t="shared" si="0"/>
        <v>13.135313531353136</v>
      </c>
      <c r="I16" s="21">
        <f t="shared" si="1"/>
        <v>18.858954041204438</v>
      </c>
      <c r="K16">
        <f t="shared" si="2"/>
        <v>14.914502849905004</v>
      </c>
      <c r="L16">
        <f t="shared" si="3"/>
        <v>20.63758389261745</v>
      </c>
    </row>
    <row r="17" spans="1:13" x14ac:dyDescent="0.2">
      <c r="B17">
        <v>142</v>
      </c>
      <c r="C17">
        <v>66</v>
      </c>
      <c r="D17" t="s">
        <v>15</v>
      </c>
      <c r="F17" s="22">
        <v>121</v>
      </c>
      <c r="G17" s="20">
        <v>63</v>
      </c>
      <c r="H17" s="20">
        <f t="shared" si="0"/>
        <v>7.9867986798679871</v>
      </c>
      <c r="I17" s="21">
        <f t="shared" si="1"/>
        <v>9.9841521394611714</v>
      </c>
      <c r="K17">
        <f t="shared" si="2"/>
        <v>4.4965167827739077</v>
      </c>
      <c r="L17">
        <f t="shared" si="3"/>
        <v>5.5369127516778525</v>
      </c>
    </row>
    <row r="18" spans="1:13" ht="17" thickBot="1" x14ac:dyDescent="0.25">
      <c r="B18">
        <v>278</v>
      </c>
      <c r="C18">
        <v>70</v>
      </c>
      <c r="D18" t="s">
        <v>16</v>
      </c>
      <c r="F18" s="23">
        <v>131</v>
      </c>
      <c r="G18" s="24">
        <v>36</v>
      </c>
      <c r="H18" s="24">
        <f t="shared" si="0"/>
        <v>8.6468646864686463</v>
      </c>
      <c r="I18" s="25">
        <f t="shared" si="1"/>
        <v>5.7052297939778134</v>
      </c>
      <c r="K18">
        <f t="shared" si="2"/>
        <v>8.8030398986700433</v>
      </c>
      <c r="L18">
        <f t="shared" si="3"/>
        <v>5.8724832214765099</v>
      </c>
    </row>
    <row r="20" spans="1:13" x14ac:dyDescent="0.2">
      <c r="A20" s="5" t="s">
        <v>0</v>
      </c>
      <c r="B20" s="1" t="s">
        <v>4</v>
      </c>
      <c r="C20" s="1" t="s">
        <v>5</v>
      </c>
      <c r="D20" s="1" t="s">
        <v>6</v>
      </c>
      <c r="E20" s="1" t="s">
        <v>20</v>
      </c>
      <c r="F20" s="1" t="s">
        <v>7</v>
      </c>
      <c r="G20" s="1" t="s">
        <v>21</v>
      </c>
      <c r="H20" s="1" t="s">
        <v>8</v>
      </c>
      <c r="I20" s="1" t="s">
        <v>19</v>
      </c>
    </row>
    <row r="21" spans="1:13" x14ac:dyDescent="0.2">
      <c r="A21" t="s">
        <v>31</v>
      </c>
      <c r="B21" s="3">
        <v>0.3</v>
      </c>
      <c r="C21" s="3">
        <v>1958</v>
      </c>
      <c r="D21" s="3">
        <v>1555</v>
      </c>
      <c r="E21" s="6">
        <f>D21/C21*100</f>
        <v>79.417773237997963</v>
      </c>
      <c r="F21" s="3">
        <v>1</v>
      </c>
      <c r="G21" s="3">
        <v>2</v>
      </c>
      <c r="H21" s="3">
        <v>22</v>
      </c>
      <c r="I21" s="3">
        <v>4030</v>
      </c>
      <c r="J21" s="3" t="s">
        <v>25</v>
      </c>
      <c r="K21" s="3"/>
      <c r="L21" s="3"/>
      <c r="M21" s="3"/>
    </row>
    <row r="22" spans="1:13" x14ac:dyDescent="0.2">
      <c r="A22" t="s">
        <v>32</v>
      </c>
      <c r="B22">
        <v>0.4</v>
      </c>
      <c r="C22">
        <v>1745</v>
      </c>
      <c r="D22">
        <v>1321</v>
      </c>
      <c r="E22" s="2">
        <f t="shared" ref="E22:E30" si="4">D22/C22*100</f>
        <v>75.702005730659025</v>
      </c>
      <c r="F22">
        <v>6</v>
      </c>
      <c r="G22">
        <v>2</v>
      </c>
      <c r="H22">
        <v>24</v>
      </c>
      <c r="I22">
        <v>5713</v>
      </c>
    </row>
    <row r="23" spans="1:13" x14ac:dyDescent="0.2">
      <c r="A23" t="s">
        <v>33</v>
      </c>
      <c r="B23">
        <v>0.5</v>
      </c>
      <c r="C23">
        <v>1481</v>
      </c>
      <c r="D23">
        <v>1026</v>
      </c>
      <c r="E23" s="2">
        <f t="shared" si="4"/>
        <v>69.277515192437548</v>
      </c>
      <c r="F23" s="10">
        <v>21</v>
      </c>
      <c r="G23">
        <v>2</v>
      </c>
      <c r="H23">
        <v>40</v>
      </c>
      <c r="I23">
        <v>9011</v>
      </c>
    </row>
    <row r="24" spans="1:13" x14ac:dyDescent="0.2">
      <c r="B24" s="7">
        <v>0.6</v>
      </c>
      <c r="C24" s="7">
        <v>1198</v>
      </c>
      <c r="D24" s="7">
        <v>673</v>
      </c>
      <c r="E24" s="8">
        <f t="shared" si="4"/>
        <v>56.176961602671113</v>
      </c>
      <c r="F24" s="7">
        <v>76</v>
      </c>
      <c r="G24" s="7">
        <v>3</v>
      </c>
      <c r="H24" s="7">
        <v>63</v>
      </c>
      <c r="I24" s="7">
        <v>19397</v>
      </c>
      <c r="J24" s="7" t="s">
        <v>29</v>
      </c>
      <c r="K24" s="7"/>
      <c r="L24" s="7"/>
      <c r="M24" s="7"/>
    </row>
    <row r="25" spans="1:13" x14ac:dyDescent="0.2">
      <c r="A25" s="9" t="s">
        <v>40</v>
      </c>
      <c r="B25" s="7">
        <v>0.6</v>
      </c>
      <c r="C25" s="7">
        <v>1145</v>
      </c>
      <c r="D25" s="7">
        <v>692</v>
      </c>
      <c r="E25" s="8">
        <f>D25/C25*100</f>
        <v>60.436681222707421</v>
      </c>
      <c r="F25" s="7">
        <v>0</v>
      </c>
      <c r="G25" s="7">
        <v>3</v>
      </c>
      <c r="H25" s="7">
        <v>39</v>
      </c>
      <c r="I25" s="7">
        <v>16841</v>
      </c>
      <c r="J25" s="7"/>
      <c r="K25" s="7"/>
      <c r="L25" s="7"/>
      <c r="M25" s="7"/>
    </row>
    <row r="26" spans="1:13" x14ac:dyDescent="0.2">
      <c r="B26">
        <v>0.7</v>
      </c>
      <c r="C26">
        <v>1032</v>
      </c>
      <c r="D26">
        <v>391</v>
      </c>
      <c r="E26" s="2">
        <f t="shared" si="4"/>
        <v>37.887596899224803</v>
      </c>
      <c r="F26">
        <v>210</v>
      </c>
      <c r="G26">
        <v>3</v>
      </c>
      <c r="H26">
        <v>52</v>
      </c>
      <c r="I26">
        <v>58729</v>
      </c>
    </row>
    <row r="27" spans="1:13" x14ac:dyDescent="0.2">
      <c r="B27" s="4">
        <v>0.8</v>
      </c>
      <c r="C27" s="4">
        <v>927</v>
      </c>
      <c r="D27" s="4"/>
      <c r="E27" s="2">
        <f t="shared" si="4"/>
        <v>0</v>
      </c>
      <c r="F27" s="4">
        <v>337</v>
      </c>
      <c r="G27" s="4">
        <v>3</v>
      </c>
      <c r="H27" s="4">
        <v>59</v>
      </c>
      <c r="I27" s="4"/>
      <c r="J27" s="4" t="s">
        <v>26</v>
      </c>
      <c r="K27" s="4"/>
      <c r="L27" s="4"/>
      <c r="M27" s="4"/>
    </row>
    <row r="28" spans="1:13" x14ac:dyDescent="0.2">
      <c r="A28" s="9" t="s">
        <v>40</v>
      </c>
      <c r="B28" s="4">
        <v>0.8</v>
      </c>
      <c r="C28" s="4">
        <v>668</v>
      </c>
      <c r="D28" s="4">
        <v>234</v>
      </c>
      <c r="E28" s="2">
        <f t="shared" si="4"/>
        <v>35.029940119760475</v>
      </c>
      <c r="F28" s="4">
        <v>0</v>
      </c>
      <c r="G28" s="4">
        <v>5</v>
      </c>
      <c r="H28" s="4">
        <v>63</v>
      </c>
      <c r="I28" s="4">
        <v>74874</v>
      </c>
      <c r="J28" s="4"/>
      <c r="K28" s="4"/>
      <c r="L28" s="4"/>
      <c r="M28" s="4"/>
    </row>
    <row r="29" spans="1:13" x14ac:dyDescent="0.2">
      <c r="A29" t="s">
        <v>34</v>
      </c>
      <c r="B29" s="7">
        <v>0.6</v>
      </c>
      <c r="C29" s="7">
        <v>645</v>
      </c>
      <c r="D29" s="7">
        <v>444</v>
      </c>
      <c r="E29" s="8">
        <f t="shared" si="4"/>
        <v>68.83720930232559</v>
      </c>
      <c r="F29" s="7">
        <v>23</v>
      </c>
      <c r="G29" s="7">
        <v>2</v>
      </c>
      <c r="H29" s="7">
        <v>15</v>
      </c>
      <c r="I29" s="7">
        <v>2831</v>
      </c>
      <c r="J29" s="7"/>
      <c r="K29" s="7"/>
      <c r="L29" s="7"/>
      <c r="M29" s="7"/>
    </row>
    <row r="30" spans="1:13" x14ac:dyDescent="0.2">
      <c r="A30" s="9" t="s">
        <v>38</v>
      </c>
      <c r="B30" s="13">
        <v>0.6</v>
      </c>
      <c r="C30" s="13">
        <v>681</v>
      </c>
      <c r="D30" s="13">
        <v>441</v>
      </c>
      <c r="E30" s="14">
        <f t="shared" si="4"/>
        <v>64.757709251101332</v>
      </c>
      <c r="F30" s="13">
        <v>55</v>
      </c>
      <c r="G30" s="13">
        <v>17</v>
      </c>
      <c r="H30" s="13">
        <v>55</v>
      </c>
      <c r="I30" s="13">
        <v>4573</v>
      </c>
      <c r="J30" s="13"/>
      <c r="K30" s="13"/>
      <c r="L30" s="13"/>
      <c r="M30" s="13"/>
    </row>
    <row r="31" spans="1:13" x14ac:dyDescent="0.2">
      <c r="B31" s="11">
        <v>0.8</v>
      </c>
      <c r="C31" s="11">
        <v>430</v>
      </c>
      <c r="D31" s="11">
        <v>250</v>
      </c>
      <c r="E31" s="12">
        <f>D31/C31*100</f>
        <v>58.139534883720934</v>
      </c>
      <c r="F31" s="11">
        <v>23</v>
      </c>
      <c r="G31" s="11">
        <v>3</v>
      </c>
      <c r="H31" s="11">
        <v>21</v>
      </c>
      <c r="I31" s="11">
        <v>5293</v>
      </c>
      <c r="J31" s="11" t="s">
        <v>26</v>
      </c>
      <c r="K31" s="11"/>
      <c r="L31" s="11"/>
      <c r="M31" s="11"/>
    </row>
    <row r="32" spans="1:13" x14ac:dyDescent="0.2">
      <c r="E32" s="26"/>
    </row>
    <row r="33" spans="1:9" x14ac:dyDescent="0.2">
      <c r="A33" s="1" t="s">
        <v>41</v>
      </c>
      <c r="B33">
        <v>0.6</v>
      </c>
      <c r="C33">
        <v>1147</v>
      </c>
      <c r="D33">
        <v>679</v>
      </c>
      <c r="E33" s="26">
        <f t="shared" ref="E32:E33" si="5">D33/C33*100</f>
        <v>59.197907585004359</v>
      </c>
      <c r="F33">
        <v>23</v>
      </c>
      <c r="I33">
        <v>17035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Chase, Alexander</cp:lastModifiedBy>
  <dcterms:created xsi:type="dcterms:W3CDTF">2020-05-18T17:11:11Z</dcterms:created>
  <dcterms:modified xsi:type="dcterms:W3CDTF">2022-10-20T20:54:40Z</dcterms:modified>
</cp:coreProperties>
</file>