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se-file.unimelb.edu.au\people\nw\Documents\HILDA Project\ARC Methodology\Adaptive design\"/>
    </mc:Choice>
  </mc:AlternateContent>
  <xr:revisionPtr revIDLastSave="0" documentId="13_ncr:1_{ED0AD9BC-2F4D-45CD-A01B-F918DFA8C467}" xr6:coauthVersionLast="45" xr6:coauthVersionMax="45" xr10:uidLastSave="{00000000-0000-0000-0000-000000000000}"/>
  <bookViews>
    <workbookView xWindow="28680" yWindow="-120" windowWidth="29040" windowHeight="16440" xr2:uid="{D06DE70F-00E1-4DD9-A6F3-AB4B158986C2}"/>
  </bookViews>
  <sheets>
    <sheet name="Summary InitWave" sheetId="1" r:id="rId1"/>
    <sheet name="Summary CallInfo" sheetId="3" r:id="rId2"/>
    <sheet name="StataOut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2" i="3" l="1"/>
  <c r="P42" i="3"/>
  <c r="M42" i="3"/>
  <c r="J42" i="3"/>
  <c r="G42" i="3"/>
  <c r="AJ44" i="3"/>
  <c r="AJ41" i="3" s="1"/>
  <c r="AI42" i="3"/>
  <c r="AH42" i="3"/>
  <c r="AI41" i="3"/>
  <c r="AH41" i="3"/>
  <c r="AI40" i="3"/>
  <c r="AH40" i="3"/>
  <c r="AG44" i="3"/>
  <c r="AG42" i="3" s="1"/>
  <c r="AF42" i="3"/>
  <c r="AE42" i="3"/>
  <c r="AF41" i="3"/>
  <c r="AE41" i="3"/>
  <c r="AF40" i="3"/>
  <c r="AE40" i="3"/>
  <c r="AD44" i="3"/>
  <c r="AD42" i="3" s="1"/>
  <c r="AC42" i="3"/>
  <c r="AB42" i="3"/>
  <c r="AC41" i="3"/>
  <c r="AB41" i="3"/>
  <c r="AC40" i="3"/>
  <c r="AB40" i="3"/>
  <c r="AA44" i="3"/>
  <c r="AA41" i="3" s="1"/>
  <c r="Z42" i="3"/>
  <c r="Y42" i="3"/>
  <c r="Z41" i="3"/>
  <c r="Y41" i="3"/>
  <c r="Z40" i="3"/>
  <c r="Y40" i="3"/>
  <c r="X44" i="3"/>
  <c r="X42" i="3" s="1"/>
  <c r="V40" i="3"/>
  <c r="W41" i="3"/>
  <c r="W42" i="3"/>
  <c r="W40" i="3"/>
  <c r="V41" i="3"/>
  <c r="V42" i="3"/>
  <c r="U44" i="3"/>
  <c r="U40" i="3" s="1"/>
  <c r="R44" i="3"/>
  <c r="R40" i="3" s="1"/>
  <c r="O44" i="3"/>
  <c r="O40" i="3" s="1"/>
  <c r="L44" i="3"/>
  <c r="L40" i="3" s="1"/>
  <c r="J40" i="3"/>
  <c r="I44" i="3"/>
  <c r="I42" i="3" s="1"/>
  <c r="T42" i="3"/>
  <c r="T41" i="3"/>
  <c r="S41" i="3"/>
  <c r="T40" i="3"/>
  <c r="S40" i="3"/>
  <c r="Q42" i="3"/>
  <c r="Q41" i="3"/>
  <c r="P41" i="3"/>
  <c r="Q40" i="3"/>
  <c r="P40" i="3"/>
  <c r="N42" i="3"/>
  <c r="N41" i="3"/>
  <c r="M41" i="3"/>
  <c r="N40" i="3"/>
  <c r="M40" i="3"/>
  <c r="K42" i="3"/>
  <c r="K41" i="3"/>
  <c r="J41" i="3"/>
  <c r="K40" i="3"/>
  <c r="H42" i="3"/>
  <c r="H41" i="3"/>
  <c r="H40" i="3"/>
  <c r="G41" i="3"/>
  <c r="G40" i="3"/>
  <c r="X40" i="3" l="1"/>
  <c r="X41" i="3"/>
  <c r="AA42" i="3"/>
  <c r="AJ42" i="3"/>
  <c r="AJ40" i="3"/>
  <c r="AG40" i="3"/>
  <c r="AG41" i="3"/>
  <c r="AD40" i="3"/>
  <c r="AD41" i="3"/>
  <c r="AA40" i="3"/>
  <c r="U41" i="3"/>
  <c r="U42" i="3"/>
  <c r="R41" i="3"/>
  <c r="R42" i="3"/>
  <c r="O41" i="3"/>
  <c r="O42" i="3"/>
  <c r="L41" i="3"/>
  <c r="L42" i="3"/>
  <c r="I41" i="3"/>
  <c r="I40" i="3"/>
  <c r="A577" i="2"/>
  <c r="A578" i="2"/>
  <c r="A579" i="2"/>
  <c r="A580" i="2"/>
  <c r="A581" i="2"/>
  <c r="A582" i="2"/>
  <c r="V8" i="3" s="1" a="1"/>
  <c r="V8" i="3" s="1"/>
  <c r="A583" i="2"/>
  <c r="T9" i="3" s="1" a="1"/>
  <c r="T9" i="3" s="1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576" i="2"/>
  <c r="S8" i="3" a="1"/>
  <c r="S8" i="3" s="1"/>
  <c r="T8" i="3" a="1"/>
  <c r="T8" i="3" s="1"/>
  <c r="Y8" i="3" a="1"/>
  <c r="Y8" i="3" s="1"/>
  <c r="R9" i="3" a="1"/>
  <c r="R9" i="3" s="1"/>
  <c r="Z9" i="3" a="1"/>
  <c r="Z9" i="3" s="1"/>
  <c r="X10" i="3" a="1"/>
  <c r="X10" i="3" s="1"/>
  <c r="V11" i="3" a="1"/>
  <c r="V11" i="3" s="1"/>
  <c r="T12" i="3" a="1"/>
  <c r="T12" i="3" s="1"/>
  <c r="R13" i="3" a="1"/>
  <c r="R13" i="3" s="1"/>
  <c r="Z13" i="3" a="1"/>
  <c r="Z13" i="3" s="1"/>
  <c r="X14" i="3" a="1"/>
  <c r="X14" i="3" s="1"/>
  <c r="V15" i="3" a="1"/>
  <c r="V15" i="3" s="1"/>
  <c r="T16" i="3" a="1"/>
  <c r="T16" i="3" s="1"/>
  <c r="R17" i="3" a="1"/>
  <c r="R17" i="3" s="1"/>
  <c r="Z17" i="3" a="1"/>
  <c r="Z17" i="3" s="1"/>
  <c r="X18" i="3" a="1"/>
  <c r="X18" i="3" s="1"/>
  <c r="V19" i="3" a="1"/>
  <c r="V19" i="3" s="1"/>
  <c r="T20" i="3" a="1"/>
  <c r="T20" i="3" s="1"/>
  <c r="R21" i="3" a="1"/>
  <c r="R21" i="3" s="1"/>
  <c r="Z21" i="3" a="1"/>
  <c r="Z21" i="3" s="1"/>
  <c r="X22" i="3" a="1"/>
  <c r="X22" i="3" s="1"/>
  <c r="V23" i="3" a="1"/>
  <c r="V23" i="3" s="1"/>
  <c r="T24" i="3" a="1"/>
  <c r="T24" i="3" s="1"/>
  <c r="R25" i="3" a="1"/>
  <c r="R25" i="3" s="1"/>
  <c r="Z25" i="3" a="1"/>
  <c r="Z25" i="3" s="1"/>
  <c r="X26" i="3" a="1"/>
  <c r="X26" i="3" s="1"/>
  <c r="V27" i="3" a="1"/>
  <c r="V27" i="3" s="1"/>
  <c r="T28" i="3" a="1"/>
  <c r="T28" i="3" s="1"/>
  <c r="R29" i="3" a="1"/>
  <c r="R29" i="3" s="1"/>
  <c r="Z29" i="3" a="1"/>
  <c r="Z29" i="3" s="1"/>
  <c r="X30" i="3" a="1"/>
  <c r="X30" i="3" s="1"/>
  <c r="V31" i="3" a="1"/>
  <c r="V31" i="3" s="1"/>
  <c r="T32" i="3" a="1"/>
  <c r="T32" i="3" s="1"/>
  <c r="R7" i="3" a="1"/>
  <c r="R7" i="3" s="1"/>
  <c r="S7" i="3" a="1"/>
  <c r="S7" i="3" s="1"/>
  <c r="Z7" i="3" a="1"/>
  <c r="Z7" i="3" s="1"/>
  <c r="Q7" i="3" a="1"/>
  <c r="Q7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K7" i="3" a="1"/>
  <c r="K7" i="3" s="1"/>
  <c r="A236" i="2"/>
  <c r="A237" i="2"/>
  <c r="A238" i="2"/>
  <c r="A239" i="2"/>
  <c r="A240" i="2"/>
  <c r="A241" i="2"/>
  <c r="H5" i="1" s="1"/>
  <c r="A242" i="2"/>
  <c r="I19" i="1" s="1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235" i="2"/>
  <c r="A42" i="3"/>
  <c r="A41" i="3"/>
  <c r="F41" i="3" s="1"/>
  <c r="A40" i="3"/>
  <c r="A32" i="3"/>
  <c r="A31" i="3"/>
  <c r="A30" i="3"/>
  <c r="F30" i="3" s="1"/>
  <c r="A29" i="3"/>
  <c r="A28" i="3"/>
  <c r="A27" i="3"/>
  <c r="A26" i="3"/>
  <c r="A25" i="3"/>
  <c r="A24" i="3"/>
  <c r="A23" i="3"/>
  <c r="A22" i="3"/>
  <c r="A21" i="3"/>
  <c r="A20" i="3"/>
  <c r="A19" i="3"/>
  <c r="A18" i="3"/>
  <c r="F18" i="3" s="1"/>
  <c r="A17" i="3"/>
  <c r="A16" i="3"/>
  <c r="A15" i="3"/>
  <c r="F15" i="3" s="1"/>
  <c r="A14" i="3"/>
  <c r="A13" i="3"/>
  <c r="A12" i="3"/>
  <c r="A11" i="3"/>
  <c r="A10" i="3"/>
  <c r="A9" i="3"/>
  <c r="A8" i="3"/>
  <c r="A7" i="3"/>
  <c r="F7" i="3" s="1"/>
  <c r="H8" i="1"/>
  <c r="H12" i="1"/>
  <c r="H16" i="1"/>
  <c r="H20" i="1"/>
  <c r="H25" i="1"/>
  <c r="H29" i="1"/>
  <c r="H33" i="1"/>
  <c r="H37" i="1"/>
  <c r="H41" i="1"/>
  <c r="H45" i="1"/>
  <c r="H50" i="1"/>
  <c r="H54" i="1"/>
  <c r="H58" i="1"/>
  <c r="F4" i="1"/>
  <c r="G43" i="1"/>
  <c r="F43" i="1"/>
  <c r="A43" i="1"/>
  <c r="G46" i="1"/>
  <c r="F46" i="1"/>
  <c r="A46" i="1"/>
  <c r="G49" i="1"/>
  <c r="F49" i="1"/>
  <c r="A49" i="1"/>
  <c r="G37" i="1"/>
  <c r="F37" i="1"/>
  <c r="A37" i="1"/>
  <c r="G23" i="1"/>
  <c r="F23" i="1"/>
  <c r="A23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8" i="1"/>
  <c r="G38" i="1"/>
  <c r="F39" i="1"/>
  <c r="G39" i="1"/>
  <c r="F40" i="1"/>
  <c r="G40" i="1"/>
  <c r="F41" i="1"/>
  <c r="G41" i="1"/>
  <c r="F42" i="1"/>
  <c r="G42" i="1"/>
  <c r="F44" i="1"/>
  <c r="G44" i="1"/>
  <c r="F45" i="1"/>
  <c r="G45" i="1"/>
  <c r="F47" i="1"/>
  <c r="G47" i="1"/>
  <c r="F48" i="1"/>
  <c r="G48" i="1"/>
  <c r="F50" i="1"/>
  <c r="G50" i="1"/>
  <c r="F51" i="1"/>
  <c r="G51" i="1"/>
  <c r="F52" i="1"/>
  <c r="G52" i="1"/>
  <c r="F53" i="1"/>
  <c r="G53" i="1"/>
  <c r="F54" i="1"/>
  <c r="G54" i="1"/>
  <c r="F55" i="1"/>
  <c r="G55" i="1"/>
  <c r="G4" i="1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3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8" i="1"/>
  <c r="E8" i="1" s="1"/>
  <c r="A9" i="1"/>
  <c r="E9" i="1" s="1"/>
  <c r="A10" i="1"/>
  <c r="A11" i="1"/>
  <c r="A12" i="1"/>
  <c r="E12" i="1" s="1"/>
  <c r="A13" i="1"/>
  <c r="A14" i="1"/>
  <c r="A30" i="1"/>
  <c r="A31" i="1"/>
  <c r="A32" i="1"/>
  <c r="A33" i="1"/>
  <c r="A34" i="1"/>
  <c r="A35" i="1"/>
  <c r="A36" i="1"/>
  <c r="A47" i="1"/>
  <c r="E47" i="1" s="1"/>
  <c r="A48" i="1"/>
  <c r="A56" i="1"/>
  <c r="F56" i="1" s="1"/>
  <c r="A57" i="1"/>
  <c r="F57" i="1" s="1"/>
  <c r="A58" i="1"/>
  <c r="F58" i="1" s="1"/>
  <c r="A50" i="1"/>
  <c r="A51" i="1"/>
  <c r="A52" i="1"/>
  <c r="A53" i="1"/>
  <c r="A44" i="1"/>
  <c r="A45" i="1"/>
  <c r="A40" i="1"/>
  <c r="A41" i="1"/>
  <c r="A42" i="1"/>
  <c r="A20" i="1"/>
  <c r="A21" i="1"/>
  <c r="A22" i="1"/>
  <c r="A24" i="1"/>
  <c r="A25" i="1"/>
  <c r="A26" i="1"/>
  <c r="E26" i="1" s="1"/>
  <c r="A27" i="1"/>
  <c r="A28" i="1"/>
  <c r="A29" i="1"/>
  <c r="A54" i="1"/>
  <c r="A55" i="1"/>
  <c r="A17" i="1"/>
  <c r="A18" i="1"/>
  <c r="A19" i="1"/>
  <c r="A4" i="1"/>
  <c r="A5" i="1"/>
  <c r="A6" i="1"/>
  <c r="A15" i="1"/>
  <c r="A16" i="1"/>
  <c r="A38" i="1"/>
  <c r="A39" i="1"/>
  <c r="E10" i="1"/>
  <c r="E11" i="1"/>
  <c r="E13" i="1"/>
  <c r="E4" i="1"/>
  <c r="A7" i="1"/>
  <c r="E7" i="1" s="1"/>
  <c r="A4" i="2"/>
  <c r="D750" i="2"/>
  <c r="D749" i="2"/>
  <c r="E748" i="2"/>
  <c r="E749" i="2" s="1"/>
  <c r="E750" i="2" s="1"/>
  <c r="D748" i="2"/>
  <c r="D743" i="2"/>
  <c r="D742" i="2"/>
  <c r="E741" i="2"/>
  <c r="E742" i="2" s="1"/>
  <c r="E743" i="2" s="1"/>
  <c r="D741" i="2"/>
  <c r="D736" i="2"/>
  <c r="D735" i="2"/>
  <c r="E734" i="2"/>
  <c r="E735" i="2" s="1"/>
  <c r="E736" i="2" s="1"/>
  <c r="D734" i="2"/>
  <c r="D729" i="2"/>
  <c r="D728" i="2"/>
  <c r="E727" i="2"/>
  <c r="E728" i="2" s="1"/>
  <c r="E729" i="2" s="1"/>
  <c r="D727" i="2"/>
  <c r="D722" i="2"/>
  <c r="D721" i="2"/>
  <c r="E720" i="2"/>
  <c r="E721" i="2" s="1"/>
  <c r="E722" i="2" s="1"/>
  <c r="D720" i="2"/>
  <c r="E713" i="2"/>
  <c r="E714" i="2" s="1"/>
  <c r="E710" i="2"/>
  <c r="E711" i="2" s="1"/>
  <c r="E708" i="2"/>
  <c r="E707" i="2"/>
  <c r="E704" i="2"/>
  <c r="E705" i="2" s="1"/>
  <c r="D702" i="2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E690" i="2"/>
  <c r="E691" i="2" s="1"/>
  <c r="E688" i="2"/>
  <c r="E687" i="2"/>
  <c r="E684" i="2"/>
  <c r="E685" i="2" s="1"/>
  <c r="E682" i="2"/>
  <c r="E681" i="2"/>
  <c r="E678" i="2"/>
  <c r="E679" i="2" s="1"/>
  <c r="E675" i="2"/>
  <c r="E676" i="2" s="1"/>
  <c r="E673" i="2"/>
  <c r="E672" i="2"/>
  <c r="E669" i="2"/>
  <c r="E670" i="2" s="1"/>
  <c r="E666" i="2"/>
  <c r="E667" i="2" s="1"/>
  <c r="D664" i="2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E653" i="2"/>
  <c r="E652" i="2"/>
  <c r="E650" i="2"/>
  <c r="E649" i="2"/>
  <c r="E646" i="2"/>
  <c r="E647" i="2" s="1"/>
  <c r="E643" i="2"/>
  <c r="E644" i="2" s="1"/>
  <c r="E640" i="2"/>
  <c r="E641" i="2" s="1"/>
  <c r="E637" i="2"/>
  <c r="E638" i="2" s="1"/>
  <c r="D635" i="2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E624" i="2"/>
  <c r="E623" i="2"/>
  <c r="E620" i="2"/>
  <c r="E621" i="2" s="1"/>
  <c r="E618" i="2"/>
  <c r="E617" i="2"/>
  <c r="E615" i="2"/>
  <c r="E614" i="2"/>
  <c r="D612" i="2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E600" i="2"/>
  <c r="E601" i="2" s="1"/>
  <c r="E597" i="2"/>
  <c r="E598" i="2" s="1"/>
  <c r="E595" i="2"/>
  <c r="E594" i="2"/>
  <c r="E591" i="2"/>
  <c r="E592" i="2" s="1"/>
  <c r="E588" i="2"/>
  <c r="E589" i="2" s="1"/>
  <c r="E586" i="2"/>
  <c r="E585" i="2"/>
  <c r="E583" i="2"/>
  <c r="E582" i="2"/>
  <c r="E579" i="2"/>
  <c r="E580" i="2" s="1"/>
  <c r="D576" i="2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E565" i="2"/>
  <c r="E564" i="2"/>
  <c r="D562" i="2"/>
  <c r="D563" i="2" s="1"/>
  <c r="D564" i="2" s="1"/>
  <c r="D565" i="2" s="1"/>
  <c r="E556" i="2"/>
  <c r="E555" i="2"/>
  <c r="D552" i="2"/>
  <c r="D553" i="2" s="1"/>
  <c r="D554" i="2" s="1"/>
  <c r="D555" i="2" s="1"/>
  <c r="D556" i="2" s="1"/>
  <c r="E546" i="2"/>
  <c r="E545" i="2"/>
  <c r="E544" i="2"/>
  <c r="D542" i="2"/>
  <c r="D543" i="2" s="1"/>
  <c r="D544" i="2" s="1"/>
  <c r="D545" i="2" s="1"/>
  <c r="D546" i="2" s="1"/>
  <c r="E536" i="2"/>
  <c r="E535" i="2"/>
  <c r="E534" i="2"/>
  <c r="D532" i="2"/>
  <c r="D533" i="2" s="1"/>
  <c r="D534" i="2" s="1"/>
  <c r="D535" i="2" s="1"/>
  <c r="D536" i="2" s="1"/>
  <c r="D531" i="2"/>
  <c r="E525" i="2"/>
  <c r="E524" i="2"/>
  <c r="D522" i="2"/>
  <c r="D523" i="2" s="1"/>
  <c r="D524" i="2" s="1"/>
  <c r="D525" i="2" s="1"/>
  <c r="D526" i="2" s="1"/>
  <c r="E516" i="2"/>
  <c r="E515" i="2"/>
  <c r="E514" i="2"/>
  <c r="E513" i="2"/>
  <c r="E512" i="2"/>
  <c r="E511" i="2"/>
  <c r="D510" i="2"/>
  <c r="D511" i="2" s="1"/>
  <c r="D512" i="2" s="1"/>
  <c r="D513" i="2" s="1"/>
  <c r="D514" i="2" s="1"/>
  <c r="D515" i="2" s="1"/>
  <c r="D516" i="2" s="1"/>
  <c r="D509" i="2"/>
  <c r="E503" i="2"/>
  <c r="E502" i="2"/>
  <c r="E501" i="2"/>
  <c r="D498" i="2"/>
  <c r="D499" i="2" s="1"/>
  <c r="D500" i="2" s="1"/>
  <c r="D501" i="2" s="1"/>
  <c r="D502" i="2" s="1"/>
  <c r="D503" i="2" s="1"/>
  <c r="E492" i="2"/>
  <c r="E491" i="2"/>
  <c r="E490" i="2"/>
  <c r="E489" i="2"/>
  <c r="D486" i="2"/>
  <c r="D487" i="2" s="1"/>
  <c r="D488" i="2" s="1"/>
  <c r="D489" i="2" s="1"/>
  <c r="D490" i="2" s="1"/>
  <c r="D491" i="2" s="1"/>
  <c r="D492" i="2" s="1"/>
  <c r="E480" i="2"/>
  <c r="E479" i="2"/>
  <c r="D478" i="2"/>
  <c r="D479" i="2" s="1"/>
  <c r="D480" i="2" s="1"/>
  <c r="D477" i="2"/>
  <c r="E471" i="2"/>
  <c r="E470" i="2"/>
  <c r="E469" i="2"/>
  <c r="E468" i="2"/>
  <c r="D465" i="2"/>
  <c r="D466" i="2" s="1"/>
  <c r="D467" i="2" s="1"/>
  <c r="D468" i="2" s="1"/>
  <c r="D469" i="2" s="1"/>
  <c r="D470" i="2" s="1"/>
  <c r="D471" i="2" s="1"/>
  <c r="E459" i="2"/>
  <c r="E458" i="2"/>
  <c r="E457" i="2"/>
  <c r="D454" i="2"/>
  <c r="D455" i="2" s="1"/>
  <c r="D456" i="2" s="1"/>
  <c r="D457" i="2" s="1"/>
  <c r="D458" i="2" s="1"/>
  <c r="D459" i="2" s="1"/>
  <c r="E448" i="2"/>
  <c r="E447" i="2"/>
  <c r="E446" i="2"/>
  <c r="D444" i="2"/>
  <c r="D445" i="2" s="1"/>
  <c r="D446" i="2" s="1"/>
  <c r="D447" i="2" s="1"/>
  <c r="D448" i="2" s="1"/>
  <c r="E438" i="2"/>
  <c r="E437" i="2"/>
  <c r="E436" i="2"/>
  <c r="E435" i="2"/>
  <c r="E434" i="2"/>
  <c r="E433" i="2"/>
  <c r="E432" i="2"/>
  <c r="E431" i="2"/>
  <c r="D429" i="2"/>
  <c r="D430" i="2" s="1"/>
  <c r="D431" i="2" s="1"/>
  <c r="D432" i="2" s="1"/>
  <c r="D433" i="2" s="1"/>
  <c r="D434" i="2" s="1"/>
  <c r="D435" i="2" s="1"/>
  <c r="D436" i="2" s="1"/>
  <c r="D437" i="2" s="1"/>
  <c r="D438" i="2" s="1"/>
  <c r="E423" i="2"/>
  <c r="E422" i="2"/>
  <c r="E421" i="2"/>
  <c r="E420" i="2"/>
  <c r="E419" i="2"/>
  <c r="E418" i="2"/>
  <c r="E417" i="2"/>
  <c r="C417" i="2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E416" i="2"/>
  <c r="C416" i="2"/>
  <c r="D415" i="2"/>
  <c r="D416" i="2" s="1"/>
  <c r="D417" i="2" s="1"/>
  <c r="D418" i="2" s="1"/>
  <c r="D419" i="2" s="1"/>
  <c r="D420" i="2" s="1"/>
  <c r="D421" i="2" s="1"/>
  <c r="D422" i="2" s="1"/>
  <c r="D423" i="2" s="1"/>
  <c r="C415" i="2"/>
  <c r="D414" i="2"/>
  <c r="B410" i="2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D409" i="2"/>
  <c r="D408" i="2"/>
  <c r="E407" i="2"/>
  <c r="E408" i="2" s="1"/>
  <c r="E409" i="2" s="1"/>
  <c r="D407" i="2"/>
  <c r="D402" i="2"/>
  <c r="D401" i="2"/>
  <c r="E400" i="2"/>
  <c r="E401" i="2" s="1"/>
  <c r="E402" i="2" s="1"/>
  <c r="D400" i="2"/>
  <c r="D395" i="2"/>
  <c r="D394" i="2"/>
  <c r="E393" i="2"/>
  <c r="E394" i="2" s="1"/>
  <c r="E395" i="2" s="1"/>
  <c r="D393" i="2"/>
  <c r="D388" i="2"/>
  <c r="D387" i="2"/>
  <c r="E386" i="2"/>
  <c r="E387" i="2" s="1"/>
  <c r="E388" i="2" s="1"/>
  <c r="D386" i="2"/>
  <c r="E381" i="2"/>
  <c r="E380" i="2"/>
  <c r="D381" i="2"/>
  <c r="D380" i="2"/>
  <c r="E379" i="2"/>
  <c r="E349" i="2"/>
  <c r="E350" i="2" s="1"/>
  <c r="E346" i="2"/>
  <c r="E347" i="2" s="1"/>
  <c r="E343" i="2"/>
  <c r="E344" i="2" s="1"/>
  <c r="E340" i="2"/>
  <c r="E341" i="2" s="1"/>
  <c r="E337" i="2"/>
  <c r="E338" i="2" s="1"/>
  <c r="E311" i="2"/>
  <c r="E312" i="2" s="1"/>
  <c r="E308" i="2"/>
  <c r="E309" i="2" s="1"/>
  <c r="E373" i="2"/>
  <c r="E372" i="2"/>
  <c r="E369" i="2"/>
  <c r="E370" i="2" s="1"/>
  <c r="E367" i="2"/>
  <c r="E366" i="2"/>
  <c r="E363" i="2"/>
  <c r="E364" i="2" s="1"/>
  <c r="E334" i="2"/>
  <c r="E335" i="2" s="1"/>
  <c r="E332" i="2"/>
  <c r="E331" i="2"/>
  <c r="E329" i="2"/>
  <c r="E328" i="2"/>
  <c r="E326" i="2"/>
  <c r="E325" i="2"/>
  <c r="E305" i="2"/>
  <c r="E306" i="2" s="1"/>
  <c r="E303" i="2"/>
  <c r="E302" i="2"/>
  <c r="E299" i="2"/>
  <c r="E300" i="2" s="1"/>
  <c r="E296" i="2"/>
  <c r="E297" i="2" s="1"/>
  <c r="D283" i="2"/>
  <c r="E282" i="2"/>
  <c r="E283" i="2" s="1"/>
  <c r="E279" i="2"/>
  <c r="E280" i="2" s="1"/>
  <c r="E276" i="2"/>
  <c r="E277" i="2" s="1"/>
  <c r="E273" i="2"/>
  <c r="E274" i="2" s="1"/>
  <c r="D260" i="2"/>
  <c r="D259" i="2"/>
  <c r="E259" i="2"/>
  <c r="E260" i="2" s="1"/>
  <c r="E256" i="2"/>
  <c r="E257" i="2" s="1"/>
  <c r="E253" i="2"/>
  <c r="E254" i="2" s="1"/>
  <c r="E250" i="2"/>
  <c r="E251" i="2" s="1"/>
  <c r="E248" i="2"/>
  <c r="E247" i="2"/>
  <c r="E244" i="2"/>
  <c r="E245" i="2" s="1"/>
  <c r="E241" i="2"/>
  <c r="E242" i="2" s="1"/>
  <c r="E239" i="2"/>
  <c r="E238" i="2"/>
  <c r="D379" i="2"/>
  <c r="D361" i="2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23" i="2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294" i="2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258" i="2"/>
  <c r="D282" i="2"/>
  <c r="D273" i="2"/>
  <c r="D274" i="2"/>
  <c r="D275" i="2" s="1"/>
  <c r="D276" i="2" s="1"/>
  <c r="D277" i="2" s="1"/>
  <c r="D278" i="2" s="1"/>
  <c r="D279" i="2" s="1"/>
  <c r="D280" i="2" s="1"/>
  <c r="D281" i="2" s="1"/>
  <c r="D272" i="2"/>
  <c r="D237" i="2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36" i="2"/>
  <c r="D271" i="2"/>
  <c r="D235" i="2"/>
  <c r="E224" i="2"/>
  <c r="E223" i="2"/>
  <c r="E215" i="2"/>
  <c r="E214" i="2"/>
  <c r="E205" i="2"/>
  <c r="E204" i="2"/>
  <c r="E203" i="2"/>
  <c r="E195" i="2"/>
  <c r="D192" i="2"/>
  <c r="D193" i="2"/>
  <c r="D194" i="2" s="1"/>
  <c r="D195" i="2" s="1"/>
  <c r="D191" i="2"/>
  <c r="E194" i="2"/>
  <c r="E193" i="2"/>
  <c r="E184" i="2"/>
  <c r="E183" i="2"/>
  <c r="D173" i="2"/>
  <c r="D174" i="2"/>
  <c r="D175" i="2" s="1"/>
  <c r="E174" i="2"/>
  <c r="E175" i="2"/>
  <c r="E173" i="2"/>
  <c r="E172" i="2"/>
  <c r="E171" i="2"/>
  <c r="E170" i="2"/>
  <c r="D162" i="2"/>
  <c r="E162" i="2"/>
  <c r="E161" i="2"/>
  <c r="E160" i="2"/>
  <c r="E159" i="2"/>
  <c r="D150" i="2"/>
  <c r="E150" i="2"/>
  <c r="E149" i="2"/>
  <c r="E148" i="2"/>
  <c r="E147" i="2"/>
  <c r="E138" i="2"/>
  <c r="E137" i="2"/>
  <c r="E136" i="2"/>
  <c r="D128" i="2"/>
  <c r="E127" i="2"/>
  <c r="E128" i="2"/>
  <c r="E126" i="2"/>
  <c r="E125" i="2"/>
  <c r="E116" i="2"/>
  <c r="E115" i="2"/>
  <c r="E114" i="2"/>
  <c r="E105" i="2"/>
  <c r="E104" i="2"/>
  <c r="E103" i="2"/>
  <c r="E95" i="2"/>
  <c r="E94" i="2"/>
  <c r="E93" i="2"/>
  <c r="E92" i="2"/>
  <c r="E91" i="2"/>
  <c r="E90" i="2"/>
  <c r="E89" i="2"/>
  <c r="E88" i="2"/>
  <c r="E74" i="2"/>
  <c r="E75" i="2"/>
  <c r="E76" i="2"/>
  <c r="E77" i="2"/>
  <c r="E78" i="2"/>
  <c r="E79" i="2"/>
  <c r="E80" i="2"/>
  <c r="E73" i="2"/>
  <c r="D222" i="2"/>
  <c r="D223" i="2" s="1"/>
  <c r="D224" i="2" s="1"/>
  <c r="D221" i="2"/>
  <c r="D201" i="2"/>
  <c r="D202" i="2" s="1"/>
  <c r="D203" i="2" s="1"/>
  <c r="D204" i="2" s="1"/>
  <c r="D205" i="2" s="1"/>
  <c r="D181" i="2"/>
  <c r="D182" i="2" s="1"/>
  <c r="D183" i="2" s="1"/>
  <c r="D184" i="2" s="1"/>
  <c r="D185" i="2" s="1"/>
  <c r="D168" i="2"/>
  <c r="D169" i="2" s="1"/>
  <c r="D170" i="2" s="1"/>
  <c r="D171" i="2" s="1"/>
  <c r="D172" i="2" s="1"/>
  <c r="D134" i="2"/>
  <c r="D135" i="2" s="1"/>
  <c r="D136" i="2" s="1"/>
  <c r="D137" i="2" s="1"/>
  <c r="D138" i="2" s="1"/>
  <c r="B409" i="2"/>
  <c r="B403" i="2"/>
  <c r="B404" i="2" s="1"/>
  <c r="B405" i="2" s="1"/>
  <c r="B406" i="2" s="1"/>
  <c r="B407" i="2" s="1"/>
  <c r="B408" i="2" s="1"/>
  <c r="D211" i="2"/>
  <c r="D212" i="2" s="1"/>
  <c r="D213" i="2" s="1"/>
  <c r="D214" i="2" s="1"/>
  <c r="D215" i="2" s="1"/>
  <c r="D156" i="2"/>
  <c r="D157" i="2" s="1"/>
  <c r="D158" i="2" s="1"/>
  <c r="D159" i="2" s="1"/>
  <c r="D160" i="2" s="1"/>
  <c r="D161" i="2" s="1"/>
  <c r="D144" i="2"/>
  <c r="D145" i="2" s="1"/>
  <c r="D146" i="2" s="1"/>
  <c r="D147" i="2" s="1"/>
  <c r="D148" i="2" s="1"/>
  <c r="D149" i="2" s="1"/>
  <c r="D122" i="2"/>
  <c r="D123" i="2" s="1"/>
  <c r="D124" i="2" s="1"/>
  <c r="D125" i="2" s="1"/>
  <c r="D126" i="2" s="1"/>
  <c r="D127" i="2" s="1"/>
  <c r="D114" i="2"/>
  <c r="D115" i="2" s="1"/>
  <c r="D116" i="2" s="1"/>
  <c r="D111" i="2"/>
  <c r="D112" i="2" s="1"/>
  <c r="D113" i="2" s="1"/>
  <c r="D101" i="2"/>
  <c r="D102" i="2" s="1"/>
  <c r="D103" i="2" s="1"/>
  <c r="D104" i="2" s="1"/>
  <c r="D105" i="2" s="1"/>
  <c r="D190" i="2"/>
  <c r="C73" i="2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D86" i="2"/>
  <c r="D87" i="2" s="1"/>
  <c r="D88" i="2" s="1"/>
  <c r="D89" i="2" s="1"/>
  <c r="D90" i="2" s="1"/>
  <c r="D91" i="2" s="1"/>
  <c r="D92" i="2" s="1"/>
  <c r="D93" i="2" s="1"/>
  <c r="D94" i="2" s="1"/>
  <c r="D95" i="2" s="1"/>
  <c r="D74" i="2"/>
  <c r="D75" i="2" s="1"/>
  <c r="D76" i="2" s="1"/>
  <c r="D77" i="2" s="1"/>
  <c r="D78" i="2" s="1"/>
  <c r="D79" i="2" s="1"/>
  <c r="D80" i="2" s="1"/>
  <c r="D73" i="2"/>
  <c r="D72" i="2"/>
  <c r="D71" i="2"/>
  <c r="F66" i="2"/>
  <c r="F65" i="2"/>
  <c r="F63" i="2"/>
  <c r="F62" i="2"/>
  <c r="F60" i="2"/>
  <c r="F59" i="2"/>
  <c r="F58" i="2"/>
  <c r="F56" i="2"/>
  <c r="F55" i="2"/>
  <c r="F54" i="2"/>
  <c r="F52" i="2"/>
  <c r="F51" i="2"/>
  <c r="F49" i="2"/>
  <c r="F48" i="2"/>
  <c r="F47" i="2"/>
  <c r="F46" i="2"/>
  <c r="F45" i="2"/>
  <c r="F44" i="2"/>
  <c r="F42" i="2"/>
  <c r="F41" i="2"/>
  <c r="F40" i="2"/>
  <c r="F38" i="2"/>
  <c r="F37" i="2"/>
  <c r="F36" i="2"/>
  <c r="F34" i="2"/>
  <c r="F33" i="2"/>
  <c r="F31" i="2"/>
  <c r="F30" i="2"/>
  <c r="F29" i="2"/>
  <c r="F28" i="2"/>
  <c r="F26" i="2"/>
  <c r="F25" i="2"/>
  <c r="F24" i="2"/>
  <c r="F22" i="2"/>
  <c r="F21" i="2"/>
  <c r="F19" i="2"/>
  <c r="F18" i="2"/>
  <c r="F17" i="2"/>
  <c r="F16" i="2"/>
  <c r="F15" i="2"/>
  <c r="F14" i="2"/>
  <c r="F13" i="2"/>
  <c r="F5" i="2"/>
  <c r="F6" i="2"/>
  <c r="F7" i="2"/>
  <c r="F8" i="2"/>
  <c r="F9" i="2"/>
  <c r="F10" i="2"/>
  <c r="F11" i="2"/>
  <c r="F4" i="2"/>
  <c r="E66" i="2"/>
  <c r="E65" i="2"/>
  <c r="E63" i="2"/>
  <c r="E62" i="2"/>
  <c r="E60" i="2"/>
  <c r="E59" i="2"/>
  <c r="E58" i="2"/>
  <c r="E56" i="2"/>
  <c r="E55" i="2"/>
  <c r="E54" i="2"/>
  <c r="E52" i="2"/>
  <c r="E51" i="2"/>
  <c r="E49" i="2"/>
  <c r="E48" i="2"/>
  <c r="E47" i="2"/>
  <c r="E46" i="2"/>
  <c r="E45" i="2"/>
  <c r="E44" i="2"/>
  <c r="E42" i="2"/>
  <c r="E41" i="2"/>
  <c r="E40" i="2"/>
  <c r="E38" i="2"/>
  <c r="E37" i="2"/>
  <c r="E36" i="2"/>
  <c r="E34" i="2"/>
  <c r="E33" i="2"/>
  <c r="E31" i="2"/>
  <c r="E30" i="2"/>
  <c r="E29" i="2"/>
  <c r="E28" i="2"/>
  <c r="E26" i="2"/>
  <c r="E25" i="2"/>
  <c r="E24" i="2"/>
  <c r="E22" i="2"/>
  <c r="E21" i="2"/>
  <c r="E19" i="2"/>
  <c r="E18" i="2"/>
  <c r="E17" i="2"/>
  <c r="E16" i="2"/>
  <c r="E15" i="2"/>
  <c r="E14" i="2"/>
  <c r="E13" i="2"/>
  <c r="E5" i="2"/>
  <c r="E6" i="2"/>
  <c r="E7" i="2"/>
  <c r="E8" i="2"/>
  <c r="E9" i="2"/>
  <c r="E10" i="2"/>
  <c r="E11" i="2"/>
  <c r="E4" i="2"/>
  <c r="C72" i="2"/>
  <c r="B68" i="2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67" i="2"/>
  <c r="D65" i="2"/>
  <c r="D66" i="2" s="1"/>
  <c r="D62" i="2"/>
  <c r="D63" i="2" s="1"/>
  <c r="D58" i="2"/>
  <c r="D59" i="2" s="1"/>
  <c r="D60" i="2" s="1"/>
  <c r="D54" i="2"/>
  <c r="D55" i="2" s="1"/>
  <c r="D56" i="2" s="1"/>
  <c r="D51" i="2"/>
  <c r="D52" i="2" s="1"/>
  <c r="D44" i="2"/>
  <c r="D45" i="2" s="1"/>
  <c r="D46" i="2" s="1"/>
  <c r="D47" i="2" s="1"/>
  <c r="D48" i="2" s="1"/>
  <c r="D49" i="2" s="1"/>
  <c r="D40" i="2"/>
  <c r="D41" i="2" s="1"/>
  <c r="D42" i="2" s="1"/>
  <c r="D36" i="2"/>
  <c r="D37" i="2" s="1"/>
  <c r="D38" i="2" s="1"/>
  <c r="D33" i="2"/>
  <c r="D34" i="2" s="1"/>
  <c r="D28" i="2"/>
  <c r="D29" i="2" s="1"/>
  <c r="D30" i="2" s="1"/>
  <c r="D31" i="2" s="1"/>
  <c r="D24" i="2"/>
  <c r="D25" i="2" s="1"/>
  <c r="D26" i="2" s="1"/>
  <c r="D21" i="2"/>
  <c r="D22" i="2" s="1"/>
  <c r="D13" i="2"/>
  <c r="D14" i="2" s="1"/>
  <c r="D15" i="2" s="1"/>
  <c r="D16" i="2" s="1"/>
  <c r="D17" i="2" s="1"/>
  <c r="D18" i="2" s="1"/>
  <c r="D19" i="2" s="1"/>
  <c r="D4" i="2"/>
  <c r="D5" i="2" s="1"/>
  <c r="D6" i="2" s="1"/>
  <c r="D7" i="2" s="1"/>
  <c r="D8" i="2" s="1"/>
  <c r="D9" i="2" s="1"/>
  <c r="D10" i="2" s="1"/>
  <c r="D11" i="2" s="1"/>
  <c r="J7" i="3" l="1" a="1"/>
  <c r="J7" i="3" s="1"/>
  <c r="Y7" i="3" a="1"/>
  <c r="Y7" i="3" s="1"/>
  <c r="P7" i="3" a="1"/>
  <c r="P7" i="3" s="1"/>
  <c r="I7" i="3" a="1"/>
  <c r="I7" i="3" s="1"/>
  <c r="X7" i="3" a="1"/>
  <c r="X7" i="3" s="1"/>
  <c r="O7" i="3" a="1"/>
  <c r="O7" i="3" s="1"/>
  <c r="H7" i="3" a="1"/>
  <c r="H7" i="3" s="1"/>
  <c r="W7" i="3" a="1"/>
  <c r="W7" i="3" s="1"/>
  <c r="N7" i="3" a="1"/>
  <c r="N7" i="3" s="1"/>
  <c r="V7" i="3" a="1"/>
  <c r="V7" i="3" s="1"/>
  <c r="M7" i="3" a="1"/>
  <c r="M7" i="3" s="1"/>
  <c r="U7" i="3" a="1"/>
  <c r="U7" i="3" s="1"/>
  <c r="L7" i="3" a="1"/>
  <c r="L7" i="3" s="1"/>
  <c r="G7" i="3" a="1"/>
  <c r="G7" i="3" s="1"/>
  <c r="T7" i="3" a="1"/>
  <c r="T7" i="3" s="1"/>
  <c r="U32" i="3" a="1"/>
  <c r="U32" i="3" s="1"/>
  <c r="W31" i="3" a="1"/>
  <c r="W31" i="3" s="1"/>
  <c r="Y30" i="3" a="1"/>
  <c r="Y30" i="3" s="1"/>
  <c r="Q30" i="3" a="1"/>
  <c r="Q30" i="3" s="1"/>
  <c r="S29" i="3" a="1"/>
  <c r="S29" i="3" s="1"/>
  <c r="U28" i="3" a="1"/>
  <c r="U28" i="3" s="1"/>
  <c r="W27" i="3" a="1"/>
  <c r="W27" i="3" s="1"/>
  <c r="Y26" i="3" a="1"/>
  <c r="Y26" i="3" s="1"/>
  <c r="Q26" i="3" a="1"/>
  <c r="Q26" i="3" s="1"/>
  <c r="S25" i="3" a="1"/>
  <c r="S25" i="3" s="1"/>
  <c r="U24" i="3" a="1"/>
  <c r="U24" i="3" s="1"/>
  <c r="W23" i="3" a="1"/>
  <c r="W23" i="3" s="1"/>
  <c r="Y22" i="3" a="1"/>
  <c r="Y22" i="3" s="1"/>
  <c r="Q22" i="3" a="1"/>
  <c r="Q22" i="3" s="1"/>
  <c r="S21" i="3" a="1"/>
  <c r="S21" i="3" s="1"/>
  <c r="U20" i="3" a="1"/>
  <c r="U20" i="3" s="1"/>
  <c r="W19" i="3" a="1"/>
  <c r="W19" i="3" s="1"/>
  <c r="Y18" i="3" a="1"/>
  <c r="Y18" i="3" s="1"/>
  <c r="Q18" i="3" a="1"/>
  <c r="Q18" i="3" s="1"/>
  <c r="S17" i="3" a="1"/>
  <c r="S17" i="3" s="1"/>
  <c r="U16" i="3" a="1"/>
  <c r="U16" i="3" s="1"/>
  <c r="W15" i="3" a="1"/>
  <c r="W15" i="3" s="1"/>
  <c r="Y14" i="3" a="1"/>
  <c r="Y14" i="3" s="1"/>
  <c r="Q14" i="3" a="1"/>
  <c r="Q14" i="3" s="1"/>
  <c r="S13" i="3" a="1"/>
  <c r="S13" i="3" s="1"/>
  <c r="U12" i="3" a="1"/>
  <c r="U12" i="3" s="1"/>
  <c r="W11" i="3" a="1"/>
  <c r="W11" i="3" s="1"/>
  <c r="Y10" i="3" a="1"/>
  <c r="Y10" i="3" s="1"/>
  <c r="Q10" i="3" a="1"/>
  <c r="Q10" i="3" s="1"/>
  <c r="S9" i="3" a="1"/>
  <c r="S9" i="3" s="1"/>
  <c r="U8" i="3" a="1"/>
  <c r="U8" i="3" s="1"/>
  <c r="S32" i="3" a="1"/>
  <c r="S32" i="3" s="1"/>
  <c r="U31" i="3" a="1"/>
  <c r="U31" i="3" s="1"/>
  <c r="W30" i="3" a="1"/>
  <c r="W30" i="3" s="1"/>
  <c r="Y29" i="3" a="1"/>
  <c r="Y29" i="3" s="1"/>
  <c r="Q29" i="3" a="1"/>
  <c r="Q29" i="3" s="1"/>
  <c r="S28" i="3" a="1"/>
  <c r="S28" i="3" s="1"/>
  <c r="U27" i="3" a="1"/>
  <c r="U27" i="3" s="1"/>
  <c r="W26" i="3" a="1"/>
  <c r="W26" i="3" s="1"/>
  <c r="Y25" i="3" a="1"/>
  <c r="Y25" i="3" s="1"/>
  <c r="Q25" i="3" a="1"/>
  <c r="Q25" i="3" s="1"/>
  <c r="S24" i="3" a="1"/>
  <c r="S24" i="3" s="1"/>
  <c r="U23" i="3" a="1"/>
  <c r="U23" i="3" s="1"/>
  <c r="W22" i="3" a="1"/>
  <c r="W22" i="3" s="1"/>
  <c r="Y21" i="3" a="1"/>
  <c r="Y21" i="3" s="1"/>
  <c r="Q21" i="3" a="1"/>
  <c r="Q21" i="3" s="1"/>
  <c r="S20" i="3" a="1"/>
  <c r="S20" i="3" s="1"/>
  <c r="U19" i="3" a="1"/>
  <c r="U19" i="3" s="1"/>
  <c r="W18" i="3" a="1"/>
  <c r="W18" i="3" s="1"/>
  <c r="Y17" i="3" a="1"/>
  <c r="Y17" i="3" s="1"/>
  <c r="Q17" i="3" a="1"/>
  <c r="Q17" i="3" s="1"/>
  <c r="S16" i="3" a="1"/>
  <c r="S16" i="3" s="1"/>
  <c r="U15" i="3" a="1"/>
  <c r="U15" i="3" s="1"/>
  <c r="W14" i="3" a="1"/>
  <c r="W14" i="3" s="1"/>
  <c r="Y13" i="3" a="1"/>
  <c r="Y13" i="3" s="1"/>
  <c r="Q13" i="3" a="1"/>
  <c r="Q13" i="3" s="1"/>
  <c r="S12" i="3" a="1"/>
  <c r="S12" i="3" s="1"/>
  <c r="U11" i="3" a="1"/>
  <c r="U11" i="3" s="1"/>
  <c r="W10" i="3" a="1"/>
  <c r="W10" i="3" s="1"/>
  <c r="Y9" i="3" a="1"/>
  <c r="Y9" i="3" s="1"/>
  <c r="Q9" i="3" a="1"/>
  <c r="Q9" i="3" s="1"/>
  <c r="Z32" i="3" a="1"/>
  <c r="Z32" i="3" s="1"/>
  <c r="R32" i="3" a="1"/>
  <c r="R32" i="3" s="1"/>
  <c r="T31" i="3" a="1"/>
  <c r="T31" i="3" s="1"/>
  <c r="V30" i="3" a="1"/>
  <c r="V30" i="3" s="1"/>
  <c r="X29" i="3" a="1"/>
  <c r="X29" i="3" s="1"/>
  <c r="Z28" i="3" a="1"/>
  <c r="Z28" i="3" s="1"/>
  <c r="R28" i="3" a="1"/>
  <c r="R28" i="3" s="1"/>
  <c r="T27" i="3" a="1"/>
  <c r="T27" i="3" s="1"/>
  <c r="V26" i="3" a="1"/>
  <c r="V26" i="3" s="1"/>
  <c r="X25" i="3" a="1"/>
  <c r="X25" i="3" s="1"/>
  <c r="Z24" i="3" a="1"/>
  <c r="Z24" i="3" s="1"/>
  <c r="R24" i="3" a="1"/>
  <c r="R24" i="3" s="1"/>
  <c r="T23" i="3" a="1"/>
  <c r="T23" i="3" s="1"/>
  <c r="V22" i="3" a="1"/>
  <c r="V22" i="3" s="1"/>
  <c r="X21" i="3" a="1"/>
  <c r="X21" i="3" s="1"/>
  <c r="Z20" i="3" a="1"/>
  <c r="Z20" i="3" s="1"/>
  <c r="R20" i="3" a="1"/>
  <c r="R20" i="3" s="1"/>
  <c r="T19" i="3" a="1"/>
  <c r="T19" i="3" s="1"/>
  <c r="V18" i="3" a="1"/>
  <c r="V18" i="3" s="1"/>
  <c r="X17" i="3" a="1"/>
  <c r="X17" i="3" s="1"/>
  <c r="Z16" i="3" a="1"/>
  <c r="Z16" i="3" s="1"/>
  <c r="R16" i="3" a="1"/>
  <c r="R16" i="3" s="1"/>
  <c r="T15" i="3" a="1"/>
  <c r="T15" i="3" s="1"/>
  <c r="V14" i="3" a="1"/>
  <c r="V14" i="3" s="1"/>
  <c r="X13" i="3" a="1"/>
  <c r="X13" i="3" s="1"/>
  <c r="Z12" i="3" a="1"/>
  <c r="Z12" i="3" s="1"/>
  <c r="R12" i="3" a="1"/>
  <c r="R12" i="3" s="1"/>
  <c r="T11" i="3" a="1"/>
  <c r="T11" i="3" s="1"/>
  <c r="V10" i="3" a="1"/>
  <c r="V10" i="3" s="1"/>
  <c r="X9" i="3" a="1"/>
  <c r="X9" i="3" s="1"/>
  <c r="Z8" i="3" a="1"/>
  <c r="Z8" i="3" s="1"/>
  <c r="R8" i="3" a="1"/>
  <c r="R8" i="3" s="1"/>
  <c r="Y32" i="3" a="1"/>
  <c r="Y32" i="3" s="1"/>
  <c r="Q32" i="3" a="1"/>
  <c r="Q32" i="3" s="1"/>
  <c r="S31" i="3" a="1"/>
  <c r="S31" i="3" s="1"/>
  <c r="U30" i="3" a="1"/>
  <c r="U30" i="3" s="1"/>
  <c r="W29" i="3" a="1"/>
  <c r="W29" i="3" s="1"/>
  <c r="Y28" i="3" a="1"/>
  <c r="Y28" i="3" s="1"/>
  <c r="Q28" i="3" a="1"/>
  <c r="Q28" i="3" s="1"/>
  <c r="S27" i="3" a="1"/>
  <c r="S27" i="3" s="1"/>
  <c r="U26" i="3" a="1"/>
  <c r="U26" i="3" s="1"/>
  <c r="W25" i="3" a="1"/>
  <c r="W25" i="3" s="1"/>
  <c r="Y24" i="3" a="1"/>
  <c r="Y24" i="3" s="1"/>
  <c r="Q24" i="3" a="1"/>
  <c r="Q24" i="3" s="1"/>
  <c r="S23" i="3" a="1"/>
  <c r="S23" i="3" s="1"/>
  <c r="U22" i="3" a="1"/>
  <c r="U22" i="3" s="1"/>
  <c r="W21" i="3" a="1"/>
  <c r="W21" i="3" s="1"/>
  <c r="Y20" i="3" a="1"/>
  <c r="Y20" i="3" s="1"/>
  <c r="Q20" i="3" a="1"/>
  <c r="Q20" i="3" s="1"/>
  <c r="S19" i="3" a="1"/>
  <c r="S19" i="3" s="1"/>
  <c r="U18" i="3" a="1"/>
  <c r="U18" i="3" s="1"/>
  <c r="W17" i="3" a="1"/>
  <c r="W17" i="3" s="1"/>
  <c r="Y16" i="3" a="1"/>
  <c r="Y16" i="3" s="1"/>
  <c r="Q16" i="3" a="1"/>
  <c r="Q16" i="3" s="1"/>
  <c r="S15" i="3" a="1"/>
  <c r="S15" i="3" s="1"/>
  <c r="U14" i="3" a="1"/>
  <c r="U14" i="3" s="1"/>
  <c r="W13" i="3" a="1"/>
  <c r="W13" i="3" s="1"/>
  <c r="Y12" i="3" a="1"/>
  <c r="Y12" i="3" s="1"/>
  <c r="Q12" i="3" a="1"/>
  <c r="Q12" i="3" s="1"/>
  <c r="S11" i="3" a="1"/>
  <c r="S11" i="3" s="1"/>
  <c r="U10" i="3" a="1"/>
  <c r="U10" i="3" s="1"/>
  <c r="W9" i="3" a="1"/>
  <c r="W9" i="3" s="1"/>
  <c r="Q8" i="3" a="1"/>
  <c r="Q8" i="3" s="1"/>
  <c r="X32" i="3" a="1"/>
  <c r="X32" i="3" s="1"/>
  <c r="Z31" i="3" a="1"/>
  <c r="Z31" i="3" s="1"/>
  <c r="R31" i="3" a="1"/>
  <c r="R31" i="3" s="1"/>
  <c r="T30" i="3" a="1"/>
  <c r="T30" i="3" s="1"/>
  <c r="V29" i="3" a="1"/>
  <c r="V29" i="3" s="1"/>
  <c r="X28" i="3" a="1"/>
  <c r="X28" i="3" s="1"/>
  <c r="Z27" i="3" a="1"/>
  <c r="Z27" i="3" s="1"/>
  <c r="R27" i="3" a="1"/>
  <c r="R27" i="3" s="1"/>
  <c r="T26" i="3" a="1"/>
  <c r="T26" i="3" s="1"/>
  <c r="V25" i="3" a="1"/>
  <c r="V25" i="3" s="1"/>
  <c r="X24" i="3" a="1"/>
  <c r="X24" i="3" s="1"/>
  <c r="Z23" i="3" a="1"/>
  <c r="Z23" i="3" s="1"/>
  <c r="R23" i="3" a="1"/>
  <c r="R23" i="3" s="1"/>
  <c r="T22" i="3" a="1"/>
  <c r="T22" i="3" s="1"/>
  <c r="V21" i="3" a="1"/>
  <c r="V21" i="3" s="1"/>
  <c r="X20" i="3" a="1"/>
  <c r="X20" i="3" s="1"/>
  <c r="Z19" i="3" a="1"/>
  <c r="Z19" i="3" s="1"/>
  <c r="R19" i="3" a="1"/>
  <c r="R19" i="3" s="1"/>
  <c r="T18" i="3" a="1"/>
  <c r="T18" i="3" s="1"/>
  <c r="V17" i="3" a="1"/>
  <c r="V17" i="3" s="1"/>
  <c r="X16" i="3" a="1"/>
  <c r="X16" i="3" s="1"/>
  <c r="Z15" i="3" a="1"/>
  <c r="Z15" i="3" s="1"/>
  <c r="R15" i="3" a="1"/>
  <c r="R15" i="3" s="1"/>
  <c r="T14" i="3" a="1"/>
  <c r="T14" i="3" s="1"/>
  <c r="V13" i="3" a="1"/>
  <c r="V13" i="3" s="1"/>
  <c r="X12" i="3" a="1"/>
  <c r="X12" i="3" s="1"/>
  <c r="Z11" i="3" a="1"/>
  <c r="Z11" i="3" s="1"/>
  <c r="R11" i="3" a="1"/>
  <c r="R11" i="3" s="1"/>
  <c r="T10" i="3" a="1"/>
  <c r="T10" i="3" s="1"/>
  <c r="V9" i="3" a="1"/>
  <c r="V9" i="3" s="1"/>
  <c r="X8" i="3" a="1"/>
  <c r="X8" i="3" s="1"/>
  <c r="W32" i="3" a="1"/>
  <c r="W32" i="3" s="1"/>
  <c r="Y31" i="3" a="1"/>
  <c r="Y31" i="3" s="1"/>
  <c r="Q31" i="3" a="1"/>
  <c r="Q31" i="3" s="1"/>
  <c r="S30" i="3" a="1"/>
  <c r="S30" i="3" s="1"/>
  <c r="U29" i="3" a="1"/>
  <c r="U29" i="3" s="1"/>
  <c r="W28" i="3" a="1"/>
  <c r="W28" i="3" s="1"/>
  <c r="Y27" i="3" a="1"/>
  <c r="Y27" i="3" s="1"/>
  <c r="Q27" i="3" a="1"/>
  <c r="Q27" i="3" s="1"/>
  <c r="S26" i="3" a="1"/>
  <c r="S26" i="3" s="1"/>
  <c r="U25" i="3" a="1"/>
  <c r="U25" i="3" s="1"/>
  <c r="W24" i="3" a="1"/>
  <c r="W24" i="3" s="1"/>
  <c r="Y23" i="3" a="1"/>
  <c r="Y23" i="3" s="1"/>
  <c r="Q23" i="3" a="1"/>
  <c r="Q23" i="3" s="1"/>
  <c r="S22" i="3" a="1"/>
  <c r="S22" i="3" s="1"/>
  <c r="U21" i="3" a="1"/>
  <c r="U21" i="3" s="1"/>
  <c r="W20" i="3" a="1"/>
  <c r="W20" i="3" s="1"/>
  <c r="Y19" i="3" a="1"/>
  <c r="Y19" i="3" s="1"/>
  <c r="Q19" i="3" a="1"/>
  <c r="Q19" i="3" s="1"/>
  <c r="S18" i="3" a="1"/>
  <c r="S18" i="3" s="1"/>
  <c r="U17" i="3" a="1"/>
  <c r="U17" i="3" s="1"/>
  <c r="W16" i="3" a="1"/>
  <c r="W16" i="3" s="1"/>
  <c r="Y15" i="3" a="1"/>
  <c r="Y15" i="3" s="1"/>
  <c r="Q15" i="3" a="1"/>
  <c r="Q15" i="3" s="1"/>
  <c r="S14" i="3" a="1"/>
  <c r="S14" i="3" s="1"/>
  <c r="U13" i="3" a="1"/>
  <c r="U13" i="3" s="1"/>
  <c r="W12" i="3" a="1"/>
  <c r="W12" i="3" s="1"/>
  <c r="Y11" i="3" a="1"/>
  <c r="Y11" i="3" s="1"/>
  <c r="Q11" i="3" a="1"/>
  <c r="Q11" i="3" s="1"/>
  <c r="S10" i="3" a="1"/>
  <c r="S10" i="3" s="1"/>
  <c r="U9" i="3" a="1"/>
  <c r="U9" i="3" s="1"/>
  <c r="W8" i="3" a="1"/>
  <c r="W8" i="3" s="1"/>
  <c r="V32" i="3" a="1"/>
  <c r="V32" i="3" s="1"/>
  <c r="X31" i="3" a="1"/>
  <c r="X31" i="3" s="1"/>
  <c r="Z30" i="3" a="1"/>
  <c r="Z30" i="3" s="1"/>
  <c r="R30" i="3" a="1"/>
  <c r="R30" i="3" s="1"/>
  <c r="T29" i="3" a="1"/>
  <c r="T29" i="3" s="1"/>
  <c r="V28" i="3" a="1"/>
  <c r="V28" i="3" s="1"/>
  <c r="X27" i="3" a="1"/>
  <c r="X27" i="3" s="1"/>
  <c r="Z26" i="3" a="1"/>
  <c r="Z26" i="3" s="1"/>
  <c r="R26" i="3" a="1"/>
  <c r="R26" i="3" s="1"/>
  <c r="T25" i="3" a="1"/>
  <c r="T25" i="3" s="1"/>
  <c r="V24" i="3" a="1"/>
  <c r="V24" i="3" s="1"/>
  <c r="X23" i="3" a="1"/>
  <c r="X23" i="3" s="1"/>
  <c r="Z22" i="3" a="1"/>
  <c r="Z22" i="3" s="1"/>
  <c r="R22" i="3" a="1"/>
  <c r="R22" i="3" s="1"/>
  <c r="T21" i="3" a="1"/>
  <c r="T21" i="3" s="1"/>
  <c r="V20" i="3" a="1"/>
  <c r="V20" i="3" s="1"/>
  <c r="X19" i="3" a="1"/>
  <c r="X19" i="3" s="1"/>
  <c r="Z18" i="3" a="1"/>
  <c r="Z18" i="3" s="1"/>
  <c r="R18" i="3" a="1"/>
  <c r="R18" i="3" s="1"/>
  <c r="T17" i="3" a="1"/>
  <c r="T17" i="3" s="1"/>
  <c r="V16" i="3" a="1"/>
  <c r="V16" i="3" s="1"/>
  <c r="X15" i="3" a="1"/>
  <c r="X15" i="3" s="1"/>
  <c r="Z14" i="3" a="1"/>
  <c r="Z14" i="3" s="1"/>
  <c r="R14" i="3" a="1"/>
  <c r="R14" i="3" s="1"/>
  <c r="T13" i="3" a="1"/>
  <c r="T13" i="3" s="1"/>
  <c r="V12" i="3" a="1"/>
  <c r="V12" i="3" s="1"/>
  <c r="X11" i="3" a="1"/>
  <c r="X11" i="3" s="1"/>
  <c r="Z10" i="3" a="1"/>
  <c r="Z10" i="3" s="1"/>
  <c r="R10" i="3" a="1"/>
  <c r="R10" i="3" s="1"/>
  <c r="I58" i="1"/>
  <c r="I54" i="1"/>
  <c r="I50" i="1"/>
  <c r="I45" i="1"/>
  <c r="I41" i="1"/>
  <c r="I37" i="1"/>
  <c r="I33" i="1"/>
  <c r="I29" i="1"/>
  <c r="I25" i="1"/>
  <c r="I20" i="1"/>
  <c r="I16" i="1"/>
  <c r="I12" i="1"/>
  <c r="I8" i="1"/>
  <c r="I49" i="1"/>
  <c r="I28" i="1"/>
  <c r="H57" i="1"/>
  <c r="H53" i="1"/>
  <c r="H49" i="1"/>
  <c r="H44" i="1"/>
  <c r="H40" i="1"/>
  <c r="H36" i="1"/>
  <c r="H32" i="1"/>
  <c r="H28" i="1"/>
  <c r="H24" i="1"/>
  <c r="H19" i="1"/>
  <c r="H15" i="1"/>
  <c r="H11" i="1"/>
  <c r="H7" i="1"/>
  <c r="I57" i="1"/>
  <c r="I32" i="1"/>
  <c r="I15" i="1"/>
  <c r="I56" i="1"/>
  <c r="I52" i="1"/>
  <c r="I48" i="1"/>
  <c r="I43" i="1"/>
  <c r="I39" i="1"/>
  <c r="I35" i="1"/>
  <c r="I31" i="1"/>
  <c r="I27" i="1"/>
  <c r="I22" i="1"/>
  <c r="I18" i="1"/>
  <c r="I14" i="1"/>
  <c r="I10" i="1"/>
  <c r="I6" i="1"/>
  <c r="I44" i="1"/>
  <c r="I24" i="1"/>
  <c r="I7" i="1"/>
  <c r="H56" i="1"/>
  <c r="H52" i="1"/>
  <c r="H48" i="1"/>
  <c r="H43" i="1"/>
  <c r="H39" i="1"/>
  <c r="H35" i="1"/>
  <c r="H31" i="1"/>
  <c r="H27" i="1"/>
  <c r="H22" i="1"/>
  <c r="H18" i="1"/>
  <c r="H14" i="1"/>
  <c r="H10" i="1"/>
  <c r="H6" i="1"/>
  <c r="I40" i="1"/>
  <c r="I11" i="1"/>
  <c r="H4" i="1"/>
  <c r="I55" i="1"/>
  <c r="I51" i="1"/>
  <c r="I47" i="1"/>
  <c r="I42" i="1"/>
  <c r="I38" i="1"/>
  <c r="I34" i="1"/>
  <c r="I30" i="1"/>
  <c r="I26" i="1"/>
  <c r="I21" i="1"/>
  <c r="I17" i="1"/>
  <c r="I13" i="1"/>
  <c r="I9" i="1"/>
  <c r="I5" i="1"/>
  <c r="I53" i="1"/>
  <c r="I36" i="1"/>
  <c r="I4" i="1"/>
  <c r="H55" i="1"/>
  <c r="H51" i="1"/>
  <c r="H47" i="1"/>
  <c r="H42" i="1"/>
  <c r="H38" i="1"/>
  <c r="H34" i="1"/>
  <c r="H30" i="1"/>
  <c r="H26" i="1"/>
  <c r="H21" i="1"/>
  <c r="H17" i="1"/>
  <c r="H13" i="1"/>
  <c r="H9" i="1"/>
  <c r="F24" i="3"/>
  <c r="F23" i="3"/>
  <c r="F11" i="3"/>
  <c r="F20" i="3"/>
  <c r="F8" i="3"/>
  <c r="F16" i="3"/>
  <c r="F19" i="3"/>
  <c r="F12" i="3"/>
  <c r="F40" i="3"/>
  <c r="F10" i="3"/>
  <c r="F29" i="3"/>
  <c r="F28" i="3"/>
  <c r="F14" i="3"/>
  <c r="F9" i="3"/>
  <c r="F32" i="3"/>
  <c r="F17" i="3"/>
  <c r="F27" i="3"/>
  <c r="F31" i="3"/>
  <c r="F42" i="3"/>
  <c r="F22" i="3"/>
  <c r="F13" i="3"/>
  <c r="F21" i="3"/>
  <c r="F25" i="3"/>
  <c r="G57" i="1"/>
  <c r="G58" i="1"/>
  <c r="G56" i="1"/>
  <c r="E27" i="1"/>
  <c r="E45" i="1"/>
  <c r="E48" i="1"/>
  <c r="E19" i="1"/>
  <c r="E25" i="1"/>
  <c r="E53" i="1"/>
  <c r="E35" i="1"/>
  <c r="E6" i="1"/>
  <c r="E55" i="1"/>
  <c r="E24" i="1"/>
  <c r="E40" i="1"/>
  <c r="E50" i="1"/>
  <c r="E18" i="1"/>
  <c r="E22" i="1"/>
  <c r="E52" i="1"/>
  <c r="E33" i="1"/>
  <c r="E5" i="1"/>
  <c r="E54" i="1"/>
  <c r="E36" i="1"/>
  <c r="E14" i="1"/>
  <c r="E39" i="1"/>
  <c r="E17" i="1"/>
  <c r="E20" i="1"/>
  <c r="E51" i="1"/>
  <c r="E32" i="1"/>
  <c r="E58" i="1"/>
  <c r="E31" i="1"/>
  <c r="E38" i="1"/>
  <c r="E29" i="1"/>
  <c r="E21" i="1"/>
  <c r="E44" i="1"/>
  <c r="E57" i="1"/>
  <c r="E34" i="1"/>
  <c r="E16" i="1"/>
  <c r="E42" i="1"/>
  <c r="E56" i="1"/>
  <c r="E30" i="1"/>
  <c r="E15" i="1"/>
  <c r="E28" i="1"/>
  <c r="E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<sst xmlns="http://schemas.openxmlformats.org/spreadsheetml/2006/main" count="2658" uniqueCount="316">
  <si>
    <t>HILDA descriptives</t>
  </si>
  <si>
    <t>Stata output</t>
  </si>
  <si>
    <t>agerange_label:</t>
  </si>
  <si>
    <t xml:space="preserve">           1 19 years or under</t>
  </si>
  <si>
    <t xml:space="preserve">           2 20 to 24 years of age</t>
  </si>
  <si>
    <t xml:space="preserve">           3 25 to 34 years of age</t>
  </si>
  <si>
    <t xml:space="preserve">           4 35 to 44 years of age</t>
  </si>
  <si>
    <t xml:space="preserve">           5 45 to 54 years of age</t>
  </si>
  <si>
    <t xml:space="preserve">           6 55 to 64 years of age</t>
  </si>
  <si>
    <t xml:space="preserve">           7 65 to 74 years of age</t>
  </si>
  <si>
    <t xml:space="preserve">           8 75 years or over</t>
  </si>
  <si>
    <t>employment_label:</t>
  </si>
  <si>
    <t xml:space="preserve">           0 Not in the labour force</t>
  </si>
  <si>
    <t xml:space="preserve">           1 Unemployed</t>
  </si>
  <si>
    <t xml:space="preserve">           2 Employed, working less than 15 hours per week</t>
  </si>
  <si>
    <t xml:space="preserve">           3 Employed, working 15-29 hours per week</t>
  </si>
  <si>
    <t xml:space="preserve">           4 Employed, working 30-39 hours per week</t>
  </si>
  <si>
    <t xml:space="preserve">           5 Employed, working 40-49 hours per week</t>
  </si>
  <si>
    <t xml:space="preserve">           6 Employed, working 50 or more hours per week</t>
  </si>
  <si>
    <t>owner_label:</t>
  </si>
  <si>
    <t xml:space="preserve">           0 Renter</t>
  </si>
  <si>
    <t xml:space="preserve">           1 Owner</t>
  </si>
  <si>
    <t>sectionofstate_label:</t>
  </si>
  <si>
    <t xml:space="preserve">           1 Major Urban (Pop 100,000+)</t>
  </si>
  <si>
    <t xml:space="preserve">           2 Other Urban (Pop 1,000-99,999)</t>
  </si>
  <si>
    <t xml:space="preserve">           3 Bounded Locality, Rural Balance, Migratory, or no usual address</t>
  </si>
  <si>
    <t>relationship_label:</t>
  </si>
  <si>
    <t xml:space="preserve">           1 Married</t>
  </si>
  <si>
    <t xml:space="preserve">           2 De facto</t>
  </si>
  <si>
    <t xml:space="preserve">           3 Separated, Divorced or Widowed</t>
  </si>
  <si>
    <t xml:space="preserve">           4 Never married and not de facto</t>
  </si>
  <si>
    <t>likelymove_label:</t>
  </si>
  <si>
    <t xml:space="preserve">           0 Not sure or unlikely to move in next 12 months</t>
  </si>
  <si>
    <t xml:space="preserve">           1 Very likely or likely to move in next 12 months</t>
  </si>
  <si>
    <t>healthcondition_label:</t>
  </si>
  <si>
    <t xml:space="preserve">           0 Does not have a long term health condition</t>
  </si>
  <si>
    <t xml:space="preserve">           1 Has a long term health condition with either no or low-med impact on work</t>
  </si>
  <si>
    <t xml:space="preserve">           2 Has a long term health condition with a high impact on work</t>
  </si>
  <si>
    <t>countryofbirth_label:</t>
  </si>
  <si>
    <t xml:space="preserve">           1 Australia</t>
  </si>
  <si>
    <t xml:space="preserve">           2 Main English speaking</t>
  </si>
  <si>
    <t xml:space="preserve">           3 Other</t>
  </si>
  <si>
    <t>education_label:</t>
  </si>
  <si>
    <t xml:space="preserve">           1 Degree (incl. postgrad)</t>
  </si>
  <si>
    <t xml:space="preserve">           2 Other higher education</t>
  </si>
  <si>
    <t xml:space="preserve">           3 Year 12 (equiv. to UK A level)</t>
  </si>
  <si>
    <t xml:space="preserve">           4 Year 10 (equiv. to UK GCSE)</t>
  </si>
  <si>
    <t xml:space="preserve">           5 Other qualification</t>
  </si>
  <si>
    <t xml:space="preserve">           6 No qualification</t>
  </si>
  <si>
    <t>sex_label:</t>
  </si>
  <si>
    <t xml:space="preserve">           1 Male</t>
  </si>
  <si>
    <t xml:space="preserve">           2 Female</t>
  </si>
  <si>
    <t>childreninhh_label:</t>
  </si>
  <si>
    <t xml:space="preserve">           0 No children in household</t>
  </si>
  <si>
    <t xml:space="preserve">           1 1 child in household</t>
  </si>
  <si>
    <t xml:space="preserve">           2 2 or more children in household</t>
  </si>
  <si>
    <t>adultsinhh_label:</t>
  </si>
  <si>
    <t xml:space="preserve">           1 1 adult</t>
  </si>
  <si>
    <t xml:space="preserve">           2 2 adults</t>
  </si>
  <si>
    <t xml:space="preserve">           3 3 or more adults</t>
  </si>
  <si>
    <t>benefitreliant_label:</t>
  </si>
  <si>
    <t xml:space="preserve">           0 Household is not reliant on Government benefits</t>
  </si>
  <si>
    <t xml:space="preserve">           1 Household has 60% or more of their disp inc from Government benefits</t>
  </si>
  <si>
    <t>ftstudent_label:</t>
  </si>
  <si>
    <t xml:space="preserve">           0 Not studying full-time</t>
  </si>
  <si>
    <t xml:space="preserve">           1 Studying full-time</t>
  </si>
  <si>
    <t>main sample</t>
  </si>
  <si>
    <t>topup sample</t>
  </si>
  <si>
    <t>Type</t>
  </si>
  <si>
    <t>label</t>
  </si>
  <si>
    <t>Sample</t>
  </si>
  <si>
    <t>Var</t>
  </si>
  <si>
    <t>freq</t>
  </si>
  <si>
    <t>agerange</t>
  </si>
  <si>
    <t>|</t>
  </si>
  <si>
    <t>Freq.</t>
  </si>
  <si>
    <t>Percent</t>
  </si>
  <si>
    <t>Cum.</t>
  </si>
  <si>
    <t>-+</t>
  </si>
  <si>
    <t>-----------</t>
  </si>
  <si>
    <t>------------</t>
  </si>
  <si>
    <t>Total</t>
  </si>
  <si>
    <t>Code</t>
  </si>
  <si>
    <t>Value label</t>
  </si>
  <si>
    <t>-&gt; tabulati</t>
  </si>
  <si>
    <t>on</t>
  </si>
  <si>
    <t>of agerang</t>
  </si>
  <si>
    <t>e if wave==1</t>
  </si>
  <si>
    <t>2 &amp; iw_hhtup==(1-1)</t>
  </si>
  <si>
    <t>of employm</t>
  </si>
  <si>
    <t>ent if wave=</t>
  </si>
  <si>
    <t>=12 &amp; iw_hhtup==(1-1)</t>
  </si>
  <si>
    <t>employment</t>
  </si>
  <si>
    <t>.</t>
  </si>
  <si>
    <t>of owner i</t>
  </si>
  <si>
    <t>f wave==12 &amp;</t>
  </si>
  <si>
    <t>iw_hhtup==(1-1)</t>
  </si>
  <si>
    <t>owner</t>
  </si>
  <si>
    <t>of section</t>
  </si>
  <si>
    <t>ofstate if w</t>
  </si>
  <si>
    <t>ave==12 &amp; iw_hhtup==(1-1)</t>
  </si>
  <si>
    <t>sectionofst</t>
  </si>
  <si>
    <t>ate</t>
  </si>
  <si>
    <t>of relatio</t>
  </si>
  <si>
    <t>nship if wav</t>
  </si>
  <si>
    <t>e==12 &amp; iw_hhtup==(1-1)</t>
  </si>
  <si>
    <t>relationshi</t>
  </si>
  <si>
    <t>p</t>
  </si>
  <si>
    <t>of likelym</t>
  </si>
  <si>
    <t>ove if wave=</t>
  </si>
  <si>
    <t>likelymove</t>
  </si>
  <si>
    <t>of healthc</t>
  </si>
  <si>
    <t>ondition if</t>
  </si>
  <si>
    <t>wave==12 &amp; iw_hhtup==(1-1)</t>
  </si>
  <si>
    <t>healthcondi</t>
  </si>
  <si>
    <t>tion</t>
  </si>
  <si>
    <t>of country</t>
  </si>
  <si>
    <t>ofbirth if w</t>
  </si>
  <si>
    <t>countryofbi</t>
  </si>
  <si>
    <t>rth</t>
  </si>
  <si>
    <t>of educati</t>
  </si>
  <si>
    <t>on if wave==</t>
  </si>
  <si>
    <t>12 &amp; iw_hhtup==(1-1)</t>
  </si>
  <si>
    <t>education</t>
  </si>
  <si>
    <t>of sex if</t>
  </si>
  <si>
    <t>wave==12 &amp; i</t>
  </si>
  <si>
    <t>w_hhtup==(1-1)</t>
  </si>
  <si>
    <t>sex</t>
  </si>
  <si>
    <t>of childre</t>
  </si>
  <si>
    <t>ninhh if wav</t>
  </si>
  <si>
    <t>childreninh</t>
  </si>
  <si>
    <t>h</t>
  </si>
  <si>
    <t>of adultsi</t>
  </si>
  <si>
    <t>nhh if wave=</t>
  </si>
  <si>
    <t>adultsinhh</t>
  </si>
  <si>
    <t>of benefit</t>
  </si>
  <si>
    <t>reliant if w</t>
  </si>
  <si>
    <t>benefitreli</t>
  </si>
  <si>
    <t>ant</t>
  </si>
  <si>
    <t>of ftstude</t>
  </si>
  <si>
    <t>nt if wave==</t>
  </si>
  <si>
    <t>ftstudent</t>
  </si>
  <si>
    <t>+---------</t>
  </si>
  <si>
    <t>---</t>
  </si>
  <si>
    <t>-------+</t>
  </si>
  <si>
    <t>| Key</t>
  </si>
  <si>
    <t>|---------</t>
  </si>
  <si>
    <t>-------|</t>
  </si>
  <si>
    <t>|     freq</t>
  </si>
  <si>
    <t>uen</t>
  </si>
  <si>
    <t>cy     |</t>
  </si>
  <si>
    <t>| column p</t>
  </si>
  <si>
    <t>erc</t>
  </si>
  <si>
    <t>entage |</t>
  </si>
  <si>
    <t>p1lastoutc</t>
  </si>
  <si>
    <t>wave</t>
  </si>
  <si>
    <t>ome</t>
  </si>
  <si>
    <t>----------</t>
  </si>
  <si>
    <t>-+-</t>
  </si>
  <si>
    <t>+</t>
  </si>
  <si>
    <t>p1type</t>
  </si>
  <si>
    <t>p1lasttime</t>
  </si>
  <si>
    <t>p1lastday</t>
  </si>
  <si>
    <t>p1ivw</t>
  </si>
  <si>
    <t>Summary stat</t>
  </si>
  <si>
    <t>is</t>
  </si>
  <si>
    <t>tics for co</t>
  </si>
  <si>
    <t>ntinuous var</t>
  </si>
  <si>
    <t>iables, wave=</t>
  </si>
  <si>
    <t>Variable</t>
  </si>
  <si>
    <t>Obs</t>
  </si>
  <si>
    <t>Mean</t>
  </si>
  <si>
    <t>Std. Dev.</t>
  </si>
  <si>
    <t>Min</t>
  </si>
  <si>
    <t>Max</t>
  </si>
  <si>
    <t>-------------</t>
  </si>
  <si>
    <t>p1callcount</t>
  </si>
  <si>
    <t>p1propnc</t>
  </si>
  <si>
    <t>p1duration</t>
  </si>
  <si>
    <t>N</t>
  </si>
  <si>
    <t>P</t>
  </si>
  <si>
    <t>-&gt; tabulatio</t>
  </si>
  <si>
    <t>n</t>
  </si>
  <si>
    <t>of agerange</t>
  </si>
  <si>
    <t>if wave==12</t>
  </si>
  <si>
    <t>&amp; iw_hhtup==(2-1)</t>
  </si>
  <si>
    <t>of employme</t>
  </si>
  <si>
    <t>12 &amp; iw_hhtup==(2-1)</t>
  </si>
  <si>
    <t>of owner if</t>
  </si>
  <si>
    <t>wave==12 &amp;</t>
  </si>
  <si>
    <t>iw_hhtup==(2-1)</t>
  </si>
  <si>
    <t>of sectiono</t>
  </si>
  <si>
    <t>fstate if wa</t>
  </si>
  <si>
    <t>ve==12 &amp; iw_hhtup==(2-1)</t>
  </si>
  <si>
    <t>of relation</t>
  </si>
  <si>
    <t>ship if wave</t>
  </si>
  <si>
    <t>==12 &amp; iw_hhtup==(2-1)</t>
  </si>
  <si>
    <t>of likelymo</t>
  </si>
  <si>
    <t>ve if wave==</t>
  </si>
  <si>
    <t>of healthco</t>
  </si>
  <si>
    <t>ndition if w</t>
  </si>
  <si>
    <t>ave==12 &amp; iw_hhtup==(2-1)</t>
  </si>
  <si>
    <t>of countryo</t>
  </si>
  <si>
    <t>fbirth if wa</t>
  </si>
  <si>
    <t>of educatio</t>
  </si>
  <si>
    <t>n if wave==1</t>
  </si>
  <si>
    <t>2 &amp; iw_hhtup==(2-1)</t>
  </si>
  <si>
    <t>of sex if w</t>
  </si>
  <si>
    <t>ave==12 &amp; iw</t>
  </si>
  <si>
    <t>_hhtup==(2-1)</t>
  </si>
  <si>
    <t>of children</t>
  </si>
  <si>
    <t>inhh if wave</t>
  </si>
  <si>
    <t>of adultsin</t>
  </si>
  <si>
    <t>hh if wave==</t>
  </si>
  <si>
    <t>of benefitr</t>
  </si>
  <si>
    <t>eliant if wa</t>
  </si>
  <si>
    <t>of ftstuden</t>
  </si>
  <si>
    <t>t if wave==1</t>
  </si>
  <si>
    <t>+----------</t>
  </si>
  <si>
    <t>-</t>
  </si>
  <si>
    <t>--------+</t>
  </si>
  <si>
    <t>|----------</t>
  </si>
  <si>
    <t>--------|</t>
  </si>
  <si>
    <t>|     frequ</t>
  </si>
  <si>
    <t>e</t>
  </si>
  <si>
    <t>ncy     |</t>
  </si>
  <si>
    <t>| column pe</t>
  </si>
  <si>
    <t>r</t>
  </si>
  <si>
    <t>centage |</t>
  </si>
  <si>
    <t>Summary stati</t>
  </si>
  <si>
    <t>s</t>
  </si>
  <si>
    <t>tics for con</t>
  </si>
  <si>
    <t>tinuous vari</t>
  </si>
  <si>
    <t>ables, wave=</t>
  </si>
  <si>
    <t>Latest copy taken</t>
  </si>
  <si>
    <t>Freq</t>
  </si>
  <si>
    <t>Perc</t>
  </si>
  <si>
    <t>Variable label</t>
  </si>
  <si>
    <t>1</t>
  </si>
  <si>
    <t>2</t>
  </si>
  <si>
    <t>3</t>
  </si>
  <si>
    <t>4</t>
  </si>
  <si>
    <t>5</t>
  </si>
  <si>
    <t>6</t>
  </si>
  <si>
    <t>7</t>
  </si>
  <si>
    <t>8</t>
  </si>
  <si>
    <t>0</t>
  </si>
  <si>
    <t>sectionofstate</t>
  </si>
  <si>
    <t>relationship</t>
  </si>
  <si>
    <t>healthcondition</t>
  </si>
  <si>
    <t>countryofbirth</t>
  </si>
  <si>
    <t>childreninhh</t>
  </si>
  <si>
    <t>benefitreliant</t>
  </si>
  <si>
    <t>Matchcode</t>
  </si>
  <si>
    <t>Age group</t>
  </si>
  <si>
    <t>Number of adults in household</t>
  </si>
  <si>
    <t>Reliance on benefit income</t>
  </si>
  <si>
    <t>MS</t>
  </si>
  <si>
    <t>TU</t>
  </si>
  <si>
    <t>Main sample</t>
  </si>
  <si>
    <t>Topup sample</t>
  </si>
  <si>
    <t>Missing</t>
  </si>
  <si>
    <t>Lower age range should be 15</t>
  </si>
  <si>
    <t>Number of children in household</t>
  </si>
  <si>
    <t>Country of birth</t>
  </si>
  <si>
    <t>Highest level of education obtained</t>
  </si>
  <si>
    <t>Labour force status (and hours)</t>
  </si>
  <si>
    <t>Whether studying full time</t>
  </si>
  <si>
    <t>Long term health condition</t>
  </si>
  <si>
    <t>Likely to move in next 12 months</t>
  </si>
  <si>
    <t>Housing tenure</t>
  </si>
  <si>
    <t>Marital status</t>
  </si>
  <si>
    <t>Sex</t>
  </si>
  <si>
    <t>Urbanicity</t>
  </si>
  <si>
    <t>Comments / Issues</t>
  </si>
  <si>
    <t>consider removing hours worked (or splitting to FT/PT)</t>
  </si>
  <si>
    <t>p1lastoutcome</t>
  </si>
  <si>
    <t>Need to modify night</t>
  </si>
  <si>
    <t>Categorical variables</t>
  </si>
  <si>
    <t>Continuous variables</t>
  </si>
  <si>
    <t>SD</t>
  </si>
  <si>
    <t>Wave</t>
  </si>
  <si>
    <t>Outcome of last call</t>
  </si>
  <si>
    <t>M</t>
  </si>
  <si>
    <t>S</t>
  </si>
  <si>
    <t>Total (Assume call count available for all relevant cases)</t>
  </si>
  <si>
    <t>Interview</t>
  </si>
  <si>
    <t>Contact, appointment made</t>
  </si>
  <si>
    <t>Contact, no appointment made</t>
  </si>
  <si>
    <t>Non-contact</t>
  </si>
  <si>
    <t>HH moved</t>
  </si>
  <si>
    <t>HH outcome coded</t>
  </si>
  <si>
    <t>Face-to-face</t>
  </si>
  <si>
    <t>Phone</t>
  </si>
  <si>
    <t>Value label (Temporary)</t>
  </si>
  <si>
    <t>Morning</t>
  </si>
  <si>
    <t>Afternoon</t>
  </si>
  <si>
    <t>Evening</t>
  </si>
  <si>
    <t>Night</t>
  </si>
  <si>
    <t>No HH member interviewed during initial fieldwork</t>
  </si>
  <si>
    <t>At least one HH member interviewed during initial fieldwork</t>
  </si>
  <si>
    <t>Contact type of last call</t>
  </si>
  <si>
    <t>Time of last call</t>
  </si>
  <si>
    <t>Day of last call</t>
  </si>
  <si>
    <t>Monday</t>
  </si>
  <si>
    <t>Tuesday</t>
  </si>
  <si>
    <t>Wednesday</t>
  </si>
  <si>
    <t>Thursday</t>
  </si>
  <si>
    <t>Friday</t>
  </si>
  <si>
    <t>Saturday</t>
  </si>
  <si>
    <t>Interviewed someone in HH</t>
  </si>
  <si>
    <t>Number of calls made</t>
  </si>
  <si>
    <t>Proportion of calls that were non-contact</t>
  </si>
  <si>
    <t>Span of days for contact attempts</t>
  </si>
  <si>
    <t>Sunday</t>
  </si>
  <si>
    <t>(to confirm day 1 is 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</si>
</sst>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3" fontId="0" fillId="0" borderId="0" xfId="0" applyNumberFormat="1"/>
    <xf numFmtId="15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4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C0D6-6A4A-4680-AFEC-C81E8CE59F48}">
  <dimension ref="A1:K58"/>
  <sheetViews>
    <sheetView tabSelected="1" topLeftCell="B2" workbookViewId="0">
      <selection activeCell="K23" sqref="K23"/>
    </sheetView>
  </sheetViews>
  <sheetFormatPr defaultRowHeight="15" x14ac:dyDescent="0.25"/>
  <cols>
    <col min="1" max="1" width="13.7109375" hidden="1" customWidth="1"/>
    <col min="2" max="2" width="30.28515625" customWidth="1"/>
    <col min="3" max="3" width="12.85546875" hidden="1" customWidth="1"/>
    <col min="4" max="4" width="0" hidden="1" customWidth="1"/>
    <col min="5" max="5" width="44.28515625" customWidth="1"/>
    <col min="6" max="9" width="9.140625" style="6"/>
  </cols>
  <sheetData>
    <row r="1" spans="1:11" hidden="1" x14ac:dyDescent="0.25">
      <c r="F1" s="5" t="s">
        <v>257</v>
      </c>
      <c r="G1" s="5"/>
      <c r="H1" s="5" t="s">
        <v>258</v>
      </c>
      <c r="I1" s="5"/>
    </row>
    <row r="2" spans="1:11" x14ac:dyDescent="0.25">
      <c r="B2" s="1" t="s">
        <v>0</v>
      </c>
      <c r="F2" s="6" t="s">
        <v>259</v>
      </c>
      <c r="H2" s="6" t="s">
        <v>260</v>
      </c>
      <c r="K2" t="s">
        <v>274</v>
      </c>
    </row>
    <row r="3" spans="1:11" x14ac:dyDescent="0.25">
      <c r="A3" s="4" t="s">
        <v>253</v>
      </c>
      <c r="B3" t="s">
        <v>237</v>
      </c>
      <c r="C3" s="4" t="s">
        <v>169</v>
      </c>
      <c r="D3" s="4" t="s">
        <v>82</v>
      </c>
      <c r="E3" t="s">
        <v>83</v>
      </c>
      <c r="F3" s="6" t="s">
        <v>235</v>
      </c>
      <c r="G3" s="6" t="s">
        <v>236</v>
      </c>
      <c r="H3" s="6" t="s">
        <v>235</v>
      </c>
      <c r="I3" s="6" t="s">
        <v>236</v>
      </c>
    </row>
    <row r="4" spans="1:11" x14ac:dyDescent="0.25">
      <c r="A4" s="4" t="str">
        <f t="shared" ref="A4:A35" si="0">CONCATENATE(C4,D4)</f>
        <v>adultsinhh1</v>
      </c>
      <c r="B4" t="s">
        <v>255</v>
      </c>
      <c r="C4" s="4" t="s">
        <v>134</v>
      </c>
      <c r="D4" s="4" t="s">
        <v>238</v>
      </c>
      <c r="E4" t="str">
        <f>VLOOKUP(A4,StataOutput!$A$4:$F$66,6, FALSE)</f>
        <v>1 adult</v>
      </c>
      <c r="F4" s="6">
        <f>VLOOKUP(CONCATENATE($A4,F$1),StataOutput!$A$67:$L$752,9,FALSE)</f>
        <v>2385</v>
      </c>
      <c r="G4" s="7">
        <f>VLOOKUP(CONCATENATE($A4,F$1),StataOutput!$A$67:$L$752,10,FALSE)</f>
        <v>17.53</v>
      </c>
      <c r="H4" s="6">
        <f>VLOOKUP(CONCATENATE($A4,H$1),StataOutput!$A$67:$L$752,9,FALSE)</f>
        <v>641</v>
      </c>
      <c r="I4" s="7">
        <f>VLOOKUP(CONCATENATE($A4,H$1),StataOutput!$A$67:$L$752,10,FALSE)</f>
        <v>15.99</v>
      </c>
    </row>
    <row r="5" spans="1:11" x14ac:dyDescent="0.25">
      <c r="A5" s="4" t="str">
        <f t="shared" si="0"/>
        <v>adultsinhh2</v>
      </c>
      <c r="C5" s="4" t="s">
        <v>134</v>
      </c>
      <c r="D5" s="4" t="s">
        <v>239</v>
      </c>
      <c r="E5" t="str">
        <f>VLOOKUP(A5,StataOutput!$A$4:$F$66,6, FALSE)</f>
        <v>2 adults</v>
      </c>
      <c r="F5" s="6">
        <f>VLOOKUP(CONCATENATE($A5,F$1),StataOutput!$A$67:$L$752,9,FALSE)</f>
        <v>7010</v>
      </c>
      <c r="G5" s="7">
        <f>VLOOKUP(CONCATENATE($A5,F$1),StataOutput!$A$67:$L$752,10,FALSE)</f>
        <v>51.53</v>
      </c>
      <c r="H5" s="6">
        <f>VLOOKUP(CONCATENATE($A5,H$1),StataOutput!$A$67:$L$752,9,FALSE)</f>
        <v>2141</v>
      </c>
      <c r="I5" s="7">
        <f>VLOOKUP(CONCATENATE($A5,H$1),StataOutput!$A$67:$L$752,10,FALSE)</f>
        <v>53.4</v>
      </c>
    </row>
    <row r="6" spans="1:11" x14ac:dyDescent="0.25">
      <c r="A6" s="4" t="str">
        <f t="shared" si="0"/>
        <v>adultsinhh3</v>
      </c>
      <c r="C6" s="4" t="s">
        <v>134</v>
      </c>
      <c r="D6" s="4" t="s">
        <v>240</v>
      </c>
      <c r="E6" t="str">
        <f>VLOOKUP(A6,StataOutput!$A$4:$F$66,6, FALSE)</f>
        <v>3 or more adults</v>
      </c>
      <c r="F6" s="6">
        <f>VLOOKUP(CONCATENATE($A6,F$1),StataOutput!$A$67:$L$752,9,FALSE)</f>
        <v>4208</v>
      </c>
      <c r="G6" s="7">
        <f>VLOOKUP(CONCATENATE($A6,F$1),StataOutput!$A$67:$L$752,10,FALSE)</f>
        <v>30.93</v>
      </c>
      <c r="H6" s="6">
        <f>VLOOKUP(CONCATENATE($A6,H$1),StataOutput!$A$67:$L$752,9,FALSE)</f>
        <v>1227</v>
      </c>
      <c r="I6" s="7">
        <f>VLOOKUP(CONCATENATE($A6,H$1),StataOutput!$A$67:$L$752,10,FALSE)</f>
        <v>30.61</v>
      </c>
    </row>
    <row r="7" spans="1:11" x14ac:dyDescent="0.25">
      <c r="A7" s="4" t="str">
        <f t="shared" si="0"/>
        <v>agerange1</v>
      </c>
      <c r="B7" t="s">
        <v>254</v>
      </c>
      <c r="C7" s="4" t="s">
        <v>73</v>
      </c>
      <c r="D7" s="4" t="s">
        <v>238</v>
      </c>
      <c r="E7" t="str">
        <f>VLOOKUP(A7,StataOutput!$A$4:$F$66,6, FALSE)</f>
        <v>19 years or under</v>
      </c>
      <c r="F7" s="6">
        <f>VLOOKUP(CONCATENATE($A7,F$1),StataOutput!$A$67:$L$752,9,FALSE)</f>
        <v>1251</v>
      </c>
      <c r="G7" s="7">
        <f>VLOOKUP(CONCATENATE($A7,F$1),StataOutput!$A$67:$L$752,10,FALSE)</f>
        <v>9.1999999999999993</v>
      </c>
      <c r="H7" s="6">
        <f>VLOOKUP(CONCATENATE($A7,H$1),StataOutput!$A$67:$L$752,9,FALSE)</f>
        <v>340</v>
      </c>
      <c r="I7" s="7">
        <f>VLOOKUP(CONCATENATE($A7,H$1),StataOutput!$A$67:$L$752,10,FALSE)</f>
        <v>8.48</v>
      </c>
      <c r="K7" t="s">
        <v>262</v>
      </c>
    </row>
    <row r="8" spans="1:11" x14ac:dyDescent="0.25">
      <c r="A8" s="4" t="str">
        <f t="shared" si="0"/>
        <v>agerange2</v>
      </c>
      <c r="C8" s="4" t="s">
        <v>73</v>
      </c>
      <c r="D8" s="4" t="s">
        <v>239</v>
      </c>
      <c r="E8" t="str">
        <f>VLOOKUP(A8,StataOutput!$A$4:$F$66,6, FALSE)</f>
        <v>20 to 24 years of age</v>
      </c>
      <c r="F8" s="6">
        <f>VLOOKUP(CONCATENATE($A8,F$1),StataOutput!$A$67:$L$752,9,FALSE)</f>
        <v>1410</v>
      </c>
      <c r="G8" s="7">
        <f>VLOOKUP(CONCATENATE($A8,F$1),StataOutput!$A$67:$L$752,10,FALSE)</f>
        <v>10.37</v>
      </c>
      <c r="H8" s="6">
        <f>VLOOKUP(CONCATENATE($A8,H$1),StataOutput!$A$67:$L$752,9,FALSE)</f>
        <v>341</v>
      </c>
      <c r="I8" s="7">
        <f>VLOOKUP(CONCATENATE($A8,H$1),StataOutput!$A$67:$L$752,10,FALSE)</f>
        <v>8.51</v>
      </c>
    </row>
    <row r="9" spans="1:11" x14ac:dyDescent="0.25">
      <c r="A9" s="4" t="str">
        <f t="shared" si="0"/>
        <v>agerange3</v>
      </c>
      <c r="C9" s="4" t="s">
        <v>73</v>
      </c>
      <c r="D9" s="4" t="s">
        <v>240</v>
      </c>
      <c r="E9" t="str">
        <f>VLOOKUP(A9,StataOutput!$A$4:$F$66,6, FALSE)</f>
        <v>25 to 34 years of age</v>
      </c>
      <c r="F9" s="6">
        <f>VLOOKUP(CONCATENATE($A9,F$1),StataOutput!$A$67:$L$752,9,FALSE)</f>
        <v>2215</v>
      </c>
      <c r="G9" s="7">
        <f>VLOOKUP(CONCATENATE($A9,F$1),StataOutput!$A$67:$L$752,10,FALSE)</f>
        <v>16.28</v>
      </c>
      <c r="H9" s="6">
        <f>VLOOKUP(CONCATENATE($A9,H$1),StataOutput!$A$67:$L$752,9,FALSE)</f>
        <v>702</v>
      </c>
      <c r="I9" s="7">
        <f>VLOOKUP(CONCATENATE($A9,H$1),StataOutput!$A$67:$L$752,10,FALSE)</f>
        <v>17.510000000000002</v>
      </c>
    </row>
    <row r="10" spans="1:11" x14ac:dyDescent="0.25">
      <c r="A10" s="4" t="str">
        <f t="shared" si="0"/>
        <v>agerange4</v>
      </c>
      <c r="C10" s="4" t="s">
        <v>73</v>
      </c>
      <c r="D10" s="4" t="s">
        <v>241</v>
      </c>
      <c r="E10" t="str">
        <f>VLOOKUP(A10,StataOutput!$A$4:$F$66,6, FALSE)</f>
        <v>35 to 44 years of age</v>
      </c>
      <c r="F10" s="6">
        <f>VLOOKUP(CONCATENATE($A10,F$1),StataOutput!$A$67:$L$752,9,FALSE)</f>
        <v>2269</v>
      </c>
      <c r="G10" s="7">
        <f>VLOOKUP(CONCATENATE($A10,F$1),StataOutput!$A$67:$L$752,10,FALSE)</f>
        <v>16.68</v>
      </c>
      <c r="H10" s="6">
        <f>VLOOKUP(CONCATENATE($A10,H$1),StataOutput!$A$67:$L$752,9,FALSE)</f>
        <v>738</v>
      </c>
      <c r="I10" s="7">
        <f>VLOOKUP(CONCATENATE($A10,H$1),StataOutput!$A$67:$L$752,10,FALSE)</f>
        <v>18.41</v>
      </c>
    </row>
    <row r="11" spans="1:11" x14ac:dyDescent="0.25">
      <c r="A11" s="4" t="str">
        <f t="shared" si="0"/>
        <v>agerange5</v>
      </c>
      <c r="C11" s="4" t="s">
        <v>73</v>
      </c>
      <c r="D11" s="4" t="s">
        <v>242</v>
      </c>
      <c r="E11" t="str">
        <f>VLOOKUP(A11,StataOutput!$A$4:$F$66,6, FALSE)</f>
        <v>45 to 54 years of age</v>
      </c>
      <c r="F11" s="6">
        <f>VLOOKUP(CONCATENATE($A11,F$1),StataOutput!$A$67:$L$752,9,FALSE)</f>
        <v>2378</v>
      </c>
      <c r="G11" s="7">
        <f>VLOOKUP(CONCATENATE($A11,F$1),StataOutput!$A$67:$L$752,10,FALSE)</f>
        <v>17.48</v>
      </c>
      <c r="H11" s="6">
        <f>VLOOKUP(CONCATENATE($A11,H$1),StataOutput!$A$67:$L$752,9,FALSE)</f>
        <v>634</v>
      </c>
      <c r="I11" s="7">
        <f>VLOOKUP(CONCATENATE($A11,H$1),StataOutput!$A$67:$L$752,10,FALSE)</f>
        <v>15.81</v>
      </c>
    </row>
    <row r="12" spans="1:11" x14ac:dyDescent="0.25">
      <c r="A12" s="4" t="str">
        <f t="shared" si="0"/>
        <v>agerange6</v>
      </c>
      <c r="C12" s="4" t="s">
        <v>73</v>
      </c>
      <c r="D12" s="4" t="s">
        <v>243</v>
      </c>
      <c r="E12" t="str">
        <f>VLOOKUP(A12,StataOutput!$A$4:$F$66,6, FALSE)</f>
        <v>55 to 64 years of age</v>
      </c>
      <c r="F12" s="6">
        <f>VLOOKUP(CONCATENATE($A12,F$1),StataOutput!$A$67:$L$752,9,FALSE)</f>
        <v>1886</v>
      </c>
      <c r="G12" s="7">
        <f>VLOOKUP(CONCATENATE($A12,F$1),StataOutput!$A$67:$L$752,10,FALSE)</f>
        <v>13.86</v>
      </c>
      <c r="H12" s="6">
        <f>VLOOKUP(CONCATENATE($A12,H$1),StataOutput!$A$67:$L$752,9,FALSE)</f>
        <v>575</v>
      </c>
      <c r="I12" s="7">
        <f>VLOOKUP(CONCATENATE($A12,H$1),StataOutput!$A$67:$L$752,10,FALSE)</f>
        <v>14.34</v>
      </c>
    </row>
    <row r="13" spans="1:11" x14ac:dyDescent="0.25">
      <c r="A13" s="4" t="str">
        <f t="shared" si="0"/>
        <v>agerange7</v>
      </c>
      <c r="C13" s="4" t="s">
        <v>73</v>
      </c>
      <c r="D13" s="4" t="s">
        <v>244</v>
      </c>
      <c r="E13" t="str">
        <f>VLOOKUP(A13,StataOutput!$A$4:$F$66,6, FALSE)</f>
        <v>65 to 74 years of age</v>
      </c>
      <c r="F13" s="6">
        <f>VLOOKUP(CONCATENATE($A13,F$1),StataOutput!$A$67:$L$752,9,FALSE)</f>
        <v>1239</v>
      </c>
      <c r="G13" s="7">
        <f>VLOOKUP(CONCATENATE($A13,F$1),StataOutput!$A$67:$L$752,10,FALSE)</f>
        <v>9.11</v>
      </c>
      <c r="H13" s="6">
        <f>VLOOKUP(CONCATENATE($A13,H$1),StataOutput!$A$67:$L$752,9,FALSE)</f>
        <v>395</v>
      </c>
      <c r="I13" s="7">
        <f>VLOOKUP(CONCATENATE($A13,H$1),StataOutput!$A$67:$L$752,10,FALSE)</f>
        <v>9.85</v>
      </c>
    </row>
    <row r="14" spans="1:11" x14ac:dyDescent="0.25">
      <c r="A14" s="4" t="str">
        <f t="shared" si="0"/>
        <v>agerange8</v>
      </c>
      <c r="C14" s="4" t="s">
        <v>73</v>
      </c>
      <c r="D14" s="4" t="s">
        <v>245</v>
      </c>
      <c r="E14" t="str">
        <f>VLOOKUP(A14,StataOutput!$A$4:$F$66,6, FALSE)</f>
        <v>75 years or over</v>
      </c>
      <c r="F14" s="6">
        <f>VLOOKUP(CONCATENATE($A14,F$1),StataOutput!$A$67:$L$752,9,FALSE)</f>
        <v>955</v>
      </c>
      <c r="G14" s="7">
        <f>VLOOKUP(CONCATENATE($A14,F$1),StataOutput!$A$67:$L$752,10,FALSE)</f>
        <v>7.02</v>
      </c>
      <c r="H14" s="6">
        <f>VLOOKUP(CONCATENATE($A14,H$1),StataOutput!$A$67:$L$752,9,FALSE)</f>
        <v>284</v>
      </c>
      <c r="I14" s="7">
        <f>VLOOKUP(CONCATENATE($A14,H$1),StataOutput!$A$67:$L$752,10,FALSE)</f>
        <v>7.08</v>
      </c>
    </row>
    <row r="15" spans="1:11" x14ac:dyDescent="0.25">
      <c r="A15" s="4" t="str">
        <f t="shared" si="0"/>
        <v>benefitreliant0</v>
      </c>
      <c r="B15" t="s">
        <v>256</v>
      </c>
      <c r="C15" s="4" t="s">
        <v>252</v>
      </c>
      <c r="D15" s="4" t="s">
        <v>246</v>
      </c>
      <c r="E15" t="str">
        <f>VLOOKUP(A15,StataOutput!$A$4:$F$66,6, FALSE)</f>
        <v>Household is not reliant on Government benefits</v>
      </c>
      <c r="F15" s="6">
        <f>VLOOKUP(CONCATENATE($A15,F$1),StataOutput!$A$67:$L$752,9,FALSE)</f>
        <v>11393</v>
      </c>
      <c r="G15" s="7">
        <f>VLOOKUP(CONCATENATE($A15,F$1),StataOutput!$A$67:$L$752,10,FALSE)</f>
        <v>83.75</v>
      </c>
      <c r="H15" s="6">
        <f>VLOOKUP(CONCATENATE($A15,H$1),StataOutput!$A$67:$L$752,9,FALSE)</f>
        <v>3362</v>
      </c>
      <c r="I15" s="7">
        <f>VLOOKUP(CONCATENATE($A15,H$1),StataOutput!$A$67:$L$752,10,FALSE)</f>
        <v>83.86</v>
      </c>
    </row>
    <row r="16" spans="1:11" x14ac:dyDescent="0.25">
      <c r="A16" s="4" t="str">
        <f t="shared" si="0"/>
        <v>benefitreliant1</v>
      </c>
      <c r="C16" s="4" t="s">
        <v>252</v>
      </c>
      <c r="D16" s="4" t="s">
        <v>238</v>
      </c>
      <c r="E16" t="str">
        <f>VLOOKUP(A16,StataOutput!$A$4:$F$66,6, FALSE)</f>
        <v>Household has 60% or more of their disp inc from Government benefits</v>
      </c>
      <c r="F16" s="6">
        <f>VLOOKUP(CONCATENATE($A16,F$1),StataOutput!$A$67:$L$752,9,FALSE)</f>
        <v>2210</v>
      </c>
      <c r="G16" s="7">
        <f>VLOOKUP(CONCATENATE($A16,F$1),StataOutput!$A$67:$L$752,10,FALSE)</f>
        <v>16.25</v>
      </c>
      <c r="H16" s="6">
        <f>VLOOKUP(CONCATENATE($A16,H$1),StataOutput!$A$67:$L$752,9,FALSE)</f>
        <v>647</v>
      </c>
      <c r="I16" s="7">
        <f>VLOOKUP(CONCATENATE($A16,H$1),StataOutput!$A$67:$L$752,10,FALSE)</f>
        <v>16.14</v>
      </c>
    </row>
    <row r="17" spans="1:11" x14ac:dyDescent="0.25">
      <c r="A17" s="4" t="str">
        <f t="shared" si="0"/>
        <v>childreninhh0</v>
      </c>
      <c r="B17" t="s">
        <v>263</v>
      </c>
      <c r="C17" s="4" t="s">
        <v>251</v>
      </c>
      <c r="D17" s="4" t="s">
        <v>246</v>
      </c>
      <c r="E17" t="str">
        <f>VLOOKUP(A17,StataOutput!$A$4:$F$66,6, FALSE)</f>
        <v>No children in household</v>
      </c>
      <c r="F17" s="6">
        <f>VLOOKUP(CONCATENATE($A17,F$1),StataOutput!$A$67:$L$752,9,FALSE)</f>
        <v>9416</v>
      </c>
      <c r="G17" s="7">
        <f>VLOOKUP(CONCATENATE($A17,F$1),StataOutput!$A$67:$L$752,10,FALSE)</f>
        <v>69.22</v>
      </c>
      <c r="H17" s="6">
        <f>VLOOKUP(CONCATENATE($A17,H$1),StataOutput!$A$67:$L$752,9,FALSE)</f>
        <v>2597</v>
      </c>
      <c r="I17" s="7">
        <f>VLOOKUP(CONCATENATE($A17,H$1),StataOutput!$A$67:$L$752,10,FALSE)</f>
        <v>64.78</v>
      </c>
    </row>
    <row r="18" spans="1:11" x14ac:dyDescent="0.25">
      <c r="A18" s="4" t="str">
        <f t="shared" si="0"/>
        <v>childreninhh1</v>
      </c>
      <c r="C18" s="4" t="s">
        <v>251</v>
      </c>
      <c r="D18" s="4" t="s">
        <v>238</v>
      </c>
      <c r="E18" t="str">
        <f>VLOOKUP(A18,StataOutput!$A$4:$F$66,6, FALSE)</f>
        <v>1 child in household</v>
      </c>
      <c r="F18" s="6">
        <f>VLOOKUP(CONCATENATE($A18,F$1),StataOutput!$A$67:$L$752,9,FALSE)</f>
        <v>1877</v>
      </c>
      <c r="G18" s="7">
        <f>VLOOKUP(CONCATENATE($A18,F$1),StataOutput!$A$67:$L$752,10,FALSE)</f>
        <v>13.8</v>
      </c>
      <c r="H18" s="6">
        <f>VLOOKUP(CONCATENATE($A18,H$1),StataOutput!$A$67:$L$752,9,FALSE)</f>
        <v>691</v>
      </c>
      <c r="I18" s="7">
        <f>VLOOKUP(CONCATENATE($A18,H$1),StataOutput!$A$67:$L$752,10,FALSE)</f>
        <v>17.239999999999998</v>
      </c>
    </row>
    <row r="19" spans="1:11" x14ac:dyDescent="0.25">
      <c r="A19" s="4" t="str">
        <f t="shared" si="0"/>
        <v>childreninhh2</v>
      </c>
      <c r="C19" s="4" t="s">
        <v>251</v>
      </c>
      <c r="D19" s="4" t="s">
        <v>239</v>
      </c>
      <c r="E19" t="str">
        <f>VLOOKUP(A19,StataOutput!$A$4:$F$66,6, FALSE)</f>
        <v>2 or more children in household</v>
      </c>
      <c r="F19" s="6">
        <f>VLOOKUP(CONCATENATE($A19,F$1),StataOutput!$A$67:$L$752,9,FALSE)</f>
        <v>2310</v>
      </c>
      <c r="G19" s="7">
        <f>VLOOKUP(CONCATENATE($A19,F$1),StataOutput!$A$67:$L$752,10,FALSE)</f>
        <v>16.98</v>
      </c>
      <c r="H19" s="6">
        <f>VLOOKUP(CONCATENATE($A19,H$1),StataOutput!$A$67:$L$752,9,FALSE)</f>
        <v>721</v>
      </c>
      <c r="I19" s="7">
        <f>VLOOKUP(CONCATENATE($A19,H$1),StataOutput!$A$67:$L$752,10,FALSE)</f>
        <v>17.98</v>
      </c>
    </row>
    <row r="20" spans="1:11" x14ac:dyDescent="0.25">
      <c r="A20" s="4" t="str">
        <f t="shared" si="0"/>
        <v>countryofbirth1</v>
      </c>
      <c r="B20" t="s">
        <v>264</v>
      </c>
      <c r="C20" s="4" t="s">
        <v>250</v>
      </c>
      <c r="D20" s="4" t="s">
        <v>238</v>
      </c>
      <c r="E20" t="str">
        <f>VLOOKUP(A20,StataOutput!$A$4:$F$66,6, FALSE)</f>
        <v>Australia</v>
      </c>
      <c r="F20" s="6">
        <f>VLOOKUP(CONCATENATE($A20,F$1),StataOutput!$A$67:$L$752,9,FALSE)</f>
        <v>10925</v>
      </c>
      <c r="G20" s="7">
        <f>VLOOKUP(CONCATENATE($A20,F$1),StataOutput!$A$67:$L$752,10,FALSE)</f>
        <v>80.31</v>
      </c>
      <c r="H20" s="6">
        <f>VLOOKUP(CONCATENATE($A20,H$1),StataOutput!$A$67:$L$752,9,FALSE)</f>
        <v>2710</v>
      </c>
      <c r="I20" s="7">
        <f>VLOOKUP(CONCATENATE($A20,H$1),StataOutput!$A$67:$L$752,10,FALSE)</f>
        <v>67.599999999999994</v>
      </c>
    </row>
    <row r="21" spans="1:11" x14ac:dyDescent="0.25">
      <c r="A21" s="4" t="str">
        <f t="shared" si="0"/>
        <v>countryofbirth2</v>
      </c>
      <c r="C21" s="4" t="s">
        <v>250</v>
      </c>
      <c r="D21" s="4" t="s">
        <v>239</v>
      </c>
      <c r="E21" t="str">
        <f>VLOOKUP(A21,StataOutput!$A$4:$F$66,6, FALSE)</f>
        <v>Main English speaking</v>
      </c>
      <c r="F21" s="6">
        <f>VLOOKUP(CONCATENATE($A21,F$1),StataOutput!$A$67:$L$752,9,FALSE)</f>
        <v>1218</v>
      </c>
      <c r="G21" s="7">
        <f>VLOOKUP(CONCATENATE($A21,F$1),StataOutput!$A$67:$L$752,10,FALSE)</f>
        <v>8.9499999999999993</v>
      </c>
      <c r="H21" s="6">
        <f>VLOOKUP(CONCATENATE($A21,H$1),StataOutput!$A$67:$L$752,9,FALSE)</f>
        <v>505</v>
      </c>
      <c r="I21" s="7">
        <f>VLOOKUP(CONCATENATE($A21,H$1),StataOutput!$A$67:$L$752,10,FALSE)</f>
        <v>12.6</v>
      </c>
    </row>
    <row r="22" spans="1:11" x14ac:dyDescent="0.25">
      <c r="A22" s="4" t="str">
        <f t="shared" si="0"/>
        <v>countryofbirth3</v>
      </c>
      <c r="C22" s="4" t="s">
        <v>250</v>
      </c>
      <c r="D22" s="4" t="s">
        <v>240</v>
      </c>
      <c r="E22" t="str">
        <f>VLOOKUP(A22,StataOutput!$A$4:$F$66,6, FALSE)</f>
        <v>Other</v>
      </c>
      <c r="F22" s="6">
        <f>VLOOKUP(CONCATENATE($A22,F$1),StataOutput!$A$67:$L$752,9,FALSE)</f>
        <v>1455</v>
      </c>
      <c r="G22" s="7">
        <f>VLOOKUP(CONCATENATE($A22,F$1),StataOutput!$A$67:$L$752,10,FALSE)</f>
        <v>10.7</v>
      </c>
      <c r="H22" s="6">
        <f>VLOOKUP(CONCATENATE($A22,H$1),StataOutput!$A$67:$L$752,9,FALSE)</f>
        <v>794</v>
      </c>
      <c r="I22" s="7">
        <f>VLOOKUP(CONCATENATE($A22,H$1),StataOutput!$A$67:$L$752,10,FALSE)</f>
        <v>19.809999999999999</v>
      </c>
    </row>
    <row r="23" spans="1:11" x14ac:dyDescent="0.25">
      <c r="A23" s="4" t="str">
        <f t="shared" si="0"/>
        <v>countryofbirth.</v>
      </c>
      <c r="C23" s="4" t="s">
        <v>250</v>
      </c>
      <c r="D23" s="4" t="s">
        <v>93</v>
      </c>
      <c r="E23" t="s">
        <v>261</v>
      </c>
      <c r="F23" s="6">
        <f>VLOOKUP(CONCATENATE($A23,F$1),StataOutput!$A$67:$L$752,9,FALSE)</f>
        <v>5</v>
      </c>
      <c r="G23" s="7">
        <f>VLOOKUP(CONCATENATE($A23,F$1),StataOutput!$A$67:$L$752,10,FALSE)</f>
        <v>0.04</v>
      </c>
      <c r="H23" s="6" t="s">
        <v>219</v>
      </c>
      <c r="I23" s="7" t="s">
        <v>219</v>
      </c>
    </row>
    <row r="24" spans="1:11" x14ac:dyDescent="0.25">
      <c r="A24" s="4" t="str">
        <f t="shared" si="0"/>
        <v>education1</v>
      </c>
      <c r="B24" t="s">
        <v>265</v>
      </c>
      <c r="C24" s="4" t="s">
        <v>123</v>
      </c>
      <c r="D24" s="4" t="s">
        <v>238</v>
      </c>
      <c r="E24" t="str">
        <f>VLOOKUP(A24,StataOutput!$A$4:$F$66,6, FALSE)</f>
        <v>Degree (incl. postgrad)</v>
      </c>
      <c r="F24" s="6">
        <f>VLOOKUP(CONCATENATE($A24,F$1),StataOutput!$A$67:$L$752,9,FALSE)</f>
        <v>2968</v>
      </c>
      <c r="G24" s="7">
        <f>VLOOKUP(CONCATENATE($A24,F$1),StataOutput!$A$67:$L$752,10,FALSE)</f>
        <v>21.82</v>
      </c>
      <c r="H24" s="6">
        <f>VLOOKUP(CONCATENATE($A24,H$1),StataOutput!$A$67:$L$752,9,FALSE)</f>
        <v>1063</v>
      </c>
      <c r="I24" s="7">
        <f>VLOOKUP(CONCATENATE($A24,H$1),StataOutput!$A$67:$L$752,10,FALSE)</f>
        <v>26.52</v>
      </c>
    </row>
    <row r="25" spans="1:11" x14ac:dyDescent="0.25">
      <c r="A25" s="4" t="str">
        <f t="shared" si="0"/>
        <v>education2</v>
      </c>
      <c r="C25" s="4" t="s">
        <v>123</v>
      </c>
      <c r="D25" s="4" t="s">
        <v>239</v>
      </c>
      <c r="E25" t="str">
        <f>VLOOKUP(A25,StataOutput!$A$4:$F$66,6, FALSE)</f>
        <v>Other higher education</v>
      </c>
      <c r="F25" s="6">
        <f>VLOOKUP(CONCATENATE($A25,F$1),StataOutput!$A$67:$L$752,9,FALSE)</f>
        <v>1152</v>
      </c>
      <c r="G25" s="7">
        <f>VLOOKUP(CONCATENATE($A25,F$1),StataOutput!$A$67:$L$752,10,FALSE)</f>
        <v>8.4700000000000006</v>
      </c>
      <c r="H25" s="6">
        <f>VLOOKUP(CONCATENATE($A25,H$1),StataOutput!$A$67:$L$752,9,FALSE)</f>
        <v>352</v>
      </c>
      <c r="I25" s="7">
        <f>VLOOKUP(CONCATENATE($A25,H$1),StataOutput!$A$67:$L$752,10,FALSE)</f>
        <v>8.7799999999999994</v>
      </c>
    </row>
    <row r="26" spans="1:11" x14ac:dyDescent="0.25">
      <c r="A26" s="4" t="str">
        <f t="shared" si="0"/>
        <v>education3</v>
      </c>
      <c r="C26" s="4" t="s">
        <v>123</v>
      </c>
      <c r="D26" s="4" t="s">
        <v>240</v>
      </c>
      <c r="E26" t="str">
        <f>VLOOKUP(A26,StataOutput!$A$4:$F$66,6, FALSE)</f>
        <v>Year 12 (equiv. to UK A level)</v>
      </c>
      <c r="F26" s="6">
        <f>VLOOKUP(CONCATENATE($A26,F$1),StataOutput!$A$67:$L$752,9,FALSE)</f>
        <v>2229</v>
      </c>
      <c r="G26" s="7">
        <f>VLOOKUP(CONCATENATE($A26,F$1),StataOutput!$A$67:$L$752,10,FALSE)</f>
        <v>16.39</v>
      </c>
      <c r="H26" s="6">
        <f>VLOOKUP(CONCATENATE($A26,H$1),StataOutput!$A$67:$L$752,9,FALSE)</f>
        <v>568</v>
      </c>
      <c r="I26" s="7">
        <f>VLOOKUP(CONCATENATE($A26,H$1),StataOutput!$A$67:$L$752,10,FALSE)</f>
        <v>14.17</v>
      </c>
    </row>
    <row r="27" spans="1:11" x14ac:dyDescent="0.25">
      <c r="A27" s="4" t="str">
        <f t="shared" si="0"/>
        <v>education4</v>
      </c>
      <c r="C27" s="4" t="s">
        <v>123</v>
      </c>
      <c r="D27" s="4" t="s">
        <v>241</v>
      </c>
      <c r="E27" t="str">
        <f>VLOOKUP(A27,StataOutput!$A$4:$F$66,6, FALSE)</f>
        <v>Year 10 (equiv. to UK GCSE)</v>
      </c>
      <c r="F27" s="6">
        <f>VLOOKUP(CONCATENATE($A27,F$1),StataOutput!$A$67:$L$752,9,FALSE)</f>
        <v>2856</v>
      </c>
      <c r="G27" s="7">
        <f>VLOOKUP(CONCATENATE($A27,F$1),StataOutput!$A$67:$L$752,10,FALSE)</f>
        <v>21</v>
      </c>
      <c r="H27" s="6">
        <f>VLOOKUP(CONCATENATE($A27,H$1),StataOutput!$A$67:$L$752,9,FALSE)</f>
        <v>718</v>
      </c>
      <c r="I27" s="7">
        <f>VLOOKUP(CONCATENATE($A27,H$1),StataOutput!$A$67:$L$752,10,FALSE)</f>
        <v>17.91</v>
      </c>
    </row>
    <row r="28" spans="1:11" x14ac:dyDescent="0.25">
      <c r="A28" s="4" t="str">
        <f t="shared" si="0"/>
        <v>education5</v>
      </c>
      <c r="C28" s="4" t="s">
        <v>123</v>
      </c>
      <c r="D28" s="4" t="s">
        <v>242</v>
      </c>
      <c r="E28" t="str">
        <f>VLOOKUP(A28,StataOutput!$A$4:$F$66,6, FALSE)</f>
        <v>Other qualification</v>
      </c>
      <c r="F28" s="6">
        <f>VLOOKUP(CONCATENATE($A28,F$1),StataOutput!$A$67:$L$752,9,FALSE)</f>
        <v>2874</v>
      </c>
      <c r="G28" s="7">
        <f>VLOOKUP(CONCATENATE($A28,F$1),StataOutput!$A$67:$L$752,10,FALSE)</f>
        <v>21.13</v>
      </c>
      <c r="H28" s="6">
        <f>VLOOKUP(CONCATENATE($A28,H$1),StataOutput!$A$67:$L$752,9,FALSE)</f>
        <v>860</v>
      </c>
      <c r="I28" s="7">
        <f>VLOOKUP(CONCATENATE($A28,H$1),StataOutput!$A$67:$L$752,10,FALSE)</f>
        <v>21.45</v>
      </c>
    </row>
    <row r="29" spans="1:11" x14ac:dyDescent="0.25">
      <c r="A29" s="4" t="str">
        <f t="shared" si="0"/>
        <v>education6</v>
      </c>
      <c r="C29" s="4" t="s">
        <v>123</v>
      </c>
      <c r="D29" s="4" t="s">
        <v>243</v>
      </c>
      <c r="E29" t="str">
        <f>VLOOKUP(A29,StataOutput!$A$4:$F$66,6, FALSE)</f>
        <v>No qualification</v>
      </c>
      <c r="F29" s="6">
        <f>VLOOKUP(CONCATENATE($A29,F$1),StataOutput!$A$67:$L$752,9,FALSE)</f>
        <v>1524</v>
      </c>
      <c r="G29" s="7">
        <f>VLOOKUP(CONCATENATE($A29,F$1),StataOutput!$A$67:$L$752,10,FALSE)</f>
        <v>11.2</v>
      </c>
      <c r="H29" s="6">
        <f>VLOOKUP(CONCATENATE($A29,H$1),StataOutput!$A$67:$L$752,9,FALSE)</f>
        <v>448</v>
      </c>
      <c r="I29" s="7">
        <f>VLOOKUP(CONCATENATE($A29,H$1),StataOutput!$A$67:$L$752,10,FALSE)</f>
        <v>11.17</v>
      </c>
    </row>
    <row r="30" spans="1:11" x14ac:dyDescent="0.25">
      <c r="A30" s="4" t="str">
        <f t="shared" si="0"/>
        <v>employment0</v>
      </c>
      <c r="B30" t="s">
        <v>266</v>
      </c>
      <c r="C30" s="4" t="s">
        <v>92</v>
      </c>
      <c r="D30" s="4" t="s">
        <v>246</v>
      </c>
      <c r="E30" t="str">
        <f>VLOOKUP(A30,StataOutput!$A$4:$F$66,6, FALSE)</f>
        <v>Not in the labour force</v>
      </c>
      <c r="F30" s="6">
        <f>VLOOKUP(CONCATENATE($A30,F$1),StataOutput!$A$67:$L$752,9,FALSE)</f>
        <v>4370</v>
      </c>
      <c r="G30" s="7">
        <f>VLOOKUP(CONCATENATE($A30,F$1),StataOutput!$A$67:$L$752,10,FALSE)</f>
        <v>32.130000000000003</v>
      </c>
      <c r="H30" s="6">
        <f>VLOOKUP(CONCATENATE($A30,H$1),StataOutput!$A$67:$L$752,9,FALSE)</f>
        <v>1362</v>
      </c>
      <c r="I30" s="7">
        <f>VLOOKUP(CONCATENATE($A30,H$1),StataOutput!$A$67:$L$752,10,FALSE)</f>
        <v>33.97</v>
      </c>
    </row>
    <row r="31" spans="1:11" x14ac:dyDescent="0.25">
      <c r="A31" s="4" t="str">
        <f t="shared" si="0"/>
        <v>employment1</v>
      </c>
      <c r="C31" s="4" t="s">
        <v>92</v>
      </c>
      <c r="D31" s="4" t="s">
        <v>238</v>
      </c>
      <c r="E31" t="str">
        <f>VLOOKUP(A31,StataOutput!$A$4:$F$66,6, FALSE)</f>
        <v>Unemployed</v>
      </c>
      <c r="F31" s="6">
        <f>VLOOKUP(CONCATENATE($A31,F$1),StataOutput!$A$67:$L$752,9,FALSE)</f>
        <v>497</v>
      </c>
      <c r="G31" s="7">
        <f>VLOOKUP(CONCATENATE($A31,F$1),StataOutput!$A$67:$L$752,10,FALSE)</f>
        <v>3.65</v>
      </c>
      <c r="H31" s="6">
        <f>VLOOKUP(CONCATENATE($A31,H$1),StataOutput!$A$67:$L$752,9,FALSE)</f>
        <v>149</v>
      </c>
      <c r="I31" s="7">
        <f>VLOOKUP(CONCATENATE($A31,H$1),StataOutput!$A$67:$L$752,10,FALSE)</f>
        <v>3.72</v>
      </c>
    </row>
    <row r="32" spans="1:11" x14ac:dyDescent="0.25">
      <c r="A32" s="4" t="str">
        <f t="shared" si="0"/>
        <v>employment2</v>
      </c>
      <c r="C32" s="4" t="s">
        <v>92</v>
      </c>
      <c r="D32" s="4" t="s">
        <v>239</v>
      </c>
      <c r="E32" t="str">
        <f>VLOOKUP(A32,StataOutput!$A$4:$F$66,6, FALSE)</f>
        <v>Employed, working less than 15 hours per week</v>
      </c>
      <c r="F32" s="6">
        <f>VLOOKUP(CONCATENATE($A32,F$1),StataOutput!$A$67:$L$752,9,FALSE)</f>
        <v>870</v>
      </c>
      <c r="G32" s="7">
        <f>VLOOKUP(CONCATENATE($A32,F$1),StataOutput!$A$67:$L$752,10,FALSE)</f>
        <v>6.4</v>
      </c>
      <c r="H32" s="6">
        <f>VLOOKUP(CONCATENATE($A32,H$1),StataOutput!$A$67:$L$752,9,FALSE)</f>
        <v>247</v>
      </c>
      <c r="I32" s="7">
        <f>VLOOKUP(CONCATENATE($A32,H$1),StataOutput!$A$67:$L$752,10,FALSE)</f>
        <v>6.16</v>
      </c>
      <c r="K32" t="s">
        <v>275</v>
      </c>
    </row>
    <row r="33" spans="1:9" x14ac:dyDescent="0.25">
      <c r="A33" s="4" t="str">
        <f t="shared" si="0"/>
        <v>employment3</v>
      </c>
      <c r="C33" s="4" t="s">
        <v>92</v>
      </c>
      <c r="D33" s="4" t="s">
        <v>240</v>
      </c>
      <c r="E33" t="str">
        <f>VLOOKUP(A33,StataOutput!$A$4:$F$66,6, FALSE)</f>
        <v>Employed, working 15-29 hours per week</v>
      </c>
      <c r="F33" s="6">
        <f>VLOOKUP(CONCATENATE($A33,F$1),StataOutput!$A$67:$L$752,9,FALSE)</f>
        <v>1432</v>
      </c>
      <c r="G33" s="7">
        <f>VLOOKUP(CONCATENATE($A33,F$1),StataOutput!$A$67:$L$752,10,FALSE)</f>
        <v>10.53</v>
      </c>
      <c r="H33" s="6">
        <f>VLOOKUP(CONCATENATE($A33,H$1),StataOutput!$A$67:$L$752,9,FALSE)</f>
        <v>417</v>
      </c>
      <c r="I33" s="7">
        <f>VLOOKUP(CONCATENATE($A33,H$1),StataOutput!$A$67:$L$752,10,FALSE)</f>
        <v>10.4</v>
      </c>
    </row>
    <row r="34" spans="1:9" x14ac:dyDescent="0.25">
      <c r="A34" s="4" t="str">
        <f t="shared" si="0"/>
        <v>employment4</v>
      </c>
      <c r="C34" s="4" t="s">
        <v>92</v>
      </c>
      <c r="D34" s="4" t="s">
        <v>241</v>
      </c>
      <c r="E34" t="str">
        <f>VLOOKUP(A34,StataOutput!$A$4:$F$66,6, FALSE)</f>
        <v>Employed, working 30-39 hours per week</v>
      </c>
      <c r="F34" s="6">
        <f>VLOOKUP(CONCATENATE($A34,F$1),StataOutput!$A$67:$L$752,9,FALSE)</f>
        <v>2242</v>
      </c>
      <c r="G34" s="7">
        <f>VLOOKUP(CONCATENATE($A34,F$1),StataOutput!$A$67:$L$752,10,FALSE)</f>
        <v>16.48</v>
      </c>
      <c r="H34" s="6">
        <f>VLOOKUP(CONCATENATE($A34,H$1),StataOutput!$A$67:$L$752,9,FALSE)</f>
        <v>631</v>
      </c>
      <c r="I34" s="7">
        <f>VLOOKUP(CONCATENATE($A34,H$1),StataOutput!$A$67:$L$752,10,FALSE)</f>
        <v>15.74</v>
      </c>
    </row>
    <row r="35" spans="1:9" x14ac:dyDescent="0.25">
      <c r="A35" s="4" t="str">
        <f t="shared" si="0"/>
        <v>employment5</v>
      </c>
      <c r="C35" s="4" t="s">
        <v>92</v>
      </c>
      <c r="D35" s="4" t="s">
        <v>242</v>
      </c>
      <c r="E35" t="str">
        <f>VLOOKUP(A35,StataOutput!$A$4:$F$66,6, FALSE)</f>
        <v>Employed, working 40-49 hours per week</v>
      </c>
      <c r="F35" s="6">
        <f>VLOOKUP(CONCATENATE($A35,F$1),StataOutput!$A$67:$L$752,9,FALSE)</f>
        <v>2563</v>
      </c>
      <c r="G35" s="7">
        <f>VLOOKUP(CONCATENATE($A35,F$1),StataOutput!$A$67:$L$752,10,FALSE)</f>
        <v>18.84</v>
      </c>
      <c r="H35" s="6">
        <f>VLOOKUP(CONCATENATE($A35,H$1),StataOutput!$A$67:$L$752,9,FALSE)</f>
        <v>736</v>
      </c>
      <c r="I35" s="7">
        <f>VLOOKUP(CONCATENATE($A35,H$1),StataOutput!$A$67:$L$752,10,FALSE)</f>
        <v>18.36</v>
      </c>
    </row>
    <row r="36" spans="1:9" x14ac:dyDescent="0.25">
      <c r="A36" s="4" t="str">
        <f t="shared" ref="A36:A55" si="1">CONCATENATE(C36,D36)</f>
        <v>employment6</v>
      </c>
      <c r="C36" s="4" t="s">
        <v>92</v>
      </c>
      <c r="D36" s="4" t="s">
        <v>243</v>
      </c>
      <c r="E36" t="str">
        <f>VLOOKUP(A36,StataOutput!$A$4:$F$66,6, FALSE)</f>
        <v>Employed, working 50 or more hours per week</v>
      </c>
      <c r="F36" s="6">
        <f>VLOOKUP(CONCATENATE($A36,F$1),StataOutput!$A$67:$L$752,9,FALSE)</f>
        <v>1605</v>
      </c>
      <c r="G36" s="7">
        <f>VLOOKUP(CONCATENATE($A36,F$1),StataOutput!$A$67:$L$752,10,FALSE)</f>
        <v>11.8</v>
      </c>
      <c r="H36" s="6">
        <f>VLOOKUP(CONCATENATE($A36,H$1),StataOutput!$A$67:$L$752,9,FALSE)</f>
        <v>461</v>
      </c>
      <c r="I36" s="7">
        <f>VLOOKUP(CONCATENATE($A36,H$1),StataOutput!$A$67:$L$752,10,FALSE)</f>
        <v>11.5</v>
      </c>
    </row>
    <row r="37" spans="1:9" x14ac:dyDescent="0.25">
      <c r="A37" s="4" t="str">
        <f t="shared" si="1"/>
        <v>employment.</v>
      </c>
      <c r="C37" s="4" t="s">
        <v>92</v>
      </c>
      <c r="D37" s="4" t="s">
        <v>93</v>
      </c>
      <c r="E37" t="s">
        <v>261</v>
      </c>
      <c r="F37" s="6">
        <f>VLOOKUP(CONCATENATE($A37,F$1),StataOutput!$A$67:$L$752,9,FALSE)</f>
        <v>24</v>
      </c>
      <c r="G37" s="7">
        <f>VLOOKUP(CONCATENATE($A37,F$1),StataOutput!$A$67:$L$752,10,FALSE)</f>
        <v>0.18</v>
      </c>
      <c r="H37" s="6">
        <f>VLOOKUP(CONCATENATE($A37,H$1),StataOutput!$A$67:$L$752,9,FALSE)</f>
        <v>6</v>
      </c>
      <c r="I37" s="7">
        <f>VLOOKUP(CONCATENATE($A37,H$1),StataOutput!$A$67:$L$752,10,FALSE)</f>
        <v>0.15</v>
      </c>
    </row>
    <row r="38" spans="1:9" x14ac:dyDescent="0.25">
      <c r="A38" s="4" t="str">
        <f t="shared" si="1"/>
        <v>ftstudent0</v>
      </c>
      <c r="B38" t="s">
        <v>267</v>
      </c>
      <c r="C38" s="4" t="s">
        <v>141</v>
      </c>
      <c r="D38" s="4" t="s">
        <v>246</v>
      </c>
      <c r="E38" t="str">
        <f>VLOOKUP(A38,StataOutput!$A$4:$F$66,6, FALSE)</f>
        <v>Not studying full-time</v>
      </c>
      <c r="F38" s="6">
        <f>VLOOKUP(CONCATENATE($A38,F$1),StataOutput!$A$67:$L$752,9,FALSE)</f>
        <v>12200</v>
      </c>
      <c r="G38" s="7">
        <f>VLOOKUP(CONCATENATE($A38,F$1),StataOutput!$A$67:$L$752,10,FALSE)</f>
        <v>89.69</v>
      </c>
      <c r="H38" s="6">
        <f>VLOOKUP(CONCATENATE($A38,H$1),StataOutput!$A$67:$L$752,9,FALSE)</f>
        <v>3551</v>
      </c>
      <c r="I38" s="7">
        <f>VLOOKUP(CONCATENATE($A38,H$1),StataOutput!$A$67:$L$752,10,FALSE)</f>
        <v>88.58</v>
      </c>
    </row>
    <row r="39" spans="1:9" x14ac:dyDescent="0.25">
      <c r="A39" s="4" t="str">
        <f t="shared" si="1"/>
        <v>ftstudent1</v>
      </c>
      <c r="C39" s="4" t="s">
        <v>141</v>
      </c>
      <c r="D39" s="4" t="s">
        <v>238</v>
      </c>
      <c r="E39" t="str">
        <f>VLOOKUP(A39,StataOutput!$A$4:$F$66,6, FALSE)</f>
        <v>Studying full-time</v>
      </c>
      <c r="F39" s="6">
        <f>VLOOKUP(CONCATENATE($A39,F$1),StataOutput!$A$67:$L$752,9,FALSE)</f>
        <v>1403</v>
      </c>
      <c r="G39" s="7">
        <f>VLOOKUP(CONCATENATE($A39,F$1),StataOutput!$A$67:$L$752,10,FALSE)</f>
        <v>10.31</v>
      </c>
      <c r="H39" s="6">
        <f>VLOOKUP(CONCATENATE($A39,H$1),StataOutput!$A$67:$L$752,9,FALSE)</f>
        <v>458</v>
      </c>
      <c r="I39" s="7">
        <f>VLOOKUP(CONCATENATE($A39,H$1),StataOutput!$A$67:$L$752,10,FALSE)</f>
        <v>11.42</v>
      </c>
    </row>
    <row r="40" spans="1:9" x14ac:dyDescent="0.25">
      <c r="A40" s="4" t="str">
        <f t="shared" si="1"/>
        <v>healthcondition0</v>
      </c>
      <c r="B40" t="s">
        <v>268</v>
      </c>
      <c r="C40" s="4" t="s">
        <v>249</v>
      </c>
      <c r="D40" s="4" t="s">
        <v>246</v>
      </c>
      <c r="E40" t="str">
        <f>VLOOKUP(A40,StataOutput!$A$4:$F$66,6, FALSE)</f>
        <v>Does not have a long term health condition</v>
      </c>
      <c r="F40" s="6">
        <f>VLOOKUP(CONCATENATE($A40,F$1),StataOutput!$A$67:$L$752,9,FALSE)</f>
        <v>9867</v>
      </c>
      <c r="G40" s="7">
        <f>VLOOKUP(CONCATENATE($A40,F$1),StataOutput!$A$67:$L$752,10,FALSE)</f>
        <v>72.540000000000006</v>
      </c>
      <c r="H40" s="6">
        <f>VLOOKUP(CONCATENATE($A40,H$1),StataOutput!$A$67:$L$752,9,FALSE)</f>
        <v>2916</v>
      </c>
      <c r="I40" s="7">
        <f>VLOOKUP(CONCATENATE($A40,H$1),StataOutput!$A$67:$L$752,10,FALSE)</f>
        <v>72.739999999999995</v>
      </c>
    </row>
    <row r="41" spans="1:9" x14ac:dyDescent="0.25">
      <c r="A41" s="4" t="str">
        <f t="shared" si="1"/>
        <v>healthcondition1</v>
      </c>
      <c r="C41" s="4" t="s">
        <v>249</v>
      </c>
      <c r="D41" s="4" t="s">
        <v>238</v>
      </c>
      <c r="E41" t="str">
        <f>VLOOKUP(A41,StataOutput!$A$4:$F$66,6, FALSE)</f>
        <v>Has a long term health condition with either no or low-med impact on work</v>
      </c>
      <c r="F41" s="6">
        <f>VLOOKUP(CONCATENATE($A41,F$1),StataOutput!$A$67:$L$752,9,FALSE)</f>
        <v>2406</v>
      </c>
      <c r="G41" s="7">
        <f>VLOOKUP(CONCATENATE($A41,F$1),StataOutput!$A$67:$L$752,10,FALSE)</f>
        <v>17.690000000000001</v>
      </c>
      <c r="H41" s="6">
        <f>VLOOKUP(CONCATENATE($A41,H$1),StataOutput!$A$67:$L$752,9,FALSE)</f>
        <v>705</v>
      </c>
      <c r="I41" s="7">
        <f>VLOOKUP(CONCATENATE($A41,H$1),StataOutput!$A$67:$L$752,10,FALSE)</f>
        <v>17.59</v>
      </c>
    </row>
    <row r="42" spans="1:9" x14ac:dyDescent="0.25">
      <c r="A42" s="4" t="str">
        <f t="shared" si="1"/>
        <v>healthcondition2</v>
      </c>
      <c r="C42" s="4" t="s">
        <v>249</v>
      </c>
      <c r="D42" s="4" t="s">
        <v>239</v>
      </c>
      <c r="E42" t="str">
        <f>VLOOKUP(A42,StataOutput!$A$4:$F$66,6, FALSE)</f>
        <v>Has a long term health condition with a high impact on work</v>
      </c>
      <c r="F42" s="6">
        <f>VLOOKUP(CONCATENATE($A42,F$1),StataOutput!$A$67:$L$752,9,FALSE)</f>
        <v>1310</v>
      </c>
      <c r="G42" s="7">
        <f>VLOOKUP(CONCATENATE($A42,F$1),StataOutput!$A$67:$L$752,10,FALSE)</f>
        <v>9.6300000000000008</v>
      </c>
      <c r="H42" s="6">
        <f>VLOOKUP(CONCATENATE($A42,H$1),StataOutput!$A$67:$L$752,9,FALSE)</f>
        <v>379</v>
      </c>
      <c r="I42" s="7">
        <f>VLOOKUP(CONCATENATE($A42,H$1),StataOutput!$A$67:$L$752,10,FALSE)</f>
        <v>9.4499999999999993</v>
      </c>
    </row>
    <row r="43" spans="1:9" x14ac:dyDescent="0.25">
      <c r="A43" s="4" t="str">
        <f t="shared" si="1"/>
        <v>healthcondition.</v>
      </c>
      <c r="C43" s="4" t="s">
        <v>249</v>
      </c>
      <c r="D43" s="4" t="s">
        <v>93</v>
      </c>
      <c r="E43" t="s">
        <v>261</v>
      </c>
      <c r="F43" s="6">
        <f>VLOOKUP(CONCATENATE($A43,F$1),StataOutput!$A$67:$L$752,9,FALSE)</f>
        <v>20</v>
      </c>
      <c r="G43" s="7">
        <f>VLOOKUP(CONCATENATE($A43,F$1),StataOutput!$A$67:$L$752,10,FALSE)</f>
        <v>0.15</v>
      </c>
      <c r="H43" s="6">
        <f>VLOOKUP(CONCATENATE($A43,H$1),StataOutput!$A$67:$L$752,9,FALSE)</f>
        <v>9</v>
      </c>
      <c r="I43" s="7">
        <f>VLOOKUP(CONCATENATE($A43,H$1),StataOutput!$A$67:$L$752,10,FALSE)</f>
        <v>0.22</v>
      </c>
    </row>
    <row r="44" spans="1:9" x14ac:dyDescent="0.25">
      <c r="A44" s="4" t="str">
        <f t="shared" si="1"/>
        <v>likelymove0</v>
      </c>
      <c r="B44" t="s">
        <v>269</v>
      </c>
      <c r="C44" s="4" t="s">
        <v>110</v>
      </c>
      <c r="D44" s="4" t="s">
        <v>246</v>
      </c>
      <c r="E44" t="str">
        <f>VLOOKUP(A44,StataOutput!$A$4:$F$66,6, FALSE)</f>
        <v>Not sure or unlikely to move in next 12 months</v>
      </c>
      <c r="F44" s="6">
        <f>VLOOKUP(CONCATENATE($A44,F$1),StataOutput!$A$67:$L$752,9,FALSE)</f>
        <v>11304</v>
      </c>
      <c r="G44" s="7">
        <f>VLOOKUP(CONCATENATE($A44,F$1),StataOutput!$A$67:$L$752,10,FALSE)</f>
        <v>83.1</v>
      </c>
      <c r="H44" s="6">
        <f>VLOOKUP(CONCATENATE($A44,H$1),StataOutput!$A$67:$L$752,9,FALSE)</f>
        <v>3323</v>
      </c>
      <c r="I44" s="7">
        <f>VLOOKUP(CONCATENATE($A44,H$1),StataOutput!$A$67:$L$752,10,FALSE)</f>
        <v>82.89</v>
      </c>
    </row>
    <row r="45" spans="1:9" x14ac:dyDescent="0.25">
      <c r="A45" s="4" t="str">
        <f t="shared" si="1"/>
        <v>likelymove1</v>
      </c>
      <c r="C45" s="4" t="s">
        <v>110</v>
      </c>
      <c r="D45" s="4" t="s">
        <v>238</v>
      </c>
      <c r="E45" t="str">
        <f>VLOOKUP(A45,StataOutput!$A$4:$F$66,6, FALSE)</f>
        <v>Very likely or likely to move in next 12 months</v>
      </c>
      <c r="F45" s="6">
        <f>VLOOKUP(CONCATENATE($A45,F$1),StataOutput!$A$67:$L$752,9,FALSE)</f>
        <v>2294</v>
      </c>
      <c r="G45" s="7">
        <f>VLOOKUP(CONCATENATE($A45,F$1),StataOutput!$A$67:$L$752,10,FALSE)</f>
        <v>16.86</v>
      </c>
      <c r="H45" s="6">
        <f>VLOOKUP(CONCATENATE($A45,H$1),StataOutput!$A$67:$L$752,9,FALSE)</f>
        <v>686</v>
      </c>
      <c r="I45" s="7">
        <f>VLOOKUP(CONCATENATE($A45,H$1),StataOutput!$A$67:$L$752,10,FALSE)</f>
        <v>17.11</v>
      </c>
    </row>
    <row r="46" spans="1:9" x14ac:dyDescent="0.25">
      <c r="A46" s="4" t="str">
        <f t="shared" si="1"/>
        <v>likelymove.</v>
      </c>
      <c r="C46" s="4" t="s">
        <v>110</v>
      </c>
      <c r="D46" s="4" t="s">
        <v>93</v>
      </c>
      <c r="E46" t="s">
        <v>261</v>
      </c>
      <c r="F46" s="6">
        <f>VLOOKUP(CONCATENATE($A46,F$1),StataOutput!$A$67:$L$752,9,FALSE)</f>
        <v>5</v>
      </c>
      <c r="G46" s="7">
        <f>VLOOKUP(CONCATENATE($A46,F$1),StataOutput!$A$67:$L$752,10,FALSE)</f>
        <v>0.04</v>
      </c>
      <c r="H46" s="6" t="s">
        <v>219</v>
      </c>
      <c r="I46" s="7" t="s">
        <v>219</v>
      </c>
    </row>
    <row r="47" spans="1:9" x14ac:dyDescent="0.25">
      <c r="A47" s="4" t="str">
        <f t="shared" si="1"/>
        <v>owner0</v>
      </c>
      <c r="B47" t="s">
        <v>270</v>
      </c>
      <c r="C47" s="4" t="s">
        <v>97</v>
      </c>
      <c r="D47" s="4" t="s">
        <v>246</v>
      </c>
      <c r="E47" t="str">
        <f>VLOOKUP(A47,StataOutput!$A$4:$F$66,6, FALSE)</f>
        <v>Renter</v>
      </c>
      <c r="F47" s="6">
        <f>VLOOKUP(CONCATENATE($A47,F$1),StataOutput!$A$67:$L$752,9,FALSE)</f>
        <v>4336</v>
      </c>
      <c r="G47" s="7">
        <f>VLOOKUP(CONCATENATE($A47,F$1),StataOutput!$A$67:$L$752,10,FALSE)</f>
        <v>31.88</v>
      </c>
      <c r="H47" s="6">
        <f>VLOOKUP(CONCATENATE($A47,H$1),StataOutput!$A$67:$L$752,9,FALSE)</f>
        <v>1383</v>
      </c>
      <c r="I47" s="7">
        <f>VLOOKUP(CONCATENATE($A47,H$1),StataOutput!$A$67:$L$752,10,FALSE)</f>
        <v>34.5</v>
      </c>
    </row>
    <row r="48" spans="1:9" x14ac:dyDescent="0.25">
      <c r="A48" s="4" t="str">
        <f t="shared" si="1"/>
        <v>owner1</v>
      </c>
      <c r="C48" s="4" t="s">
        <v>97</v>
      </c>
      <c r="D48" s="4" t="s">
        <v>238</v>
      </c>
      <c r="E48" t="str">
        <f>VLOOKUP(A48,StataOutput!$A$4:$F$66,6, FALSE)</f>
        <v>Owner</v>
      </c>
      <c r="F48" s="6">
        <f>VLOOKUP(CONCATENATE($A48,F$1),StataOutput!$A$67:$L$752,9,FALSE)</f>
        <v>9229</v>
      </c>
      <c r="G48" s="7">
        <f>VLOOKUP(CONCATENATE($A48,F$1),StataOutput!$A$67:$L$752,10,FALSE)</f>
        <v>67.849999999999994</v>
      </c>
      <c r="H48" s="6">
        <f>VLOOKUP(CONCATENATE($A48,H$1),StataOutput!$A$67:$L$752,9,FALSE)</f>
        <v>2622</v>
      </c>
      <c r="I48" s="7">
        <f>VLOOKUP(CONCATENATE($A48,H$1),StataOutput!$A$67:$L$752,10,FALSE)</f>
        <v>65.400000000000006</v>
      </c>
    </row>
    <row r="49" spans="1:9" x14ac:dyDescent="0.25">
      <c r="A49" s="4" t="str">
        <f t="shared" si="1"/>
        <v>owner.</v>
      </c>
      <c r="C49" s="4" t="s">
        <v>97</v>
      </c>
      <c r="D49" s="4" t="s">
        <v>93</v>
      </c>
      <c r="E49" t="s">
        <v>261</v>
      </c>
      <c r="F49" s="6">
        <f>VLOOKUP(CONCATENATE($A49,F$1),StataOutput!$A$67:$L$752,9,FALSE)</f>
        <v>38</v>
      </c>
      <c r="G49" s="7">
        <f>VLOOKUP(CONCATENATE($A49,F$1),StataOutput!$A$67:$L$752,10,FALSE)</f>
        <v>0.28000000000000003</v>
      </c>
      <c r="H49" s="6">
        <f>VLOOKUP(CONCATENATE($A49,H$1),StataOutput!$A$67:$L$752,9,FALSE)</f>
        <v>4</v>
      </c>
      <c r="I49" s="7">
        <f>VLOOKUP(CONCATENATE($A49,H$1),StataOutput!$A$67:$L$752,10,FALSE)</f>
        <v>0.1</v>
      </c>
    </row>
    <row r="50" spans="1:9" x14ac:dyDescent="0.25">
      <c r="A50" s="4" t="str">
        <f t="shared" si="1"/>
        <v>relationship1</v>
      </c>
      <c r="B50" t="s">
        <v>271</v>
      </c>
      <c r="C50" s="4" t="s">
        <v>248</v>
      </c>
      <c r="D50" s="4" t="s">
        <v>238</v>
      </c>
      <c r="E50" t="str">
        <f>VLOOKUP(A50,StataOutput!$A$4:$F$66,6, FALSE)</f>
        <v>Married</v>
      </c>
      <c r="F50" s="6">
        <f>VLOOKUP(CONCATENATE($A50,F$1),StataOutput!$A$67:$L$752,9,FALSE)</f>
        <v>6220</v>
      </c>
      <c r="G50" s="7">
        <f>VLOOKUP(CONCATENATE($A50,F$1),StataOutput!$A$67:$L$752,10,FALSE)</f>
        <v>45.73</v>
      </c>
      <c r="H50" s="6">
        <f>VLOOKUP(CONCATENATE($A50,H$1),StataOutput!$A$67:$L$752,9,FALSE)</f>
        <v>2059</v>
      </c>
      <c r="I50" s="7">
        <f>VLOOKUP(CONCATENATE($A50,H$1),StataOutput!$A$67:$L$752,10,FALSE)</f>
        <v>51.36</v>
      </c>
    </row>
    <row r="51" spans="1:9" x14ac:dyDescent="0.25">
      <c r="A51" s="4" t="str">
        <f t="shared" si="1"/>
        <v>relationship2</v>
      </c>
      <c r="C51" s="4" t="s">
        <v>248</v>
      </c>
      <c r="D51" s="4" t="s">
        <v>239</v>
      </c>
      <c r="E51" t="str">
        <f>VLOOKUP(A51,StataOutput!$A$4:$F$66,6, FALSE)</f>
        <v>De facto</v>
      </c>
      <c r="F51" s="6">
        <f>VLOOKUP(CONCATENATE($A51,F$1),StataOutput!$A$67:$L$752,9,FALSE)</f>
        <v>2174</v>
      </c>
      <c r="G51" s="7">
        <f>VLOOKUP(CONCATENATE($A51,F$1),StataOutput!$A$67:$L$752,10,FALSE)</f>
        <v>15.98</v>
      </c>
      <c r="H51" s="6">
        <f>VLOOKUP(CONCATENATE($A51,H$1),StataOutput!$A$67:$L$752,9,FALSE)</f>
        <v>493</v>
      </c>
      <c r="I51" s="7">
        <f>VLOOKUP(CONCATENATE($A51,H$1),StataOutput!$A$67:$L$752,10,FALSE)</f>
        <v>12.3</v>
      </c>
    </row>
    <row r="52" spans="1:9" x14ac:dyDescent="0.25">
      <c r="A52" s="4" t="str">
        <f t="shared" si="1"/>
        <v>relationship3</v>
      </c>
      <c r="C52" s="4" t="s">
        <v>248</v>
      </c>
      <c r="D52" s="4" t="s">
        <v>240</v>
      </c>
      <c r="E52" t="str">
        <f>VLOOKUP(A52,StataOutput!$A$4:$F$66,6, FALSE)</f>
        <v>Separated, Divorced or Widowed</v>
      </c>
      <c r="F52" s="6">
        <f>VLOOKUP(CONCATENATE($A52,F$1),StataOutput!$A$67:$L$752,9,FALSE)</f>
        <v>1850</v>
      </c>
      <c r="G52" s="7">
        <f>VLOOKUP(CONCATENATE($A52,F$1),StataOutput!$A$67:$L$752,10,FALSE)</f>
        <v>13.6</v>
      </c>
      <c r="H52" s="6">
        <f>VLOOKUP(CONCATENATE($A52,H$1),StataOutput!$A$67:$L$752,9,FALSE)</f>
        <v>498</v>
      </c>
      <c r="I52" s="7">
        <f>VLOOKUP(CONCATENATE($A52,H$1),StataOutput!$A$67:$L$752,10,FALSE)</f>
        <v>12.42</v>
      </c>
    </row>
    <row r="53" spans="1:9" x14ac:dyDescent="0.25">
      <c r="A53" s="4" t="str">
        <f t="shared" si="1"/>
        <v>relationship4</v>
      </c>
      <c r="C53" s="4" t="s">
        <v>248</v>
      </c>
      <c r="D53" s="4" t="s">
        <v>241</v>
      </c>
      <c r="E53" t="str">
        <f>VLOOKUP(A53,StataOutput!$A$4:$F$66,6, FALSE)</f>
        <v>Never married and not de facto</v>
      </c>
      <c r="F53" s="6">
        <f>VLOOKUP(CONCATENATE($A53,F$1),StataOutput!$A$67:$L$752,9,FALSE)</f>
        <v>3359</v>
      </c>
      <c r="G53" s="7">
        <f>VLOOKUP(CONCATENATE($A53,F$1),StataOutput!$A$67:$L$752,10,FALSE)</f>
        <v>24.69</v>
      </c>
      <c r="H53" s="6">
        <f>VLOOKUP(CONCATENATE($A53,H$1),StataOutput!$A$67:$L$752,9,FALSE)</f>
        <v>959</v>
      </c>
      <c r="I53" s="7">
        <f>VLOOKUP(CONCATENATE($A53,H$1),StataOutput!$A$67:$L$752,10,FALSE)</f>
        <v>23.92</v>
      </c>
    </row>
    <row r="54" spans="1:9" x14ac:dyDescent="0.25">
      <c r="A54" s="4" t="str">
        <f t="shared" si="1"/>
        <v>sex1</v>
      </c>
      <c r="B54" t="s">
        <v>272</v>
      </c>
      <c r="C54" s="4" t="s">
        <v>127</v>
      </c>
      <c r="D54" s="4" t="s">
        <v>238</v>
      </c>
      <c r="E54" t="str">
        <f>VLOOKUP(A54,StataOutput!$A$4:$F$66,6, FALSE)</f>
        <v>Male</v>
      </c>
      <c r="F54" s="6">
        <f>VLOOKUP(CONCATENATE($A54,F$1),StataOutput!$A$67:$L$752,9,FALSE)</f>
        <v>6444</v>
      </c>
      <c r="G54" s="7">
        <f>VLOOKUP(CONCATENATE($A54,F$1),StataOutput!$A$67:$L$752,10,FALSE)</f>
        <v>47.37</v>
      </c>
      <c r="H54" s="6">
        <f>VLOOKUP(CONCATENATE($A54,H$1),StataOutput!$A$67:$L$752,9,FALSE)</f>
        <v>1910</v>
      </c>
      <c r="I54" s="7">
        <f>VLOOKUP(CONCATENATE($A54,H$1),StataOutput!$A$67:$L$752,10,FALSE)</f>
        <v>47.64</v>
      </c>
    </row>
    <row r="55" spans="1:9" x14ac:dyDescent="0.25">
      <c r="A55" s="4" t="str">
        <f t="shared" si="1"/>
        <v>sex2</v>
      </c>
      <c r="C55" s="4" t="s">
        <v>127</v>
      </c>
      <c r="D55" s="4" t="s">
        <v>239</v>
      </c>
      <c r="E55" t="str">
        <f>VLOOKUP(A55,StataOutput!$A$4:$F$66,6, FALSE)</f>
        <v>Female</v>
      </c>
      <c r="F55" s="6">
        <f>VLOOKUP(CONCATENATE($A55,F$1),StataOutput!$A$67:$L$752,9,FALSE)</f>
        <v>7159</v>
      </c>
      <c r="G55" s="7">
        <f>VLOOKUP(CONCATENATE($A55,F$1),StataOutput!$A$67:$L$752,10,FALSE)</f>
        <v>52.63</v>
      </c>
      <c r="H55" s="6">
        <f>VLOOKUP(CONCATENATE($A55,H$1),StataOutput!$A$67:$L$752,9,FALSE)</f>
        <v>2099</v>
      </c>
      <c r="I55" s="7">
        <f>VLOOKUP(CONCATENATE($A55,H$1),StataOutput!$A$67:$L$752,10,FALSE)</f>
        <v>52.36</v>
      </c>
    </row>
    <row r="56" spans="1:9" x14ac:dyDescent="0.25">
      <c r="A56" s="4" t="str">
        <f t="shared" ref="A56:A58" si="2">CONCATENATE(C56,D56)</f>
        <v>sectionofstate1</v>
      </c>
      <c r="B56" t="s">
        <v>273</v>
      </c>
      <c r="C56" s="4" t="s">
        <v>247</v>
      </c>
      <c r="D56" s="4" t="s">
        <v>238</v>
      </c>
      <c r="E56" t="str">
        <f>VLOOKUP(A56,StataOutput!$A$4:$F$66,6, FALSE)</f>
        <v>Major Urban (Pop 100,000+)</v>
      </c>
      <c r="F56" s="6">
        <f>VLOOKUP(CONCATENATE($A56,F$1),StataOutput!$A$67:$L$752,9,FALSE)</f>
        <v>8827</v>
      </c>
      <c r="G56" s="7">
        <f>VLOOKUP(CONCATENATE($A56,F$1),StataOutput!$A$67:$L$752,10,FALSE)</f>
        <v>64.89</v>
      </c>
      <c r="H56" s="6">
        <f>VLOOKUP(CONCATENATE($A56,H$1),StataOutput!$A$67:$L$752,9,FALSE)</f>
        <v>2873</v>
      </c>
      <c r="I56" s="7">
        <f>VLOOKUP(CONCATENATE($A56,H$1),StataOutput!$A$67:$L$752,10,FALSE)</f>
        <v>71.66</v>
      </c>
    </row>
    <row r="57" spans="1:9" x14ac:dyDescent="0.25">
      <c r="A57" s="4" t="str">
        <f t="shared" si="2"/>
        <v>sectionofstate2</v>
      </c>
      <c r="C57" s="4" t="s">
        <v>247</v>
      </c>
      <c r="D57" s="4" t="s">
        <v>239</v>
      </c>
      <c r="E57" t="str">
        <f>VLOOKUP(A57,StataOutput!$A$4:$F$66,6, FALSE)</f>
        <v>Other Urban (Pop 1,000-99,999)</v>
      </c>
      <c r="F57" s="6">
        <f>VLOOKUP(CONCATENATE($A57,F$1),StataOutput!$A$67:$L$752,9,FALSE)</f>
        <v>3049</v>
      </c>
      <c r="G57" s="7">
        <f>VLOOKUP(CONCATENATE($A57,F$1),StataOutput!$A$67:$L$752,10,FALSE)</f>
        <v>22.41</v>
      </c>
      <c r="H57" s="6">
        <f>VLOOKUP(CONCATENATE($A57,H$1),StataOutput!$A$67:$L$752,9,FALSE)</f>
        <v>723</v>
      </c>
      <c r="I57" s="7">
        <f>VLOOKUP(CONCATENATE($A57,H$1),StataOutput!$A$67:$L$752,10,FALSE)</f>
        <v>18.03</v>
      </c>
    </row>
    <row r="58" spans="1:9" x14ac:dyDescent="0.25">
      <c r="A58" s="4" t="str">
        <f t="shared" si="2"/>
        <v>sectionofstate3</v>
      </c>
      <c r="C58" s="4" t="s">
        <v>247</v>
      </c>
      <c r="D58" s="4" t="s">
        <v>240</v>
      </c>
      <c r="E58" t="str">
        <f>VLOOKUP(A58,StataOutput!$A$4:$F$66,6, FALSE)</f>
        <v>Bounded Locality, Rural Balance, Migratory, or no usual address</v>
      </c>
      <c r="F58" s="6">
        <f>VLOOKUP(CONCATENATE($A58,F$1),StataOutput!$A$67:$L$752,9,FALSE)</f>
        <v>1727</v>
      </c>
      <c r="G58" s="7">
        <f>VLOOKUP(CONCATENATE($A58,F$1),StataOutput!$A$67:$L$752,10,FALSE)</f>
        <v>12.7</v>
      </c>
      <c r="H58" s="6">
        <f>VLOOKUP(CONCATENATE($A58,H$1),StataOutput!$A$67:$L$752,9,FALSE)</f>
        <v>413</v>
      </c>
      <c r="I58" s="7">
        <f>VLOOKUP(CONCATENATE($A58,H$1),StataOutput!$A$67:$L$752,10,FALSE)</f>
        <v>10.3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6884-407D-4C69-B9F0-52542B525B4C}">
  <dimension ref="A1:AJ44"/>
  <sheetViews>
    <sheetView topLeftCell="B2" workbookViewId="0">
      <selection activeCell="E21" sqref="E21"/>
    </sheetView>
  </sheetViews>
  <sheetFormatPr defaultRowHeight="15" x14ac:dyDescent="0.25"/>
  <cols>
    <col min="1" max="1" width="16" hidden="1" customWidth="1"/>
    <col min="2" max="2" width="30.28515625" customWidth="1"/>
    <col min="3" max="3" width="12.85546875" hidden="1" customWidth="1"/>
    <col min="4" max="4" width="9.140625" hidden="1" customWidth="1"/>
    <col min="5" max="5" width="31.42578125" style="9" customWidth="1"/>
    <col min="6" max="6" width="44.28515625" hidden="1" customWidth="1"/>
    <col min="7" max="26" width="9.140625" style="6"/>
  </cols>
  <sheetData>
    <row r="1" spans="1:28" hidden="1" x14ac:dyDescent="0.25">
      <c r="G1" s="5" t="s">
        <v>257</v>
      </c>
      <c r="H1" s="5"/>
      <c r="I1" s="5"/>
      <c r="J1" s="5"/>
      <c r="K1" s="5"/>
      <c r="L1" s="5"/>
      <c r="M1" s="5"/>
      <c r="N1" s="5"/>
      <c r="O1" s="5"/>
      <c r="P1" s="5"/>
      <c r="Q1" s="5" t="s">
        <v>258</v>
      </c>
      <c r="R1" s="5"/>
      <c r="S1" s="5"/>
      <c r="T1" s="5"/>
      <c r="U1" s="5"/>
      <c r="V1" s="5"/>
      <c r="W1" s="5"/>
      <c r="X1" s="5"/>
      <c r="Y1" s="5"/>
      <c r="Z1" s="5"/>
    </row>
    <row r="2" spans="1:28" x14ac:dyDescent="0.25">
      <c r="B2" s="1" t="s">
        <v>0</v>
      </c>
      <c r="G2" s="6" t="s">
        <v>259</v>
      </c>
      <c r="Q2" s="6" t="s">
        <v>260</v>
      </c>
      <c r="AB2" t="s">
        <v>274</v>
      </c>
    </row>
    <row r="3" spans="1:28" x14ac:dyDescent="0.25">
      <c r="B3" s="1" t="s">
        <v>278</v>
      </c>
    </row>
    <row r="4" spans="1:28" x14ac:dyDescent="0.25">
      <c r="B4" s="1"/>
      <c r="E4" s="6" t="s">
        <v>281</v>
      </c>
      <c r="G4" s="6">
        <v>12</v>
      </c>
      <c r="H4" s="6">
        <v>12</v>
      </c>
      <c r="I4" s="6">
        <v>13</v>
      </c>
      <c r="J4" s="6">
        <v>13</v>
      </c>
      <c r="K4" s="6">
        <v>14</v>
      </c>
      <c r="L4" s="6">
        <v>14</v>
      </c>
      <c r="M4" s="6">
        <v>15</v>
      </c>
      <c r="N4" s="6">
        <v>15</v>
      </c>
      <c r="O4" s="6">
        <v>16</v>
      </c>
      <c r="P4" s="6">
        <v>16</v>
      </c>
      <c r="Q4" s="6">
        <v>12</v>
      </c>
      <c r="R4" s="6">
        <v>12</v>
      </c>
      <c r="S4" s="6">
        <v>13</v>
      </c>
      <c r="T4" s="6">
        <v>13</v>
      </c>
      <c r="U4" s="6">
        <v>14</v>
      </c>
      <c r="V4" s="6">
        <v>14</v>
      </c>
      <c r="W4" s="6">
        <v>15</v>
      </c>
      <c r="X4" s="6">
        <v>15</v>
      </c>
      <c r="Y4" s="6">
        <v>16</v>
      </c>
      <c r="Z4" s="6">
        <v>16</v>
      </c>
    </row>
    <row r="5" spans="1:28" x14ac:dyDescent="0.25">
      <c r="B5" s="1"/>
      <c r="G5" s="6" t="s">
        <v>179</v>
      </c>
      <c r="H5" s="6" t="s">
        <v>180</v>
      </c>
      <c r="I5" s="6" t="s">
        <v>179</v>
      </c>
      <c r="J5" s="6" t="s">
        <v>180</v>
      </c>
      <c r="K5" s="6" t="s">
        <v>179</v>
      </c>
      <c r="L5" s="6" t="s">
        <v>180</v>
      </c>
      <c r="M5" s="6" t="s">
        <v>179</v>
      </c>
      <c r="N5" s="6" t="s">
        <v>180</v>
      </c>
      <c r="O5" s="6" t="s">
        <v>179</v>
      </c>
      <c r="P5" s="6" t="s">
        <v>180</v>
      </c>
      <c r="Q5" s="6" t="s">
        <v>179</v>
      </c>
      <c r="R5" s="6" t="s">
        <v>180</v>
      </c>
      <c r="S5" s="6" t="s">
        <v>179</v>
      </c>
      <c r="T5" s="6" t="s">
        <v>180</v>
      </c>
      <c r="U5" s="6" t="s">
        <v>179</v>
      </c>
      <c r="V5" s="6" t="s">
        <v>180</v>
      </c>
      <c r="W5" s="6" t="s">
        <v>179</v>
      </c>
      <c r="X5" s="6" t="s">
        <v>180</v>
      </c>
      <c r="Y5" s="6" t="s">
        <v>179</v>
      </c>
      <c r="Z5" s="6" t="s">
        <v>180</v>
      </c>
    </row>
    <row r="6" spans="1:28" x14ac:dyDescent="0.25">
      <c r="A6" s="4" t="s">
        <v>253</v>
      </c>
      <c r="B6" t="s">
        <v>237</v>
      </c>
      <c r="C6" s="4" t="s">
        <v>169</v>
      </c>
      <c r="D6" s="4" t="s">
        <v>82</v>
      </c>
      <c r="E6" s="9" t="s">
        <v>294</v>
      </c>
      <c r="F6" t="s">
        <v>83</v>
      </c>
      <c r="G6" s="6" t="s">
        <v>235</v>
      </c>
      <c r="H6" s="6" t="s">
        <v>236</v>
      </c>
      <c r="I6" s="6" t="s">
        <v>235</v>
      </c>
      <c r="J6" s="6" t="s">
        <v>236</v>
      </c>
      <c r="K6" s="6" t="s">
        <v>235</v>
      </c>
      <c r="L6" s="6" t="s">
        <v>236</v>
      </c>
      <c r="M6" s="6" t="s">
        <v>235</v>
      </c>
      <c r="N6" s="6" t="s">
        <v>236</v>
      </c>
      <c r="O6" s="6" t="s">
        <v>235</v>
      </c>
      <c r="P6" s="6" t="s">
        <v>236</v>
      </c>
      <c r="Q6" s="6" t="s">
        <v>235</v>
      </c>
      <c r="R6" s="6" t="s">
        <v>236</v>
      </c>
      <c r="S6" s="6" t="s">
        <v>235</v>
      </c>
      <c r="T6" s="6" t="s">
        <v>236</v>
      </c>
      <c r="U6" s="6" t="s">
        <v>235</v>
      </c>
      <c r="V6" s="6" t="s">
        <v>236</v>
      </c>
      <c r="W6" s="6" t="s">
        <v>235</v>
      </c>
      <c r="X6" s="6" t="s">
        <v>236</v>
      </c>
      <c r="Y6" s="6" t="s">
        <v>235</v>
      </c>
      <c r="Z6" s="6" t="s">
        <v>236</v>
      </c>
      <c r="AA6" s="6"/>
      <c r="AB6" s="6"/>
    </row>
    <row r="7" spans="1:28" x14ac:dyDescent="0.25">
      <c r="A7" s="4" t="str">
        <f t="shared" ref="A7:A32" si="0">CONCATENATE(C7,D7)</f>
        <v>p1lastoutcome1</v>
      </c>
      <c r="B7" t="s">
        <v>282</v>
      </c>
      <c r="C7" s="4" t="s">
        <v>276</v>
      </c>
      <c r="D7" s="5" t="s">
        <v>238</v>
      </c>
      <c r="E7" s="12" t="s">
        <v>286</v>
      </c>
      <c r="F7" s="8" t="e">
        <f>VLOOKUP(A7,StataOutput!$A$4:$F$66,6, FALSE)</f>
        <v>#N/A</v>
      </c>
      <c r="G7" s="6" cm="1">
        <f t="array" ref="G7">VLOOKUP(CONCATENATE($A7,$G$1,G$5),StataOutput!$A$67:$P$752,G$4-3,FALSE)</f>
        <v>11487</v>
      </c>
      <c r="H7" s="7" cm="1">
        <f t="array" ref="H7">VLOOKUP(CONCATENATE($A7,$G$1,H$5),StataOutput!$A$67:$P$752,H$4-3,FALSE)</f>
        <v>84.51</v>
      </c>
      <c r="I7" s="6" cm="1">
        <f t="array" ref="I7">VLOOKUP(CONCATENATE($A7,$G$1,I$5),StataOutput!$A$67:$P$752,I$4-3,FALSE)</f>
        <v>10930</v>
      </c>
      <c r="J7" s="7" cm="1">
        <f t="array" ref="J7">VLOOKUP(CONCATENATE($A7,$G$1,J$5),StataOutput!$A$67:$P$752,J$4-3,FALSE)</f>
        <v>83.44</v>
      </c>
      <c r="K7" s="6" cm="1">
        <f t="array" ref="K7">VLOOKUP(CONCATENATE($A7,$G$1,K$5),StataOutput!$A$67:$P$752,K$4-3,FALSE)</f>
        <v>10705</v>
      </c>
      <c r="L7" s="7" cm="1">
        <f t="array" ref="L7">VLOOKUP(CONCATENATE($A7,$G$1,L$5),StataOutput!$A$67:$P$752,L$4-3,FALSE)</f>
        <v>83.55</v>
      </c>
      <c r="M7" s="6" cm="1">
        <f t="array" ref="M7">VLOOKUP(CONCATENATE($A7,$G$1,M$5),StataOutput!$A$67:$P$752,M$4-3,FALSE)</f>
        <v>10476</v>
      </c>
      <c r="N7" s="7" cm="1">
        <f t="array" ref="N7">VLOOKUP(CONCATENATE($A7,$G$1,N$5),StataOutput!$A$67:$P$752,N$4-3,FALSE)</f>
        <v>83.88</v>
      </c>
      <c r="O7" s="6" cm="1">
        <f t="array" ref="O7">VLOOKUP(CONCATENATE($A7,$G$1,O$5),StataOutput!$A$67:$P$752,O$4-3,FALSE)</f>
        <v>10030</v>
      </c>
      <c r="P7" s="7" cm="1">
        <f t="array" ref="P7">VLOOKUP(CONCATENATE($A7,$G$1,P$5),StataOutput!$A$67:$P$752,P$4-3,FALSE)</f>
        <v>82.44</v>
      </c>
      <c r="Q7" s="6" cm="1">
        <f t="array" ref="Q7">VLOOKUP(CONCATENATE($A7,$Q$1,Q$5),StataOutput!$A$67:$P$752,Q$4-3,FALSE)</f>
        <v>3173</v>
      </c>
      <c r="R7" s="7" cm="1">
        <f t="array" ref="R7">VLOOKUP(CONCATENATE($A7,$Q$1,R$5),StataOutput!$A$67:$P$752,R$4-3,FALSE)</f>
        <v>79.42</v>
      </c>
      <c r="S7" s="6" cm="1">
        <f t="array" ref="S7">VLOOKUP(CONCATENATE($A7,$Q$1,S$5),StataOutput!$A$67:$P$752,S$4-3,FALSE)</f>
        <v>3010</v>
      </c>
      <c r="T7" s="7" cm="1">
        <f t="array" ref="T7">VLOOKUP(CONCATENATE($A7,$Q$1,T$5),StataOutput!$A$67:$P$752,T$4-3,FALSE)</f>
        <v>76.489999999999995</v>
      </c>
      <c r="U7" s="6" cm="1">
        <f t="array" ref="U7">VLOOKUP(CONCATENATE($A7,$Q$1,U$5),StataOutput!$A$67:$P$752,U$4-3,FALSE)</f>
        <v>2909</v>
      </c>
      <c r="V7" s="7" cm="1">
        <f t="array" ref="V7">VLOOKUP(CONCATENATE($A7,$Q$1,V$5),StataOutput!$A$67:$P$752,V$4-3,FALSE)</f>
        <v>76.069999999999993</v>
      </c>
      <c r="W7" s="6" cm="1">
        <f t="array" ref="W7">VLOOKUP(CONCATENATE($A7,$Q$1,W$5),StataOutput!$A$67:$P$752,W$4-3,FALSE)</f>
        <v>2811</v>
      </c>
      <c r="X7" s="7" cm="1">
        <f t="array" ref="X7">VLOOKUP(CONCATENATE($A7,$Q$1,X$5),StataOutput!$A$67:$P$752,X$4-3,FALSE)</f>
        <v>75.95</v>
      </c>
      <c r="Y7" s="6" cm="1">
        <f t="array" ref="Y7">VLOOKUP(CONCATENATE($A7,$Q$1,Y$5),StataOutput!$A$67:$P$752,Y$4-3,FALSE)</f>
        <v>2716</v>
      </c>
      <c r="Z7" s="7" cm="1">
        <f t="array" ref="Z7">VLOOKUP(CONCATENATE($A7,$Q$1,Z$5),StataOutput!$A$67:$P$752,Z$4-3,FALSE)</f>
        <v>77.069999999999993</v>
      </c>
    </row>
    <row r="8" spans="1:28" x14ac:dyDescent="0.25">
      <c r="A8" s="4" t="str">
        <f t="shared" si="0"/>
        <v>p1lastoutcome2</v>
      </c>
      <c r="C8" s="4" t="s">
        <v>276</v>
      </c>
      <c r="D8" s="4">
        <v>2</v>
      </c>
      <c r="E8" s="9" t="s">
        <v>287</v>
      </c>
      <c r="F8" s="8" t="e">
        <f>VLOOKUP(A8,StataOutput!$A$4:$F$66,6, FALSE)</f>
        <v>#N/A</v>
      </c>
      <c r="G8" s="6" cm="1">
        <f t="array" ref="G8">VLOOKUP(CONCATENATE($A8,$G$1,G$5),StataOutput!$A$67:$P$752,G$4-3,FALSE)</f>
        <v>191</v>
      </c>
      <c r="H8" s="7" cm="1">
        <f t="array" ref="H8">VLOOKUP(CONCATENATE($A8,$G$1,H$5),StataOutput!$A$67:$P$752,H$4-3,FALSE)</f>
        <v>1.41</v>
      </c>
      <c r="I8" s="6" cm="1">
        <f t="array" ref="I8">VLOOKUP(CONCATENATE($A8,$G$1,I$5),StataOutput!$A$67:$P$752,I$4-3,FALSE)</f>
        <v>179</v>
      </c>
      <c r="J8" s="7" cm="1">
        <f t="array" ref="J8">VLOOKUP(CONCATENATE($A8,$G$1,J$5),StataOutput!$A$67:$P$752,J$4-3,FALSE)</f>
        <v>1.37</v>
      </c>
      <c r="K8" s="6" cm="1">
        <f t="array" ref="K8">VLOOKUP(CONCATENATE($A8,$G$1,K$5),StataOutput!$A$67:$P$752,K$4-3,FALSE)</f>
        <v>151</v>
      </c>
      <c r="L8" s="7" cm="1">
        <f t="array" ref="L8">VLOOKUP(CONCATENATE($A8,$G$1,L$5),StataOutput!$A$67:$P$752,L$4-3,FALSE)</f>
        <v>1.18</v>
      </c>
      <c r="M8" s="6" cm="1">
        <f t="array" ref="M8">VLOOKUP(CONCATENATE($A8,$G$1,M$5),StataOutput!$A$67:$P$752,M$4-3,FALSE)</f>
        <v>139</v>
      </c>
      <c r="N8" s="7" cm="1">
        <f t="array" ref="N8">VLOOKUP(CONCATENATE($A8,$G$1,N$5),StataOutput!$A$67:$P$752,N$4-3,FALSE)</f>
        <v>1.1100000000000001</v>
      </c>
      <c r="O8" s="6" cm="1">
        <f t="array" ref="O8">VLOOKUP(CONCATENATE($A8,$G$1,O$5),StataOutput!$A$67:$P$752,O$4-3,FALSE)</f>
        <v>164</v>
      </c>
      <c r="P8" s="7" cm="1">
        <f t="array" ref="P8">VLOOKUP(CONCATENATE($A8,$G$1,P$5),StataOutput!$A$67:$P$752,P$4-3,FALSE)</f>
        <v>1.35</v>
      </c>
      <c r="Q8" s="6" cm="1">
        <f t="array" ref="Q8">VLOOKUP(CONCATENATE($A8,$Q$1,Q$5),StataOutput!$A$67:$P$752,Q$4-3,FALSE)</f>
        <v>72</v>
      </c>
      <c r="R8" s="7" cm="1">
        <f t="array" ref="R8">VLOOKUP(CONCATENATE($A8,$Q$1,R$5),StataOutput!$A$67:$P$752,R$4-3,FALSE)</f>
        <v>1.8</v>
      </c>
      <c r="S8" s="6" cm="1">
        <f t="array" ref="S8">VLOOKUP(CONCATENATE($A8,$Q$1,S$5),StataOutput!$A$67:$P$752,S$4-3,FALSE)</f>
        <v>57</v>
      </c>
      <c r="T8" s="7" cm="1">
        <f t="array" ref="T8">VLOOKUP(CONCATENATE($A8,$Q$1,T$5),StataOutput!$A$67:$P$752,T$4-3,FALSE)</f>
        <v>1.45</v>
      </c>
      <c r="U8" s="6" cm="1">
        <f t="array" ref="U8">VLOOKUP(CONCATENATE($A8,$Q$1,U$5),StataOutput!$A$67:$P$752,U$4-3,FALSE)</f>
        <v>48</v>
      </c>
      <c r="V8" s="7" cm="1">
        <f t="array" ref="V8">VLOOKUP(CONCATENATE($A8,$Q$1,V$5),StataOutput!$A$67:$P$752,V$4-3,FALSE)</f>
        <v>1.26</v>
      </c>
      <c r="W8" s="6" cm="1">
        <f t="array" ref="W8">VLOOKUP(CONCATENATE($A8,$Q$1,W$5),StataOutput!$A$67:$P$752,W$4-3,FALSE)</f>
        <v>48</v>
      </c>
      <c r="X8" s="7" cm="1">
        <f t="array" ref="X8">VLOOKUP(CONCATENATE($A8,$Q$1,X$5),StataOutput!$A$67:$P$752,X$4-3,FALSE)</f>
        <v>1.3</v>
      </c>
      <c r="Y8" s="6" cm="1">
        <f t="array" ref="Y8">VLOOKUP(CONCATENATE($A8,$Q$1,Y$5),StataOutput!$A$67:$P$752,Y$4-3,FALSE)</f>
        <v>78</v>
      </c>
      <c r="Z8" s="7" cm="1">
        <f t="array" ref="Z8">VLOOKUP(CONCATENATE($A8,$Q$1,Z$5),StataOutput!$A$67:$P$752,Z$4-3,FALSE)</f>
        <v>2.21</v>
      </c>
    </row>
    <row r="9" spans="1:28" x14ac:dyDescent="0.25">
      <c r="A9" s="4" t="str">
        <f t="shared" si="0"/>
        <v>p1lastoutcome3</v>
      </c>
      <c r="C9" s="4" t="s">
        <v>276</v>
      </c>
      <c r="D9" s="4">
        <v>3</v>
      </c>
      <c r="E9" s="9" t="s">
        <v>288</v>
      </c>
      <c r="F9" s="8" t="e">
        <f>VLOOKUP(A9,StataOutput!$A$4:$F$66,6, FALSE)</f>
        <v>#N/A</v>
      </c>
      <c r="G9" s="6" cm="1">
        <f t="array" ref="G9">VLOOKUP(CONCATENATE($A9,$G$1,G$5),StataOutput!$A$67:$P$752,G$4-3,FALSE)</f>
        <v>373</v>
      </c>
      <c r="H9" s="7" cm="1">
        <f t="array" ref="H9">VLOOKUP(CONCATENATE($A9,$G$1,H$5),StataOutput!$A$67:$P$752,H$4-3,FALSE)</f>
        <v>2.74</v>
      </c>
      <c r="I9" s="6" cm="1">
        <f t="array" ref="I9">VLOOKUP(CONCATENATE($A9,$G$1,I$5),StataOutput!$A$67:$P$752,I$4-3,FALSE)</f>
        <v>353</v>
      </c>
      <c r="J9" s="7" cm="1">
        <f t="array" ref="J9">VLOOKUP(CONCATENATE($A9,$G$1,J$5),StataOutput!$A$67:$P$752,J$4-3,FALSE)</f>
        <v>2.69</v>
      </c>
      <c r="K9" s="6" cm="1">
        <f t="array" ref="K9">VLOOKUP(CONCATENATE($A9,$G$1,K$5),StataOutput!$A$67:$P$752,K$4-3,FALSE)</f>
        <v>305</v>
      </c>
      <c r="L9" s="7" cm="1">
        <f t="array" ref="L9">VLOOKUP(CONCATENATE($A9,$G$1,L$5),StataOutput!$A$67:$P$752,L$4-3,FALSE)</f>
        <v>2.38</v>
      </c>
      <c r="M9" s="6" cm="1">
        <f t="array" ref="M9">VLOOKUP(CONCATENATE($A9,$G$1,M$5),StataOutput!$A$67:$P$752,M$4-3,FALSE)</f>
        <v>289</v>
      </c>
      <c r="N9" s="7" cm="1">
        <f t="array" ref="N9">VLOOKUP(CONCATENATE($A9,$G$1,N$5),StataOutput!$A$67:$P$752,N$4-3,FALSE)</f>
        <v>2.31</v>
      </c>
      <c r="O9" s="6" cm="1">
        <f t="array" ref="O9">VLOOKUP(CONCATENATE($A9,$G$1,O$5),StataOutput!$A$67:$P$752,O$4-3,FALSE)</f>
        <v>321</v>
      </c>
      <c r="P9" s="7" cm="1">
        <f t="array" ref="P9">VLOOKUP(CONCATENATE($A9,$G$1,P$5),StataOutput!$A$67:$P$752,P$4-3,FALSE)</f>
        <v>2.64</v>
      </c>
      <c r="Q9" s="6" cm="1">
        <f t="array" ref="Q9">VLOOKUP(CONCATENATE($A9,$Q$1,Q$5),StataOutput!$A$67:$P$752,Q$4-3,FALSE)</f>
        <v>165</v>
      </c>
      <c r="R9" s="7" cm="1">
        <f t="array" ref="R9">VLOOKUP(CONCATENATE($A9,$Q$1,R$5),StataOutput!$A$67:$P$752,R$4-3,FALSE)</f>
        <v>4.13</v>
      </c>
      <c r="S9" s="6" cm="1">
        <f t="array" ref="S9">VLOOKUP(CONCATENATE($A9,$Q$1,S$5),StataOutput!$A$67:$P$752,S$4-3,FALSE)</f>
        <v>170</v>
      </c>
      <c r="T9" s="7" cm="1">
        <f t="array" ref="T9">VLOOKUP(CONCATENATE($A9,$Q$1,T$5),StataOutput!$A$67:$P$752,T$4-3,FALSE)</f>
        <v>4.32</v>
      </c>
      <c r="U9" s="6" cm="1">
        <f t="array" ref="U9">VLOOKUP(CONCATENATE($A9,$Q$1,U$5),StataOutput!$A$67:$P$752,U$4-3,FALSE)</f>
        <v>139</v>
      </c>
      <c r="V9" s="7" cm="1">
        <f t="array" ref="V9">VLOOKUP(CONCATENATE($A9,$Q$1,V$5),StataOutput!$A$67:$P$752,V$4-3,FALSE)</f>
        <v>3.63</v>
      </c>
      <c r="W9" s="6" cm="1">
        <f t="array" ref="W9">VLOOKUP(CONCATENATE($A9,$Q$1,W$5),StataOutput!$A$67:$P$752,W$4-3,FALSE)</f>
        <v>145</v>
      </c>
      <c r="X9" s="7" cm="1">
        <f t="array" ref="X9">VLOOKUP(CONCATENATE($A9,$Q$1,X$5),StataOutput!$A$67:$P$752,X$4-3,FALSE)</f>
        <v>3.92</v>
      </c>
      <c r="Y9" s="6" cm="1">
        <f t="array" ref="Y9">VLOOKUP(CONCATENATE($A9,$Q$1,Y$5),StataOutput!$A$67:$P$752,Y$4-3,FALSE)</f>
        <v>128</v>
      </c>
      <c r="Z9" s="7" cm="1">
        <f t="array" ref="Z9">VLOOKUP(CONCATENATE($A9,$Q$1,Z$5),StataOutput!$A$67:$P$752,Z$4-3,FALSE)</f>
        <v>3.63</v>
      </c>
    </row>
    <row r="10" spans="1:28" x14ac:dyDescent="0.25">
      <c r="A10" s="4" t="str">
        <f t="shared" si="0"/>
        <v>p1lastoutcome4</v>
      </c>
      <c r="C10" s="4" t="s">
        <v>276</v>
      </c>
      <c r="D10" s="4">
        <v>4</v>
      </c>
      <c r="E10" s="9" t="s">
        <v>289</v>
      </c>
      <c r="F10" s="8" t="e">
        <f>VLOOKUP(A10,StataOutput!$A$4:$F$66,6, FALSE)</f>
        <v>#N/A</v>
      </c>
      <c r="G10" s="6" cm="1">
        <f t="array" ref="G10">VLOOKUP(CONCATENATE($A10,$G$1,G$5),StataOutput!$A$67:$P$752,G$4-3,FALSE)</f>
        <v>776</v>
      </c>
      <c r="H10" s="7" cm="1">
        <f t="array" ref="H10">VLOOKUP(CONCATENATE($A10,$G$1,H$5),StataOutput!$A$67:$P$752,H$4-3,FALSE)</f>
        <v>5.71</v>
      </c>
      <c r="I10" s="6" cm="1">
        <f t="array" ref="I10">VLOOKUP(CONCATENATE($A10,$G$1,I$5),StataOutput!$A$67:$P$752,I$4-3,FALSE)</f>
        <v>874</v>
      </c>
      <c r="J10" s="7" cm="1">
        <f t="array" ref="J10">VLOOKUP(CONCATENATE($A10,$G$1,J$5),StataOutput!$A$67:$P$752,J$4-3,FALSE)</f>
        <v>6.67</v>
      </c>
      <c r="K10" s="6" cm="1">
        <f t="array" ref="K10">VLOOKUP(CONCATENATE($A10,$G$1,K$5),StataOutput!$A$67:$P$752,K$4-3,FALSE)</f>
        <v>775</v>
      </c>
      <c r="L10" s="7" cm="1">
        <f t="array" ref="L10">VLOOKUP(CONCATENATE($A10,$G$1,L$5),StataOutput!$A$67:$P$752,L$4-3,FALSE)</f>
        <v>6.05</v>
      </c>
      <c r="M10" s="6" cm="1">
        <f t="array" ref="M10">VLOOKUP(CONCATENATE($A10,$G$1,M$5),StataOutput!$A$67:$P$752,M$4-3,FALSE)</f>
        <v>719</v>
      </c>
      <c r="N10" s="7" cm="1">
        <f t="array" ref="N10">VLOOKUP(CONCATENATE($A10,$G$1,N$5),StataOutput!$A$67:$P$752,N$4-3,FALSE)</f>
        <v>5.76</v>
      </c>
      <c r="O10" s="6" cm="1">
        <f t="array" ref="O10">VLOOKUP(CONCATENATE($A10,$G$1,O$5),StataOutput!$A$67:$P$752,O$4-3,FALSE)</f>
        <v>806</v>
      </c>
      <c r="P10" s="7" cm="1">
        <f t="array" ref="P10">VLOOKUP(CONCATENATE($A10,$G$1,P$5),StataOutput!$A$67:$P$752,P$4-3,FALSE)</f>
        <v>6.62</v>
      </c>
      <c r="Q10" s="6" cm="1">
        <f t="array" ref="Q10">VLOOKUP(CONCATENATE($A10,$Q$1,Q$5),StataOutput!$A$67:$P$752,Q$4-3,FALSE)</f>
        <v>216</v>
      </c>
      <c r="R10" s="7" cm="1">
        <f t="array" ref="R10">VLOOKUP(CONCATENATE($A10,$Q$1,R$5),StataOutput!$A$67:$P$752,R$4-3,FALSE)</f>
        <v>5.41</v>
      </c>
      <c r="S10" s="6" cm="1">
        <f t="array" ref="S10">VLOOKUP(CONCATENATE($A10,$Q$1,S$5),StataOutput!$A$67:$P$752,S$4-3,FALSE)</f>
        <v>257</v>
      </c>
      <c r="T10" s="7" cm="1">
        <f t="array" ref="T10">VLOOKUP(CONCATENATE($A10,$Q$1,T$5),StataOutput!$A$67:$P$752,T$4-3,FALSE)</f>
        <v>6.53</v>
      </c>
      <c r="U10" s="6" cm="1">
        <f t="array" ref="U10">VLOOKUP(CONCATENATE($A10,$Q$1,U$5),StataOutput!$A$67:$P$752,U$4-3,FALSE)</f>
        <v>259</v>
      </c>
      <c r="V10" s="7" cm="1">
        <f t="array" ref="V10">VLOOKUP(CONCATENATE($A10,$Q$1,V$5),StataOutput!$A$67:$P$752,V$4-3,FALSE)</f>
        <v>6.77</v>
      </c>
      <c r="W10" s="6" cm="1">
        <f t="array" ref="W10">VLOOKUP(CONCATENATE($A10,$Q$1,W$5),StataOutput!$A$67:$P$752,W$4-3,FALSE)</f>
        <v>260</v>
      </c>
      <c r="X10" s="7" cm="1">
        <f t="array" ref="X10">VLOOKUP(CONCATENATE($A10,$Q$1,X$5),StataOutput!$A$67:$P$752,X$4-3,FALSE)</f>
        <v>7.03</v>
      </c>
      <c r="Y10" s="6" cm="1">
        <f t="array" ref="Y10">VLOOKUP(CONCATENATE($A10,$Q$1,Y$5),StataOutput!$A$67:$P$752,Y$4-3,FALSE)</f>
        <v>218</v>
      </c>
      <c r="Z10" s="7" cm="1">
        <f t="array" ref="Z10">VLOOKUP(CONCATENATE($A10,$Q$1,Z$5),StataOutput!$A$67:$P$752,Z$4-3,FALSE)</f>
        <v>6.19</v>
      </c>
    </row>
    <row r="11" spans="1:28" x14ac:dyDescent="0.25">
      <c r="A11" s="4" t="str">
        <f t="shared" si="0"/>
        <v>p1lastoutcome5</v>
      </c>
      <c r="C11" s="4" t="s">
        <v>276</v>
      </c>
      <c r="D11" s="4">
        <v>5</v>
      </c>
      <c r="E11" s="9" t="s">
        <v>291</v>
      </c>
      <c r="F11" s="8" t="e">
        <f>VLOOKUP(A11,StataOutput!$A$4:$F$66,6, FALSE)</f>
        <v>#N/A</v>
      </c>
      <c r="G11" s="6" cm="1">
        <f t="array" ref="G11">VLOOKUP(CONCATENATE($A11,$G$1,G$5),StataOutput!$A$67:$P$752,G$4-3,FALSE)</f>
        <v>559</v>
      </c>
      <c r="H11" s="7" cm="1">
        <f t="array" ref="H11">VLOOKUP(CONCATENATE($A11,$G$1,H$5),StataOutput!$A$67:$P$752,H$4-3,FALSE)</f>
        <v>4.1100000000000003</v>
      </c>
      <c r="I11" s="6" cm="1">
        <f t="array" ref="I11">VLOOKUP(CONCATENATE($A11,$G$1,I$5),StataOutput!$A$67:$P$752,I$4-3,FALSE)</f>
        <v>484</v>
      </c>
      <c r="J11" s="7" cm="1">
        <f t="array" ref="J11">VLOOKUP(CONCATENATE($A11,$G$1,J$5),StataOutput!$A$67:$P$752,J$4-3,FALSE)</f>
        <v>3.69</v>
      </c>
      <c r="K11" s="6" cm="1">
        <f t="array" ref="K11">VLOOKUP(CONCATENATE($A11,$G$1,K$5),StataOutput!$A$67:$P$752,K$4-3,FALSE)</f>
        <v>638</v>
      </c>
      <c r="L11" s="7" cm="1">
        <f t="array" ref="L11">VLOOKUP(CONCATENATE($A11,$G$1,L$5),StataOutput!$A$67:$P$752,L$4-3,FALSE)</f>
        <v>4.9800000000000004</v>
      </c>
      <c r="M11" s="6" cm="1">
        <f t="array" ref="M11">VLOOKUP(CONCATENATE($A11,$G$1,M$5),StataOutput!$A$67:$P$752,M$4-3,FALSE)</f>
        <v>628</v>
      </c>
      <c r="N11" s="7" cm="1">
        <f t="array" ref="N11">VLOOKUP(CONCATENATE($A11,$G$1,N$5),StataOutput!$A$67:$P$752,N$4-3,FALSE)</f>
        <v>5.03</v>
      </c>
      <c r="O11" s="6" cm="1">
        <f t="array" ref="O11">VLOOKUP(CONCATENATE($A11,$G$1,O$5),StataOutput!$A$67:$P$752,O$4-3,FALSE)</f>
        <v>645</v>
      </c>
      <c r="P11" s="7" cm="1">
        <f t="array" ref="P11">VLOOKUP(CONCATENATE($A11,$G$1,P$5),StataOutput!$A$67:$P$752,P$4-3,FALSE)</f>
        <v>5.3</v>
      </c>
      <c r="Q11" s="6" cm="1">
        <f t="array" ref="Q11">VLOOKUP(CONCATENATE($A11,$Q$1,Q$5),StataOutput!$A$67:$P$752,Q$4-3,FALSE)</f>
        <v>259</v>
      </c>
      <c r="R11" s="7" cm="1">
        <f t="array" ref="R11">VLOOKUP(CONCATENATE($A11,$Q$1,R$5),StataOutput!$A$67:$P$752,R$4-3,FALSE)</f>
        <v>6.48</v>
      </c>
      <c r="S11" s="6" cm="1">
        <f t="array" ref="S11">VLOOKUP(CONCATENATE($A11,$Q$1,S$5),StataOutput!$A$67:$P$752,S$4-3,FALSE)</f>
        <v>329</v>
      </c>
      <c r="T11" s="7" cm="1">
        <f t="array" ref="T11">VLOOKUP(CONCATENATE($A11,$Q$1,T$5),StataOutput!$A$67:$P$752,T$4-3,FALSE)</f>
        <v>8.36</v>
      </c>
      <c r="U11" s="6" cm="1">
        <f t="array" ref="U11">VLOOKUP(CONCATENATE($A11,$Q$1,U$5),StataOutput!$A$67:$P$752,U$4-3,FALSE)</f>
        <v>373</v>
      </c>
      <c r="V11" s="7" cm="1">
        <f t="array" ref="V11">VLOOKUP(CONCATENATE($A11,$Q$1,V$5),StataOutput!$A$67:$P$752,V$4-3,FALSE)</f>
        <v>9.75</v>
      </c>
      <c r="W11" s="6" cm="1">
        <f t="array" ref="W11">VLOOKUP(CONCATENATE($A11,$Q$1,W$5),StataOutput!$A$67:$P$752,W$4-3,FALSE)</f>
        <v>323</v>
      </c>
      <c r="X11" s="7" cm="1">
        <f t="array" ref="X11">VLOOKUP(CONCATENATE($A11,$Q$1,X$5),StataOutput!$A$67:$P$752,X$4-3,FALSE)</f>
        <v>8.73</v>
      </c>
      <c r="Y11" s="6" cm="1">
        <f t="array" ref="Y11">VLOOKUP(CONCATENATE($A11,$Q$1,Y$5),StataOutput!$A$67:$P$752,Y$4-3,FALSE)</f>
        <v>285</v>
      </c>
      <c r="Z11" s="7" cm="1">
        <f t="array" ref="Z11">VLOOKUP(CONCATENATE($A11,$Q$1,Z$5),StataOutput!$A$67:$P$752,Z$4-3,FALSE)</f>
        <v>8.09</v>
      </c>
    </row>
    <row r="12" spans="1:28" x14ac:dyDescent="0.25">
      <c r="A12" s="4" t="str">
        <f t="shared" si="0"/>
        <v>p1lastoutcome6</v>
      </c>
      <c r="C12" s="4" t="s">
        <v>276</v>
      </c>
      <c r="D12" s="4">
        <v>6</v>
      </c>
      <c r="E12" s="9" t="s">
        <v>290</v>
      </c>
      <c r="F12" s="8" t="e">
        <f>VLOOKUP(A12,StataOutput!$A$4:$F$66,6, FALSE)</f>
        <v>#N/A</v>
      </c>
      <c r="G12" s="6" cm="1">
        <f t="array" ref="G12">VLOOKUP(CONCATENATE($A12,$G$1,G$5),StataOutput!$A$67:$P$752,G$4-3,FALSE)</f>
        <v>43</v>
      </c>
      <c r="H12" s="7" cm="1">
        <f t="array" ref="H12">VLOOKUP(CONCATENATE($A12,$G$1,H$5),StataOutput!$A$67:$P$752,H$4-3,FALSE)</f>
        <v>0.32</v>
      </c>
      <c r="I12" s="6" cm="1">
        <f t="array" ref="I12">VLOOKUP(CONCATENATE($A12,$G$1,I$5),StataOutput!$A$67:$P$752,I$4-3,FALSE)</f>
        <v>49</v>
      </c>
      <c r="J12" s="7" cm="1">
        <f t="array" ref="J12">VLOOKUP(CONCATENATE($A12,$G$1,J$5),StataOutput!$A$67:$P$752,J$4-3,FALSE)</f>
        <v>0.37</v>
      </c>
      <c r="K12" s="6" cm="1">
        <f t="array" ref="K12">VLOOKUP(CONCATENATE($A12,$G$1,K$5),StataOutput!$A$67:$P$752,K$4-3,FALSE)</f>
        <v>51</v>
      </c>
      <c r="L12" s="7" cm="1">
        <f t="array" ref="L12">VLOOKUP(CONCATENATE($A12,$G$1,L$5),StataOutput!$A$67:$P$752,L$4-3,FALSE)</f>
        <v>0.4</v>
      </c>
      <c r="M12" s="6" cm="1">
        <f t="array" ref="M12">VLOOKUP(CONCATENATE($A12,$G$1,M$5),StataOutput!$A$67:$P$752,M$4-3,FALSE)</f>
        <v>53</v>
      </c>
      <c r="N12" s="7" cm="1">
        <f t="array" ref="N12">VLOOKUP(CONCATENATE($A12,$G$1,N$5),StataOutput!$A$67:$P$752,N$4-3,FALSE)</f>
        <v>0.42</v>
      </c>
      <c r="O12" s="6" cm="1">
        <f t="array" ref="O12">VLOOKUP(CONCATENATE($A12,$G$1,O$5),StataOutput!$A$67:$P$752,O$4-3,FALSE)</f>
        <v>43</v>
      </c>
      <c r="P12" s="7" cm="1">
        <f t="array" ref="P12">VLOOKUP(CONCATENATE($A12,$G$1,P$5),StataOutput!$A$67:$P$752,P$4-3,FALSE)</f>
        <v>0.35</v>
      </c>
      <c r="Q12" s="6" cm="1">
        <f t="array" ref="Q12">VLOOKUP(CONCATENATE($A12,$Q$1,Q$5),StataOutput!$A$67:$P$752,Q$4-3,FALSE)</f>
        <v>37</v>
      </c>
      <c r="R12" s="7" cm="1">
        <f t="array" ref="R12">VLOOKUP(CONCATENATE($A12,$Q$1,R$5),StataOutput!$A$67:$P$752,R$4-3,FALSE)</f>
        <v>0.93</v>
      </c>
      <c r="S12" s="6" cm="1">
        <f t="array" ref="S12">VLOOKUP(CONCATENATE($A12,$Q$1,S$5),StataOutput!$A$67:$P$752,S$4-3,FALSE)</f>
        <v>20</v>
      </c>
      <c r="T12" s="7" cm="1">
        <f t="array" ref="T12">VLOOKUP(CONCATENATE($A12,$Q$1,T$5),StataOutput!$A$67:$P$752,T$4-3,FALSE)</f>
        <v>0.51</v>
      </c>
      <c r="U12" s="6" cm="1">
        <f t="array" ref="U12">VLOOKUP(CONCATENATE($A12,$Q$1,U$5),StataOutput!$A$67:$P$752,U$4-3,FALSE)</f>
        <v>9</v>
      </c>
      <c r="V12" s="7" cm="1">
        <f t="array" ref="V12">VLOOKUP(CONCATENATE($A12,$Q$1,V$5),StataOutput!$A$67:$P$752,V$4-3,FALSE)</f>
        <v>0.24</v>
      </c>
      <c r="W12" s="6" cm="1">
        <f t="array" ref="W12">VLOOKUP(CONCATENATE($A12,$Q$1,W$5),StataOutput!$A$67:$P$752,W$4-3,FALSE)</f>
        <v>27</v>
      </c>
      <c r="X12" s="7" cm="1">
        <f t="array" ref="X12">VLOOKUP(CONCATENATE($A12,$Q$1,X$5),StataOutput!$A$67:$P$752,X$4-3,FALSE)</f>
        <v>0.73</v>
      </c>
      <c r="Y12" s="6" cm="1">
        <f t="array" ref="Y12">VLOOKUP(CONCATENATE($A12,$Q$1,Y$5),StataOutput!$A$67:$P$752,Y$4-3,FALSE)</f>
        <v>23</v>
      </c>
      <c r="Z12" s="7" cm="1">
        <f t="array" ref="Z12">VLOOKUP(CONCATENATE($A12,$Q$1,Z$5),StataOutput!$A$67:$P$752,Z$4-3,FALSE)</f>
        <v>0.65</v>
      </c>
    </row>
    <row r="13" spans="1:28" x14ac:dyDescent="0.25">
      <c r="A13" s="4" t="str">
        <f t="shared" si="0"/>
        <v>p1lastoutcome.</v>
      </c>
      <c r="C13" s="4" t="s">
        <v>276</v>
      </c>
      <c r="D13" s="4" t="s">
        <v>93</v>
      </c>
      <c r="E13" s="9" t="s">
        <v>261</v>
      </c>
      <c r="F13" s="8" t="e">
        <f>VLOOKUP(A13,StataOutput!$A$4:$F$66,6, FALSE)</f>
        <v>#N/A</v>
      </c>
      <c r="G13" s="6" cm="1">
        <f t="array" ref="G13">VLOOKUP(CONCATENATE($A13,$G$1,G$5),StataOutput!$A$67:$P$752,G$4-3,FALSE)</f>
        <v>163</v>
      </c>
      <c r="H13" s="7" cm="1">
        <f t="array" ref="H13">VLOOKUP(CONCATENATE($A13,$G$1,H$5),StataOutput!$A$67:$P$752,H$4-3,FALSE)</f>
        <v>1.2</v>
      </c>
      <c r="I13" s="6" cm="1">
        <f t="array" ref="I13">VLOOKUP(CONCATENATE($A13,$G$1,I$5),StataOutput!$A$67:$P$752,I$4-3,FALSE)</f>
        <v>230</v>
      </c>
      <c r="J13" s="7" cm="1">
        <f t="array" ref="J13">VLOOKUP(CONCATENATE($A13,$G$1,J$5),StataOutput!$A$67:$P$752,J$4-3,FALSE)</f>
        <v>1.76</v>
      </c>
      <c r="K13" s="6" cm="1">
        <f t="array" ref="K13">VLOOKUP(CONCATENATE($A13,$G$1,K$5),StataOutput!$A$67:$P$752,K$4-3,FALSE)</f>
        <v>187</v>
      </c>
      <c r="L13" s="7" cm="1">
        <f t="array" ref="L13">VLOOKUP(CONCATENATE($A13,$G$1,L$5),StataOutput!$A$67:$P$752,L$4-3,FALSE)</f>
        <v>1.46</v>
      </c>
      <c r="M13" s="6" cm="1">
        <f t="array" ref="M13">VLOOKUP(CONCATENATE($A13,$G$1,M$5),StataOutput!$A$67:$P$752,M$4-3,FALSE)</f>
        <v>186</v>
      </c>
      <c r="N13" s="7" cm="1">
        <f t="array" ref="N13">VLOOKUP(CONCATENATE($A13,$G$1,N$5),StataOutput!$A$67:$P$752,N$4-3,FALSE)</f>
        <v>1.49</v>
      </c>
      <c r="O13" s="6" cm="1">
        <f t="array" ref="O13">VLOOKUP(CONCATENATE($A13,$G$1,O$5),StataOutput!$A$67:$P$752,O$4-3,FALSE)</f>
        <v>158</v>
      </c>
      <c r="P13" s="7" cm="1">
        <f t="array" ref="P13">VLOOKUP(CONCATENATE($A13,$G$1,P$5),StataOutput!$A$67:$P$752,P$4-3,FALSE)</f>
        <v>1.3</v>
      </c>
      <c r="Q13" s="6" cm="1">
        <f t="array" ref="Q13">VLOOKUP(CONCATENATE($A13,$Q$1,Q$5),StataOutput!$A$67:$P$752,Q$4-3,FALSE)</f>
        <v>73</v>
      </c>
      <c r="R13" s="7" cm="1">
        <f t="array" ref="R13">VLOOKUP(CONCATENATE($A13,$Q$1,R$5),StataOutput!$A$67:$P$752,R$4-3,FALSE)</f>
        <v>1.83</v>
      </c>
      <c r="S13" s="6" cm="1">
        <f t="array" ref="S13">VLOOKUP(CONCATENATE($A13,$Q$1,S$5),StataOutput!$A$67:$P$752,S$4-3,FALSE)</f>
        <v>92</v>
      </c>
      <c r="T13" s="7" cm="1">
        <f t="array" ref="T13">VLOOKUP(CONCATENATE($A13,$Q$1,T$5),StataOutput!$A$67:$P$752,T$4-3,FALSE)</f>
        <v>2.34</v>
      </c>
      <c r="U13" s="6" cm="1">
        <f t="array" ref="U13">VLOOKUP(CONCATENATE($A13,$Q$1,U$5),StataOutput!$A$67:$P$752,U$4-3,FALSE)</f>
        <v>87</v>
      </c>
      <c r="V13" s="7" cm="1">
        <f t="array" ref="V13">VLOOKUP(CONCATENATE($A13,$Q$1,V$5),StataOutput!$A$67:$P$752,V$4-3,FALSE)</f>
        <v>2.2799999999999998</v>
      </c>
      <c r="W13" s="6" cm="1">
        <f t="array" ref="W13">VLOOKUP(CONCATENATE($A13,$Q$1,W$5),StataOutput!$A$67:$P$752,W$4-3,FALSE)</f>
        <v>87</v>
      </c>
      <c r="X13" s="7" cm="1">
        <f t="array" ref="X13">VLOOKUP(CONCATENATE($A13,$Q$1,X$5),StataOutput!$A$67:$P$752,X$4-3,FALSE)</f>
        <v>2.35</v>
      </c>
      <c r="Y13" s="6" cm="1">
        <f t="array" ref="Y13">VLOOKUP(CONCATENATE($A13,$Q$1,Y$5),StataOutput!$A$67:$P$752,Y$4-3,FALSE)</f>
        <v>76</v>
      </c>
      <c r="Z13" s="7" cm="1">
        <f t="array" ref="Z13">VLOOKUP(CONCATENATE($A13,$Q$1,Z$5),StataOutput!$A$67:$P$752,Z$4-3,FALSE)</f>
        <v>2.16</v>
      </c>
    </row>
    <row r="14" spans="1:28" x14ac:dyDescent="0.25">
      <c r="A14" s="4" t="str">
        <f t="shared" si="0"/>
        <v>p1type1</v>
      </c>
      <c r="B14" t="s">
        <v>301</v>
      </c>
      <c r="C14" s="4" t="s">
        <v>160</v>
      </c>
      <c r="D14" s="4">
        <v>1</v>
      </c>
      <c r="E14" s="9" t="s">
        <v>292</v>
      </c>
      <c r="F14" s="8" t="e">
        <f>VLOOKUP(A14,StataOutput!$A$4:$F$66,6, FALSE)</f>
        <v>#N/A</v>
      </c>
      <c r="G14" s="6" cm="1">
        <f t="array" ref="G14">VLOOKUP(CONCATENATE($A14,$G$1,G$5),StataOutput!$A$67:$P$752,G$4-3,FALSE)</f>
        <v>11347</v>
      </c>
      <c r="H14" s="7" cm="1">
        <f t="array" ref="H14">VLOOKUP(CONCATENATE($A14,$G$1,H$5),StataOutput!$A$67:$P$752,H$4-3,FALSE)</f>
        <v>83.48</v>
      </c>
      <c r="I14" s="6" cm="1">
        <f t="array" ref="I14">VLOOKUP(CONCATENATE($A14,$G$1,I$5),StataOutput!$A$67:$P$752,I$4-3,FALSE)</f>
        <v>10723</v>
      </c>
      <c r="J14" s="7" cm="1">
        <f t="array" ref="J14">VLOOKUP(CONCATENATE($A14,$G$1,J$5),StataOutput!$A$67:$P$752,J$4-3,FALSE)</f>
        <v>81.86</v>
      </c>
      <c r="K14" s="6" cm="1">
        <f t="array" ref="K14">VLOOKUP(CONCATENATE($A14,$G$1,K$5),StataOutput!$A$67:$P$752,K$4-3,FALSE)</f>
        <v>10562</v>
      </c>
      <c r="L14" s="7" cm="1">
        <f t="array" ref="L14">VLOOKUP(CONCATENATE($A14,$G$1,L$5),StataOutput!$A$67:$P$752,L$4-3,FALSE)</f>
        <v>82.44</v>
      </c>
      <c r="M14" s="6" cm="1">
        <f t="array" ref="M14">VLOOKUP(CONCATENATE($A14,$G$1,M$5),StataOutput!$A$67:$P$752,M$4-3,FALSE)</f>
        <v>10178</v>
      </c>
      <c r="N14" s="7" cm="1">
        <f t="array" ref="N14">VLOOKUP(CONCATENATE($A14,$G$1,N$5),StataOutput!$A$67:$P$752,N$4-3,FALSE)</f>
        <v>81.489999999999995</v>
      </c>
      <c r="O14" s="6" cm="1">
        <f t="array" ref="O14">VLOOKUP(CONCATENATE($A14,$G$1,O$5),StataOutput!$A$67:$P$752,O$4-3,FALSE)</f>
        <v>9881</v>
      </c>
      <c r="P14" s="7" cm="1">
        <f t="array" ref="P14">VLOOKUP(CONCATENATE($A14,$G$1,P$5),StataOutput!$A$67:$P$752,P$4-3,FALSE)</f>
        <v>81.209999999999994</v>
      </c>
      <c r="Q14" s="6" cm="1">
        <f t="array" ref="Q14">VLOOKUP(CONCATENATE($A14,$Q$1,Q$5),StataOutput!$A$67:$P$752,Q$4-3,FALSE)</f>
        <v>3388</v>
      </c>
      <c r="R14" s="7" cm="1">
        <f t="array" ref="R14">VLOOKUP(CONCATENATE($A14,$Q$1,R$5),StataOutput!$A$67:$P$752,R$4-3,FALSE)</f>
        <v>84.81</v>
      </c>
      <c r="S14" s="6" cm="1">
        <f t="array" ref="S14">VLOOKUP(CONCATENATE($A14,$Q$1,S$5),StataOutput!$A$67:$P$752,S$4-3,FALSE)</f>
        <v>3247</v>
      </c>
      <c r="T14" s="7" cm="1">
        <f t="array" ref="T14">VLOOKUP(CONCATENATE($A14,$Q$1,T$5),StataOutput!$A$67:$P$752,T$4-3,FALSE)</f>
        <v>82.52</v>
      </c>
      <c r="U14" s="6" cm="1">
        <f t="array" ref="U14">VLOOKUP(CONCATENATE($A14,$Q$1,U$5),StataOutput!$A$67:$P$752,U$4-3,FALSE)</f>
        <v>3125</v>
      </c>
      <c r="V14" s="7" cm="1">
        <f t="array" ref="V14">VLOOKUP(CONCATENATE($A14,$Q$1,V$5),StataOutput!$A$67:$P$752,V$4-3,FALSE)</f>
        <v>81.72</v>
      </c>
      <c r="W14" s="6" cm="1">
        <f t="array" ref="W14">VLOOKUP(CONCATENATE($A14,$Q$1,W$5),StataOutput!$A$67:$P$752,W$4-3,FALSE)</f>
        <v>2995</v>
      </c>
      <c r="X14" s="7" cm="1">
        <f t="array" ref="X14">VLOOKUP(CONCATENATE($A14,$Q$1,X$5),StataOutput!$A$67:$P$752,X$4-3,FALSE)</f>
        <v>80.92</v>
      </c>
      <c r="Y14" s="6" cm="1">
        <f t="array" ref="Y14">VLOOKUP(CONCATENATE($A14,$Q$1,Y$5),StataOutput!$A$67:$P$752,Y$4-3,FALSE)</f>
        <v>2819</v>
      </c>
      <c r="Z14" s="7" cm="1">
        <f t="array" ref="Z14">VLOOKUP(CONCATENATE($A14,$Q$1,Z$5),StataOutput!$A$67:$P$752,Z$4-3,FALSE)</f>
        <v>79.989999999999995</v>
      </c>
    </row>
    <row r="15" spans="1:28" x14ac:dyDescent="0.25">
      <c r="A15" s="4" t="str">
        <f t="shared" si="0"/>
        <v>p1type2</v>
      </c>
      <c r="C15" s="4" t="s">
        <v>160</v>
      </c>
      <c r="D15" s="4">
        <v>2</v>
      </c>
      <c r="E15" s="9" t="s">
        <v>293</v>
      </c>
      <c r="F15" s="8" t="e">
        <f>VLOOKUP(A15,StataOutput!$A$4:$F$66,6, FALSE)</f>
        <v>#N/A</v>
      </c>
      <c r="G15" s="6" cm="1">
        <f t="array" ref="G15">VLOOKUP(CONCATENATE($A15,$G$1,G$5),StataOutput!$A$67:$P$752,G$4-3,FALSE)</f>
        <v>2079</v>
      </c>
      <c r="H15" s="7" cm="1">
        <f t="array" ref="H15">VLOOKUP(CONCATENATE($A15,$G$1,H$5),StataOutput!$A$67:$P$752,H$4-3,FALSE)</f>
        <v>15.3</v>
      </c>
      <c r="I15" s="6" cm="1">
        <f t="array" ref="I15">VLOOKUP(CONCATENATE($A15,$G$1,I$5),StataOutput!$A$67:$P$752,I$4-3,FALSE)</f>
        <v>2146</v>
      </c>
      <c r="J15" s="7" cm="1">
        <f t="array" ref="J15">VLOOKUP(CONCATENATE($A15,$G$1,J$5),StataOutput!$A$67:$P$752,J$4-3,FALSE)</f>
        <v>16.38</v>
      </c>
      <c r="K15" s="6" cm="1">
        <f t="array" ref="K15">VLOOKUP(CONCATENATE($A15,$G$1,K$5),StataOutput!$A$67:$P$752,K$4-3,FALSE)</f>
        <v>2063</v>
      </c>
      <c r="L15" s="7" cm="1">
        <f t="array" ref="L15">VLOOKUP(CONCATENATE($A15,$G$1,L$5),StataOutput!$A$67:$P$752,L$4-3,FALSE)</f>
        <v>16.100000000000001</v>
      </c>
      <c r="M15" s="6" cm="1">
        <f t="array" ref="M15">VLOOKUP(CONCATENATE($A15,$G$1,M$5),StataOutput!$A$67:$P$752,M$4-3,FALSE)</f>
        <v>2126</v>
      </c>
      <c r="N15" s="7" cm="1">
        <f t="array" ref="N15">VLOOKUP(CONCATENATE($A15,$G$1,N$5),StataOutput!$A$67:$P$752,N$4-3,FALSE)</f>
        <v>17.02</v>
      </c>
      <c r="O15" s="6" cm="1">
        <f t="array" ref="O15">VLOOKUP(CONCATENATE($A15,$G$1,O$5),StataOutput!$A$67:$P$752,O$4-3,FALSE)</f>
        <v>2128</v>
      </c>
      <c r="P15" s="7" cm="1">
        <f t="array" ref="P15">VLOOKUP(CONCATENATE($A15,$G$1,P$5),StataOutput!$A$67:$P$752,P$4-3,FALSE)</f>
        <v>17.489999999999998</v>
      </c>
      <c r="Q15" s="6" cm="1">
        <f t="array" ref="Q15">VLOOKUP(CONCATENATE($A15,$Q$1,Q$5),StataOutput!$A$67:$P$752,Q$4-3,FALSE)</f>
        <v>534</v>
      </c>
      <c r="R15" s="7" cm="1">
        <f t="array" ref="R15">VLOOKUP(CONCATENATE($A15,$Q$1,R$5),StataOutput!$A$67:$P$752,R$4-3,FALSE)</f>
        <v>13.37</v>
      </c>
      <c r="S15" s="6" cm="1">
        <f t="array" ref="S15">VLOOKUP(CONCATENATE($A15,$Q$1,S$5),StataOutput!$A$67:$P$752,S$4-3,FALSE)</f>
        <v>596</v>
      </c>
      <c r="T15" s="7" cm="1">
        <f t="array" ref="T15">VLOOKUP(CONCATENATE($A15,$Q$1,T$5),StataOutput!$A$67:$P$752,T$4-3,FALSE)</f>
        <v>15.15</v>
      </c>
      <c r="U15" s="6" cm="1">
        <f t="array" ref="U15">VLOOKUP(CONCATENATE($A15,$Q$1,U$5),StataOutput!$A$67:$P$752,U$4-3,FALSE)</f>
        <v>612</v>
      </c>
      <c r="V15" s="7" cm="1">
        <f t="array" ref="V15">VLOOKUP(CONCATENATE($A15,$Q$1,V$5),StataOutput!$A$67:$P$752,V$4-3,FALSE)</f>
        <v>16</v>
      </c>
      <c r="W15" s="6" cm="1">
        <f t="array" ref="W15">VLOOKUP(CONCATENATE($A15,$Q$1,W$5),StataOutput!$A$67:$P$752,W$4-3,FALSE)</f>
        <v>619</v>
      </c>
      <c r="X15" s="7" cm="1">
        <f t="array" ref="X15">VLOOKUP(CONCATENATE($A15,$Q$1,X$5),StataOutput!$A$67:$P$752,X$4-3,FALSE)</f>
        <v>16.73</v>
      </c>
      <c r="Y15" s="6" cm="1">
        <f t="array" ref="Y15">VLOOKUP(CONCATENATE($A15,$Q$1,Y$5),StataOutput!$A$67:$P$752,Y$4-3,FALSE)</f>
        <v>629</v>
      </c>
      <c r="Z15" s="7" cm="1">
        <f t="array" ref="Z15">VLOOKUP(CONCATENATE($A15,$Q$1,Z$5),StataOutput!$A$67:$P$752,Z$4-3,FALSE)</f>
        <v>17.850000000000001</v>
      </c>
    </row>
    <row r="16" spans="1:28" x14ac:dyDescent="0.25">
      <c r="A16" s="4" t="str">
        <f t="shared" si="0"/>
        <v>p1type.</v>
      </c>
      <c r="C16" s="4" t="s">
        <v>160</v>
      </c>
      <c r="D16" s="4" t="s">
        <v>93</v>
      </c>
      <c r="E16" s="9" t="s">
        <v>261</v>
      </c>
      <c r="F16" s="8" t="e">
        <f>VLOOKUP(A16,StataOutput!$A$4:$F$66,6, FALSE)</f>
        <v>#N/A</v>
      </c>
      <c r="G16" s="6" cm="1">
        <f t="array" ref="G16">VLOOKUP(CONCATENATE($A16,$G$1,G$5),StataOutput!$A$67:$P$752,G$4-3,FALSE)</f>
        <v>166</v>
      </c>
      <c r="H16" s="7" cm="1">
        <f t="array" ref="H16">VLOOKUP(CONCATENATE($A16,$G$1,H$5),StataOutput!$A$67:$P$752,H$4-3,FALSE)</f>
        <v>1.22</v>
      </c>
      <c r="I16" s="6" cm="1">
        <f t="array" ref="I16">VLOOKUP(CONCATENATE($A16,$G$1,I$5),StataOutput!$A$67:$P$752,I$4-3,FALSE)</f>
        <v>230</v>
      </c>
      <c r="J16" s="7" cm="1">
        <f t="array" ref="J16">VLOOKUP(CONCATENATE($A16,$G$1,J$5),StataOutput!$A$67:$P$752,J$4-3,FALSE)</f>
        <v>1.76</v>
      </c>
      <c r="K16" s="6" cm="1">
        <f t="array" ref="K16">VLOOKUP(CONCATENATE($A16,$G$1,K$5),StataOutput!$A$67:$P$752,K$4-3,FALSE)</f>
        <v>187</v>
      </c>
      <c r="L16" s="7" cm="1">
        <f t="array" ref="L16">VLOOKUP(CONCATENATE($A16,$G$1,L$5),StataOutput!$A$67:$P$752,L$4-3,FALSE)</f>
        <v>1.46</v>
      </c>
      <c r="M16" s="6" cm="1">
        <f t="array" ref="M16">VLOOKUP(CONCATENATE($A16,$G$1,M$5),StataOutput!$A$67:$P$752,M$4-3,FALSE)</f>
        <v>186</v>
      </c>
      <c r="N16" s="7" cm="1">
        <f t="array" ref="N16">VLOOKUP(CONCATENATE($A16,$G$1,N$5),StataOutput!$A$67:$P$752,N$4-3,FALSE)</f>
        <v>1.49</v>
      </c>
      <c r="O16" s="6" cm="1">
        <f t="array" ref="O16">VLOOKUP(CONCATENATE($A16,$G$1,O$5),StataOutput!$A$67:$P$752,O$4-3,FALSE)</f>
        <v>158</v>
      </c>
      <c r="P16" s="7" cm="1">
        <f t="array" ref="P16">VLOOKUP(CONCATENATE($A16,$G$1,P$5),StataOutput!$A$67:$P$752,P$4-3,FALSE)</f>
        <v>1.3</v>
      </c>
      <c r="Q16" s="6" cm="1">
        <f t="array" ref="Q16">VLOOKUP(CONCATENATE($A16,$Q$1,Q$5),StataOutput!$A$67:$P$752,Q$4-3,FALSE)</f>
        <v>73</v>
      </c>
      <c r="R16" s="7" cm="1">
        <f t="array" ref="R16">VLOOKUP(CONCATENATE($A16,$Q$1,R$5),StataOutput!$A$67:$P$752,R$4-3,FALSE)</f>
        <v>1.83</v>
      </c>
      <c r="S16" s="6" cm="1">
        <f t="array" ref="S16">VLOOKUP(CONCATENATE($A16,$Q$1,S$5),StataOutput!$A$67:$P$752,S$4-3,FALSE)</f>
        <v>92</v>
      </c>
      <c r="T16" s="7" cm="1">
        <f t="array" ref="T16">VLOOKUP(CONCATENATE($A16,$Q$1,T$5),StataOutput!$A$67:$P$752,T$4-3,FALSE)</f>
        <v>2.34</v>
      </c>
      <c r="U16" s="6" cm="1">
        <f t="array" ref="U16">VLOOKUP(CONCATENATE($A16,$Q$1,U$5),StataOutput!$A$67:$P$752,U$4-3,FALSE)</f>
        <v>87</v>
      </c>
      <c r="V16" s="7" cm="1">
        <f t="array" ref="V16">VLOOKUP(CONCATENATE($A16,$Q$1,V$5),StataOutput!$A$67:$P$752,V$4-3,FALSE)</f>
        <v>2.2799999999999998</v>
      </c>
      <c r="W16" s="6" cm="1">
        <f t="array" ref="W16">VLOOKUP(CONCATENATE($A16,$Q$1,W$5),StataOutput!$A$67:$P$752,W$4-3,FALSE)</f>
        <v>87</v>
      </c>
      <c r="X16" s="7" cm="1">
        <f t="array" ref="X16">VLOOKUP(CONCATENATE($A16,$Q$1,X$5),StataOutput!$A$67:$P$752,X$4-3,FALSE)</f>
        <v>2.35</v>
      </c>
      <c r="Y16" s="6" cm="1">
        <f t="array" ref="Y16">VLOOKUP(CONCATENATE($A16,$Q$1,Y$5),StataOutput!$A$67:$P$752,Y$4-3,FALSE)</f>
        <v>76</v>
      </c>
      <c r="Z16" s="7" cm="1">
        <f t="array" ref="Z16">VLOOKUP(CONCATENATE($A16,$Q$1,Z$5),StataOutput!$A$67:$P$752,Z$4-3,FALSE)</f>
        <v>2.16</v>
      </c>
    </row>
    <row r="17" spans="1:28" x14ac:dyDescent="0.25">
      <c r="A17" s="4" t="str">
        <f t="shared" si="0"/>
        <v>p1lasttime1</v>
      </c>
      <c r="B17" t="s">
        <v>302</v>
      </c>
      <c r="C17" s="4" t="s">
        <v>161</v>
      </c>
      <c r="D17" s="4">
        <v>1</v>
      </c>
      <c r="E17" s="9" t="s">
        <v>295</v>
      </c>
      <c r="F17" s="8" t="e">
        <f>VLOOKUP(A17,StataOutput!$A$4:$F$66,6, FALSE)</f>
        <v>#N/A</v>
      </c>
      <c r="G17" s="6" cm="1">
        <f t="array" ref="G17">VLOOKUP(CONCATENATE($A17,$G$1,G$5),StataOutput!$A$67:$P$752,G$4-3,FALSE)</f>
        <v>3642</v>
      </c>
      <c r="H17" s="7" cm="1">
        <f t="array" ref="H17">VLOOKUP(CONCATENATE($A17,$G$1,H$5),StataOutput!$A$67:$P$752,H$4-3,FALSE)</f>
        <v>26.8</v>
      </c>
      <c r="I17" s="6" cm="1">
        <f t="array" ref="I17">VLOOKUP(CONCATENATE($A17,$G$1,I$5),StataOutput!$A$67:$P$752,I$4-3,FALSE)</f>
        <v>3394</v>
      </c>
      <c r="J17" s="7" cm="1">
        <f t="array" ref="J17">VLOOKUP(CONCATENATE($A17,$G$1,J$5),StataOutput!$A$67:$P$752,J$4-3,FALSE)</f>
        <v>25.91</v>
      </c>
      <c r="K17" s="6" cm="1">
        <f t="array" ref="K17">VLOOKUP(CONCATENATE($A17,$G$1,K$5),StataOutput!$A$67:$P$752,K$4-3,FALSE)</f>
        <v>3447</v>
      </c>
      <c r="L17" s="7" cm="1">
        <f t="array" ref="L17">VLOOKUP(CONCATENATE($A17,$G$1,L$5),StataOutput!$A$67:$P$752,L$4-3,FALSE)</f>
        <v>26.9</v>
      </c>
      <c r="M17" s="6" cm="1">
        <f t="array" ref="M17">VLOOKUP(CONCATENATE($A17,$G$1,M$5),StataOutput!$A$67:$P$752,M$4-3,FALSE)</f>
        <v>3266</v>
      </c>
      <c r="N17" s="7" cm="1">
        <f t="array" ref="N17">VLOOKUP(CONCATENATE($A17,$G$1,N$5),StataOutput!$A$67:$P$752,N$4-3,FALSE)</f>
        <v>26.15</v>
      </c>
      <c r="O17" s="6" cm="1">
        <f t="array" ref="O17">VLOOKUP(CONCATENATE($A17,$G$1,O$5),StataOutput!$A$67:$P$752,O$4-3,FALSE)</f>
        <v>3272</v>
      </c>
      <c r="P17" s="7" cm="1">
        <f t="array" ref="P17">VLOOKUP(CONCATENATE($A17,$G$1,P$5),StataOutput!$A$67:$P$752,P$4-3,FALSE)</f>
        <v>26.89</v>
      </c>
      <c r="Q17" s="6" cm="1">
        <f t="array" ref="Q17">VLOOKUP(CONCATENATE($A17,$Q$1,Q$5),StataOutput!$A$67:$P$752,Q$4-3,FALSE)</f>
        <v>1022</v>
      </c>
      <c r="R17" s="7" cm="1">
        <f t="array" ref="R17">VLOOKUP(CONCATENATE($A17,$Q$1,R$5),StataOutput!$A$67:$P$752,R$4-3,FALSE)</f>
        <v>25.58</v>
      </c>
      <c r="S17" s="6" cm="1">
        <f t="array" ref="S17">VLOOKUP(CONCATENATE($A17,$Q$1,S$5),StataOutput!$A$67:$P$752,S$4-3,FALSE)</f>
        <v>998</v>
      </c>
      <c r="T17" s="7" cm="1">
        <f t="array" ref="T17">VLOOKUP(CONCATENATE($A17,$Q$1,T$5),StataOutput!$A$67:$P$752,T$4-3,FALSE)</f>
        <v>25.36</v>
      </c>
      <c r="U17" s="6" cm="1">
        <f t="array" ref="U17">VLOOKUP(CONCATENATE($A17,$Q$1,U$5),StataOutput!$A$67:$P$752,U$4-3,FALSE)</f>
        <v>986</v>
      </c>
      <c r="V17" s="7" cm="1">
        <f t="array" ref="V17">VLOOKUP(CONCATENATE($A17,$Q$1,V$5),StataOutput!$A$67:$P$752,V$4-3,FALSE)</f>
        <v>25.78</v>
      </c>
      <c r="W17" s="6" cm="1">
        <f t="array" ref="W17">VLOOKUP(CONCATENATE($A17,$Q$1,W$5),StataOutput!$A$67:$P$752,W$4-3,FALSE)</f>
        <v>1052</v>
      </c>
      <c r="X17" s="7" cm="1">
        <f t="array" ref="X17">VLOOKUP(CONCATENATE($A17,$Q$1,X$5),StataOutput!$A$67:$P$752,X$4-3,FALSE)</f>
        <v>28.42</v>
      </c>
      <c r="Y17" s="6" cm="1">
        <f t="array" ref="Y17">VLOOKUP(CONCATENATE($A17,$Q$1,Y$5),StataOutput!$A$67:$P$752,Y$4-3,FALSE)</f>
        <v>963</v>
      </c>
      <c r="Z17" s="7" cm="1">
        <f t="array" ref="Z17">VLOOKUP(CONCATENATE($A17,$Q$1,Z$5),StataOutput!$A$67:$P$752,Z$4-3,FALSE)</f>
        <v>27.33</v>
      </c>
    </row>
    <row r="18" spans="1:28" x14ac:dyDescent="0.25">
      <c r="A18" s="4" t="str">
        <f t="shared" si="0"/>
        <v>p1lasttime2</v>
      </c>
      <c r="C18" s="4" t="s">
        <v>161</v>
      </c>
      <c r="D18" s="4">
        <v>2</v>
      </c>
      <c r="E18" s="9" t="s">
        <v>296</v>
      </c>
      <c r="F18" s="8" t="e">
        <f>VLOOKUP(A18,StataOutput!$A$4:$F$66,6, FALSE)</f>
        <v>#N/A</v>
      </c>
      <c r="G18" s="6" cm="1">
        <f t="array" ref="G18">VLOOKUP(CONCATENATE($A18,$G$1,G$5),StataOutput!$A$67:$P$752,G$4-3,FALSE)</f>
        <v>4674</v>
      </c>
      <c r="H18" s="7" cm="1">
        <f t="array" ref="H18">VLOOKUP(CONCATENATE($A18,$G$1,H$5),StataOutput!$A$67:$P$752,H$4-3,FALSE)</f>
        <v>34.39</v>
      </c>
      <c r="I18" s="6" cm="1">
        <f t="array" ref="I18">VLOOKUP(CONCATENATE($A18,$G$1,I$5),StataOutput!$A$67:$P$752,I$4-3,FALSE)</f>
        <v>4423</v>
      </c>
      <c r="J18" s="7" cm="1">
        <f t="array" ref="J18">VLOOKUP(CONCATENATE($A18,$G$1,J$5),StataOutput!$A$67:$P$752,J$4-3,FALSE)</f>
        <v>33.770000000000003</v>
      </c>
      <c r="K18" s="6" cm="1">
        <f t="array" ref="K18">VLOOKUP(CONCATENATE($A18,$G$1,K$5),StataOutput!$A$67:$P$752,K$4-3,FALSE)</f>
        <v>4457</v>
      </c>
      <c r="L18" s="7" cm="1">
        <f t="array" ref="L18">VLOOKUP(CONCATENATE($A18,$G$1,L$5),StataOutput!$A$67:$P$752,L$4-3,FALSE)</f>
        <v>34.79</v>
      </c>
      <c r="M18" s="6" cm="1">
        <f t="array" ref="M18">VLOOKUP(CONCATENATE($A18,$G$1,M$5),StataOutput!$A$67:$P$752,M$4-3,FALSE)</f>
        <v>4437</v>
      </c>
      <c r="N18" s="7" cm="1">
        <f t="array" ref="N18">VLOOKUP(CONCATENATE($A18,$G$1,N$5),StataOutput!$A$67:$P$752,N$4-3,FALSE)</f>
        <v>35.520000000000003</v>
      </c>
      <c r="O18" s="6" cm="1">
        <f t="array" ref="O18">VLOOKUP(CONCATENATE($A18,$G$1,O$5),StataOutput!$A$67:$P$752,O$4-3,FALSE)</f>
        <v>4251</v>
      </c>
      <c r="P18" s="7" cm="1">
        <f t="array" ref="P18">VLOOKUP(CONCATENATE($A18,$G$1,P$5),StataOutput!$A$67:$P$752,P$4-3,FALSE)</f>
        <v>34.94</v>
      </c>
      <c r="Q18" s="6" cm="1">
        <f t="array" ref="Q18">VLOOKUP(CONCATENATE($A18,$Q$1,Q$5),StataOutput!$A$67:$P$752,Q$4-3,FALSE)</f>
        <v>1327</v>
      </c>
      <c r="R18" s="7" cm="1">
        <f t="array" ref="R18">VLOOKUP(CONCATENATE($A18,$Q$1,R$5),StataOutput!$A$67:$P$752,R$4-3,FALSE)</f>
        <v>33.22</v>
      </c>
      <c r="S18" s="6" cm="1">
        <f t="array" ref="S18">VLOOKUP(CONCATENATE($A18,$Q$1,S$5),StataOutput!$A$67:$P$752,S$4-3,FALSE)</f>
        <v>1337</v>
      </c>
      <c r="T18" s="7" cm="1">
        <f t="array" ref="T18">VLOOKUP(CONCATENATE($A18,$Q$1,T$5),StataOutput!$A$67:$P$752,T$4-3,FALSE)</f>
        <v>33.979999999999997</v>
      </c>
      <c r="U18" s="6" cm="1">
        <f t="array" ref="U18">VLOOKUP(CONCATENATE($A18,$Q$1,U$5),StataOutput!$A$67:$P$752,U$4-3,FALSE)</f>
        <v>1299</v>
      </c>
      <c r="V18" s="7" cm="1">
        <f t="array" ref="V18">VLOOKUP(CONCATENATE($A18,$Q$1,V$5),StataOutput!$A$67:$P$752,V$4-3,FALSE)</f>
        <v>33.97</v>
      </c>
      <c r="W18" s="6" cm="1">
        <f t="array" ref="W18">VLOOKUP(CONCATENATE($A18,$Q$1,W$5),StataOutput!$A$67:$P$752,W$4-3,FALSE)</f>
        <v>1246</v>
      </c>
      <c r="X18" s="7" cm="1">
        <f t="array" ref="X18">VLOOKUP(CONCATENATE($A18,$Q$1,X$5),StataOutput!$A$67:$P$752,X$4-3,FALSE)</f>
        <v>33.67</v>
      </c>
      <c r="Y18" s="6" cm="1">
        <f t="array" ref="Y18">VLOOKUP(CONCATENATE($A18,$Q$1,Y$5),StataOutput!$A$67:$P$752,Y$4-3,FALSE)</f>
        <v>1228</v>
      </c>
      <c r="Z18" s="7" cm="1">
        <f t="array" ref="Z18">VLOOKUP(CONCATENATE($A18,$Q$1,Z$5),StataOutput!$A$67:$P$752,Z$4-3,FALSE)</f>
        <v>34.85</v>
      </c>
    </row>
    <row r="19" spans="1:28" x14ac:dyDescent="0.25">
      <c r="A19" s="4" t="str">
        <f t="shared" si="0"/>
        <v>p1lasttime3</v>
      </c>
      <c r="C19" s="4" t="s">
        <v>161</v>
      </c>
      <c r="D19" s="4">
        <v>3</v>
      </c>
      <c r="E19" s="9" t="s">
        <v>297</v>
      </c>
      <c r="F19" s="8" t="e">
        <f>VLOOKUP(A19,StataOutput!$A$4:$F$66,6, FALSE)</f>
        <v>#N/A</v>
      </c>
      <c r="G19" s="6" cm="1">
        <f t="array" ref="G19">VLOOKUP(CONCATENATE($A19,$G$1,G$5),StataOutput!$A$67:$P$752,G$4-3,FALSE)</f>
        <v>4079</v>
      </c>
      <c r="H19" s="7" cm="1">
        <f t="array" ref="H19">VLOOKUP(CONCATENATE($A19,$G$1,H$5),StataOutput!$A$67:$P$752,H$4-3,FALSE)</f>
        <v>30.01</v>
      </c>
      <c r="I19" s="6" cm="1">
        <f t="array" ref="I19">VLOOKUP(CONCATENATE($A19,$G$1,I$5),StataOutput!$A$67:$P$752,I$4-3,FALSE)</f>
        <v>4049</v>
      </c>
      <c r="J19" s="7" cm="1">
        <f t="array" ref="J19">VLOOKUP(CONCATENATE($A19,$G$1,J$5),StataOutput!$A$67:$P$752,J$4-3,FALSE)</f>
        <v>30.91</v>
      </c>
      <c r="K19" s="6" cm="1">
        <f t="array" ref="K19">VLOOKUP(CONCATENATE($A19,$G$1,K$5),StataOutput!$A$67:$P$752,K$4-3,FALSE)</f>
        <v>3690</v>
      </c>
      <c r="L19" s="7" cm="1">
        <f t="array" ref="L19">VLOOKUP(CONCATENATE($A19,$G$1,L$5),StataOutput!$A$67:$P$752,L$4-3,FALSE)</f>
        <v>28.8</v>
      </c>
      <c r="M19" s="6" cm="1">
        <f t="array" ref="M19">VLOOKUP(CONCATENATE($A19,$G$1,M$5),StataOutput!$A$67:$P$752,M$4-3,FALSE)</f>
        <v>3561</v>
      </c>
      <c r="N19" s="7" cm="1">
        <f t="array" ref="N19">VLOOKUP(CONCATENATE($A19,$G$1,N$5),StataOutput!$A$67:$P$752,N$4-3,FALSE)</f>
        <v>28.51</v>
      </c>
      <c r="O19" s="6" cm="1">
        <f t="array" ref="O19">VLOOKUP(CONCATENATE($A19,$G$1,O$5),StataOutput!$A$67:$P$752,O$4-3,FALSE)</f>
        <v>3380</v>
      </c>
      <c r="P19" s="7" cm="1">
        <f t="array" ref="P19">VLOOKUP(CONCATENATE($A19,$G$1,P$5),StataOutput!$A$67:$P$752,P$4-3,FALSE)</f>
        <v>27.78</v>
      </c>
      <c r="Q19" s="6" cm="1">
        <f t="array" ref="Q19">VLOOKUP(CONCATENATE($A19,$Q$1,Q$5),StataOutput!$A$67:$P$752,Q$4-3,FALSE)</f>
        <v>1210</v>
      </c>
      <c r="R19" s="7" cm="1">
        <f t="array" ref="R19">VLOOKUP(CONCATENATE($A19,$Q$1,R$5),StataOutput!$A$67:$P$752,R$4-3,FALSE)</f>
        <v>30.29</v>
      </c>
      <c r="S19" s="6" cm="1">
        <f t="array" ref="S19">VLOOKUP(CONCATENATE($A19,$Q$1,S$5),StataOutput!$A$67:$P$752,S$4-3,FALSE)</f>
        <v>1157</v>
      </c>
      <c r="T19" s="7" cm="1">
        <f t="array" ref="T19">VLOOKUP(CONCATENATE($A19,$Q$1,T$5),StataOutput!$A$67:$P$752,T$4-3,FALSE)</f>
        <v>29.4</v>
      </c>
      <c r="U19" s="6" cm="1">
        <f t="array" ref="U19">VLOOKUP(CONCATENATE($A19,$Q$1,U$5),StataOutput!$A$67:$P$752,U$4-3,FALSE)</f>
        <v>1114</v>
      </c>
      <c r="V19" s="7" cm="1">
        <f t="array" ref="V19">VLOOKUP(CONCATENATE($A19,$Q$1,V$5),StataOutput!$A$67:$P$752,V$4-3,FALSE)</f>
        <v>29.13</v>
      </c>
      <c r="W19" s="6" cm="1">
        <f t="array" ref="W19">VLOOKUP(CONCATENATE($A19,$Q$1,W$5),StataOutput!$A$67:$P$752,W$4-3,FALSE)</f>
        <v>1018</v>
      </c>
      <c r="X19" s="7" cm="1">
        <f t="array" ref="X19">VLOOKUP(CONCATENATE($A19,$Q$1,X$5),StataOutput!$A$67:$P$752,X$4-3,FALSE)</f>
        <v>27.51</v>
      </c>
      <c r="Y19" s="6" cm="1">
        <f t="array" ref="Y19">VLOOKUP(CONCATENATE($A19,$Q$1,Y$5),StataOutput!$A$67:$P$752,Y$4-3,FALSE)</f>
        <v>969</v>
      </c>
      <c r="Z19" s="7" cm="1">
        <f t="array" ref="Z19">VLOOKUP(CONCATENATE($A19,$Q$1,Z$5),StataOutput!$A$67:$P$752,Z$4-3,FALSE)</f>
        <v>27.5</v>
      </c>
    </row>
    <row r="20" spans="1:28" x14ac:dyDescent="0.25">
      <c r="A20" s="4" t="str">
        <f t="shared" si="0"/>
        <v>p1lasttime4</v>
      </c>
      <c r="C20" s="4" t="s">
        <v>161</v>
      </c>
      <c r="D20" s="4">
        <v>4</v>
      </c>
      <c r="E20" s="9" t="s">
        <v>298</v>
      </c>
      <c r="F20" s="8" t="e">
        <f>VLOOKUP(A20,StataOutput!$A$4:$F$66,6, FALSE)</f>
        <v>#N/A</v>
      </c>
      <c r="G20" s="6" cm="1">
        <f t="array" ref="G20">VLOOKUP(CONCATENATE($A20,$G$1,G$5),StataOutput!$A$67:$P$752,G$4-3,FALSE)</f>
        <v>1027</v>
      </c>
      <c r="H20" s="7" cm="1">
        <f t="array" ref="H20">VLOOKUP(CONCATENATE($A20,$G$1,H$5),StataOutput!$A$67:$P$752,H$4-3,FALSE)</f>
        <v>7.56</v>
      </c>
      <c r="I20" s="6" cm="1">
        <f t="array" ref="I20">VLOOKUP(CONCATENATE($A20,$G$1,I$5),StataOutput!$A$67:$P$752,I$4-3,FALSE)</f>
        <v>1003</v>
      </c>
      <c r="J20" s="7" cm="1">
        <f t="array" ref="J20">VLOOKUP(CONCATENATE($A20,$G$1,J$5),StataOutput!$A$67:$P$752,J$4-3,FALSE)</f>
        <v>7.66</v>
      </c>
      <c r="K20" s="6" cm="1">
        <f t="array" ref="K20">VLOOKUP(CONCATENATE($A20,$G$1,K$5),StataOutput!$A$67:$P$752,K$4-3,FALSE)</f>
        <v>1031</v>
      </c>
      <c r="L20" s="7" cm="1">
        <f t="array" ref="L20">VLOOKUP(CONCATENATE($A20,$G$1,L$5),StataOutput!$A$67:$P$752,L$4-3,FALSE)</f>
        <v>8.0500000000000007</v>
      </c>
      <c r="M20" s="6" cm="1">
        <f t="array" ref="M20">VLOOKUP(CONCATENATE($A20,$G$1,M$5),StataOutput!$A$67:$P$752,M$4-3,FALSE)</f>
        <v>1040</v>
      </c>
      <c r="N20" s="7" cm="1">
        <f t="array" ref="N20">VLOOKUP(CONCATENATE($A20,$G$1,N$5),StataOutput!$A$67:$P$752,N$4-3,FALSE)</f>
        <v>8.33</v>
      </c>
      <c r="O20" s="6" cm="1">
        <f t="array" ref="O20">VLOOKUP(CONCATENATE($A20,$G$1,O$5),StataOutput!$A$67:$P$752,O$4-3,FALSE)</f>
        <v>1106</v>
      </c>
      <c r="P20" s="7" cm="1">
        <f t="array" ref="P20">VLOOKUP(CONCATENATE($A20,$G$1,P$5),StataOutput!$A$67:$P$752,P$4-3,FALSE)</f>
        <v>9.09</v>
      </c>
      <c r="Q20" s="6" cm="1">
        <f t="array" ref="Q20">VLOOKUP(CONCATENATE($A20,$Q$1,Q$5),StataOutput!$A$67:$P$752,Q$4-3,FALSE)</f>
        <v>363</v>
      </c>
      <c r="R20" s="7" cm="1">
        <f t="array" ref="R20">VLOOKUP(CONCATENATE($A20,$Q$1,R$5),StataOutput!$A$67:$P$752,R$4-3,FALSE)</f>
        <v>9.09</v>
      </c>
      <c r="S20" s="6" cm="1">
        <f t="array" ref="S20">VLOOKUP(CONCATENATE($A20,$Q$1,S$5),StataOutput!$A$67:$P$752,S$4-3,FALSE)</f>
        <v>351</v>
      </c>
      <c r="T20" s="7" cm="1">
        <f t="array" ref="T20">VLOOKUP(CONCATENATE($A20,$Q$1,T$5),StataOutput!$A$67:$P$752,T$4-3,FALSE)</f>
        <v>8.92</v>
      </c>
      <c r="U20" s="6" cm="1">
        <f t="array" ref="U20">VLOOKUP(CONCATENATE($A20,$Q$1,U$5),StataOutput!$A$67:$P$752,U$4-3,FALSE)</f>
        <v>338</v>
      </c>
      <c r="V20" s="7" cm="1">
        <f t="array" ref="V20">VLOOKUP(CONCATENATE($A20,$Q$1,V$5),StataOutput!$A$67:$P$752,V$4-3,FALSE)</f>
        <v>8.84</v>
      </c>
      <c r="W20" s="6" cm="1">
        <f t="array" ref="W20">VLOOKUP(CONCATENATE($A20,$Q$1,W$5),StataOutput!$A$67:$P$752,W$4-3,FALSE)</f>
        <v>298</v>
      </c>
      <c r="X20" s="7" cm="1">
        <f t="array" ref="X20">VLOOKUP(CONCATENATE($A20,$Q$1,X$5),StataOutput!$A$67:$P$752,X$4-3,FALSE)</f>
        <v>8.0500000000000007</v>
      </c>
      <c r="Y20" s="6" cm="1">
        <f t="array" ref="Y20">VLOOKUP(CONCATENATE($A20,$Q$1,Y$5),StataOutput!$A$67:$P$752,Y$4-3,FALSE)</f>
        <v>288</v>
      </c>
      <c r="Z20" s="7" cm="1">
        <f t="array" ref="Z20">VLOOKUP(CONCATENATE($A20,$Q$1,Z$5),StataOutput!$A$67:$P$752,Z$4-3,FALSE)</f>
        <v>8.17</v>
      </c>
      <c r="AB20" t="s">
        <v>277</v>
      </c>
    </row>
    <row r="21" spans="1:28" x14ac:dyDescent="0.25">
      <c r="A21" s="4" t="str">
        <f t="shared" si="0"/>
        <v>p1lasttime.</v>
      </c>
      <c r="C21" s="4" t="s">
        <v>161</v>
      </c>
      <c r="D21" s="4" t="s">
        <v>93</v>
      </c>
      <c r="E21" s="9" t="s">
        <v>261</v>
      </c>
      <c r="F21" s="8" t="e">
        <f>VLOOKUP(A21,StataOutput!$A$4:$F$66,6, FALSE)</f>
        <v>#N/A</v>
      </c>
      <c r="G21" s="6" cm="1">
        <f t="array" ref="G21">VLOOKUP(CONCATENATE($A21,$G$1,G$5),StataOutput!$A$67:$P$752,G$4-3,FALSE)</f>
        <v>170</v>
      </c>
      <c r="H21" s="7" cm="1">
        <f t="array" ref="H21">VLOOKUP(CONCATENATE($A21,$G$1,H$5),StataOutput!$A$67:$P$752,H$4-3,FALSE)</f>
        <v>1.25</v>
      </c>
      <c r="I21" s="6" cm="1">
        <f t="array" ref="I21">VLOOKUP(CONCATENATE($A21,$G$1,I$5),StataOutput!$A$67:$P$752,I$4-3,FALSE)</f>
        <v>230</v>
      </c>
      <c r="J21" s="7" cm="1">
        <f t="array" ref="J21">VLOOKUP(CONCATENATE($A21,$G$1,J$5),StataOutput!$A$67:$P$752,J$4-3,FALSE)</f>
        <v>1.76</v>
      </c>
      <c r="K21" s="6" cm="1">
        <f t="array" ref="K21">VLOOKUP(CONCATENATE($A21,$G$1,K$5),StataOutput!$A$67:$P$752,K$4-3,FALSE)</f>
        <v>187</v>
      </c>
      <c r="L21" s="7" cm="1">
        <f t="array" ref="L21">VLOOKUP(CONCATENATE($A21,$G$1,L$5),StataOutput!$A$67:$P$752,L$4-3,FALSE)</f>
        <v>1.46</v>
      </c>
      <c r="M21" s="6" cm="1">
        <f t="array" ref="M21">VLOOKUP(CONCATENATE($A21,$G$1,M$5),StataOutput!$A$67:$P$752,M$4-3,FALSE)</f>
        <v>186</v>
      </c>
      <c r="N21" s="7" cm="1">
        <f t="array" ref="N21">VLOOKUP(CONCATENATE($A21,$G$1,N$5),StataOutput!$A$67:$P$752,N$4-3,FALSE)</f>
        <v>1.49</v>
      </c>
      <c r="O21" s="6" cm="1">
        <f t="array" ref="O21">VLOOKUP(CONCATENATE($A21,$G$1,O$5),StataOutput!$A$67:$P$752,O$4-3,FALSE)</f>
        <v>158</v>
      </c>
      <c r="P21" s="7" cm="1">
        <f t="array" ref="P21">VLOOKUP(CONCATENATE($A21,$G$1,P$5),StataOutput!$A$67:$P$752,P$4-3,FALSE)</f>
        <v>1.3</v>
      </c>
      <c r="Q21" s="6" cm="1">
        <f t="array" ref="Q21">VLOOKUP(CONCATENATE($A21,$Q$1,Q$5),StataOutput!$A$67:$P$752,Q$4-3,FALSE)</f>
        <v>73</v>
      </c>
      <c r="R21" s="7" cm="1">
        <f t="array" ref="R21">VLOOKUP(CONCATENATE($A21,$Q$1,R$5),StataOutput!$A$67:$P$752,R$4-3,FALSE)</f>
        <v>1.83</v>
      </c>
      <c r="S21" s="6" cm="1">
        <f t="array" ref="S21">VLOOKUP(CONCATENATE($A21,$Q$1,S$5),StataOutput!$A$67:$P$752,S$4-3,FALSE)</f>
        <v>92</v>
      </c>
      <c r="T21" s="7" cm="1">
        <f t="array" ref="T21">VLOOKUP(CONCATENATE($A21,$Q$1,T$5),StataOutput!$A$67:$P$752,T$4-3,FALSE)</f>
        <v>2.34</v>
      </c>
      <c r="U21" s="6" cm="1">
        <f t="array" ref="U21">VLOOKUP(CONCATENATE($A21,$Q$1,U$5),StataOutput!$A$67:$P$752,U$4-3,FALSE)</f>
        <v>87</v>
      </c>
      <c r="V21" s="7" cm="1">
        <f t="array" ref="V21">VLOOKUP(CONCATENATE($A21,$Q$1,V$5),StataOutput!$A$67:$P$752,V$4-3,FALSE)</f>
        <v>2.2799999999999998</v>
      </c>
      <c r="W21" s="6" cm="1">
        <f t="array" ref="W21">VLOOKUP(CONCATENATE($A21,$Q$1,W$5),StataOutput!$A$67:$P$752,W$4-3,FALSE)</f>
        <v>87</v>
      </c>
      <c r="X21" s="7" cm="1">
        <f t="array" ref="X21">VLOOKUP(CONCATENATE($A21,$Q$1,X$5),StataOutput!$A$67:$P$752,X$4-3,FALSE)</f>
        <v>2.35</v>
      </c>
      <c r="Y21" s="6" cm="1">
        <f t="array" ref="Y21">VLOOKUP(CONCATENATE($A21,$Q$1,Y$5),StataOutput!$A$67:$P$752,Y$4-3,FALSE)</f>
        <v>76</v>
      </c>
      <c r="Z21" s="7" cm="1">
        <f t="array" ref="Z21">VLOOKUP(CONCATENATE($A21,$Q$1,Z$5),StataOutput!$A$67:$P$752,Z$4-3,FALSE)</f>
        <v>2.16</v>
      </c>
    </row>
    <row r="22" spans="1:28" x14ac:dyDescent="0.25">
      <c r="A22" s="4" t="str">
        <f t="shared" si="0"/>
        <v>p1lastday1</v>
      </c>
      <c r="B22" t="s">
        <v>303</v>
      </c>
      <c r="C22" s="4" t="s">
        <v>162</v>
      </c>
      <c r="D22" s="4">
        <v>1</v>
      </c>
      <c r="E22" s="9" t="s">
        <v>314</v>
      </c>
      <c r="F22" s="8" t="e">
        <f>VLOOKUP(A22,StataOutput!$A$4:$F$66,6, FALSE)</f>
        <v>#N/A</v>
      </c>
      <c r="G22" s="6" cm="1">
        <f t="array" ref="G22">VLOOKUP(CONCATENATE($A22,$G$1,G$5),StataOutput!$A$67:$P$752,G$4-3,FALSE)</f>
        <v>1499</v>
      </c>
      <c r="H22" s="7" cm="1">
        <f t="array" ref="H22">VLOOKUP(CONCATENATE($A22,$G$1,H$5),StataOutput!$A$67:$P$752,H$4-3,FALSE)</f>
        <v>11.03</v>
      </c>
      <c r="I22" s="6" cm="1">
        <f t="array" ref="I22">VLOOKUP(CONCATENATE($A22,$G$1,I$5),StataOutput!$A$67:$P$752,I$4-3,FALSE)</f>
        <v>1326</v>
      </c>
      <c r="J22" s="7" cm="1">
        <f t="array" ref="J22">VLOOKUP(CONCATENATE($A22,$G$1,J$5),StataOutput!$A$67:$P$752,J$4-3,FALSE)</f>
        <v>10.119999999999999</v>
      </c>
      <c r="K22" s="6" cm="1">
        <f t="array" ref="K22">VLOOKUP(CONCATENATE($A22,$G$1,K$5),StataOutput!$A$67:$P$752,K$4-3,FALSE)</f>
        <v>1271</v>
      </c>
      <c r="L22" s="7" cm="1">
        <f t="array" ref="L22">VLOOKUP(CONCATENATE($A22,$G$1,L$5),StataOutput!$A$67:$P$752,L$4-3,FALSE)</f>
        <v>9.92</v>
      </c>
      <c r="M22" s="6" cm="1">
        <f t="array" ref="M22">VLOOKUP(CONCATENATE($A22,$G$1,M$5),StataOutput!$A$67:$P$752,M$4-3,FALSE)</f>
        <v>1152</v>
      </c>
      <c r="N22" s="7" cm="1">
        <f t="array" ref="N22">VLOOKUP(CONCATENATE($A22,$G$1,N$5),StataOutput!$A$67:$P$752,N$4-3,FALSE)</f>
        <v>9.2200000000000006</v>
      </c>
      <c r="O22" s="6" cm="1">
        <f t="array" ref="O22">VLOOKUP(CONCATENATE($A22,$G$1,O$5),StataOutput!$A$67:$P$752,O$4-3,FALSE)</f>
        <v>1285</v>
      </c>
      <c r="P22" s="7" cm="1">
        <f t="array" ref="P22">VLOOKUP(CONCATENATE($A22,$G$1,P$5),StataOutput!$A$67:$P$752,P$4-3,FALSE)</f>
        <v>10.56</v>
      </c>
      <c r="Q22" s="6" cm="1">
        <f t="array" ref="Q22">VLOOKUP(CONCATENATE($A22,$Q$1,Q$5),StataOutput!$A$67:$P$752,Q$4-3,FALSE)</f>
        <v>457</v>
      </c>
      <c r="R22" s="7" cm="1">
        <f t="array" ref="R22">VLOOKUP(CONCATENATE($A22,$Q$1,R$5),StataOutput!$A$67:$P$752,R$4-3,FALSE)</f>
        <v>11.44</v>
      </c>
      <c r="S22" s="6" cm="1">
        <f t="array" ref="S22">VLOOKUP(CONCATENATE($A22,$Q$1,S$5),StataOutput!$A$67:$P$752,S$4-3,FALSE)</f>
        <v>374</v>
      </c>
      <c r="T22" s="7" cm="1">
        <f t="array" ref="T22">VLOOKUP(CONCATENATE($A22,$Q$1,T$5),StataOutput!$A$67:$P$752,T$4-3,FALSE)</f>
        <v>9.5</v>
      </c>
      <c r="U22" s="6" cm="1">
        <f t="array" ref="U22">VLOOKUP(CONCATENATE($A22,$Q$1,U$5),StataOutput!$A$67:$P$752,U$4-3,FALSE)</f>
        <v>365</v>
      </c>
      <c r="V22" s="7" cm="1">
        <f t="array" ref="V22">VLOOKUP(CONCATENATE($A22,$Q$1,V$5),StataOutput!$A$67:$P$752,V$4-3,FALSE)</f>
        <v>9.5399999999999991</v>
      </c>
      <c r="W22" s="6" cm="1">
        <f t="array" ref="W22">VLOOKUP(CONCATENATE($A22,$Q$1,W$5),StataOutput!$A$67:$P$752,W$4-3,FALSE)</f>
        <v>355</v>
      </c>
      <c r="X22" s="7" cm="1">
        <f t="array" ref="X22">VLOOKUP(CONCATENATE($A22,$Q$1,X$5),StataOutput!$A$67:$P$752,X$4-3,FALSE)</f>
        <v>9.59</v>
      </c>
      <c r="Y22" s="6" cm="1">
        <f t="array" ref="Y22">VLOOKUP(CONCATENATE($A22,$Q$1,Y$5),StataOutput!$A$67:$P$752,Y$4-3,FALSE)</f>
        <v>377</v>
      </c>
      <c r="Z22" s="7" cm="1">
        <f t="array" ref="Z22">VLOOKUP(CONCATENATE($A22,$Q$1,Z$5),StataOutput!$A$67:$P$752,Z$4-3,FALSE)</f>
        <v>10.7</v>
      </c>
    </row>
    <row r="23" spans="1:28" x14ac:dyDescent="0.25">
      <c r="A23" s="4" t="str">
        <f t="shared" si="0"/>
        <v>p1lastday2</v>
      </c>
      <c r="B23" t="s">
        <v>315</v>
      </c>
      <c r="C23" s="4" t="s">
        <v>162</v>
      </c>
      <c r="D23" s="4">
        <v>2</v>
      </c>
      <c r="E23" s="9" t="s">
        <v>304</v>
      </c>
      <c r="F23" s="8" t="e">
        <f>VLOOKUP(A23,StataOutput!$A$4:$F$66,6, FALSE)</f>
        <v>#N/A</v>
      </c>
      <c r="G23" s="6" cm="1">
        <f t="array" ref="G23">VLOOKUP(CONCATENATE($A23,$G$1,G$5),StataOutput!$A$67:$P$752,G$4-3,FALSE)</f>
        <v>2245</v>
      </c>
      <c r="H23" s="7" cm="1">
        <f t="array" ref="H23">VLOOKUP(CONCATENATE($A23,$G$1,H$5),StataOutput!$A$67:$P$752,H$4-3,FALSE)</f>
        <v>16.52</v>
      </c>
      <c r="I23" s="6" cm="1">
        <f t="array" ref="I23">VLOOKUP(CONCATENATE($A23,$G$1,I$5),StataOutput!$A$67:$P$752,I$4-3,FALSE)</f>
        <v>2048</v>
      </c>
      <c r="J23" s="7" cm="1">
        <f t="array" ref="J23">VLOOKUP(CONCATENATE($A23,$G$1,J$5),StataOutput!$A$67:$P$752,J$4-3,FALSE)</f>
        <v>15.63</v>
      </c>
      <c r="K23" s="6" cm="1">
        <f t="array" ref="K23">VLOOKUP(CONCATENATE($A23,$G$1,K$5),StataOutput!$A$67:$P$752,K$4-3,FALSE)</f>
        <v>2119</v>
      </c>
      <c r="L23" s="7" cm="1">
        <f t="array" ref="L23">VLOOKUP(CONCATENATE($A23,$G$1,L$5),StataOutput!$A$67:$P$752,L$4-3,FALSE)</f>
        <v>16.54</v>
      </c>
      <c r="M23" s="6" cm="1">
        <f t="array" ref="M23">VLOOKUP(CONCATENATE($A23,$G$1,M$5),StataOutput!$A$67:$P$752,M$4-3,FALSE)</f>
        <v>2019</v>
      </c>
      <c r="N23" s="7" cm="1">
        <f t="array" ref="N23">VLOOKUP(CONCATENATE($A23,$G$1,N$5),StataOutput!$A$67:$P$752,N$4-3,FALSE)</f>
        <v>16.16</v>
      </c>
      <c r="O23" s="6" cm="1">
        <f t="array" ref="O23">VLOOKUP(CONCATENATE($A23,$G$1,O$5),StataOutput!$A$67:$P$752,O$4-3,FALSE)</f>
        <v>2010</v>
      </c>
      <c r="P23" s="7" cm="1">
        <f t="array" ref="P23">VLOOKUP(CONCATENATE($A23,$G$1,P$5),StataOutput!$A$67:$P$752,P$4-3,FALSE)</f>
        <v>16.52</v>
      </c>
      <c r="Q23" s="6" cm="1">
        <f t="array" ref="Q23">VLOOKUP(CONCATENATE($A23,$Q$1,Q$5),StataOutput!$A$67:$P$752,Q$4-3,FALSE)</f>
        <v>659</v>
      </c>
      <c r="R23" s="7" cm="1">
        <f t="array" ref="R23">VLOOKUP(CONCATENATE($A23,$Q$1,R$5),StataOutput!$A$67:$P$752,R$4-3,FALSE)</f>
        <v>16.5</v>
      </c>
      <c r="S23" s="6" cm="1">
        <f t="array" ref="S23">VLOOKUP(CONCATENATE($A23,$Q$1,S$5),StataOutput!$A$67:$P$752,S$4-3,FALSE)</f>
        <v>626</v>
      </c>
      <c r="T23" s="7" cm="1">
        <f t="array" ref="T23">VLOOKUP(CONCATENATE($A23,$Q$1,T$5),StataOutput!$A$67:$P$752,T$4-3,FALSE)</f>
        <v>15.91</v>
      </c>
      <c r="U23" s="6" cm="1">
        <f t="array" ref="U23">VLOOKUP(CONCATENATE($A23,$Q$1,U$5),StataOutput!$A$67:$P$752,U$4-3,FALSE)</f>
        <v>656</v>
      </c>
      <c r="V23" s="7" cm="1">
        <f t="array" ref="V23">VLOOKUP(CONCATENATE($A23,$Q$1,V$5),StataOutput!$A$67:$P$752,V$4-3,FALSE)</f>
        <v>17.149999999999999</v>
      </c>
      <c r="W23" s="6" cm="1">
        <f t="array" ref="W23">VLOOKUP(CONCATENATE($A23,$Q$1,W$5),StataOutput!$A$67:$P$752,W$4-3,FALSE)</f>
        <v>590</v>
      </c>
      <c r="X23" s="7" cm="1">
        <f t="array" ref="X23">VLOOKUP(CONCATENATE($A23,$Q$1,X$5),StataOutput!$A$67:$P$752,X$4-3,FALSE)</f>
        <v>15.94</v>
      </c>
      <c r="Y23" s="6" cm="1">
        <f t="array" ref="Y23">VLOOKUP(CONCATENATE($A23,$Q$1,Y$5),StataOutput!$A$67:$P$752,Y$4-3,FALSE)</f>
        <v>565</v>
      </c>
      <c r="Z23" s="7" cm="1">
        <f t="array" ref="Z23">VLOOKUP(CONCATENATE($A23,$Q$1,Z$5),StataOutput!$A$67:$P$752,Z$4-3,FALSE)</f>
        <v>16.03</v>
      </c>
    </row>
    <row r="24" spans="1:28" x14ac:dyDescent="0.25">
      <c r="A24" s="4" t="str">
        <f t="shared" si="0"/>
        <v>p1lastday3</v>
      </c>
      <c r="C24" s="4" t="s">
        <v>162</v>
      </c>
      <c r="D24" s="4">
        <v>3</v>
      </c>
      <c r="E24" s="9" t="s">
        <v>305</v>
      </c>
      <c r="F24" s="8" t="e">
        <f>VLOOKUP(A24,StataOutput!$A$4:$F$66,6, FALSE)</f>
        <v>#N/A</v>
      </c>
      <c r="G24" s="6" cm="1">
        <f t="array" ref="G24">VLOOKUP(CONCATENATE($A24,$G$1,G$5),StataOutput!$A$67:$P$752,G$4-3,FALSE)</f>
        <v>2186</v>
      </c>
      <c r="H24" s="7" cm="1">
        <f t="array" ref="H24">VLOOKUP(CONCATENATE($A24,$G$1,H$5),StataOutput!$A$67:$P$752,H$4-3,FALSE)</f>
        <v>16.079999999999998</v>
      </c>
      <c r="I24" s="6" cm="1">
        <f t="array" ref="I24">VLOOKUP(CONCATENATE($A24,$G$1,I$5),StataOutput!$A$67:$P$752,I$4-3,FALSE)</f>
        <v>2196</v>
      </c>
      <c r="J24" s="7" cm="1">
        <f t="array" ref="J24">VLOOKUP(CONCATENATE($A24,$G$1,J$5),StataOutput!$A$67:$P$752,J$4-3,FALSE)</f>
        <v>16.760000000000002</v>
      </c>
      <c r="K24" s="6" cm="1">
        <f t="array" ref="K24">VLOOKUP(CONCATENATE($A24,$G$1,K$5),StataOutput!$A$67:$P$752,K$4-3,FALSE)</f>
        <v>2083</v>
      </c>
      <c r="L24" s="7" cm="1">
        <f t="array" ref="L24">VLOOKUP(CONCATENATE($A24,$G$1,L$5),StataOutput!$A$67:$P$752,L$4-3,FALSE)</f>
        <v>16.260000000000002</v>
      </c>
      <c r="M24" s="6" cm="1">
        <f t="array" ref="M24">VLOOKUP(CONCATENATE($A24,$G$1,M$5),StataOutput!$A$67:$P$752,M$4-3,FALSE)</f>
        <v>2075</v>
      </c>
      <c r="N24" s="7" cm="1">
        <f t="array" ref="N24">VLOOKUP(CONCATENATE($A24,$G$1,N$5),StataOutput!$A$67:$P$752,N$4-3,FALSE)</f>
        <v>16.61</v>
      </c>
      <c r="O24" s="6" cm="1">
        <f t="array" ref="O24">VLOOKUP(CONCATENATE($A24,$G$1,O$5),StataOutput!$A$67:$P$752,O$4-3,FALSE)</f>
        <v>2088</v>
      </c>
      <c r="P24" s="7" cm="1">
        <f t="array" ref="P24">VLOOKUP(CONCATENATE($A24,$G$1,P$5),StataOutput!$A$67:$P$752,P$4-3,FALSE)</f>
        <v>17.16</v>
      </c>
      <c r="Q24" s="6" cm="1">
        <f t="array" ref="Q24">VLOOKUP(CONCATENATE($A24,$Q$1,Q$5),StataOutput!$A$67:$P$752,Q$4-3,FALSE)</f>
        <v>614</v>
      </c>
      <c r="R24" s="7" cm="1">
        <f t="array" ref="R24">VLOOKUP(CONCATENATE($A24,$Q$1,R$5),StataOutput!$A$67:$P$752,R$4-3,FALSE)</f>
        <v>15.37</v>
      </c>
      <c r="S24" s="6" cm="1">
        <f t="array" ref="S24">VLOOKUP(CONCATENATE($A24,$Q$1,S$5),StataOutput!$A$67:$P$752,S$4-3,FALSE)</f>
        <v>620</v>
      </c>
      <c r="T24" s="7" cm="1">
        <f t="array" ref="T24">VLOOKUP(CONCATENATE($A24,$Q$1,T$5),StataOutput!$A$67:$P$752,T$4-3,FALSE)</f>
        <v>15.76</v>
      </c>
      <c r="U24" s="6" cm="1">
        <f t="array" ref="U24">VLOOKUP(CONCATENATE($A24,$Q$1,U$5),StataOutput!$A$67:$P$752,U$4-3,FALSE)</f>
        <v>574</v>
      </c>
      <c r="V24" s="7" cm="1">
        <f t="array" ref="V24">VLOOKUP(CONCATENATE($A24,$Q$1,V$5),StataOutput!$A$67:$P$752,V$4-3,FALSE)</f>
        <v>15.01</v>
      </c>
      <c r="W24" s="6" cm="1">
        <f t="array" ref="W24">VLOOKUP(CONCATENATE($A24,$Q$1,W$5),StataOutput!$A$67:$P$752,W$4-3,FALSE)</f>
        <v>600</v>
      </c>
      <c r="X24" s="7" cm="1">
        <f t="array" ref="X24">VLOOKUP(CONCATENATE($A24,$Q$1,X$5),StataOutput!$A$67:$P$752,X$4-3,FALSE)</f>
        <v>16.21</v>
      </c>
      <c r="Y24" s="6" cm="1">
        <f t="array" ref="Y24">VLOOKUP(CONCATENATE($A24,$Q$1,Y$5),StataOutput!$A$67:$P$752,Y$4-3,FALSE)</f>
        <v>559</v>
      </c>
      <c r="Z24" s="7" cm="1">
        <f t="array" ref="Z24">VLOOKUP(CONCATENATE($A24,$Q$1,Z$5),StataOutput!$A$67:$P$752,Z$4-3,FALSE)</f>
        <v>15.86</v>
      </c>
    </row>
    <row r="25" spans="1:28" x14ac:dyDescent="0.25">
      <c r="A25" s="4" t="str">
        <f t="shared" si="0"/>
        <v>p1lastday4</v>
      </c>
      <c r="C25" s="4" t="s">
        <v>162</v>
      </c>
      <c r="D25" s="4">
        <v>4</v>
      </c>
      <c r="E25" s="9" t="s">
        <v>306</v>
      </c>
      <c r="F25" s="8" t="e">
        <f>VLOOKUP(A25,StataOutput!$A$4:$F$66,6, FALSE)</f>
        <v>#N/A</v>
      </c>
      <c r="G25" s="6" cm="1">
        <f t="array" ref="G25">VLOOKUP(CONCATENATE($A25,$G$1,G$5),StataOutput!$A$67:$P$752,G$4-3,FALSE)</f>
        <v>2104</v>
      </c>
      <c r="H25" s="7" cm="1">
        <f t="array" ref="H25">VLOOKUP(CONCATENATE($A25,$G$1,H$5),StataOutput!$A$67:$P$752,H$4-3,FALSE)</f>
        <v>15.48</v>
      </c>
      <c r="I25" s="6" cm="1">
        <f t="array" ref="I25">VLOOKUP(CONCATENATE($A25,$G$1,I$5),StataOutput!$A$67:$P$752,I$4-3,FALSE)</f>
        <v>2179</v>
      </c>
      <c r="J25" s="7" cm="1">
        <f t="array" ref="J25">VLOOKUP(CONCATENATE($A25,$G$1,J$5),StataOutput!$A$67:$P$752,J$4-3,FALSE)</f>
        <v>16.63</v>
      </c>
      <c r="K25" s="6" cm="1">
        <f t="array" ref="K25">VLOOKUP(CONCATENATE($A25,$G$1,K$5),StataOutput!$A$67:$P$752,K$4-3,FALSE)</f>
        <v>2125</v>
      </c>
      <c r="L25" s="7" cm="1">
        <f t="array" ref="L25">VLOOKUP(CONCATENATE($A25,$G$1,L$5),StataOutput!$A$67:$P$752,L$4-3,FALSE)</f>
        <v>16.59</v>
      </c>
      <c r="M25" s="6" cm="1">
        <f t="array" ref="M25">VLOOKUP(CONCATENATE($A25,$G$1,M$5),StataOutput!$A$67:$P$752,M$4-3,FALSE)</f>
        <v>1899</v>
      </c>
      <c r="N25" s="7" cm="1">
        <f t="array" ref="N25">VLOOKUP(CONCATENATE($A25,$G$1,N$5),StataOutput!$A$67:$P$752,N$4-3,FALSE)</f>
        <v>15.2</v>
      </c>
      <c r="O25" s="6" cm="1">
        <f t="array" ref="O25">VLOOKUP(CONCATENATE($A25,$G$1,O$5),StataOutput!$A$67:$P$752,O$4-3,FALSE)</f>
        <v>1935</v>
      </c>
      <c r="P25" s="7" cm="1">
        <f t="array" ref="P25">VLOOKUP(CONCATENATE($A25,$G$1,P$5),StataOutput!$A$67:$P$752,P$4-3,FALSE)</f>
        <v>15.9</v>
      </c>
      <c r="Q25" s="6" cm="1">
        <f t="array" ref="Q25">VLOOKUP(CONCATENATE($A25,$Q$1,Q$5),StataOutput!$A$67:$P$752,Q$4-3,FALSE)</f>
        <v>565</v>
      </c>
      <c r="R25" s="7" cm="1">
        <f t="array" ref="R25">VLOOKUP(CONCATENATE($A25,$Q$1,R$5),StataOutput!$A$67:$P$752,R$4-3,FALSE)</f>
        <v>14.14</v>
      </c>
      <c r="S25" s="6" cm="1">
        <f t="array" ref="S25">VLOOKUP(CONCATENATE($A25,$Q$1,S$5),StataOutput!$A$67:$P$752,S$4-3,FALSE)</f>
        <v>620</v>
      </c>
      <c r="T25" s="7" cm="1">
        <f t="array" ref="T25">VLOOKUP(CONCATENATE($A25,$Q$1,T$5),StataOutput!$A$67:$P$752,T$4-3,FALSE)</f>
        <v>15.76</v>
      </c>
      <c r="U25" s="6" cm="1">
        <f t="array" ref="U25">VLOOKUP(CONCATENATE($A25,$Q$1,U$5),StataOutput!$A$67:$P$752,U$4-3,FALSE)</f>
        <v>590</v>
      </c>
      <c r="V25" s="7" cm="1">
        <f t="array" ref="V25">VLOOKUP(CONCATENATE($A25,$Q$1,V$5),StataOutput!$A$67:$P$752,V$4-3,FALSE)</f>
        <v>15.43</v>
      </c>
      <c r="W25" s="6" cm="1">
        <f t="array" ref="W25">VLOOKUP(CONCATENATE($A25,$Q$1,W$5),StataOutput!$A$67:$P$752,W$4-3,FALSE)</f>
        <v>555</v>
      </c>
      <c r="X25" s="7" cm="1">
        <f t="array" ref="X25">VLOOKUP(CONCATENATE($A25,$Q$1,X$5),StataOutput!$A$67:$P$752,X$4-3,FALSE)</f>
        <v>15</v>
      </c>
      <c r="Y25" s="6" cm="1">
        <f t="array" ref="Y25">VLOOKUP(CONCATENATE($A25,$Q$1,Y$5),StataOutput!$A$67:$P$752,Y$4-3,FALSE)</f>
        <v>523</v>
      </c>
      <c r="Z25" s="7" cm="1">
        <f t="array" ref="Z25">VLOOKUP(CONCATENATE($A25,$Q$1,Z$5),StataOutput!$A$67:$P$752,Z$4-3,FALSE)</f>
        <v>14.84</v>
      </c>
    </row>
    <row r="26" spans="1:28" x14ac:dyDescent="0.25">
      <c r="A26" s="4" t="str">
        <f t="shared" si="0"/>
        <v>p1lastday5</v>
      </c>
      <c r="C26" s="4" t="s">
        <v>162</v>
      </c>
      <c r="D26" s="4">
        <v>5</v>
      </c>
      <c r="E26" s="9" t="s">
        <v>307</v>
      </c>
      <c r="F26" s="8"/>
      <c r="G26" s="6" cm="1">
        <f t="array" ref="G26">VLOOKUP(CONCATENATE($A26,$G$1,G$5),StataOutput!$A$67:$P$752,G$4-3,FALSE)</f>
        <v>2076</v>
      </c>
      <c r="H26" s="7" cm="1">
        <f t="array" ref="H26">VLOOKUP(CONCATENATE($A26,$G$1,H$5),StataOutput!$A$67:$P$752,H$4-3,FALSE)</f>
        <v>15.27</v>
      </c>
      <c r="I26" s="6" cm="1">
        <f t="array" ref="I26">VLOOKUP(CONCATENATE($A26,$G$1,I$5),StataOutput!$A$67:$P$752,I$4-3,FALSE)</f>
        <v>2035</v>
      </c>
      <c r="J26" s="7" cm="1">
        <f t="array" ref="J26">VLOOKUP(CONCATENATE($A26,$G$1,J$5),StataOutput!$A$67:$P$752,J$4-3,FALSE)</f>
        <v>15.54</v>
      </c>
      <c r="K26" s="6" cm="1">
        <f t="array" ref="K26">VLOOKUP(CONCATENATE($A26,$G$1,K$5),StataOutput!$A$67:$P$752,K$4-3,FALSE)</f>
        <v>1866</v>
      </c>
      <c r="L26" s="7" cm="1">
        <f t="array" ref="L26">VLOOKUP(CONCATENATE($A26,$G$1,L$5),StataOutput!$A$67:$P$752,L$4-3,FALSE)</f>
        <v>14.56</v>
      </c>
      <c r="M26" s="6" cm="1">
        <f t="array" ref="M26">VLOOKUP(CONCATENATE($A26,$G$1,M$5),StataOutput!$A$67:$P$752,M$4-3,FALSE)</f>
        <v>1841</v>
      </c>
      <c r="N26" s="7" cm="1">
        <f t="array" ref="N26">VLOOKUP(CONCATENATE($A26,$G$1,N$5),StataOutput!$A$67:$P$752,N$4-3,FALSE)</f>
        <v>14.74</v>
      </c>
      <c r="O26" s="6" cm="1">
        <f t="array" ref="O26">VLOOKUP(CONCATENATE($A26,$G$1,O$5),StataOutput!$A$67:$P$752,O$4-3,FALSE)</f>
        <v>1832</v>
      </c>
      <c r="P26" s="7" cm="1">
        <f t="array" ref="P26">VLOOKUP(CONCATENATE($A26,$G$1,P$5),StataOutput!$A$67:$P$752,P$4-3,FALSE)</f>
        <v>15.06</v>
      </c>
      <c r="Q26" s="6" cm="1">
        <f t="array" ref="Q26">VLOOKUP(CONCATENATE($A26,$Q$1,Q$5),StataOutput!$A$67:$P$752,Q$4-3,FALSE)</f>
        <v>584</v>
      </c>
      <c r="R26" s="7" cm="1">
        <f t="array" ref="R26">VLOOKUP(CONCATENATE($A26,$Q$1,R$5),StataOutput!$A$67:$P$752,R$4-3,FALSE)</f>
        <v>14.62</v>
      </c>
      <c r="S26" s="6" cm="1">
        <f t="array" ref="S26">VLOOKUP(CONCATENATE($A26,$Q$1,S$5),StataOutput!$A$67:$P$752,S$4-3,FALSE)</f>
        <v>573</v>
      </c>
      <c r="T26" s="7" cm="1">
        <f t="array" ref="T26">VLOOKUP(CONCATENATE($A26,$Q$1,T$5),StataOutput!$A$67:$P$752,T$4-3,FALSE)</f>
        <v>14.56</v>
      </c>
      <c r="U26" s="6" cm="1">
        <f t="array" ref="U26">VLOOKUP(CONCATENATE($A26,$Q$1,U$5),StataOutput!$A$67:$P$752,U$4-3,FALSE)</f>
        <v>610</v>
      </c>
      <c r="V26" s="7" cm="1">
        <f t="array" ref="V26">VLOOKUP(CONCATENATE($A26,$Q$1,V$5),StataOutput!$A$67:$P$752,V$4-3,FALSE)</f>
        <v>15.95</v>
      </c>
      <c r="W26" s="6" cm="1">
        <f t="array" ref="W26">VLOOKUP(CONCATENATE($A26,$Q$1,W$5),StataOutput!$A$67:$P$752,W$4-3,FALSE)</f>
        <v>493</v>
      </c>
      <c r="X26" s="7" cm="1">
        <f t="array" ref="X26">VLOOKUP(CONCATENATE($A26,$Q$1,X$5),StataOutput!$A$67:$P$752,X$4-3,FALSE)</f>
        <v>13.32</v>
      </c>
      <c r="Y26" s="6" cm="1">
        <f t="array" ref="Y26">VLOOKUP(CONCATENATE($A26,$Q$1,Y$5),StataOutput!$A$67:$P$752,Y$4-3,FALSE)</f>
        <v>533</v>
      </c>
      <c r="Z26" s="7" cm="1">
        <f t="array" ref="Z26">VLOOKUP(CONCATENATE($A26,$Q$1,Z$5),StataOutput!$A$67:$P$752,Z$4-3,FALSE)</f>
        <v>15.12</v>
      </c>
    </row>
    <row r="27" spans="1:28" x14ac:dyDescent="0.25">
      <c r="A27" s="4" t="str">
        <f t="shared" si="0"/>
        <v>p1lastday6</v>
      </c>
      <c r="C27" s="4" t="s">
        <v>162</v>
      </c>
      <c r="D27" s="4">
        <v>6</v>
      </c>
      <c r="E27" s="9" t="s">
        <v>308</v>
      </c>
      <c r="F27" s="8" t="e">
        <f>VLOOKUP(A27,StataOutput!$A$4:$F$66,6, FALSE)</f>
        <v>#N/A</v>
      </c>
      <c r="G27" s="6" cm="1">
        <f t="array" ref="G27">VLOOKUP(CONCATENATE($A27,$G$1,G$5),StataOutput!$A$67:$P$752,G$4-3,FALSE)</f>
        <v>1677</v>
      </c>
      <c r="H27" s="7" cm="1">
        <f t="array" ref="H27">VLOOKUP(CONCATENATE($A27,$G$1,H$5),StataOutput!$A$67:$P$752,H$4-3,FALSE)</f>
        <v>12.34</v>
      </c>
      <c r="I27" s="6" cm="1">
        <f t="array" ref="I27">VLOOKUP(CONCATENATE($A27,$G$1,I$5),StataOutput!$A$67:$P$752,I$4-3,FALSE)</f>
        <v>1593</v>
      </c>
      <c r="J27" s="7" cm="1">
        <f t="array" ref="J27">VLOOKUP(CONCATENATE($A27,$G$1,J$5),StataOutput!$A$67:$P$752,J$4-3,FALSE)</f>
        <v>12.16</v>
      </c>
      <c r="K27" s="6" cm="1">
        <f t="array" ref="K27">VLOOKUP(CONCATENATE($A27,$G$1,K$5),StataOutput!$A$67:$P$752,K$4-3,FALSE)</f>
        <v>1557</v>
      </c>
      <c r="L27" s="7" cm="1">
        <f t="array" ref="L27">VLOOKUP(CONCATENATE($A27,$G$1,L$5),StataOutput!$A$67:$P$752,L$4-3,FALSE)</f>
        <v>12.15</v>
      </c>
      <c r="M27" s="6" cm="1">
        <f t="array" ref="M27">VLOOKUP(CONCATENATE($A27,$G$1,M$5),StataOutput!$A$67:$P$752,M$4-3,FALSE)</f>
        <v>1666</v>
      </c>
      <c r="N27" s="7" cm="1">
        <f t="array" ref="N27">VLOOKUP(CONCATENATE($A27,$G$1,N$5),StataOutput!$A$67:$P$752,N$4-3,FALSE)</f>
        <v>13.34</v>
      </c>
      <c r="O27" s="6" cm="1">
        <f t="array" ref="O27">VLOOKUP(CONCATENATE($A27,$G$1,O$5),StataOutput!$A$67:$P$752,O$4-3,FALSE)</f>
        <v>1475</v>
      </c>
      <c r="P27" s="7" cm="1">
        <f t="array" ref="P27">VLOOKUP(CONCATENATE($A27,$G$1,P$5),StataOutput!$A$67:$P$752,P$4-3,FALSE)</f>
        <v>12.12</v>
      </c>
      <c r="Q27" s="6" cm="1">
        <f t="array" ref="Q27">VLOOKUP(CONCATENATE($A27,$Q$1,Q$5),StataOutput!$A$67:$P$752,Q$4-3,FALSE)</f>
        <v>429</v>
      </c>
      <c r="R27" s="7" cm="1">
        <f t="array" ref="R27">VLOOKUP(CONCATENATE($A27,$Q$1,R$5),StataOutput!$A$67:$P$752,R$4-3,FALSE)</f>
        <v>10.74</v>
      </c>
      <c r="S27" s="6" cm="1">
        <f t="array" ref="S27">VLOOKUP(CONCATENATE($A27,$Q$1,S$5),StataOutput!$A$67:$P$752,S$4-3,FALSE)</f>
        <v>486</v>
      </c>
      <c r="T27" s="7" cm="1">
        <f t="array" ref="T27">VLOOKUP(CONCATENATE($A27,$Q$1,T$5),StataOutput!$A$67:$P$752,T$4-3,FALSE)</f>
        <v>12.35</v>
      </c>
      <c r="U27" s="6" cm="1">
        <f t="array" ref="U27">VLOOKUP(CONCATENATE($A27,$Q$1,U$5),StataOutput!$A$67:$P$752,U$4-3,FALSE)</f>
        <v>461</v>
      </c>
      <c r="V27" s="7" cm="1">
        <f t="array" ref="V27">VLOOKUP(CONCATENATE($A27,$Q$1,V$5),StataOutput!$A$67:$P$752,V$4-3,FALSE)</f>
        <v>12.06</v>
      </c>
      <c r="W27" s="6" cm="1">
        <f t="array" ref="W27">VLOOKUP(CONCATENATE($A27,$Q$1,W$5),StataOutput!$A$67:$P$752,W$4-3,FALSE)</f>
        <v>564</v>
      </c>
      <c r="X27" s="7" cm="1">
        <f t="array" ref="X27">VLOOKUP(CONCATENATE($A27,$Q$1,X$5),StataOutput!$A$67:$P$752,X$4-3,FALSE)</f>
        <v>15.24</v>
      </c>
      <c r="Y27" s="6" cm="1">
        <f t="array" ref="Y27">VLOOKUP(CONCATENATE($A27,$Q$1,Y$5),StataOutput!$A$67:$P$752,Y$4-3,FALSE)</f>
        <v>468</v>
      </c>
      <c r="Z27" s="7" cm="1">
        <f t="array" ref="Z27">VLOOKUP(CONCATENATE($A27,$Q$1,Z$5),StataOutput!$A$67:$P$752,Z$4-3,FALSE)</f>
        <v>13.28</v>
      </c>
    </row>
    <row r="28" spans="1:28" x14ac:dyDescent="0.25">
      <c r="A28" s="4" t="str">
        <f t="shared" si="0"/>
        <v>p1lastday7</v>
      </c>
      <c r="C28" s="4" t="s">
        <v>162</v>
      </c>
      <c r="D28" s="4">
        <v>7</v>
      </c>
      <c r="E28" s="9" t="s">
        <v>309</v>
      </c>
      <c r="F28" s="8" t="e">
        <f>VLOOKUP(A28,StataOutput!$A$4:$F$66,6, FALSE)</f>
        <v>#N/A</v>
      </c>
      <c r="G28" s="6" cm="1">
        <f t="array" ref="G28">VLOOKUP(CONCATENATE($A28,$G$1,G$5),StataOutput!$A$67:$P$752,G$4-3,FALSE)</f>
        <v>1642</v>
      </c>
      <c r="H28" s="7" cm="1">
        <f t="array" ref="H28">VLOOKUP(CONCATENATE($A28,$G$1,H$5),StataOutput!$A$67:$P$752,H$4-3,FALSE)</f>
        <v>12.08</v>
      </c>
      <c r="I28" s="6" cm="1">
        <f t="array" ref="I28">VLOOKUP(CONCATENATE($A28,$G$1,I$5),StataOutput!$A$67:$P$752,I$4-3,FALSE)</f>
        <v>1492</v>
      </c>
      <c r="J28" s="7" cm="1">
        <f t="array" ref="J28">VLOOKUP(CONCATENATE($A28,$G$1,J$5),StataOutput!$A$67:$P$752,J$4-3,FALSE)</f>
        <v>11.39</v>
      </c>
      <c r="K28" s="6" cm="1">
        <f t="array" ref="K28">VLOOKUP(CONCATENATE($A28,$G$1,K$5),StataOutput!$A$67:$P$752,K$4-3,FALSE)</f>
        <v>1604</v>
      </c>
      <c r="L28" s="7" cm="1">
        <f t="array" ref="L28">VLOOKUP(CONCATENATE($A28,$G$1,L$5),StataOutput!$A$67:$P$752,L$4-3,FALSE)</f>
        <v>12.52</v>
      </c>
      <c r="M28" s="6" cm="1">
        <f t="array" ref="M28">VLOOKUP(CONCATENATE($A28,$G$1,M$5),StataOutput!$A$67:$P$752,M$4-3,FALSE)</f>
        <v>1652</v>
      </c>
      <c r="N28" s="7" cm="1">
        <f t="array" ref="N28">VLOOKUP(CONCATENATE($A28,$G$1,N$5),StataOutput!$A$67:$P$752,N$4-3,FALSE)</f>
        <v>13.23</v>
      </c>
      <c r="O28" s="6" cm="1">
        <f t="array" ref="O28">VLOOKUP(CONCATENATE($A28,$G$1,O$5),StataOutput!$A$67:$P$752,O$4-3,FALSE)</f>
        <v>1384</v>
      </c>
      <c r="P28" s="7" cm="1">
        <f t="array" ref="P28">VLOOKUP(CONCATENATE($A28,$G$1,P$5),StataOutput!$A$67:$P$752,P$4-3,FALSE)</f>
        <v>11.38</v>
      </c>
      <c r="Q28" s="6" cm="1">
        <f t="array" ref="Q28">VLOOKUP(CONCATENATE($A28,$Q$1,Q$5),StataOutput!$A$67:$P$752,Q$4-3,FALSE)</f>
        <v>614</v>
      </c>
      <c r="R28" s="7" cm="1">
        <f t="array" ref="R28">VLOOKUP(CONCATENATE($A28,$Q$1,R$5),StataOutput!$A$67:$P$752,R$4-3,FALSE)</f>
        <v>15.37</v>
      </c>
      <c r="S28" s="6" cm="1">
        <f t="array" ref="S28">VLOOKUP(CONCATENATE($A28,$Q$1,S$5),StataOutput!$A$67:$P$752,S$4-3,FALSE)</f>
        <v>544</v>
      </c>
      <c r="T28" s="7" cm="1">
        <f t="array" ref="T28">VLOOKUP(CONCATENATE($A28,$Q$1,T$5),StataOutput!$A$67:$P$752,T$4-3,FALSE)</f>
        <v>13.82</v>
      </c>
      <c r="U28" s="6" cm="1">
        <f t="array" ref="U28">VLOOKUP(CONCATENATE($A28,$Q$1,U$5),StataOutput!$A$67:$P$752,U$4-3,FALSE)</f>
        <v>481</v>
      </c>
      <c r="V28" s="7" cm="1">
        <f t="array" ref="V28">VLOOKUP(CONCATENATE($A28,$Q$1,V$5),StataOutput!$A$67:$P$752,V$4-3,FALSE)</f>
        <v>12.58</v>
      </c>
      <c r="W28" s="6" cm="1">
        <f t="array" ref="W28">VLOOKUP(CONCATENATE($A28,$Q$1,W$5),StataOutput!$A$67:$P$752,W$4-3,FALSE)</f>
        <v>457</v>
      </c>
      <c r="X28" s="7" cm="1">
        <f t="array" ref="X28">VLOOKUP(CONCATENATE($A28,$Q$1,X$5),StataOutput!$A$67:$P$752,X$4-3,FALSE)</f>
        <v>12.35</v>
      </c>
      <c r="Y28" s="6" cm="1">
        <f t="array" ref="Y28">VLOOKUP(CONCATENATE($A28,$Q$1,Y$5),StataOutput!$A$67:$P$752,Y$4-3,FALSE)</f>
        <v>423</v>
      </c>
      <c r="Z28" s="7" cm="1">
        <f t="array" ref="Z28">VLOOKUP(CONCATENATE($A28,$Q$1,Z$5),StataOutput!$A$67:$P$752,Z$4-3,FALSE)</f>
        <v>12</v>
      </c>
    </row>
    <row r="29" spans="1:28" x14ac:dyDescent="0.25">
      <c r="A29" s="4" t="str">
        <f t="shared" si="0"/>
        <v>p1lastday.</v>
      </c>
      <c r="C29" s="4" t="s">
        <v>162</v>
      </c>
      <c r="D29" s="4" t="s">
        <v>93</v>
      </c>
      <c r="E29" s="9" t="s">
        <v>261</v>
      </c>
      <c r="F29" s="8" t="e">
        <f>VLOOKUP(A29,StataOutput!$A$4:$F$66,6, FALSE)</f>
        <v>#N/A</v>
      </c>
      <c r="G29" s="6" cm="1">
        <f t="array" ref="G29">VLOOKUP(CONCATENATE($A29,$G$1,G$5),StataOutput!$A$67:$P$752,G$4-3,FALSE)</f>
        <v>163</v>
      </c>
      <c r="H29" s="7" cm="1">
        <f t="array" ref="H29">VLOOKUP(CONCATENATE($A29,$G$1,H$5),StataOutput!$A$67:$P$752,H$4-3,FALSE)</f>
        <v>1.2</v>
      </c>
      <c r="I29" s="6" cm="1">
        <f t="array" ref="I29">VLOOKUP(CONCATENATE($A29,$G$1,I$5),StataOutput!$A$67:$P$752,I$4-3,FALSE)</f>
        <v>230</v>
      </c>
      <c r="J29" s="7" cm="1">
        <f t="array" ref="J29">VLOOKUP(CONCATENATE($A29,$G$1,J$5),StataOutput!$A$67:$P$752,J$4-3,FALSE)</f>
        <v>1.76</v>
      </c>
      <c r="K29" s="6" cm="1">
        <f t="array" ref="K29">VLOOKUP(CONCATENATE($A29,$G$1,K$5),StataOutput!$A$67:$P$752,K$4-3,FALSE)</f>
        <v>187</v>
      </c>
      <c r="L29" s="7" cm="1">
        <f t="array" ref="L29">VLOOKUP(CONCATENATE($A29,$G$1,L$5),StataOutput!$A$67:$P$752,L$4-3,FALSE)</f>
        <v>1.46</v>
      </c>
      <c r="M29" s="6" cm="1">
        <f t="array" ref="M29">VLOOKUP(CONCATENATE($A29,$G$1,M$5),StataOutput!$A$67:$P$752,M$4-3,FALSE)</f>
        <v>186</v>
      </c>
      <c r="N29" s="7" cm="1">
        <f t="array" ref="N29">VLOOKUP(CONCATENATE($A29,$G$1,N$5),StataOutput!$A$67:$P$752,N$4-3,FALSE)</f>
        <v>1.49</v>
      </c>
      <c r="O29" s="6" cm="1">
        <f t="array" ref="O29">VLOOKUP(CONCATENATE($A29,$G$1,O$5),StataOutput!$A$67:$P$752,O$4-3,FALSE)</f>
        <v>158</v>
      </c>
      <c r="P29" s="7" cm="1">
        <f t="array" ref="P29">VLOOKUP(CONCATENATE($A29,$G$1,P$5),StataOutput!$A$67:$P$752,P$4-3,FALSE)</f>
        <v>1.3</v>
      </c>
      <c r="Q29" s="6" cm="1">
        <f t="array" ref="Q29">VLOOKUP(CONCATENATE($A29,$Q$1,Q$5),StataOutput!$A$67:$P$752,Q$4-3,FALSE)</f>
        <v>73</v>
      </c>
      <c r="R29" s="7" cm="1">
        <f t="array" ref="R29">VLOOKUP(CONCATENATE($A29,$Q$1,R$5),StataOutput!$A$67:$P$752,R$4-3,FALSE)</f>
        <v>1.83</v>
      </c>
      <c r="S29" s="6" cm="1">
        <f t="array" ref="S29">VLOOKUP(CONCATENATE($A29,$Q$1,S$5),StataOutput!$A$67:$P$752,S$4-3,FALSE)</f>
        <v>92</v>
      </c>
      <c r="T29" s="7" cm="1">
        <f t="array" ref="T29">VLOOKUP(CONCATENATE($A29,$Q$1,T$5),StataOutput!$A$67:$P$752,T$4-3,FALSE)</f>
        <v>2.34</v>
      </c>
      <c r="U29" s="6" cm="1">
        <f t="array" ref="U29">VLOOKUP(CONCATENATE($A29,$Q$1,U$5),StataOutput!$A$67:$P$752,U$4-3,FALSE)</f>
        <v>87</v>
      </c>
      <c r="V29" s="7" cm="1">
        <f t="array" ref="V29">VLOOKUP(CONCATENATE($A29,$Q$1,V$5),StataOutput!$A$67:$P$752,V$4-3,FALSE)</f>
        <v>2.2799999999999998</v>
      </c>
      <c r="W29" s="6" cm="1">
        <f t="array" ref="W29">VLOOKUP(CONCATENATE($A29,$Q$1,W$5),StataOutput!$A$67:$P$752,W$4-3,FALSE)</f>
        <v>87</v>
      </c>
      <c r="X29" s="7" cm="1">
        <f t="array" ref="X29">VLOOKUP(CONCATENATE($A29,$Q$1,X$5),StataOutput!$A$67:$P$752,X$4-3,FALSE)</f>
        <v>2.35</v>
      </c>
      <c r="Y29" s="6" cm="1">
        <f t="array" ref="Y29">VLOOKUP(CONCATENATE($A29,$Q$1,Y$5),StataOutput!$A$67:$P$752,Y$4-3,FALSE)</f>
        <v>76</v>
      </c>
      <c r="Z29" s="7" cm="1">
        <f t="array" ref="Z29">VLOOKUP(CONCATENATE($A29,$Q$1,Z$5),StataOutput!$A$67:$P$752,Z$4-3,FALSE)</f>
        <v>2.16</v>
      </c>
    </row>
    <row r="30" spans="1:28" x14ac:dyDescent="0.25">
      <c r="A30" s="4" t="str">
        <f t="shared" si="0"/>
        <v>p1ivw0</v>
      </c>
      <c r="B30" t="s">
        <v>310</v>
      </c>
      <c r="C30" s="4" t="s">
        <v>163</v>
      </c>
      <c r="D30" s="4">
        <v>0</v>
      </c>
      <c r="E30" s="9" t="s">
        <v>299</v>
      </c>
      <c r="F30" s="8" t="e">
        <f>VLOOKUP(A30,StataOutput!$A$4:$F$66,6, FALSE)</f>
        <v>#N/A</v>
      </c>
      <c r="G30" s="6" cm="1">
        <f t="array" ref="G30">VLOOKUP(CONCATENATE($A30,$G$1,G$5),StataOutput!$A$67:$P$752,G$4-3,FALSE)</f>
        <v>1445</v>
      </c>
      <c r="H30" s="7" cm="1">
        <f t="array" ref="H30">VLOOKUP(CONCATENATE($A30,$G$1,H$5),StataOutput!$A$67:$P$752,H$4-3,FALSE)</f>
        <v>10.63</v>
      </c>
      <c r="I30" s="6" cm="1">
        <f t="array" ref="I30">VLOOKUP(CONCATENATE($A30,$G$1,I$5),StataOutput!$A$67:$P$752,I$4-3,FALSE)</f>
        <v>1489</v>
      </c>
      <c r="J30" s="7" cm="1">
        <f t="array" ref="J30">VLOOKUP(CONCATENATE($A30,$G$1,J$5),StataOutput!$A$67:$P$752,J$4-3,FALSE)</f>
        <v>11.37</v>
      </c>
      <c r="K30" s="6" cm="1">
        <f t="array" ref="K30">VLOOKUP(CONCATENATE($A30,$G$1,K$5),StataOutput!$A$67:$P$752,K$4-3,FALSE)</f>
        <v>1557</v>
      </c>
      <c r="L30" s="7" cm="1">
        <f t="array" ref="L30">VLOOKUP(CONCATENATE($A30,$G$1,L$5),StataOutput!$A$67:$P$752,L$4-3,FALSE)</f>
        <v>12.15</v>
      </c>
      <c r="M30" s="6" cm="1">
        <f t="array" ref="M30">VLOOKUP(CONCATENATE($A30,$G$1,M$5),StataOutput!$A$67:$P$752,M$4-3,FALSE)</f>
        <v>1444</v>
      </c>
      <c r="N30" s="7" cm="1">
        <f t="array" ref="N30">VLOOKUP(CONCATENATE($A30,$G$1,N$5),StataOutput!$A$67:$P$752,N$4-3,FALSE)</f>
        <v>11.56</v>
      </c>
      <c r="O30" s="6" cm="1">
        <f t="array" ref="O30">VLOOKUP(CONCATENATE($A30,$G$1,O$5),StataOutput!$A$67:$P$752,O$4-3,FALSE)</f>
        <v>1508</v>
      </c>
      <c r="P30" s="7" cm="1">
        <f t="array" ref="P30">VLOOKUP(CONCATENATE($A30,$G$1,P$5),StataOutput!$A$67:$P$752,P$4-3,FALSE)</f>
        <v>12.39</v>
      </c>
      <c r="Q30" s="6" cm="1">
        <f t="array" ref="Q30">VLOOKUP(CONCATENATE($A30,$Q$1,Q$5),StataOutput!$A$67:$P$752,Q$4-3,FALSE)</f>
        <v>595</v>
      </c>
      <c r="R30" s="7" cm="1">
        <f t="array" ref="R30">VLOOKUP(CONCATENATE($A30,$Q$1,R$5),StataOutput!$A$67:$P$752,R$4-3,FALSE)</f>
        <v>14.89</v>
      </c>
      <c r="S30" s="6" cm="1">
        <f t="array" ref="S30">VLOOKUP(CONCATENATE($A30,$Q$1,S$5),StataOutput!$A$67:$P$752,S$4-3,FALSE)</f>
        <v>737</v>
      </c>
      <c r="T30" s="7" cm="1">
        <f t="array" ref="T30">VLOOKUP(CONCATENATE($A30,$Q$1,T$5),StataOutput!$A$67:$P$752,T$4-3,FALSE)</f>
        <v>18.73</v>
      </c>
      <c r="U30" s="6" cm="1">
        <f t="array" ref="U30">VLOOKUP(CONCATENATE($A30,$Q$1,U$5),StataOutput!$A$67:$P$752,U$4-3,FALSE)</f>
        <v>721</v>
      </c>
      <c r="V30" s="7" cm="1">
        <f t="array" ref="V30">VLOOKUP(CONCATENATE($A30,$Q$1,V$5),StataOutput!$A$67:$P$752,V$4-3,FALSE)</f>
        <v>18.850000000000001</v>
      </c>
      <c r="W30" s="6" cm="1">
        <f t="array" ref="W30">VLOOKUP(CONCATENATE($A30,$Q$1,W$5),StataOutput!$A$67:$P$752,W$4-3,FALSE)</f>
        <v>714</v>
      </c>
      <c r="X30" s="7" cm="1">
        <f t="array" ref="X30">VLOOKUP(CONCATENATE($A30,$Q$1,X$5),StataOutput!$A$67:$P$752,X$4-3,FALSE)</f>
        <v>19.29</v>
      </c>
      <c r="Y30" s="6" cm="1">
        <f t="array" ref="Y30">VLOOKUP(CONCATENATE($A30,$Q$1,Y$5),StataOutput!$A$67:$P$752,Y$4-3,FALSE)</f>
        <v>619</v>
      </c>
      <c r="Z30" s="7" cm="1">
        <f t="array" ref="Z30">VLOOKUP(CONCATENATE($A30,$Q$1,Z$5),StataOutput!$A$67:$P$752,Z$4-3,FALSE)</f>
        <v>17.57</v>
      </c>
    </row>
    <row r="31" spans="1:28" x14ac:dyDescent="0.25">
      <c r="A31" s="4" t="str">
        <f t="shared" si="0"/>
        <v>p1ivw1</v>
      </c>
      <c r="C31" s="4" t="s">
        <v>163</v>
      </c>
      <c r="D31" s="4">
        <v>1</v>
      </c>
      <c r="E31" s="9" t="s">
        <v>300</v>
      </c>
      <c r="F31" s="8" t="e">
        <f>VLOOKUP(A31,StataOutput!$A$4:$F$66,6, FALSE)</f>
        <v>#N/A</v>
      </c>
      <c r="G31" s="6" cm="1">
        <f t="array" ref="G31">VLOOKUP(CONCATENATE($A31,$G$1,G$5),StataOutput!$A$67:$P$752,G$4-3,FALSE)</f>
        <v>12038</v>
      </c>
      <c r="H31" s="7" cm="1">
        <f t="array" ref="H31">VLOOKUP(CONCATENATE($A31,$G$1,H$5),StataOutput!$A$67:$P$752,H$4-3,FALSE)</f>
        <v>88.57</v>
      </c>
      <c r="I31" s="6" cm="1">
        <f t="array" ref="I31">VLOOKUP(CONCATENATE($A31,$G$1,I$5),StataOutput!$A$67:$P$752,I$4-3,FALSE)</f>
        <v>11461</v>
      </c>
      <c r="J31" s="7" cm="1">
        <f t="array" ref="J31">VLOOKUP(CONCATENATE($A31,$G$1,J$5),StataOutput!$A$67:$P$752,J$4-3,FALSE)</f>
        <v>87.5</v>
      </c>
      <c r="K31" s="6" cm="1">
        <f t="array" ref="K31">VLOOKUP(CONCATENATE($A31,$G$1,K$5),StataOutput!$A$67:$P$752,K$4-3,FALSE)</f>
        <v>11148</v>
      </c>
      <c r="L31" s="7" cm="1">
        <f t="array" ref="L31">VLOOKUP(CONCATENATE($A31,$G$1,L$5),StataOutput!$A$67:$P$752,L$4-3,FALSE)</f>
        <v>87.01</v>
      </c>
      <c r="M31" s="6" cm="1">
        <f t="array" ref="M31">VLOOKUP(CONCATENATE($A31,$G$1,M$5),StataOutput!$A$67:$P$752,M$4-3,FALSE)</f>
        <v>10943</v>
      </c>
      <c r="N31" s="7" cm="1">
        <f t="array" ref="N31">VLOOKUP(CONCATENATE($A31,$G$1,N$5),StataOutput!$A$67:$P$752,N$4-3,FALSE)</f>
        <v>87.61</v>
      </c>
      <c r="O31" s="6" cm="1">
        <f t="array" ref="O31">VLOOKUP(CONCATENATE($A31,$G$1,O$5),StataOutput!$A$67:$P$752,O$4-3,FALSE)</f>
        <v>10589</v>
      </c>
      <c r="P31" s="7" cm="1">
        <f t="array" ref="P31">VLOOKUP(CONCATENATE($A31,$G$1,P$5),StataOutput!$A$67:$P$752,P$4-3,FALSE)</f>
        <v>87.03</v>
      </c>
      <c r="Q31" s="6" cm="1">
        <f t="array" ref="Q31">VLOOKUP(CONCATENATE($A31,$Q$1,Q$5),StataOutput!$A$67:$P$752,Q$4-3,FALSE)</f>
        <v>3343</v>
      </c>
      <c r="R31" s="7" cm="1">
        <f t="array" ref="R31">VLOOKUP(CONCATENATE($A31,$Q$1,R$5),StataOutput!$A$67:$P$752,R$4-3,FALSE)</f>
        <v>83.68</v>
      </c>
      <c r="S31" s="6" cm="1">
        <f t="array" ref="S31">VLOOKUP(CONCATENATE($A31,$Q$1,S$5),StataOutput!$A$67:$P$752,S$4-3,FALSE)</f>
        <v>3125</v>
      </c>
      <c r="T31" s="7" cm="1">
        <f t="array" ref="T31">VLOOKUP(CONCATENATE($A31,$Q$1,T$5),StataOutput!$A$67:$P$752,T$4-3,FALSE)</f>
        <v>79.42</v>
      </c>
      <c r="U31" s="6" cm="1">
        <f t="array" ref="U31">VLOOKUP(CONCATENATE($A31,$Q$1,U$5),StataOutput!$A$67:$P$752,U$4-3,FALSE)</f>
        <v>3045</v>
      </c>
      <c r="V31" s="7" cm="1">
        <f t="array" ref="V31">VLOOKUP(CONCATENATE($A31,$Q$1,V$5),StataOutput!$A$67:$P$752,V$4-3,FALSE)</f>
        <v>79.63</v>
      </c>
      <c r="W31" s="6" cm="1">
        <f t="array" ref="W31">VLOOKUP(CONCATENATE($A31,$Q$1,W$5),StataOutput!$A$67:$P$752,W$4-3,FALSE)</f>
        <v>2947</v>
      </c>
      <c r="X31" s="7" cm="1">
        <f t="array" ref="X31">VLOOKUP(CONCATENATE($A31,$Q$1,X$5),StataOutput!$A$67:$P$752,X$4-3,FALSE)</f>
        <v>79.63</v>
      </c>
      <c r="Y31" s="6" cm="1">
        <f t="array" ref="Y31">VLOOKUP(CONCATENATE($A31,$Q$1,Y$5),StataOutput!$A$67:$P$752,Y$4-3,FALSE)</f>
        <v>2887</v>
      </c>
      <c r="Z31" s="7" cm="1">
        <f t="array" ref="Z31">VLOOKUP(CONCATENATE($A31,$Q$1,Z$5),StataOutput!$A$67:$P$752,Z$4-3,FALSE)</f>
        <v>81.92</v>
      </c>
    </row>
    <row r="32" spans="1:28" x14ac:dyDescent="0.25">
      <c r="A32" s="4" t="str">
        <f t="shared" si="0"/>
        <v>p1ivw.</v>
      </c>
      <c r="C32" s="4" t="s">
        <v>163</v>
      </c>
      <c r="D32" s="4" t="s">
        <v>93</v>
      </c>
      <c r="E32" s="9" t="s">
        <v>261</v>
      </c>
      <c r="F32" s="8" t="e">
        <f>VLOOKUP(A32,StataOutput!$A$4:$F$66,6, FALSE)</f>
        <v>#N/A</v>
      </c>
      <c r="G32" s="6" cm="1">
        <f t="array" ref="G32">VLOOKUP(CONCATENATE($A32,$G$1,G$5),StataOutput!$A$67:$P$752,G$4-3,FALSE)</f>
        <v>109</v>
      </c>
      <c r="H32" s="7" cm="1">
        <f t="array" ref="H32">VLOOKUP(CONCATENATE($A32,$G$1,H$5),StataOutput!$A$67:$P$752,H$4-3,FALSE)</f>
        <v>0.8</v>
      </c>
      <c r="I32" s="6" cm="1">
        <f t="array" ref="I32">VLOOKUP(CONCATENATE($A32,$G$1,I$5),StataOutput!$A$67:$P$752,I$4-3,FALSE)</f>
        <v>149</v>
      </c>
      <c r="J32" s="7" cm="1">
        <f t="array" ref="J32">VLOOKUP(CONCATENATE($A32,$G$1,J$5),StataOutput!$A$67:$P$752,J$4-3,FALSE)</f>
        <v>1.1399999999999999</v>
      </c>
      <c r="K32" s="6" cm="1">
        <f t="array" ref="K32">VLOOKUP(CONCATENATE($A32,$G$1,K$5),StataOutput!$A$67:$P$752,K$4-3,FALSE)</f>
        <v>107</v>
      </c>
      <c r="L32" s="7" cm="1">
        <f t="array" ref="L32">VLOOKUP(CONCATENATE($A32,$G$1,L$5),StataOutput!$A$67:$P$752,L$4-3,FALSE)</f>
        <v>0.84</v>
      </c>
      <c r="M32" s="6" cm="1">
        <f t="array" ref="M32">VLOOKUP(CONCATENATE($A32,$G$1,M$5),StataOutput!$A$67:$P$752,M$4-3,FALSE)</f>
        <v>103</v>
      </c>
      <c r="N32" s="7" cm="1">
        <f t="array" ref="N32">VLOOKUP(CONCATENATE($A32,$G$1,N$5),StataOutput!$A$67:$P$752,N$4-3,FALSE)</f>
        <v>0.82</v>
      </c>
      <c r="O32" s="6" cm="1">
        <f t="array" ref="O32">VLOOKUP(CONCATENATE($A32,$G$1,O$5),StataOutput!$A$67:$P$752,O$4-3,FALSE)</f>
        <v>70</v>
      </c>
      <c r="P32" s="7" cm="1">
        <f t="array" ref="P32">VLOOKUP(CONCATENATE($A32,$G$1,P$5),StataOutput!$A$67:$P$752,P$4-3,FALSE)</f>
        <v>0.57999999999999996</v>
      </c>
      <c r="Q32" s="6" cm="1">
        <f t="array" ref="Q32">VLOOKUP(CONCATENATE($A32,$Q$1,Q$5),StataOutput!$A$67:$P$752,Q$4-3,FALSE)</f>
        <v>57</v>
      </c>
      <c r="R32" s="7" cm="1">
        <f t="array" ref="R32">VLOOKUP(CONCATENATE($A32,$Q$1,R$5),StataOutput!$A$67:$P$752,R$4-3,FALSE)</f>
        <v>1.43</v>
      </c>
      <c r="S32" s="6" cm="1">
        <f t="array" ref="S32">VLOOKUP(CONCATENATE($A32,$Q$1,S$5),StataOutput!$A$67:$P$752,S$4-3,FALSE)</f>
        <v>73</v>
      </c>
      <c r="T32" s="7" cm="1">
        <f t="array" ref="T32">VLOOKUP(CONCATENATE($A32,$Q$1,T$5),StataOutput!$A$67:$P$752,T$4-3,FALSE)</f>
        <v>1.86</v>
      </c>
      <c r="U32" s="6" cm="1">
        <f t="array" ref="U32">VLOOKUP(CONCATENATE($A32,$Q$1,U$5),StataOutput!$A$67:$P$752,U$4-3,FALSE)</f>
        <v>58</v>
      </c>
      <c r="V32" s="7" cm="1">
        <f t="array" ref="V32">VLOOKUP(CONCATENATE($A32,$Q$1,V$5),StataOutput!$A$67:$P$752,V$4-3,FALSE)</f>
        <v>1.52</v>
      </c>
      <c r="W32" s="6" cm="1">
        <f t="array" ref="W32">VLOOKUP(CONCATENATE($A32,$Q$1,W$5),StataOutput!$A$67:$P$752,W$4-3,FALSE)</f>
        <v>40</v>
      </c>
      <c r="X32" s="7" cm="1">
        <f t="array" ref="X32">VLOOKUP(CONCATENATE($A32,$Q$1,X$5),StataOutput!$A$67:$P$752,X$4-3,FALSE)</f>
        <v>1.08</v>
      </c>
      <c r="Y32" s="6" cm="1">
        <f t="array" ref="Y32">VLOOKUP(CONCATENATE($A32,$Q$1,Y$5),StataOutput!$A$67:$P$752,Y$4-3,FALSE)</f>
        <v>18</v>
      </c>
      <c r="Z32" s="7" cm="1">
        <f t="array" ref="Z32">VLOOKUP(CONCATENATE($A32,$Q$1,Z$5),StataOutput!$A$67:$P$752,Z$4-3,FALSE)</f>
        <v>0.51</v>
      </c>
    </row>
    <row r="33" spans="1:36" x14ac:dyDescent="0.25">
      <c r="A33" s="4"/>
      <c r="C33" s="4"/>
      <c r="D33" s="4"/>
      <c r="F33" s="8"/>
      <c r="H33" s="7"/>
      <c r="J33" s="7"/>
      <c r="L33" s="7"/>
      <c r="N33" s="7"/>
      <c r="P33" s="7"/>
      <c r="R33" s="7"/>
      <c r="T33" s="7"/>
      <c r="V33" s="7"/>
      <c r="X33" s="7"/>
      <c r="Z33" s="7"/>
    </row>
    <row r="34" spans="1:36" x14ac:dyDescent="0.25">
      <c r="A34" s="4"/>
      <c r="C34" s="4"/>
      <c r="D34" s="4"/>
      <c r="F34" s="8"/>
      <c r="H34" s="7"/>
      <c r="J34" s="7"/>
      <c r="L34" s="7"/>
      <c r="N34" s="7"/>
      <c r="P34" s="7"/>
      <c r="R34" s="7"/>
      <c r="T34" s="7"/>
      <c r="V34" s="7"/>
      <c r="X34" s="7"/>
      <c r="Z34" s="7"/>
    </row>
    <row r="35" spans="1:36" x14ac:dyDescent="0.25">
      <c r="A35" s="4"/>
      <c r="C35" s="4"/>
      <c r="D35" s="4"/>
      <c r="F35" s="8"/>
      <c r="G35" s="6" t="s">
        <v>259</v>
      </c>
      <c r="H35" s="7"/>
      <c r="I35" s="7"/>
      <c r="J35" s="7"/>
      <c r="K35" s="7"/>
      <c r="L35" s="7"/>
      <c r="M35" s="7"/>
      <c r="N35" s="7"/>
      <c r="O35" s="7"/>
      <c r="P35" s="7"/>
      <c r="R35" s="7"/>
      <c r="S35" s="7"/>
      <c r="T35" s="7"/>
      <c r="U35" s="7"/>
      <c r="V35" s="7" t="s">
        <v>260</v>
      </c>
      <c r="W35" s="7"/>
      <c r="X35" s="7"/>
      <c r="Y35" s="7"/>
      <c r="Z35" s="7"/>
    </row>
    <row r="36" spans="1:36" x14ac:dyDescent="0.25">
      <c r="A36" s="4"/>
      <c r="B36" s="1" t="s">
        <v>279</v>
      </c>
      <c r="C36" s="4"/>
      <c r="D36" s="4"/>
      <c r="K36" s="7"/>
      <c r="L36" s="7"/>
      <c r="M36" s="7"/>
      <c r="N36" s="7"/>
      <c r="O36" s="7"/>
      <c r="P36" s="7"/>
      <c r="R36" s="7"/>
      <c r="S36" s="7"/>
      <c r="T36" s="7"/>
      <c r="U36" s="7"/>
      <c r="V36" s="7"/>
      <c r="W36" s="7"/>
      <c r="X36" s="7"/>
      <c r="Y36" s="7"/>
      <c r="Z36" s="7"/>
    </row>
    <row r="37" spans="1:36" x14ac:dyDescent="0.25">
      <c r="B37" s="1"/>
      <c r="E37" s="6" t="s">
        <v>281</v>
      </c>
      <c r="G37" s="6">
        <v>12</v>
      </c>
      <c r="H37" s="6">
        <v>12</v>
      </c>
      <c r="I37" s="6">
        <v>12</v>
      </c>
      <c r="J37" s="6">
        <v>13</v>
      </c>
      <c r="K37" s="6">
        <v>13</v>
      </c>
      <c r="L37" s="6">
        <v>13</v>
      </c>
      <c r="M37" s="6">
        <v>14</v>
      </c>
      <c r="N37" s="6">
        <v>14</v>
      </c>
      <c r="O37" s="6">
        <v>14</v>
      </c>
      <c r="P37" s="6">
        <v>15</v>
      </c>
      <c r="Q37" s="6">
        <v>15</v>
      </c>
      <c r="R37" s="6">
        <v>15</v>
      </c>
      <c r="S37" s="6">
        <v>16</v>
      </c>
      <c r="T37" s="6">
        <v>16</v>
      </c>
      <c r="U37" s="6">
        <v>16</v>
      </c>
      <c r="V37" s="6">
        <v>12</v>
      </c>
      <c r="W37" s="6">
        <v>12</v>
      </c>
      <c r="X37" s="6">
        <v>12</v>
      </c>
      <c r="Y37" s="6">
        <v>13</v>
      </c>
      <c r="Z37" s="6">
        <v>13</v>
      </c>
      <c r="AA37" s="6">
        <v>13</v>
      </c>
      <c r="AB37" s="6">
        <v>14</v>
      </c>
      <c r="AC37" s="6">
        <v>14</v>
      </c>
      <c r="AD37" s="6">
        <v>14</v>
      </c>
      <c r="AE37" s="6">
        <v>15</v>
      </c>
      <c r="AF37" s="6">
        <v>15</v>
      </c>
      <c r="AG37" s="6">
        <v>15</v>
      </c>
      <c r="AH37" s="6">
        <v>16</v>
      </c>
      <c r="AI37" s="6">
        <v>16</v>
      </c>
      <c r="AJ37" s="6">
        <v>16</v>
      </c>
    </row>
    <row r="38" spans="1:36" s="4" customFormat="1" hidden="1" x14ac:dyDescent="0.25">
      <c r="B38" s="13"/>
      <c r="G38" s="5" t="s">
        <v>283</v>
      </c>
      <c r="H38" s="5" t="s">
        <v>284</v>
      </c>
      <c r="I38" s="5" t="s">
        <v>179</v>
      </c>
      <c r="J38" s="5" t="s">
        <v>283</v>
      </c>
      <c r="K38" s="5" t="s">
        <v>284</v>
      </c>
      <c r="L38" s="5" t="s">
        <v>179</v>
      </c>
      <c r="M38" s="5" t="s">
        <v>283</v>
      </c>
      <c r="N38" s="5" t="s">
        <v>284</v>
      </c>
      <c r="O38" s="5" t="s">
        <v>179</v>
      </c>
      <c r="P38" s="5" t="s">
        <v>283</v>
      </c>
      <c r="Q38" s="5" t="s">
        <v>284</v>
      </c>
      <c r="R38" s="5" t="s">
        <v>179</v>
      </c>
      <c r="S38" s="5" t="s">
        <v>283</v>
      </c>
      <c r="T38" s="5" t="s">
        <v>284</v>
      </c>
      <c r="U38" s="5" t="s">
        <v>179</v>
      </c>
      <c r="V38" s="5" t="s">
        <v>283</v>
      </c>
      <c r="W38" s="5" t="s">
        <v>284</v>
      </c>
      <c r="X38" s="5" t="s">
        <v>179</v>
      </c>
      <c r="Y38" s="5" t="s">
        <v>283</v>
      </c>
      <c r="Z38" s="5" t="s">
        <v>284</v>
      </c>
      <c r="AA38" s="5" t="s">
        <v>179</v>
      </c>
    </row>
    <row r="39" spans="1:36" x14ac:dyDescent="0.25">
      <c r="A39" s="4"/>
      <c r="B39" s="1"/>
      <c r="C39" s="4"/>
      <c r="D39" s="4"/>
      <c r="F39" s="8"/>
      <c r="G39" s="6" t="s">
        <v>171</v>
      </c>
      <c r="H39" s="7" t="s">
        <v>280</v>
      </c>
      <c r="I39" s="7" t="s">
        <v>261</v>
      </c>
      <c r="J39" s="6" t="s">
        <v>171</v>
      </c>
      <c r="K39" s="7" t="s">
        <v>280</v>
      </c>
      <c r="L39" s="7" t="s">
        <v>261</v>
      </c>
      <c r="M39" s="6" t="s">
        <v>171</v>
      </c>
      <c r="N39" s="7" t="s">
        <v>280</v>
      </c>
      <c r="O39" s="7" t="s">
        <v>261</v>
      </c>
      <c r="P39" s="6" t="s">
        <v>171</v>
      </c>
      <c r="Q39" s="7" t="s">
        <v>280</v>
      </c>
      <c r="R39" s="7" t="s">
        <v>261</v>
      </c>
      <c r="S39" s="6" t="s">
        <v>171</v>
      </c>
      <c r="T39" s="7" t="s">
        <v>280</v>
      </c>
      <c r="U39" s="7" t="s">
        <v>261</v>
      </c>
      <c r="V39" s="6" t="s">
        <v>171</v>
      </c>
      <c r="W39" s="7" t="s">
        <v>280</v>
      </c>
      <c r="X39" s="7" t="s">
        <v>261</v>
      </c>
      <c r="Y39" s="6" t="s">
        <v>171</v>
      </c>
      <c r="Z39" s="7" t="s">
        <v>280</v>
      </c>
      <c r="AA39" s="7" t="s">
        <v>261</v>
      </c>
      <c r="AB39" s="6" t="s">
        <v>171</v>
      </c>
      <c r="AC39" s="7" t="s">
        <v>280</v>
      </c>
      <c r="AD39" s="7" t="s">
        <v>261</v>
      </c>
      <c r="AE39" s="6" t="s">
        <v>171</v>
      </c>
      <c r="AF39" s="7" t="s">
        <v>280</v>
      </c>
      <c r="AG39" s="7" t="s">
        <v>261</v>
      </c>
      <c r="AH39" s="6" t="s">
        <v>171</v>
      </c>
      <c r="AI39" s="7" t="s">
        <v>280</v>
      </c>
      <c r="AJ39" s="7" t="s">
        <v>261</v>
      </c>
    </row>
    <row r="40" spans="1:36" x14ac:dyDescent="0.25">
      <c r="A40" s="4" t="str">
        <f>CONCATENATE(C40,D40)</f>
        <v>p1callcount</v>
      </c>
      <c r="B40" t="s">
        <v>311</v>
      </c>
      <c r="C40" s="4" t="s">
        <v>176</v>
      </c>
      <c r="D40" s="4"/>
      <c r="F40" s="8" t="e">
        <f>VLOOKUP(A40,StataOutput!$A$4:$F$66,6, FALSE)</f>
        <v>#N/A</v>
      </c>
      <c r="G40" s="10">
        <f>VLOOKUP(CONCATENATE($A40,G$37,$G$1),StataOutput!$A$67:$P$752,10,FALSE)</f>
        <v>3.796484</v>
      </c>
      <c r="H40" s="10">
        <f>VLOOKUP(CONCATENATE($A40,G$37,$G$1),StataOutput!$A$67:$P$752,11,FALSE)</f>
        <v>2.0170159999999999</v>
      </c>
      <c r="I40" s="11">
        <f>I$44-VLOOKUP(CONCATENATE($A40,G$37,$G$1),StataOutput!$A$67:$P$752,9,FALSE)</f>
        <v>0</v>
      </c>
      <c r="J40" s="10">
        <f>VLOOKUP(CONCATENATE($A40,J$37,$G$1),StataOutput!$A$67:$P$752,10,FALSE)</f>
        <v>3.7381470000000001</v>
      </c>
      <c r="K40" s="10">
        <f>VLOOKUP(CONCATENATE($A40,J$37,$G$1),StataOutput!$A$67:$P$752,11,FALSE)</f>
        <v>2.0945499999999999</v>
      </c>
      <c r="L40" s="11">
        <f>L$44-VLOOKUP(CONCATENATE($A40,J$37,$G$1),StataOutput!$A$67:$P$752,9,FALSE)</f>
        <v>0</v>
      </c>
      <c r="M40" s="10">
        <f>VLOOKUP(CONCATENATE($A40,M$37,$G$1),StataOutput!$A$67:$P$752,10,FALSE)</f>
        <v>3.8062179999999999</v>
      </c>
      <c r="N40" s="10">
        <f>VLOOKUP(CONCATENATE($A40,M$37,$G$1),StataOutput!$A$67:$P$752,11,FALSE)</f>
        <v>2.1179950000000001</v>
      </c>
      <c r="O40" s="11">
        <f>O$44-VLOOKUP(CONCATENATE($A40,M$37,$G$1),StataOutput!$A$67:$P$752,9,FALSE)</f>
        <v>0</v>
      </c>
      <c r="P40" s="10">
        <f>VLOOKUP(CONCATENATE($A40,P$37,$G$1),StataOutput!$A$67:$P$752,10,FALSE)</f>
        <v>3.684831</v>
      </c>
      <c r="Q40" s="10">
        <f>VLOOKUP(CONCATENATE($A40,P$37,$G$1),StataOutput!$A$67:$P$752,11,FALSE)</f>
        <v>2.0985640000000001</v>
      </c>
      <c r="R40" s="11">
        <f>R$44-VLOOKUP(CONCATENATE($A40,P$37,$G$1),StataOutput!$A$67:$P$752,9,FALSE)</f>
        <v>0</v>
      </c>
      <c r="S40" s="10">
        <f>VLOOKUP(CONCATENATE($A40,S$37,$G$1),StataOutput!$A$67:$P$752,10,FALSE)</f>
        <v>3.6424729999999998</v>
      </c>
      <c r="T40" s="10">
        <f>VLOOKUP(CONCATENATE($A40,S$37,$G$1),StataOutput!$A$67:$P$752,11,FALSE)</f>
        <v>1.937189</v>
      </c>
      <c r="U40" s="11">
        <f>U$44-VLOOKUP(CONCATENATE($A40,S$37,$G$1),StataOutput!$A$67:$P$752,9,FALSE)</f>
        <v>0</v>
      </c>
      <c r="V40" s="10">
        <f>VLOOKUP(CONCATENATE($A40,V$37,$Q$1),StataOutput!$A$67:$P$752,10,FALSE)</f>
        <v>4.2163529999999998</v>
      </c>
      <c r="W40" s="10">
        <f>VLOOKUP(CONCATENATE($A40,V$37,$Q$1),StataOutput!$A$67:$P$752,11,FALSE)</f>
        <v>2.3098589999999999</v>
      </c>
      <c r="X40" s="11">
        <f>X$44-VLOOKUP(CONCATENATE($A40,W$37,$Q$1),StataOutput!$A$67:$P$752,9,FALSE)</f>
        <v>0</v>
      </c>
      <c r="Y40" s="10">
        <f>VLOOKUP(CONCATENATE($A40,Y$37,$Q$1),StataOutput!$A$67:$P$752,10,FALSE)</f>
        <v>3.859658</v>
      </c>
      <c r="Z40" s="10">
        <f>VLOOKUP(CONCATENATE($A40,Y$37,$Q$1),StataOutput!$A$67:$P$752,11,FALSE)</f>
        <v>2.2434069999999999</v>
      </c>
      <c r="AA40" s="11">
        <f>AA$44-VLOOKUP(CONCATENATE($A40,Z$37,$Q$1),StataOutput!$A$67:$P$752,9,FALSE)</f>
        <v>0</v>
      </c>
      <c r="AB40" s="10">
        <f>VLOOKUP(CONCATENATE($A40,AB$37,$Q$1),StataOutput!$A$67:$P$752,10,FALSE)</f>
        <v>3.9524689999999998</v>
      </c>
      <c r="AC40" s="10">
        <f>VLOOKUP(CONCATENATE($A40,AB$37,$Q$1),StataOutput!$A$67:$P$752,11,FALSE)</f>
        <v>2.2051789999999998</v>
      </c>
      <c r="AD40" s="11">
        <f>AD$44-VLOOKUP(CONCATENATE($A40,AC$37,$Q$1),StataOutput!$A$67:$P$752,9,FALSE)</f>
        <v>0</v>
      </c>
      <c r="AE40" s="10">
        <f>VLOOKUP(CONCATENATE($A40,AE$37,$Q$1),StataOutput!$A$67:$P$752,10,FALSE)</f>
        <v>3.6219610000000002</v>
      </c>
      <c r="AF40" s="10">
        <f>VLOOKUP(CONCATENATE($A40,AE$37,$Q$1),StataOutput!$A$67:$P$752,11,FALSE)</f>
        <v>2.0459740000000002</v>
      </c>
      <c r="AG40" s="11">
        <f>AG$44-VLOOKUP(CONCATENATE($A40,AF$37,$Q$1),StataOutput!$A$67:$P$752,9,FALSE)</f>
        <v>0</v>
      </c>
      <c r="AH40" s="10">
        <f>VLOOKUP(CONCATENATE($A40,AH$37,$Q$1),StataOutput!$A$67:$P$752,10,FALSE)</f>
        <v>3.7102110000000001</v>
      </c>
      <c r="AI40" s="10">
        <f>VLOOKUP(CONCATENATE($A40,AH$37,$Q$1),StataOutput!$A$67:$P$752,11,FALSE)</f>
        <v>2.0960920000000001</v>
      </c>
      <c r="AJ40" s="11">
        <f>AJ$44-VLOOKUP(CONCATENATE($A40,AI$37,$Q$1),StataOutput!$A$67:$P$752,9,FALSE)</f>
        <v>0</v>
      </c>
    </row>
    <row r="41" spans="1:36" x14ac:dyDescent="0.25">
      <c r="A41" s="4" t="str">
        <f>CONCATENATE(C41,D41)</f>
        <v>p1propnc</v>
      </c>
      <c r="B41" t="s">
        <v>312</v>
      </c>
      <c r="C41" s="4" t="s">
        <v>177</v>
      </c>
      <c r="D41" s="4"/>
      <c r="F41" s="8" t="e">
        <f>VLOOKUP(A41,StataOutput!$A$4:$F$66,6, FALSE)</f>
        <v>#N/A</v>
      </c>
      <c r="G41" s="10">
        <f>VLOOKUP(CONCATENATE($A41,G$37,$G$1),StataOutput!$A$67:$P$752,10,FALSE)</f>
        <v>0.14434739999999999</v>
      </c>
      <c r="H41" s="10">
        <f>VLOOKUP(CONCATENATE($A41,G$37,$G$1),StataOutput!$A$67:$P$752,11,FALSE)</f>
        <v>0.21898119999999999</v>
      </c>
      <c r="I41" s="11">
        <f>I$44-VLOOKUP(CONCATENATE($A41,G$37,$G$1),StataOutput!$A$67:$P$752,9,FALSE)</f>
        <v>166</v>
      </c>
      <c r="J41" s="10">
        <f>VLOOKUP(CONCATENATE($A41,J$37,$G$1),StataOutput!$A$67:$P$752,10,FALSE)</f>
        <v>0.14779970000000001</v>
      </c>
      <c r="K41" s="10">
        <f>VLOOKUP(CONCATENATE($A41,J$37,$G$1),StataOutput!$A$67:$P$752,11,FALSE)</f>
        <v>0.22655339999999999</v>
      </c>
      <c r="L41" s="11">
        <f>L$44-VLOOKUP(CONCATENATE($A41,J$37,$G$1),StataOutput!$A$67:$P$752,9,FALSE)</f>
        <v>187</v>
      </c>
      <c r="M41" s="10">
        <f>VLOOKUP(CONCATENATE($A41,M$37,$G$1),StataOutput!$A$67:$P$752,10,FALSE)</f>
        <v>0.1537462</v>
      </c>
      <c r="N41" s="10">
        <f>VLOOKUP(CONCATENATE($A41,M$37,$G$1),StataOutput!$A$67:$P$752,11,FALSE)</f>
        <v>0.22685849999999999</v>
      </c>
      <c r="O41" s="11">
        <f>O$44-VLOOKUP(CONCATENATE($A41,M$37,$G$1),StataOutput!$A$67:$P$752,9,FALSE)</f>
        <v>128</v>
      </c>
      <c r="P41" s="10">
        <f>VLOOKUP(CONCATENATE($A41,P$37,$G$1),StataOutput!$A$67:$P$752,10,FALSE)</f>
        <v>0.1492561</v>
      </c>
      <c r="Q41" s="10">
        <f>VLOOKUP(CONCATENATE($A41,P$37,$G$1),StataOutput!$A$67:$P$752,11,FALSE)</f>
        <v>0.22540789999999999</v>
      </c>
      <c r="R41" s="11">
        <f>R$44-VLOOKUP(CONCATENATE($A41,P$37,$G$1),StataOutput!$A$67:$P$752,9,FALSE)</f>
        <v>126</v>
      </c>
      <c r="S41" s="10">
        <f>VLOOKUP(CONCATENATE($A41,S$37,$G$1),StataOutput!$A$67:$P$752,10,FALSE)</f>
        <v>0.14218449999999999</v>
      </c>
      <c r="T41" s="10">
        <f>VLOOKUP(CONCATENATE($A41,S$37,$G$1),StataOutput!$A$67:$P$752,11,FALSE)</f>
        <v>0.21720510000000001</v>
      </c>
      <c r="U41" s="11">
        <f>U$44-VLOOKUP(CONCATENATE($A41,S$37,$G$1),StataOutput!$A$67:$P$752,9,FALSE)</f>
        <v>223</v>
      </c>
      <c r="V41" s="10">
        <f>VLOOKUP(CONCATENATE($A41,V$37,$Q$1),StataOutput!$A$67:$P$752,10,FALSE)</f>
        <v>0.19580210000000001</v>
      </c>
      <c r="W41" s="10">
        <f>VLOOKUP(CONCATENATE($A41,V$37,$Q$1),StataOutput!$A$67:$P$752,11,FALSE)</f>
        <v>0.2426912</v>
      </c>
      <c r="X41" s="11">
        <f>X$44-VLOOKUP(CONCATENATE($A41,W$37,$Q$1),StataOutput!$A$67:$P$752,9,FALSE)</f>
        <v>34</v>
      </c>
      <c r="Y41" s="10">
        <f>VLOOKUP(CONCATENATE($A41,Y$37,$Q$1),StataOutput!$A$67:$P$752,10,FALSE)</f>
        <v>0.19441320000000001</v>
      </c>
      <c r="Z41" s="10">
        <f>VLOOKUP(CONCATENATE($A41,Y$37,$Q$1),StataOutput!$A$67:$P$752,11,FALSE)</f>
        <v>0.25528990000000001</v>
      </c>
      <c r="AA41" s="11">
        <f>AA$44-VLOOKUP(CONCATENATE($A41,Z$37,$Q$1),StataOutput!$A$67:$P$752,9,FALSE)</f>
        <v>31</v>
      </c>
      <c r="AB41" s="10">
        <f>VLOOKUP(CONCATENATE($A41,AB$37,$Q$1),StataOutput!$A$67:$P$752,10,FALSE)</f>
        <v>0.20035230000000001</v>
      </c>
      <c r="AC41" s="10">
        <f>VLOOKUP(CONCATENATE($A41,AB$37,$Q$1),StataOutput!$A$67:$P$752,11,FALSE)</f>
        <v>0.25459219999999999</v>
      </c>
      <c r="AD41" s="11">
        <f>AD$44-VLOOKUP(CONCATENATE($A41,AC$37,$Q$1),StataOutput!$A$67:$P$752,9,FALSE)</f>
        <v>33</v>
      </c>
      <c r="AE41" s="10">
        <f>VLOOKUP(CONCATENATE($A41,AE$37,$Q$1),StataOutput!$A$67:$P$752,10,FALSE)</f>
        <v>0.1773362</v>
      </c>
      <c r="AF41" s="10">
        <f>VLOOKUP(CONCATENATE($A41,AE$37,$Q$1),StataOutput!$A$67:$P$752,11,FALSE)</f>
        <v>0.2491968</v>
      </c>
      <c r="AG41" s="11">
        <f>AG$44-VLOOKUP(CONCATENATE($A41,AF$37,$Q$1),StataOutput!$A$67:$P$752,9,FALSE)</f>
        <v>56</v>
      </c>
      <c r="AH41" s="10">
        <f>VLOOKUP(CONCATENATE($A41,AH$37,$Q$1),StataOutput!$A$67:$P$752,10,FALSE)</f>
        <v>0.16238060000000001</v>
      </c>
      <c r="AI41" s="10">
        <f>VLOOKUP(CONCATENATE($A41,AH$37,$Q$1),StataOutput!$A$67:$P$752,11,FALSE)</f>
        <v>0.2314717</v>
      </c>
      <c r="AJ41" s="11">
        <f>AJ$44-VLOOKUP(CONCATENATE($A41,AI$37,$Q$1),StataOutput!$A$67:$P$752,9,FALSE)</f>
        <v>77</v>
      </c>
    </row>
    <row r="42" spans="1:36" x14ac:dyDescent="0.25">
      <c r="A42" s="4" t="str">
        <f>CONCATENATE(C42,D42)</f>
        <v>p1duration</v>
      </c>
      <c r="B42" t="s">
        <v>313</v>
      </c>
      <c r="C42" s="4" t="s">
        <v>178</v>
      </c>
      <c r="D42" s="4"/>
      <c r="F42" s="8" t="e">
        <f>VLOOKUP(A42,StataOutput!$A$4:$F$66,6, FALSE)</f>
        <v>#N/A</v>
      </c>
      <c r="G42" s="10">
        <f>VLOOKUP(CONCATENATE($A42,G$37,$G$1),StataOutput!$A$67:$P$752,10,FALSE)</f>
        <v>16.293150000000001</v>
      </c>
      <c r="H42" s="10">
        <f>VLOOKUP(CONCATENATE($A42,G$37,$G$1),StataOutput!$A$67:$P$752,11,FALSE)</f>
        <v>15.196</v>
      </c>
      <c r="I42" s="11">
        <f>I$44-VLOOKUP(CONCATENATE($A42,G$37,$G$1),StataOutput!$A$67:$P$752,9,FALSE)</f>
        <v>70</v>
      </c>
      <c r="J42" s="10">
        <f>VLOOKUP(CONCATENATE($A42,J$37,$G$1),StataOutput!$A$67:$P$752,10,FALSE)</f>
        <v>15.832459999999999</v>
      </c>
      <c r="K42" s="10">
        <f>VLOOKUP(CONCATENATE($A42,J$37,$G$1),StataOutput!$A$67:$P$752,11,FALSE)</f>
        <v>14.943210000000001</v>
      </c>
      <c r="L42" s="11">
        <f>L$44-VLOOKUP(CONCATENATE($A42,J$37,$G$1),StataOutput!$A$67:$P$752,9,FALSE)</f>
        <v>105</v>
      </c>
      <c r="M42" s="10">
        <f>VLOOKUP(CONCATENATE($A42,M$37,$G$1),StataOutput!$A$67:$P$752,10,FALSE)</f>
        <v>16.005710000000001</v>
      </c>
      <c r="N42" s="10">
        <f>VLOOKUP(CONCATENATE($A42,M$37,$G$1),StataOutput!$A$67:$P$752,11,FALSE)</f>
        <v>14.512829999999999</v>
      </c>
      <c r="O42" s="11">
        <f>O$44-VLOOKUP(CONCATENATE($A42,M$37,$G$1),StataOutput!$A$67:$P$752,9,FALSE)</f>
        <v>88</v>
      </c>
      <c r="P42" s="10">
        <f>VLOOKUP(CONCATENATE($A42,P$37,$G$1),StataOutput!$A$67:$P$752,10,FALSE)</f>
        <v>16.50834</v>
      </c>
      <c r="Q42" s="10">
        <f>VLOOKUP(CONCATENATE($A42,P$37,$G$1),StataOutput!$A$67:$P$752,11,FALSE)</f>
        <v>15.648160000000001</v>
      </c>
      <c r="R42" s="11">
        <f>R$44-VLOOKUP(CONCATENATE($A42,P$37,$G$1),StataOutput!$A$67:$P$752,9,FALSE)</f>
        <v>92</v>
      </c>
      <c r="S42" s="10">
        <f>VLOOKUP(CONCATENATE($A42,S$37,$G$1),StataOutput!$A$67:$P$752,10,FALSE)</f>
        <v>16.718240000000002</v>
      </c>
      <c r="T42" s="10">
        <f>VLOOKUP(CONCATENATE($A42,S$37,$G$1),StataOutput!$A$67:$P$752,11,FALSE)</f>
        <v>15.55537</v>
      </c>
      <c r="U42" s="11">
        <f>U$44-VLOOKUP(CONCATENATE($A42,S$37,$G$1),StataOutput!$A$67:$P$752,9,FALSE)</f>
        <v>94</v>
      </c>
      <c r="V42" s="10">
        <f>VLOOKUP(CONCATENATE($A42,V$37,$Q$1),StataOutput!$A$67:$P$752,10,FALSE)</f>
        <v>17.362449999999999</v>
      </c>
      <c r="W42" s="10">
        <f>VLOOKUP(CONCATENATE($A42,V$37,$Q$1),StataOutput!$A$67:$P$752,11,FALSE)</f>
        <v>15.10061</v>
      </c>
      <c r="X42" s="11">
        <f>X$44-VLOOKUP(CONCATENATE($A42,W$37,$Q$1),StataOutput!$A$67:$P$752,9,FALSE)</f>
        <v>23</v>
      </c>
      <c r="Y42" s="10">
        <f>VLOOKUP(CONCATENATE($A42,Y$37,$Q$1),StataOutput!$A$67:$P$752,10,FALSE)</f>
        <v>15.557180000000001</v>
      </c>
      <c r="Z42" s="10">
        <f>VLOOKUP(CONCATENATE($A42,Y$37,$Q$1),StataOutput!$A$67:$P$752,11,FALSE)</f>
        <v>14.16297</v>
      </c>
      <c r="AA42" s="11">
        <f>AA$44-VLOOKUP(CONCATENATE($A42,Z$37,$Q$1),StataOutput!$A$67:$P$752,9,FALSE)</f>
        <v>23</v>
      </c>
      <c r="AB42" s="10">
        <f>VLOOKUP(CONCATENATE($A42,AB$37,$Q$1),StataOutput!$A$67:$P$752,10,FALSE)</f>
        <v>16.20289</v>
      </c>
      <c r="AC42" s="10">
        <f>VLOOKUP(CONCATENATE($A42,AB$37,$Q$1),StataOutput!$A$67:$P$752,11,FALSE)</f>
        <v>13.89434</v>
      </c>
      <c r="AD42" s="11">
        <f>AD$44-VLOOKUP(CONCATENATE($A42,AC$37,$Q$1),StataOutput!$A$67:$P$752,9,FALSE)</f>
        <v>30</v>
      </c>
      <c r="AE42" s="10">
        <f>VLOOKUP(CONCATENATE($A42,AE$37,$Q$1),StataOutput!$A$67:$P$752,10,FALSE)</f>
        <v>15.93317</v>
      </c>
      <c r="AF42" s="10">
        <f>VLOOKUP(CONCATENATE($A42,AE$37,$Q$1),StataOutput!$A$67:$P$752,11,FALSE)</f>
        <v>14.655419999999999</v>
      </c>
      <c r="AG42" s="11">
        <f>AG$44-VLOOKUP(CONCATENATE($A42,AF$37,$Q$1),StataOutput!$A$67:$P$752,9,FALSE)</f>
        <v>55</v>
      </c>
      <c r="AH42" s="10">
        <f>VLOOKUP(CONCATENATE($A42,AH$37,$Q$1),StataOutput!$A$67:$P$752,10,FALSE)</f>
        <v>17.26998</v>
      </c>
      <c r="AI42" s="10">
        <f>VLOOKUP(CONCATENATE($A42,AH$37,$Q$1),StataOutput!$A$67:$P$752,11,FALSE)</f>
        <v>15.093030000000001</v>
      </c>
      <c r="AJ42" s="11">
        <f>AJ$44-VLOOKUP(CONCATENATE($A42,AI$37,$Q$1),StataOutput!$A$67:$P$752,9,FALSE)</f>
        <v>65</v>
      </c>
    </row>
    <row r="43" spans="1:36" x14ac:dyDescent="0.25"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s="4" customFormat="1" hidden="1" x14ac:dyDescent="0.25">
      <c r="B44" s="4" t="s">
        <v>285</v>
      </c>
      <c r="G44" s="5"/>
      <c r="H44" s="5"/>
      <c r="I44" s="5">
        <f>VLOOKUP(CONCATENATE($A40,G$37,$G$1),StataOutput!$A$67:$P$752,9,FALSE)</f>
        <v>13483</v>
      </c>
      <c r="J44" s="5"/>
      <c r="K44" s="5"/>
      <c r="L44" s="5">
        <f>VLOOKUP(CONCATENATE($A40,J$37,$G$1),StataOutput!$A$67:$P$752,9,FALSE)</f>
        <v>12950</v>
      </c>
      <c r="M44" s="5"/>
      <c r="N44" s="5"/>
      <c r="O44" s="5">
        <f>VLOOKUP(CONCATENATE($A40,M$37,$G$1),StataOutput!$A$67:$P$752,9,FALSE)</f>
        <v>12705</v>
      </c>
      <c r="P44" s="5"/>
      <c r="Q44" s="5"/>
      <c r="R44" s="5">
        <f>VLOOKUP(CONCATENATE($A40,P$37,$G$1),StataOutput!$A$67:$P$752,9,FALSE)</f>
        <v>12387</v>
      </c>
      <c r="S44" s="5"/>
      <c r="T44" s="5"/>
      <c r="U44" s="5">
        <f>VLOOKUP(CONCATENATE($A40,S$37,$G$1),StataOutput!$A$67:$P$752,9,FALSE)</f>
        <v>12097</v>
      </c>
      <c r="V44" s="5"/>
      <c r="W44" s="5"/>
      <c r="X44" s="5">
        <f>VLOOKUP(CONCATENATE($A40,W$37,$Q$1),StataOutput!$A$67:$P$752,9,FALSE)</f>
        <v>3938</v>
      </c>
      <c r="Y44" s="5"/>
      <c r="Z44" s="5"/>
      <c r="AA44" s="5">
        <f>VLOOKUP(CONCATENATE($A40,Z$37,$Q$1),StataOutput!$A$67:$P$752,9,FALSE)</f>
        <v>3862</v>
      </c>
      <c r="AB44" s="5"/>
      <c r="AC44" s="5"/>
      <c r="AD44" s="5">
        <f>VLOOKUP(CONCATENATE($A40,AC$37,$Q$1),StataOutput!$A$67:$P$752,9,FALSE)</f>
        <v>3766</v>
      </c>
      <c r="AE44" s="5"/>
      <c r="AF44" s="5"/>
      <c r="AG44" s="5">
        <f>VLOOKUP(CONCATENATE($A40,AF$37,$Q$1),StataOutput!$A$67:$P$752,9,FALSE)</f>
        <v>3661</v>
      </c>
      <c r="AH44" s="5"/>
      <c r="AI44" s="5"/>
      <c r="AJ44" s="5">
        <f>VLOOKUP(CONCATENATE($A40,AI$37,$Q$1),StataOutput!$A$67:$P$752,9,FALSE)</f>
        <v>3506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2BE5-5510-450E-9EE4-92D98D8089BB}">
  <dimension ref="A1:O752"/>
  <sheetViews>
    <sheetView topLeftCell="A375" workbookViewId="0">
      <selection activeCell="I379" sqref="I379"/>
    </sheetView>
  </sheetViews>
  <sheetFormatPr defaultRowHeight="15" x14ac:dyDescent="0.25"/>
  <cols>
    <col min="1" max="1" width="22.28515625" customWidth="1"/>
    <col min="2" max="2" width="13" customWidth="1"/>
    <col min="4" max="5" width="14.42578125" customWidth="1"/>
    <col min="6" max="6" width="44.85546875" customWidth="1"/>
    <col min="7" max="7" width="20.42578125" customWidth="1"/>
  </cols>
  <sheetData>
    <row r="1" spans="1:7" x14ac:dyDescent="0.25">
      <c r="B1" s="1" t="s">
        <v>1</v>
      </c>
      <c r="C1" t="s">
        <v>234</v>
      </c>
      <c r="E1" s="3">
        <v>43810</v>
      </c>
    </row>
    <row r="2" spans="1:7" x14ac:dyDescent="0.25">
      <c r="A2" t="s">
        <v>253</v>
      </c>
      <c r="B2" t="s">
        <v>70</v>
      </c>
      <c r="C2" t="s">
        <v>68</v>
      </c>
      <c r="D2" t="s">
        <v>71</v>
      </c>
      <c r="E2" t="s">
        <v>82</v>
      </c>
      <c r="F2" t="s">
        <v>83</v>
      </c>
    </row>
    <row r="3" spans="1:7" x14ac:dyDescent="0.25">
      <c r="G3" t="s">
        <v>2</v>
      </c>
    </row>
    <row r="4" spans="1:7" x14ac:dyDescent="0.25">
      <c r="A4" t="str">
        <f>CONCATENATE(D4,E4)</f>
        <v>agerange1</v>
      </c>
      <c r="C4" t="s">
        <v>69</v>
      </c>
      <c r="D4" t="str">
        <f>LEFT(G3,FIND("_",G3,1)-1)</f>
        <v>agerange</v>
      </c>
      <c r="E4" t="str">
        <f>LEFT(TRIM(G4),1)</f>
        <v>1</v>
      </c>
      <c r="F4" t="str">
        <f>RIGHT(TRIM(G4),LEN(TRIM(G4))-LEN(E4)-1)</f>
        <v>19 years or under</v>
      </c>
      <c r="G4" t="s">
        <v>3</v>
      </c>
    </row>
    <row r="5" spans="1:7" x14ac:dyDescent="0.25">
      <c r="A5" t="str">
        <f t="shared" ref="A5:A66" si="0">CONCATENATE(D5,E5)</f>
        <v>agerange2</v>
      </c>
      <c r="C5" t="s">
        <v>69</v>
      </c>
      <c r="D5" t="str">
        <f t="shared" ref="D5:D11" si="1">D4</f>
        <v>agerange</v>
      </c>
      <c r="E5" t="str">
        <f t="shared" ref="E5:E11" si="2">LEFT(TRIM(G5),1)</f>
        <v>2</v>
      </c>
      <c r="F5" t="str">
        <f t="shared" ref="F5:F66" si="3">RIGHT(TRIM(G5),LEN(TRIM(G5))-LEN(E5)-1)</f>
        <v>20 to 24 years of age</v>
      </c>
      <c r="G5" t="s">
        <v>4</v>
      </c>
    </row>
    <row r="6" spans="1:7" x14ac:dyDescent="0.25">
      <c r="A6" t="str">
        <f t="shared" si="0"/>
        <v>agerange3</v>
      </c>
      <c r="C6" t="s">
        <v>69</v>
      </c>
      <c r="D6" t="str">
        <f t="shared" si="1"/>
        <v>agerange</v>
      </c>
      <c r="E6" t="str">
        <f t="shared" si="2"/>
        <v>3</v>
      </c>
      <c r="F6" t="str">
        <f t="shared" si="3"/>
        <v>25 to 34 years of age</v>
      </c>
      <c r="G6" t="s">
        <v>5</v>
      </c>
    </row>
    <row r="7" spans="1:7" x14ac:dyDescent="0.25">
      <c r="A7" t="str">
        <f t="shared" si="0"/>
        <v>agerange4</v>
      </c>
      <c r="C7" t="s">
        <v>69</v>
      </c>
      <c r="D7" t="str">
        <f t="shared" si="1"/>
        <v>agerange</v>
      </c>
      <c r="E7" t="str">
        <f t="shared" si="2"/>
        <v>4</v>
      </c>
      <c r="F7" t="str">
        <f t="shared" si="3"/>
        <v>35 to 44 years of age</v>
      </c>
      <c r="G7" t="s">
        <v>6</v>
      </c>
    </row>
    <row r="8" spans="1:7" x14ac:dyDescent="0.25">
      <c r="A8" t="str">
        <f t="shared" si="0"/>
        <v>agerange5</v>
      </c>
      <c r="C8" t="s">
        <v>69</v>
      </c>
      <c r="D8" t="str">
        <f t="shared" si="1"/>
        <v>agerange</v>
      </c>
      <c r="E8" t="str">
        <f t="shared" si="2"/>
        <v>5</v>
      </c>
      <c r="F8" t="str">
        <f t="shared" si="3"/>
        <v>45 to 54 years of age</v>
      </c>
      <c r="G8" t="s">
        <v>7</v>
      </c>
    </row>
    <row r="9" spans="1:7" x14ac:dyDescent="0.25">
      <c r="A9" t="str">
        <f t="shared" si="0"/>
        <v>agerange6</v>
      </c>
      <c r="C9" t="s">
        <v>69</v>
      </c>
      <c r="D9" t="str">
        <f t="shared" si="1"/>
        <v>agerange</v>
      </c>
      <c r="E9" t="str">
        <f t="shared" si="2"/>
        <v>6</v>
      </c>
      <c r="F9" t="str">
        <f t="shared" si="3"/>
        <v>55 to 64 years of age</v>
      </c>
      <c r="G9" t="s">
        <v>8</v>
      </c>
    </row>
    <row r="10" spans="1:7" x14ac:dyDescent="0.25">
      <c r="A10" t="str">
        <f t="shared" si="0"/>
        <v>agerange7</v>
      </c>
      <c r="C10" t="s">
        <v>69</v>
      </c>
      <c r="D10" t="str">
        <f t="shared" si="1"/>
        <v>agerange</v>
      </c>
      <c r="E10" t="str">
        <f t="shared" si="2"/>
        <v>7</v>
      </c>
      <c r="F10" t="str">
        <f t="shared" si="3"/>
        <v>65 to 74 years of age</v>
      </c>
      <c r="G10" t="s">
        <v>9</v>
      </c>
    </row>
    <row r="11" spans="1:7" x14ac:dyDescent="0.25">
      <c r="A11" t="str">
        <f t="shared" si="0"/>
        <v>agerange8</v>
      </c>
      <c r="C11" t="s">
        <v>69</v>
      </c>
      <c r="D11" t="str">
        <f t="shared" si="1"/>
        <v>agerange</v>
      </c>
      <c r="E11" t="str">
        <f t="shared" si="2"/>
        <v>8</v>
      </c>
      <c r="F11" t="str">
        <f t="shared" si="3"/>
        <v>75 years or over</v>
      </c>
      <c r="G11" t="s">
        <v>10</v>
      </c>
    </row>
    <row r="12" spans="1:7" x14ac:dyDescent="0.25">
      <c r="A12" t="str">
        <f t="shared" si="0"/>
        <v/>
      </c>
      <c r="C12" t="s">
        <v>69</v>
      </c>
      <c r="G12" t="s">
        <v>11</v>
      </c>
    </row>
    <row r="13" spans="1:7" x14ac:dyDescent="0.25">
      <c r="A13" t="str">
        <f t="shared" si="0"/>
        <v>employment0</v>
      </c>
      <c r="C13" t="s">
        <v>69</v>
      </c>
      <c r="D13" t="str">
        <f>LEFT(G12,FIND("_",G12,1)-1)</f>
        <v>employment</v>
      </c>
      <c r="E13" t="str">
        <f t="shared" ref="E13:E19" si="4">LEFT(TRIM(G13),1)</f>
        <v>0</v>
      </c>
      <c r="F13" t="str">
        <f>RIGHT(TRIM(G13),LEN(TRIM(G13))-LEN(E13)-1)</f>
        <v>Not in the labour force</v>
      </c>
      <c r="G13" t="s">
        <v>12</v>
      </c>
    </row>
    <row r="14" spans="1:7" x14ac:dyDescent="0.25">
      <c r="A14" t="str">
        <f t="shared" si="0"/>
        <v>employment1</v>
      </c>
      <c r="C14" t="s">
        <v>69</v>
      </c>
      <c r="D14" t="str">
        <f t="shared" ref="D14:D19" si="5">D13</f>
        <v>employment</v>
      </c>
      <c r="E14" t="str">
        <f t="shared" si="4"/>
        <v>1</v>
      </c>
      <c r="F14" t="str">
        <f t="shared" si="3"/>
        <v>Unemployed</v>
      </c>
      <c r="G14" t="s">
        <v>13</v>
      </c>
    </row>
    <row r="15" spans="1:7" x14ac:dyDescent="0.25">
      <c r="A15" t="str">
        <f t="shared" si="0"/>
        <v>employment2</v>
      </c>
      <c r="C15" t="s">
        <v>69</v>
      </c>
      <c r="D15" t="str">
        <f t="shared" si="5"/>
        <v>employment</v>
      </c>
      <c r="E15" t="str">
        <f t="shared" si="4"/>
        <v>2</v>
      </c>
      <c r="F15" t="str">
        <f t="shared" si="3"/>
        <v>Employed, working less than 15 hours per week</v>
      </c>
      <c r="G15" t="s">
        <v>14</v>
      </c>
    </row>
    <row r="16" spans="1:7" x14ac:dyDescent="0.25">
      <c r="A16" t="str">
        <f t="shared" si="0"/>
        <v>employment3</v>
      </c>
      <c r="C16" t="s">
        <v>69</v>
      </c>
      <c r="D16" t="str">
        <f t="shared" si="5"/>
        <v>employment</v>
      </c>
      <c r="E16" t="str">
        <f t="shared" si="4"/>
        <v>3</v>
      </c>
      <c r="F16" t="str">
        <f t="shared" si="3"/>
        <v>Employed, working 15-29 hours per week</v>
      </c>
      <c r="G16" t="s">
        <v>15</v>
      </c>
    </row>
    <row r="17" spans="1:7" x14ac:dyDescent="0.25">
      <c r="A17" t="str">
        <f t="shared" si="0"/>
        <v>employment4</v>
      </c>
      <c r="C17" t="s">
        <v>69</v>
      </c>
      <c r="D17" t="str">
        <f t="shared" si="5"/>
        <v>employment</v>
      </c>
      <c r="E17" t="str">
        <f t="shared" si="4"/>
        <v>4</v>
      </c>
      <c r="F17" t="str">
        <f t="shared" si="3"/>
        <v>Employed, working 30-39 hours per week</v>
      </c>
      <c r="G17" t="s">
        <v>16</v>
      </c>
    </row>
    <row r="18" spans="1:7" x14ac:dyDescent="0.25">
      <c r="A18" t="str">
        <f t="shared" si="0"/>
        <v>employment5</v>
      </c>
      <c r="C18" t="s">
        <v>69</v>
      </c>
      <c r="D18" t="str">
        <f t="shared" si="5"/>
        <v>employment</v>
      </c>
      <c r="E18" t="str">
        <f t="shared" si="4"/>
        <v>5</v>
      </c>
      <c r="F18" t="str">
        <f t="shared" si="3"/>
        <v>Employed, working 40-49 hours per week</v>
      </c>
      <c r="G18" t="s">
        <v>17</v>
      </c>
    </row>
    <row r="19" spans="1:7" x14ac:dyDescent="0.25">
      <c r="A19" t="str">
        <f t="shared" si="0"/>
        <v>employment6</v>
      </c>
      <c r="C19" t="s">
        <v>69</v>
      </c>
      <c r="D19" t="str">
        <f t="shared" si="5"/>
        <v>employment</v>
      </c>
      <c r="E19" t="str">
        <f t="shared" si="4"/>
        <v>6</v>
      </c>
      <c r="F19" t="str">
        <f t="shared" si="3"/>
        <v>Employed, working 50 or more hours per week</v>
      </c>
      <c r="G19" t="s">
        <v>18</v>
      </c>
    </row>
    <row r="20" spans="1:7" x14ac:dyDescent="0.25">
      <c r="A20" t="str">
        <f t="shared" si="0"/>
        <v/>
      </c>
      <c r="C20" t="s">
        <v>69</v>
      </c>
      <c r="G20" t="s">
        <v>19</v>
      </c>
    </row>
    <row r="21" spans="1:7" x14ac:dyDescent="0.25">
      <c r="A21" t="str">
        <f t="shared" si="0"/>
        <v>owner0</v>
      </c>
      <c r="C21" t="s">
        <v>69</v>
      </c>
      <c r="D21" t="str">
        <f>LEFT(G20,FIND("_",G20,1)-1)</f>
        <v>owner</v>
      </c>
      <c r="E21" t="str">
        <f>LEFT(TRIM(G21),1)</f>
        <v>0</v>
      </c>
      <c r="F21" t="str">
        <f>RIGHT(TRIM(G21),LEN(TRIM(G21))-LEN(E21)-1)</f>
        <v>Renter</v>
      </c>
      <c r="G21" t="s">
        <v>20</v>
      </c>
    </row>
    <row r="22" spans="1:7" x14ac:dyDescent="0.25">
      <c r="A22" t="str">
        <f t="shared" si="0"/>
        <v>owner1</v>
      </c>
      <c r="C22" t="s">
        <v>69</v>
      </c>
      <c r="D22" t="str">
        <f>D21</f>
        <v>owner</v>
      </c>
      <c r="E22" t="str">
        <f>LEFT(TRIM(G22),1)</f>
        <v>1</v>
      </c>
      <c r="F22" t="str">
        <f t="shared" si="3"/>
        <v>Owner</v>
      </c>
      <c r="G22" t="s">
        <v>21</v>
      </c>
    </row>
    <row r="23" spans="1:7" x14ac:dyDescent="0.25">
      <c r="A23" t="str">
        <f t="shared" si="0"/>
        <v/>
      </c>
      <c r="C23" t="s">
        <v>69</v>
      </c>
      <c r="G23" t="s">
        <v>22</v>
      </c>
    </row>
    <row r="24" spans="1:7" x14ac:dyDescent="0.25">
      <c r="A24" t="str">
        <f t="shared" si="0"/>
        <v>sectionofstate1</v>
      </c>
      <c r="C24" t="s">
        <v>69</v>
      </c>
      <c r="D24" t="str">
        <f>LEFT(G23,FIND("_",G23,1)-1)</f>
        <v>sectionofstate</v>
      </c>
      <c r="E24" t="str">
        <f>LEFT(TRIM(G24),1)</f>
        <v>1</v>
      </c>
      <c r="F24" t="str">
        <f>RIGHT(TRIM(G24),LEN(TRIM(G24))-LEN(E24)-1)</f>
        <v>Major Urban (Pop 100,000+)</v>
      </c>
      <c r="G24" t="s">
        <v>23</v>
      </c>
    </row>
    <row r="25" spans="1:7" x14ac:dyDescent="0.25">
      <c r="A25" t="str">
        <f t="shared" si="0"/>
        <v>sectionofstate2</v>
      </c>
      <c r="C25" t="s">
        <v>69</v>
      </c>
      <c r="D25" t="str">
        <f>D24</f>
        <v>sectionofstate</v>
      </c>
      <c r="E25" t="str">
        <f>LEFT(TRIM(G25),1)</f>
        <v>2</v>
      </c>
      <c r="F25" t="str">
        <f t="shared" si="3"/>
        <v>Other Urban (Pop 1,000-99,999)</v>
      </c>
      <c r="G25" t="s">
        <v>24</v>
      </c>
    </row>
    <row r="26" spans="1:7" x14ac:dyDescent="0.25">
      <c r="A26" t="str">
        <f t="shared" si="0"/>
        <v>sectionofstate3</v>
      </c>
      <c r="C26" t="s">
        <v>69</v>
      </c>
      <c r="D26" t="str">
        <f>D25</f>
        <v>sectionofstate</v>
      </c>
      <c r="E26" t="str">
        <f>LEFT(TRIM(G26),1)</f>
        <v>3</v>
      </c>
      <c r="F26" t="str">
        <f t="shared" si="3"/>
        <v>Bounded Locality, Rural Balance, Migratory, or no usual address</v>
      </c>
      <c r="G26" t="s">
        <v>25</v>
      </c>
    </row>
    <row r="27" spans="1:7" x14ac:dyDescent="0.25">
      <c r="A27" t="str">
        <f t="shared" si="0"/>
        <v/>
      </c>
      <c r="C27" t="s">
        <v>69</v>
      </c>
      <c r="G27" t="s">
        <v>26</v>
      </c>
    </row>
    <row r="28" spans="1:7" x14ac:dyDescent="0.25">
      <c r="A28" t="str">
        <f t="shared" si="0"/>
        <v>relationship1</v>
      </c>
      <c r="C28" t="s">
        <v>69</v>
      </c>
      <c r="D28" t="str">
        <f>LEFT(G27,FIND("_",G27,1)-1)</f>
        <v>relationship</v>
      </c>
      <c r="E28" t="str">
        <f>LEFT(TRIM(G28),1)</f>
        <v>1</v>
      </c>
      <c r="F28" t="str">
        <f>RIGHT(TRIM(G28),LEN(TRIM(G28))-LEN(E28)-1)</f>
        <v>Married</v>
      </c>
      <c r="G28" t="s">
        <v>27</v>
      </c>
    </row>
    <row r="29" spans="1:7" x14ac:dyDescent="0.25">
      <c r="A29" t="str">
        <f t="shared" si="0"/>
        <v>relationship2</v>
      </c>
      <c r="C29" t="s">
        <v>69</v>
      </c>
      <c r="D29" t="str">
        <f>D28</f>
        <v>relationship</v>
      </c>
      <c r="E29" t="str">
        <f>LEFT(TRIM(G29),1)</f>
        <v>2</v>
      </c>
      <c r="F29" t="str">
        <f t="shared" si="3"/>
        <v>De facto</v>
      </c>
      <c r="G29" t="s">
        <v>28</v>
      </c>
    </row>
    <row r="30" spans="1:7" x14ac:dyDescent="0.25">
      <c r="A30" t="str">
        <f t="shared" si="0"/>
        <v>relationship3</v>
      </c>
      <c r="C30" t="s">
        <v>69</v>
      </c>
      <c r="D30" t="str">
        <f>D29</f>
        <v>relationship</v>
      </c>
      <c r="E30" t="str">
        <f>LEFT(TRIM(G30),1)</f>
        <v>3</v>
      </c>
      <c r="F30" t="str">
        <f t="shared" si="3"/>
        <v>Separated, Divorced or Widowed</v>
      </c>
      <c r="G30" t="s">
        <v>29</v>
      </c>
    </row>
    <row r="31" spans="1:7" x14ac:dyDescent="0.25">
      <c r="A31" t="str">
        <f t="shared" si="0"/>
        <v>relationship4</v>
      </c>
      <c r="C31" t="s">
        <v>69</v>
      </c>
      <c r="D31" t="str">
        <f>D30</f>
        <v>relationship</v>
      </c>
      <c r="E31" t="str">
        <f>LEFT(TRIM(G31),1)</f>
        <v>4</v>
      </c>
      <c r="F31" t="str">
        <f t="shared" si="3"/>
        <v>Never married and not de facto</v>
      </c>
      <c r="G31" t="s">
        <v>30</v>
      </c>
    </row>
    <row r="32" spans="1:7" x14ac:dyDescent="0.25">
      <c r="A32" t="str">
        <f t="shared" si="0"/>
        <v/>
      </c>
      <c r="C32" t="s">
        <v>69</v>
      </c>
      <c r="G32" t="s">
        <v>31</v>
      </c>
    </row>
    <row r="33" spans="1:7" x14ac:dyDescent="0.25">
      <c r="A33" t="str">
        <f t="shared" si="0"/>
        <v>likelymove0</v>
      </c>
      <c r="C33" t="s">
        <v>69</v>
      </c>
      <c r="D33" t="str">
        <f>LEFT(G32,FIND("_",G32,1)-1)</f>
        <v>likelymove</v>
      </c>
      <c r="E33" t="str">
        <f>LEFT(TRIM(G33),1)</f>
        <v>0</v>
      </c>
      <c r="F33" t="str">
        <f>RIGHT(TRIM(G33),LEN(TRIM(G33))-LEN(E33)-1)</f>
        <v>Not sure or unlikely to move in next 12 months</v>
      </c>
      <c r="G33" t="s">
        <v>32</v>
      </c>
    </row>
    <row r="34" spans="1:7" x14ac:dyDescent="0.25">
      <c r="A34" t="str">
        <f t="shared" si="0"/>
        <v>likelymove1</v>
      </c>
      <c r="C34" t="s">
        <v>69</v>
      </c>
      <c r="D34" t="str">
        <f>D33</f>
        <v>likelymove</v>
      </c>
      <c r="E34" t="str">
        <f>LEFT(TRIM(G34),1)</f>
        <v>1</v>
      </c>
      <c r="F34" t="str">
        <f t="shared" si="3"/>
        <v>Very likely or likely to move in next 12 months</v>
      </c>
      <c r="G34" t="s">
        <v>33</v>
      </c>
    </row>
    <row r="35" spans="1:7" x14ac:dyDescent="0.25">
      <c r="A35" t="str">
        <f t="shared" si="0"/>
        <v/>
      </c>
      <c r="C35" t="s">
        <v>69</v>
      </c>
      <c r="G35" t="s">
        <v>34</v>
      </c>
    </row>
    <row r="36" spans="1:7" x14ac:dyDescent="0.25">
      <c r="A36" t="str">
        <f t="shared" si="0"/>
        <v>healthcondition0</v>
      </c>
      <c r="C36" t="s">
        <v>69</v>
      </c>
      <c r="D36" t="str">
        <f>LEFT(G35,FIND("_",G35,1)-1)</f>
        <v>healthcondition</v>
      </c>
      <c r="E36" t="str">
        <f>LEFT(TRIM(G36),1)</f>
        <v>0</v>
      </c>
      <c r="F36" t="str">
        <f>RIGHT(TRIM(G36),LEN(TRIM(G36))-LEN(E36)-1)</f>
        <v>Does not have a long term health condition</v>
      </c>
      <c r="G36" t="s">
        <v>35</v>
      </c>
    </row>
    <row r="37" spans="1:7" x14ac:dyDescent="0.25">
      <c r="A37" t="str">
        <f t="shared" si="0"/>
        <v>healthcondition1</v>
      </c>
      <c r="C37" t="s">
        <v>69</v>
      </c>
      <c r="D37" t="str">
        <f>D36</f>
        <v>healthcondition</v>
      </c>
      <c r="E37" t="str">
        <f>LEFT(TRIM(G37),1)</f>
        <v>1</v>
      </c>
      <c r="F37" t="str">
        <f t="shared" si="3"/>
        <v>Has a long term health condition with either no or low-med impact on work</v>
      </c>
      <c r="G37" t="s">
        <v>36</v>
      </c>
    </row>
    <row r="38" spans="1:7" x14ac:dyDescent="0.25">
      <c r="A38" t="str">
        <f t="shared" si="0"/>
        <v>healthcondition2</v>
      </c>
      <c r="C38" t="s">
        <v>69</v>
      </c>
      <c r="D38" t="str">
        <f>D37</f>
        <v>healthcondition</v>
      </c>
      <c r="E38" t="str">
        <f>LEFT(TRIM(G38),1)</f>
        <v>2</v>
      </c>
      <c r="F38" t="str">
        <f t="shared" si="3"/>
        <v>Has a long term health condition with a high impact on work</v>
      </c>
      <c r="G38" t="s">
        <v>37</v>
      </c>
    </row>
    <row r="39" spans="1:7" x14ac:dyDescent="0.25">
      <c r="A39" t="str">
        <f t="shared" si="0"/>
        <v/>
      </c>
      <c r="C39" t="s">
        <v>69</v>
      </c>
      <c r="G39" t="s">
        <v>38</v>
      </c>
    </row>
    <row r="40" spans="1:7" x14ac:dyDescent="0.25">
      <c r="A40" t="str">
        <f t="shared" si="0"/>
        <v>countryofbirth1</v>
      </c>
      <c r="C40" t="s">
        <v>69</v>
      </c>
      <c r="D40" t="str">
        <f>LEFT(G39,FIND("_",G39,1)-1)</f>
        <v>countryofbirth</v>
      </c>
      <c r="E40" t="str">
        <f>LEFT(TRIM(G40),1)</f>
        <v>1</v>
      </c>
      <c r="F40" t="str">
        <f>RIGHT(TRIM(G40),LEN(TRIM(G40))-LEN(E40)-1)</f>
        <v>Australia</v>
      </c>
      <c r="G40" t="s">
        <v>39</v>
      </c>
    </row>
    <row r="41" spans="1:7" x14ac:dyDescent="0.25">
      <c r="A41" t="str">
        <f t="shared" si="0"/>
        <v>countryofbirth2</v>
      </c>
      <c r="C41" t="s">
        <v>69</v>
      </c>
      <c r="D41" t="str">
        <f>D40</f>
        <v>countryofbirth</v>
      </c>
      <c r="E41" t="str">
        <f>LEFT(TRIM(G41),1)</f>
        <v>2</v>
      </c>
      <c r="F41" t="str">
        <f t="shared" si="3"/>
        <v>Main English speaking</v>
      </c>
      <c r="G41" t="s">
        <v>40</v>
      </c>
    </row>
    <row r="42" spans="1:7" x14ac:dyDescent="0.25">
      <c r="A42" t="str">
        <f t="shared" si="0"/>
        <v>countryofbirth3</v>
      </c>
      <c r="C42" t="s">
        <v>69</v>
      </c>
      <c r="D42" t="str">
        <f>D41</f>
        <v>countryofbirth</v>
      </c>
      <c r="E42" t="str">
        <f>LEFT(TRIM(G42),1)</f>
        <v>3</v>
      </c>
      <c r="F42" t="str">
        <f t="shared" si="3"/>
        <v>Other</v>
      </c>
      <c r="G42" t="s">
        <v>41</v>
      </c>
    </row>
    <row r="43" spans="1:7" x14ac:dyDescent="0.25">
      <c r="A43" t="str">
        <f t="shared" si="0"/>
        <v/>
      </c>
      <c r="C43" t="s">
        <v>69</v>
      </c>
      <c r="G43" t="s">
        <v>42</v>
      </c>
    </row>
    <row r="44" spans="1:7" x14ac:dyDescent="0.25">
      <c r="A44" t="str">
        <f t="shared" si="0"/>
        <v>education1</v>
      </c>
      <c r="C44" t="s">
        <v>69</v>
      </c>
      <c r="D44" t="str">
        <f>LEFT(G43,FIND("_",G43,1)-1)</f>
        <v>education</v>
      </c>
      <c r="E44" t="str">
        <f t="shared" ref="E44:E49" si="6">LEFT(TRIM(G44),1)</f>
        <v>1</v>
      </c>
      <c r="F44" t="str">
        <f>RIGHT(TRIM(G44),LEN(TRIM(G44))-LEN(E44)-1)</f>
        <v>Degree (incl. postgrad)</v>
      </c>
      <c r="G44" t="s">
        <v>43</v>
      </c>
    </row>
    <row r="45" spans="1:7" x14ac:dyDescent="0.25">
      <c r="A45" t="str">
        <f t="shared" si="0"/>
        <v>education2</v>
      </c>
      <c r="C45" t="s">
        <v>69</v>
      </c>
      <c r="D45" t="str">
        <f>D44</f>
        <v>education</v>
      </c>
      <c r="E45" t="str">
        <f t="shared" si="6"/>
        <v>2</v>
      </c>
      <c r="F45" t="str">
        <f t="shared" si="3"/>
        <v>Other higher education</v>
      </c>
      <c r="G45" t="s">
        <v>44</v>
      </c>
    </row>
    <row r="46" spans="1:7" x14ac:dyDescent="0.25">
      <c r="A46" t="str">
        <f t="shared" si="0"/>
        <v>education3</v>
      </c>
      <c r="C46" t="s">
        <v>69</v>
      </c>
      <c r="D46" t="str">
        <f>D45</f>
        <v>education</v>
      </c>
      <c r="E46" t="str">
        <f t="shared" si="6"/>
        <v>3</v>
      </c>
      <c r="F46" t="str">
        <f t="shared" si="3"/>
        <v>Year 12 (equiv. to UK A level)</v>
      </c>
      <c r="G46" t="s">
        <v>45</v>
      </c>
    </row>
    <row r="47" spans="1:7" x14ac:dyDescent="0.25">
      <c r="A47" t="str">
        <f t="shared" si="0"/>
        <v>education4</v>
      </c>
      <c r="C47" t="s">
        <v>69</v>
      </c>
      <c r="D47" t="str">
        <f>D46</f>
        <v>education</v>
      </c>
      <c r="E47" t="str">
        <f t="shared" si="6"/>
        <v>4</v>
      </c>
      <c r="F47" t="str">
        <f t="shared" si="3"/>
        <v>Year 10 (equiv. to UK GCSE)</v>
      </c>
      <c r="G47" t="s">
        <v>46</v>
      </c>
    </row>
    <row r="48" spans="1:7" x14ac:dyDescent="0.25">
      <c r="A48" t="str">
        <f t="shared" si="0"/>
        <v>education5</v>
      </c>
      <c r="C48" t="s">
        <v>69</v>
      </c>
      <c r="D48" t="str">
        <f>D47</f>
        <v>education</v>
      </c>
      <c r="E48" t="str">
        <f t="shared" si="6"/>
        <v>5</v>
      </c>
      <c r="F48" t="str">
        <f t="shared" si="3"/>
        <v>Other qualification</v>
      </c>
      <c r="G48" t="s">
        <v>47</v>
      </c>
    </row>
    <row r="49" spans="1:7" x14ac:dyDescent="0.25">
      <c r="A49" t="str">
        <f t="shared" si="0"/>
        <v>education6</v>
      </c>
      <c r="C49" t="s">
        <v>69</v>
      </c>
      <c r="D49" t="str">
        <f>D48</f>
        <v>education</v>
      </c>
      <c r="E49" t="str">
        <f t="shared" si="6"/>
        <v>6</v>
      </c>
      <c r="F49" t="str">
        <f t="shared" si="3"/>
        <v>No qualification</v>
      </c>
      <c r="G49" t="s">
        <v>48</v>
      </c>
    </row>
    <row r="50" spans="1:7" x14ac:dyDescent="0.25">
      <c r="A50" t="str">
        <f t="shared" si="0"/>
        <v/>
      </c>
      <c r="C50" t="s">
        <v>69</v>
      </c>
      <c r="G50" t="s">
        <v>49</v>
      </c>
    </row>
    <row r="51" spans="1:7" x14ac:dyDescent="0.25">
      <c r="A51" t="str">
        <f t="shared" si="0"/>
        <v>sex1</v>
      </c>
      <c r="C51" t="s">
        <v>69</v>
      </c>
      <c r="D51" t="str">
        <f>LEFT(G50,FIND("_",G50,1)-1)</f>
        <v>sex</v>
      </c>
      <c r="E51" t="str">
        <f>LEFT(TRIM(G51),1)</f>
        <v>1</v>
      </c>
      <c r="F51" t="str">
        <f>RIGHT(TRIM(G51),LEN(TRIM(G51))-LEN(E51)-1)</f>
        <v>Male</v>
      </c>
      <c r="G51" t="s">
        <v>50</v>
      </c>
    </row>
    <row r="52" spans="1:7" x14ac:dyDescent="0.25">
      <c r="A52" t="str">
        <f t="shared" si="0"/>
        <v>sex2</v>
      </c>
      <c r="C52" t="s">
        <v>69</v>
      </c>
      <c r="D52" t="str">
        <f>D51</f>
        <v>sex</v>
      </c>
      <c r="E52" t="str">
        <f>LEFT(TRIM(G52),1)</f>
        <v>2</v>
      </c>
      <c r="F52" t="str">
        <f t="shared" si="3"/>
        <v>Female</v>
      </c>
      <c r="G52" t="s">
        <v>51</v>
      </c>
    </row>
    <row r="53" spans="1:7" x14ac:dyDescent="0.25">
      <c r="A53" t="str">
        <f t="shared" si="0"/>
        <v/>
      </c>
      <c r="C53" t="s">
        <v>69</v>
      </c>
      <c r="G53" t="s">
        <v>52</v>
      </c>
    </row>
    <row r="54" spans="1:7" x14ac:dyDescent="0.25">
      <c r="A54" t="str">
        <f t="shared" si="0"/>
        <v>childreninhh0</v>
      </c>
      <c r="C54" t="s">
        <v>69</v>
      </c>
      <c r="D54" t="str">
        <f>LEFT(G53,FIND("_",G53,1)-1)</f>
        <v>childreninhh</v>
      </c>
      <c r="E54" t="str">
        <f>LEFT(TRIM(G54),1)</f>
        <v>0</v>
      </c>
      <c r="F54" t="str">
        <f>RIGHT(TRIM(G54),LEN(TRIM(G54))-LEN(E54)-1)</f>
        <v>No children in household</v>
      </c>
      <c r="G54" t="s">
        <v>53</v>
      </c>
    </row>
    <row r="55" spans="1:7" x14ac:dyDescent="0.25">
      <c r="A55" t="str">
        <f t="shared" si="0"/>
        <v>childreninhh1</v>
      </c>
      <c r="C55" t="s">
        <v>69</v>
      </c>
      <c r="D55" t="str">
        <f>D54</f>
        <v>childreninhh</v>
      </c>
      <c r="E55" t="str">
        <f>LEFT(TRIM(G55),1)</f>
        <v>1</v>
      </c>
      <c r="F55" t="str">
        <f t="shared" si="3"/>
        <v>1 child in household</v>
      </c>
      <c r="G55" t="s">
        <v>54</v>
      </c>
    </row>
    <row r="56" spans="1:7" x14ac:dyDescent="0.25">
      <c r="A56" t="str">
        <f t="shared" si="0"/>
        <v>childreninhh2</v>
      </c>
      <c r="C56" t="s">
        <v>69</v>
      </c>
      <c r="D56" t="str">
        <f>D55</f>
        <v>childreninhh</v>
      </c>
      <c r="E56" t="str">
        <f>LEFT(TRIM(G56),1)</f>
        <v>2</v>
      </c>
      <c r="F56" t="str">
        <f t="shared" si="3"/>
        <v>2 or more children in household</v>
      </c>
      <c r="G56" t="s">
        <v>55</v>
      </c>
    </row>
    <row r="57" spans="1:7" x14ac:dyDescent="0.25">
      <c r="A57" t="str">
        <f t="shared" si="0"/>
        <v/>
      </c>
      <c r="C57" t="s">
        <v>69</v>
      </c>
      <c r="G57" t="s">
        <v>56</v>
      </c>
    </row>
    <row r="58" spans="1:7" x14ac:dyDescent="0.25">
      <c r="A58" t="str">
        <f t="shared" si="0"/>
        <v>adultsinhh1</v>
      </c>
      <c r="C58" t="s">
        <v>69</v>
      </c>
      <c r="D58" t="str">
        <f>LEFT(G57,FIND("_",G57,1)-1)</f>
        <v>adultsinhh</v>
      </c>
      <c r="E58" t="str">
        <f>LEFT(TRIM(G58),1)</f>
        <v>1</v>
      </c>
      <c r="F58" t="str">
        <f>RIGHT(TRIM(G58),LEN(TRIM(G58))-LEN(E58)-1)</f>
        <v>1 adult</v>
      </c>
      <c r="G58" t="s">
        <v>57</v>
      </c>
    </row>
    <row r="59" spans="1:7" x14ac:dyDescent="0.25">
      <c r="A59" t="str">
        <f t="shared" si="0"/>
        <v>adultsinhh2</v>
      </c>
      <c r="C59" t="s">
        <v>69</v>
      </c>
      <c r="D59" t="str">
        <f>D58</f>
        <v>adultsinhh</v>
      </c>
      <c r="E59" t="str">
        <f>LEFT(TRIM(G59),1)</f>
        <v>2</v>
      </c>
      <c r="F59" t="str">
        <f t="shared" si="3"/>
        <v>2 adults</v>
      </c>
      <c r="G59" t="s">
        <v>58</v>
      </c>
    </row>
    <row r="60" spans="1:7" x14ac:dyDescent="0.25">
      <c r="A60" t="str">
        <f t="shared" si="0"/>
        <v>adultsinhh3</v>
      </c>
      <c r="C60" t="s">
        <v>69</v>
      </c>
      <c r="D60" t="str">
        <f>D59</f>
        <v>adultsinhh</v>
      </c>
      <c r="E60" t="str">
        <f>LEFT(TRIM(G60),1)</f>
        <v>3</v>
      </c>
      <c r="F60" t="str">
        <f t="shared" si="3"/>
        <v>3 or more adults</v>
      </c>
      <c r="G60" t="s">
        <v>59</v>
      </c>
    </row>
    <row r="61" spans="1:7" x14ac:dyDescent="0.25">
      <c r="A61" t="str">
        <f t="shared" si="0"/>
        <v/>
      </c>
      <c r="C61" t="s">
        <v>69</v>
      </c>
      <c r="G61" t="s">
        <v>60</v>
      </c>
    </row>
    <row r="62" spans="1:7" x14ac:dyDescent="0.25">
      <c r="A62" t="str">
        <f t="shared" si="0"/>
        <v>benefitreliant0</v>
      </c>
      <c r="C62" t="s">
        <v>69</v>
      </c>
      <c r="D62" t="str">
        <f>LEFT(G61,FIND("_",G61,1)-1)</f>
        <v>benefitreliant</v>
      </c>
      <c r="E62" t="str">
        <f>LEFT(TRIM(G62),1)</f>
        <v>0</v>
      </c>
      <c r="F62" t="str">
        <f>RIGHT(TRIM(G62),LEN(TRIM(G62))-LEN(E62)-1)</f>
        <v>Household is not reliant on Government benefits</v>
      </c>
      <c r="G62" t="s">
        <v>61</v>
      </c>
    </row>
    <row r="63" spans="1:7" x14ac:dyDescent="0.25">
      <c r="A63" t="str">
        <f t="shared" si="0"/>
        <v>benefitreliant1</v>
      </c>
      <c r="C63" t="s">
        <v>69</v>
      </c>
      <c r="D63" t="str">
        <f>D62</f>
        <v>benefitreliant</v>
      </c>
      <c r="E63" t="str">
        <f>LEFT(TRIM(G63),1)</f>
        <v>1</v>
      </c>
      <c r="F63" t="str">
        <f t="shared" si="3"/>
        <v>Household has 60% or more of their disp inc from Government benefits</v>
      </c>
      <c r="G63" t="s">
        <v>62</v>
      </c>
    </row>
    <row r="64" spans="1:7" x14ac:dyDescent="0.25">
      <c r="A64" t="str">
        <f t="shared" si="0"/>
        <v/>
      </c>
      <c r="C64" t="s">
        <v>69</v>
      </c>
      <c r="G64" t="s">
        <v>63</v>
      </c>
    </row>
    <row r="65" spans="1:11" x14ac:dyDescent="0.25">
      <c r="A65" t="str">
        <f t="shared" si="0"/>
        <v>ftstudent0</v>
      </c>
      <c r="C65" t="s">
        <v>69</v>
      </c>
      <c r="D65" t="str">
        <f>LEFT(G64,FIND("_",G64,1)-1)</f>
        <v>ftstudent</v>
      </c>
      <c r="E65" t="str">
        <f>LEFT(TRIM(G65),1)</f>
        <v>0</v>
      </c>
      <c r="F65" t="str">
        <f>RIGHT(TRIM(G65),LEN(TRIM(G65))-LEN(E65)-1)</f>
        <v>Not studying full-time</v>
      </c>
      <c r="G65" t="s">
        <v>64</v>
      </c>
    </row>
    <row r="66" spans="1:11" x14ac:dyDescent="0.25">
      <c r="A66" t="str">
        <f t="shared" si="0"/>
        <v>ftstudent1</v>
      </c>
      <c r="C66" t="s">
        <v>69</v>
      </c>
      <c r="D66" t="str">
        <f>D65</f>
        <v>ftstudent</v>
      </c>
      <c r="E66" t="str">
        <f>LEFT(TRIM(G66),1)</f>
        <v>1</v>
      </c>
      <c r="F66" t="str">
        <f t="shared" si="3"/>
        <v>Studying full-time</v>
      </c>
      <c r="G66" t="s">
        <v>65</v>
      </c>
    </row>
    <row r="67" spans="1:11" x14ac:dyDescent="0.25">
      <c r="B67" t="str">
        <f>G67</f>
        <v>main sample</v>
      </c>
      <c r="G67" t="s">
        <v>66</v>
      </c>
    </row>
    <row r="68" spans="1:11" x14ac:dyDescent="0.25">
      <c r="B68" t="str">
        <f>B67</f>
        <v>main sample</v>
      </c>
    </row>
    <row r="69" spans="1:11" x14ac:dyDescent="0.25">
      <c r="B69" t="str">
        <f t="shared" ref="B69:B132" si="7">B68</f>
        <v>main sample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</row>
    <row r="70" spans="1:11" x14ac:dyDescent="0.25">
      <c r="B70" t="str">
        <f t="shared" si="7"/>
        <v>main sample</v>
      </c>
    </row>
    <row r="71" spans="1:11" x14ac:dyDescent="0.25">
      <c r="B71" t="str">
        <f t="shared" si="7"/>
        <v>main sample</v>
      </c>
      <c r="C71" t="s">
        <v>72</v>
      </c>
      <c r="D71" t="str">
        <f>G71</f>
        <v>agerange</v>
      </c>
      <c r="G71" t="s">
        <v>73</v>
      </c>
      <c r="H71" t="s">
        <v>74</v>
      </c>
      <c r="I71" t="s">
        <v>75</v>
      </c>
      <c r="J71" t="s">
        <v>76</v>
      </c>
      <c r="K71" t="s">
        <v>77</v>
      </c>
    </row>
    <row r="72" spans="1:11" x14ac:dyDescent="0.25">
      <c r="B72" t="str">
        <f t="shared" si="7"/>
        <v>main sample</v>
      </c>
      <c r="C72" t="str">
        <f>C71</f>
        <v>freq</v>
      </c>
      <c r="D72" t="str">
        <f>D71</f>
        <v>agerange</v>
      </c>
      <c r="G72" t="s">
        <v>79</v>
      </c>
      <c r="H72" t="s">
        <v>78</v>
      </c>
      <c r="I72" t="s">
        <v>79</v>
      </c>
      <c r="J72" t="s">
        <v>80</v>
      </c>
      <c r="K72" t="s">
        <v>80</v>
      </c>
    </row>
    <row r="73" spans="1:11" x14ac:dyDescent="0.25">
      <c r="A73" t="str">
        <f>CONCATENATE(D73,E73,IF(B73="main sample","MS","TU"))</f>
        <v>agerange1MS</v>
      </c>
      <c r="B73" t="str">
        <f t="shared" si="7"/>
        <v>main sample</v>
      </c>
      <c r="C73" t="str">
        <f t="shared" ref="C73:D137" si="8">C72</f>
        <v>freq</v>
      </c>
      <c r="D73" t="str">
        <f>D72</f>
        <v>agerange</v>
      </c>
      <c r="E73">
        <f>G73</f>
        <v>1</v>
      </c>
      <c r="G73">
        <v>1</v>
      </c>
      <c r="H73" t="s">
        <v>74</v>
      </c>
      <c r="I73" s="2">
        <v>1251</v>
      </c>
      <c r="J73">
        <v>9.1999999999999993</v>
      </c>
      <c r="K73">
        <v>9.1999999999999993</v>
      </c>
    </row>
    <row r="74" spans="1:11" x14ac:dyDescent="0.25">
      <c r="A74" t="str">
        <f t="shared" ref="A74:A137" si="9">CONCATENATE(D74,E74,IF(B74="main sample","MS","TU"))</f>
        <v>agerange2MS</v>
      </c>
      <c r="B74" t="str">
        <f t="shared" si="7"/>
        <v>main sample</v>
      </c>
      <c r="C74" t="str">
        <f t="shared" si="8"/>
        <v>freq</v>
      </c>
      <c r="D74" t="str">
        <f t="shared" ref="D74:D80" si="10">D73</f>
        <v>agerange</v>
      </c>
      <c r="E74">
        <f t="shared" ref="E74:E80" si="11">G74</f>
        <v>2</v>
      </c>
      <c r="G74">
        <v>2</v>
      </c>
      <c r="H74" t="s">
        <v>74</v>
      </c>
      <c r="I74" s="2">
        <v>1410</v>
      </c>
      <c r="J74">
        <v>10.37</v>
      </c>
      <c r="K74">
        <v>19.559999999999999</v>
      </c>
    </row>
    <row r="75" spans="1:11" x14ac:dyDescent="0.25">
      <c r="A75" t="str">
        <f t="shared" si="9"/>
        <v>agerange3MS</v>
      </c>
      <c r="B75" t="str">
        <f t="shared" si="7"/>
        <v>main sample</v>
      </c>
      <c r="C75" t="str">
        <f t="shared" si="8"/>
        <v>freq</v>
      </c>
      <c r="D75" t="str">
        <f t="shared" si="10"/>
        <v>agerange</v>
      </c>
      <c r="E75">
        <f t="shared" si="11"/>
        <v>3</v>
      </c>
      <c r="G75">
        <v>3</v>
      </c>
      <c r="H75" t="s">
        <v>74</v>
      </c>
      <c r="I75" s="2">
        <v>2215</v>
      </c>
      <c r="J75">
        <v>16.28</v>
      </c>
      <c r="K75">
        <v>35.85</v>
      </c>
    </row>
    <row r="76" spans="1:11" x14ac:dyDescent="0.25">
      <c r="A76" t="str">
        <f t="shared" si="9"/>
        <v>agerange4MS</v>
      </c>
      <c r="B76" t="str">
        <f t="shared" si="7"/>
        <v>main sample</v>
      </c>
      <c r="C76" t="str">
        <f t="shared" si="8"/>
        <v>freq</v>
      </c>
      <c r="D76" t="str">
        <f t="shared" si="10"/>
        <v>agerange</v>
      </c>
      <c r="E76">
        <f t="shared" si="11"/>
        <v>4</v>
      </c>
      <c r="G76">
        <v>4</v>
      </c>
      <c r="H76" t="s">
        <v>74</v>
      </c>
      <c r="I76" s="2">
        <v>2269</v>
      </c>
      <c r="J76">
        <v>16.68</v>
      </c>
      <c r="K76">
        <v>52.53</v>
      </c>
    </row>
    <row r="77" spans="1:11" x14ac:dyDescent="0.25">
      <c r="A77" t="str">
        <f t="shared" si="9"/>
        <v>agerange5MS</v>
      </c>
      <c r="B77" t="str">
        <f t="shared" si="7"/>
        <v>main sample</v>
      </c>
      <c r="C77" t="str">
        <f t="shared" si="8"/>
        <v>freq</v>
      </c>
      <c r="D77" t="str">
        <f t="shared" si="10"/>
        <v>agerange</v>
      </c>
      <c r="E77">
        <f t="shared" si="11"/>
        <v>5</v>
      </c>
      <c r="G77">
        <v>5</v>
      </c>
      <c r="H77" t="s">
        <v>74</v>
      </c>
      <c r="I77" s="2">
        <v>2378</v>
      </c>
      <c r="J77">
        <v>17.48</v>
      </c>
      <c r="K77">
        <v>70.010000000000005</v>
      </c>
    </row>
    <row r="78" spans="1:11" x14ac:dyDescent="0.25">
      <c r="A78" t="str">
        <f t="shared" si="9"/>
        <v>agerange6MS</v>
      </c>
      <c r="B78" t="str">
        <f t="shared" si="7"/>
        <v>main sample</v>
      </c>
      <c r="C78" t="str">
        <f t="shared" si="8"/>
        <v>freq</v>
      </c>
      <c r="D78" t="str">
        <f t="shared" si="10"/>
        <v>agerange</v>
      </c>
      <c r="E78">
        <f t="shared" si="11"/>
        <v>6</v>
      </c>
      <c r="G78">
        <v>6</v>
      </c>
      <c r="H78" t="s">
        <v>74</v>
      </c>
      <c r="I78" s="2">
        <v>1886</v>
      </c>
      <c r="J78">
        <v>13.86</v>
      </c>
      <c r="K78">
        <v>83.87</v>
      </c>
    </row>
    <row r="79" spans="1:11" x14ac:dyDescent="0.25">
      <c r="A79" t="str">
        <f t="shared" si="9"/>
        <v>agerange7MS</v>
      </c>
      <c r="B79" t="str">
        <f t="shared" si="7"/>
        <v>main sample</v>
      </c>
      <c r="C79" t="str">
        <f t="shared" si="8"/>
        <v>freq</v>
      </c>
      <c r="D79" t="str">
        <f t="shared" si="10"/>
        <v>agerange</v>
      </c>
      <c r="E79">
        <f t="shared" si="11"/>
        <v>7</v>
      </c>
      <c r="G79">
        <v>7</v>
      </c>
      <c r="H79" t="s">
        <v>74</v>
      </c>
      <c r="I79" s="2">
        <v>1239</v>
      </c>
      <c r="J79">
        <v>9.11</v>
      </c>
      <c r="K79">
        <v>92.98</v>
      </c>
    </row>
    <row r="80" spans="1:11" x14ac:dyDescent="0.25">
      <c r="A80" t="str">
        <f t="shared" si="9"/>
        <v>agerange8MS</v>
      </c>
      <c r="B80" t="str">
        <f t="shared" si="7"/>
        <v>main sample</v>
      </c>
      <c r="C80" t="str">
        <f t="shared" si="8"/>
        <v>freq</v>
      </c>
      <c r="D80" t="str">
        <f t="shared" si="10"/>
        <v>agerange</v>
      </c>
      <c r="E80">
        <f t="shared" si="11"/>
        <v>8</v>
      </c>
      <c r="G80">
        <v>8</v>
      </c>
      <c r="H80" t="s">
        <v>74</v>
      </c>
      <c r="I80">
        <v>955</v>
      </c>
      <c r="J80">
        <v>7.02</v>
      </c>
      <c r="K80">
        <v>100</v>
      </c>
    </row>
    <row r="81" spans="1:11" x14ac:dyDescent="0.25">
      <c r="A81" t="str">
        <f t="shared" si="9"/>
        <v>MS</v>
      </c>
      <c r="B81" t="str">
        <f t="shared" si="7"/>
        <v>main sample</v>
      </c>
      <c r="C81" t="str">
        <f t="shared" si="8"/>
        <v>freq</v>
      </c>
      <c r="G81" t="s">
        <v>79</v>
      </c>
      <c r="H81" t="s">
        <v>78</v>
      </c>
      <c r="I81" t="s">
        <v>79</v>
      </c>
      <c r="J81" t="s">
        <v>80</v>
      </c>
      <c r="K81" t="s">
        <v>80</v>
      </c>
    </row>
    <row r="82" spans="1:11" x14ac:dyDescent="0.25">
      <c r="A82" t="str">
        <f t="shared" si="9"/>
        <v>MS</v>
      </c>
      <c r="B82" t="str">
        <f t="shared" si="7"/>
        <v>main sample</v>
      </c>
      <c r="C82" t="str">
        <f t="shared" si="8"/>
        <v>freq</v>
      </c>
      <c r="G82" t="s">
        <v>81</v>
      </c>
      <c r="H82" t="s">
        <v>74</v>
      </c>
      <c r="I82" s="2">
        <v>13603</v>
      </c>
      <c r="J82">
        <v>100</v>
      </c>
    </row>
    <row r="83" spans="1:11" x14ac:dyDescent="0.25">
      <c r="A83" t="str">
        <f t="shared" si="9"/>
        <v>MS</v>
      </c>
      <c r="B83" t="str">
        <f t="shared" si="7"/>
        <v>main sample</v>
      </c>
      <c r="C83" t="str">
        <f t="shared" si="8"/>
        <v>freq</v>
      </c>
    </row>
    <row r="84" spans="1:11" x14ac:dyDescent="0.25">
      <c r="A84" t="str">
        <f t="shared" si="9"/>
        <v>MS</v>
      </c>
      <c r="B84" t="str">
        <f t="shared" si="7"/>
        <v>main sample</v>
      </c>
      <c r="C84" t="str">
        <f t="shared" si="8"/>
        <v>freq</v>
      </c>
      <c r="G84" t="s">
        <v>84</v>
      </c>
      <c r="H84" t="s">
        <v>85</v>
      </c>
      <c r="I84" t="s">
        <v>89</v>
      </c>
      <c r="J84" t="s">
        <v>90</v>
      </c>
      <c r="K84" t="s">
        <v>91</v>
      </c>
    </row>
    <row r="85" spans="1:11" x14ac:dyDescent="0.25">
      <c r="A85" t="str">
        <f t="shared" si="9"/>
        <v>MS</v>
      </c>
      <c r="B85" t="str">
        <f t="shared" si="7"/>
        <v>main sample</v>
      </c>
      <c r="C85" t="str">
        <f t="shared" si="8"/>
        <v>freq</v>
      </c>
    </row>
    <row r="86" spans="1:11" x14ac:dyDescent="0.25">
      <c r="A86" t="str">
        <f t="shared" si="9"/>
        <v>employmentMS</v>
      </c>
      <c r="B86" t="str">
        <f t="shared" si="7"/>
        <v>main sample</v>
      </c>
      <c r="C86" t="str">
        <f t="shared" si="8"/>
        <v>freq</v>
      </c>
      <c r="D86" t="str">
        <f>G86</f>
        <v>employment</v>
      </c>
      <c r="G86" t="s">
        <v>92</v>
      </c>
      <c r="H86" t="s">
        <v>74</v>
      </c>
      <c r="I86" t="s">
        <v>75</v>
      </c>
      <c r="J86" t="s">
        <v>76</v>
      </c>
      <c r="K86" t="s">
        <v>77</v>
      </c>
    </row>
    <row r="87" spans="1:11" x14ac:dyDescent="0.25">
      <c r="A87" t="str">
        <f t="shared" si="9"/>
        <v>employmentMS</v>
      </c>
      <c r="B87" t="str">
        <f t="shared" si="7"/>
        <v>main sample</v>
      </c>
      <c r="C87" t="str">
        <f t="shared" si="8"/>
        <v>freq</v>
      </c>
      <c r="D87" t="str">
        <f>D86</f>
        <v>employment</v>
      </c>
      <c r="G87" t="s">
        <v>79</v>
      </c>
      <c r="H87" t="s">
        <v>78</v>
      </c>
      <c r="I87" t="s">
        <v>79</v>
      </c>
      <c r="J87" t="s">
        <v>80</v>
      </c>
      <c r="K87" t="s">
        <v>80</v>
      </c>
    </row>
    <row r="88" spans="1:11" x14ac:dyDescent="0.25">
      <c r="A88" t="str">
        <f t="shared" si="9"/>
        <v>employment0MS</v>
      </c>
      <c r="B88" t="str">
        <f t="shared" si="7"/>
        <v>main sample</v>
      </c>
      <c r="C88" t="str">
        <f t="shared" si="8"/>
        <v>freq</v>
      </c>
      <c r="D88" t="str">
        <f>D87</f>
        <v>employment</v>
      </c>
      <c r="E88">
        <f>G88</f>
        <v>0</v>
      </c>
      <c r="G88">
        <v>0</v>
      </c>
      <c r="H88" t="s">
        <v>74</v>
      </c>
      <c r="I88" s="2">
        <v>4370</v>
      </c>
      <c r="J88">
        <v>32.130000000000003</v>
      </c>
      <c r="K88">
        <v>32.130000000000003</v>
      </c>
    </row>
    <row r="89" spans="1:11" x14ac:dyDescent="0.25">
      <c r="A89" t="str">
        <f t="shared" si="9"/>
        <v>employment1MS</v>
      </c>
      <c r="B89" t="str">
        <f t="shared" si="7"/>
        <v>main sample</v>
      </c>
      <c r="C89" t="str">
        <f t="shared" si="8"/>
        <v>freq</v>
      </c>
      <c r="D89" t="str">
        <f t="shared" ref="D89:D95" si="12">D88</f>
        <v>employment</v>
      </c>
      <c r="E89">
        <f t="shared" ref="E89:E95" si="13">G89</f>
        <v>1</v>
      </c>
      <c r="G89">
        <v>1</v>
      </c>
      <c r="H89" t="s">
        <v>74</v>
      </c>
      <c r="I89">
        <v>497</v>
      </c>
      <c r="J89">
        <v>3.65</v>
      </c>
      <c r="K89">
        <v>35.78</v>
      </c>
    </row>
    <row r="90" spans="1:11" x14ac:dyDescent="0.25">
      <c r="A90" t="str">
        <f t="shared" si="9"/>
        <v>employment2MS</v>
      </c>
      <c r="B90" t="str">
        <f t="shared" si="7"/>
        <v>main sample</v>
      </c>
      <c r="C90" t="str">
        <f t="shared" si="8"/>
        <v>freq</v>
      </c>
      <c r="D90" t="str">
        <f t="shared" si="12"/>
        <v>employment</v>
      </c>
      <c r="E90">
        <f t="shared" si="13"/>
        <v>2</v>
      </c>
      <c r="G90">
        <v>2</v>
      </c>
      <c r="H90" t="s">
        <v>74</v>
      </c>
      <c r="I90">
        <v>870</v>
      </c>
      <c r="J90">
        <v>6.4</v>
      </c>
      <c r="K90">
        <v>42.17</v>
      </c>
    </row>
    <row r="91" spans="1:11" x14ac:dyDescent="0.25">
      <c r="A91" t="str">
        <f t="shared" si="9"/>
        <v>employment3MS</v>
      </c>
      <c r="B91" t="str">
        <f t="shared" si="7"/>
        <v>main sample</v>
      </c>
      <c r="C91" t="str">
        <f t="shared" si="8"/>
        <v>freq</v>
      </c>
      <c r="D91" t="str">
        <f t="shared" si="12"/>
        <v>employment</v>
      </c>
      <c r="E91">
        <f t="shared" si="13"/>
        <v>3</v>
      </c>
      <c r="G91">
        <v>3</v>
      </c>
      <c r="H91" t="s">
        <v>74</v>
      </c>
      <c r="I91" s="2">
        <v>1432</v>
      </c>
      <c r="J91">
        <v>10.53</v>
      </c>
      <c r="K91">
        <v>52.7</v>
      </c>
    </row>
    <row r="92" spans="1:11" x14ac:dyDescent="0.25">
      <c r="A92" t="str">
        <f t="shared" si="9"/>
        <v>employment4MS</v>
      </c>
      <c r="B92" t="str">
        <f t="shared" si="7"/>
        <v>main sample</v>
      </c>
      <c r="C92" t="str">
        <f t="shared" si="8"/>
        <v>freq</v>
      </c>
      <c r="D92" t="str">
        <f t="shared" si="12"/>
        <v>employment</v>
      </c>
      <c r="E92">
        <f t="shared" si="13"/>
        <v>4</v>
      </c>
      <c r="G92">
        <v>4</v>
      </c>
      <c r="H92" t="s">
        <v>74</v>
      </c>
      <c r="I92" s="2">
        <v>2242</v>
      </c>
      <c r="J92">
        <v>16.48</v>
      </c>
      <c r="K92">
        <v>69.180000000000007</v>
      </c>
    </row>
    <row r="93" spans="1:11" x14ac:dyDescent="0.25">
      <c r="A93" t="str">
        <f t="shared" si="9"/>
        <v>employment5MS</v>
      </c>
      <c r="B93" t="str">
        <f t="shared" si="7"/>
        <v>main sample</v>
      </c>
      <c r="C93" t="str">
        <f t="shared" si="8"/>
        <v>freq</v>
      </c>
      <c r="D93" t="str">
        <f t="shared" si="12"/>
        <v>employment</v>
      </c>
      <c r="E93">
        <f t="shared" si="13"/>
        <v>5</v>
      </c>
      <c r="G93">
        <v>5</v>
      </c>
      <c r="H93" t="s">
        <v>74</v>
      </c>
      <c r="I93" s="2">
        <v>2563</v>
      </c>
      <c r="J93">
        <v>18.84</v>
      </c>
      <c r="K93">
        <v>88.02</v>
      </c>
    </row>
    <row r="94" spans="1:11" x14ac:dyDescent="0.25">
      <c r="A94" t="str">
        <f t="shared" si="9"/>
        <v>employment6MS</v>
      </c>
      <c r="B94" t="str">
        <f t="shared" si="7"/>
        <v>main sample</v>
      </c>
      <c r="C94" t="str">
        <f t="shared" si="8"/>
        <v>freq</v>
      </c>
      <c r="D94" t="str">
        <f t="shared" si="12"/>
        <v>employment</v>
      </c>
      <c r="E94">
        <f t="shared" si="13"/>
        <v>6</v>
      </c>
      <c r="G94">
        <v>6</v>
      </c>
      <c r="H94" t="s">
        <v>74</v>
      </c>
      <c r="I94" s="2">
        <v>1605</v>
      </c>
      <c r="J94">
        <v>11.8</v>
      </c>
      <c r="K94">
        <v>99.82</v>
      </c>
    </row>
    <row r="95" spans="1:11" x14ac:dyDescent="0.25">
      <c r="A95" t="str">
        <f t="shared" si="9"/>
        <v>employment.MS</v>
      </c>
      <c r="B95" t="str">
        <f t="shared" si="7"/>
        <v>main sample</v>
      </c>
      <c r="C95" t="str">
        <f t="shared" si="8"/>
        <v>freq</v>
      </c>
      <c r="D95" t="str">
        <f t="shared" si="12"/>
        <v>employment</v>
      </c>
      <c r="E95" t="str">
        <f t="shared" si="13"/>
        <v>.</v>
      </c>
      <c r="G95" t="s">
        <v>93</v>
      </c>
      <c r="H95" t="s">
        <v>74</v>
      </c>
      <c r="I95">
        <v>24</v>
      </c>
      <c r="J95">
        <v>0.18</v>
      </c>
      <c r="K95">
        <v>100</v>
      </c>
    </row>
    <row r="96" spans="1:11" x14ac:dyDescent="0.25">
      <c r="A96" t="str">
        <f t="shared" si="9"/>
        <v>MS</v>
      </c>
      <c r="B96" t="str">
        <f t="shared" si="7"/>
        <v>main sample</v>
      </c>
      <c r="C96" t="str">
        <f t="shared" si="8"/>
        <v>freq</v>
      </c>
      <c r="G96" t="s">
        <v>79</v>
      </c>
      <c r="H96" t="s">
        <v>78</v>
      </c>
      <c r="I96" t="s">
        <v>79</v>
      </c>
      <c r="J96" t="s">
        <v>80</v>
      </c>
      <c r="K96" t="s">
        <v>80</v>
      </c>
    </row>
    <row r="97" spans="1:11" x14ac:dyDescent="0.25">
      <c r="A97" t="str">
        <f t="shared" si="9"/>
        <v>MS</v>
      </c>
      <c r="B97" t="str">
        <f t="shared" si="7"/>
        <v>main sample</v>
      </c>
      <c r="C97" t="str">
        <f t="shared" si="8"/>
        <v>freq</v>
      </c>
      <c r="G97" t="s">
        <v>81</v>
      </c>
      <c r="H97" t="s">
        <v>74</v>
      </c>
      <c r="I97" s="2">
        <v>13603</v>
      </c>
      <c r="J97">
        <v>100</v>
      </c>
    </row>
    <row r="98" spans="1:11" x14ac:dyDescent="0.25">
      <c r="A98" t="str">
        <f t="shared" si="9"/>
        <v>MS</v>
      </c>
      <c r="B98" t="str">
        <f t="shared" si="7"/>
        <v>main sample</v>
      </c>
      <c r="C98" t="str">
        <f t="shared" si="8"/>
        <v>freq</v>
      </c>
    </row>
    <row r="99" spans="1:11" x14ac:dyDescent="0.25">
      <c r="A99" t="str">
        <f t="shared" si="9"/>
        <v>MS</v>
      </c>
      <c r="B99" t="str">
        <f t="shared" si="7"/>
        <v>main sample</v>
      </c>
      <c r="C99" t="str">
        <f t="shared" si="8"/>
        <v>freq</v>
      </c>
      <c r="G99" t="s">
        <v>84</v>
      </c>
      <c r="H99" t="s">
        <v>85</v>
      </c>
      <c r="I99" t="s">
        <v>94</v>
      </c>
      <c r="J99" t="s">
        <v>95</v>
      </c>
      <c r="K99" t="s">
        <v>96</v>
      </c>
    </row>
    <row r="100" spans="1:11" x14ac:dyDescent="0.25">
      <c r="A100" t="str">
        <f t="shared" si="9"/>
        <v>MS</v>
      </c>
      <c r="B100" t="str">
        <f t="shared" si="7"/>
        <v>main sample</v>
      </c>
      <c r="C100" t="str">
        <f t="shared" si="8"/>
        <v>freq</v>
      </c>
    </row>
    <row r="101" spans="1:11" x14ac:dyDescent="0.25">
      <c r="A101" t="str">
        <f t="shared" si="9"/>
        <v>ownerMS</v>
      </c>
      <c r="B101" t="str">
        <f t="shared" si="7"/>
        <v>main sample</v>
      </c>
      <c r="C101" t="str">
        <f t="shared" si="8"/>
        <v>freq</v>
      </c>
      <c r="D101" t="str">
        <f>G101</f>
        <v>owner</v>
      </c>
      <c r="G101" t="s">
        <v>97</v>
      </c>
      <c r="H101" t="s">
        <v>74</v>
      </c>
      <c r="I101" t="s">
        <v>75</v>
      </c>
      <c r="J101" t="s">
        <v>76</v>
      </c>
      <c r="K101" t="s">
        <v>77</v>
      </c>
    </row>
    <row r="102" spans="1:11" x14ac:dyDescent="0.25">
      <c r="A102" t="str">
        <f t="shared" si="9"/>
        <v>ownerMS</v>
      </c>
      <c r="B102" t="str">
        <f t="shared" si="7"/>
        <v>main sample</v>
      </c>
      <c r="C102" t="str">
        <f t="shared" si="8"/>
        <v>freq</v>
      </c>
      <c r="D102" t="str">
        <f>D101</f>
        <v>owner</v>
      </c>
      <c r="G102" t="s">
        <v>79</v>
      </c>
      <c r="H102" t="s">
        <v>78</v>
      </c>
      <c r="I102" t="s">
        <v>79</v>
      </c>
      <c r="J102" t="s">
        <v>80</v>
      </c>
      <c r="K102" t="s">
        <v>80</v>
      </c>
    </row>
    <row r="103" spans="1:11" x14ac:dyDescent="0.25">
      <c r="A103" t="str">
        <f t="shared" si="9"/>
        <v>owner0MS</v>
      </c>
      <c r="B103" t="str">
        <f t="shared" si="7"/>
        <v>main sample</v>
      </c>
      <c r="C103" t="str">
        <f t="shared" si="8"/>
        <v>freq</v>
      </c>
      <c r="D103" t="str">
        <f>D102</f>
        <v>owner</v>
      </c>
      <c r="E103">
        <f t="shared" ref="E103:E105" si="14">G103</f>
        <v>0</v>
      </c>
      <c r="G103">
        <v>0</v>
      </c>
      <c r="H103" t="s">
        <v>74</v>
      </c>
      <c r="I103" s="2">
        <v>4336</v>
      </c>
      <c r="J103">
        <v>31.88</v>
      </c>
      <c r="K103">
        <v>31.88</v>
      </c>
    </row>
    <row r="104" spans="1:11" x14ac:dyDescent="0.25">
      <c r="A104" t="str">
        <f t="shared" si="9"/>
        <v>owner1MS</v>
      </c>
      <c r="B104" t="str">
        <f t="shared" si="7"/>
        <v>main sample</v>
      </c>
      <c r="C104" t="str">
        <f t="shared" si="8"/>
        <v>freq</v>
      </c>
      <c r="D104" t="str">
        <f t="shared" si="8"/>
        <v>owner</v>
      </c>
      <c r="E104">
        <f t="shared" si="14"/>
        <v>1</v>
      </c>
      <c r="G104">
        <v>1</v>
      </c>
      <c r="H104" t="s">
        <v>74</v>
      </c>
      <c r="I104" s="2">
        <v>9229</v>
      </c>
      <c r="J104">
        <v>67.849999999999994</v>
      </c>
      <c r="K104">
        <v>99.72</v>
      </c>
    </row>
    <row r="105" spans="1:11" x14ac:dyDescent="0.25">
      <c r="A105" t="str">
        <f t="shared" si="9"/>
        <v>owner.MS</v>
      </c>
      <c r="B105" t="str">
        <f t="shared" si="7"/>
        <v>main sample</v>
      </c>
      <c r="C105" t="str">
        <f t="shared" si="8"/>
        <v>freq</v>
      </c>
      <c r="D105" t="str">
        <f t="shared" si="8"/>
        <v>owner</v>
      </c>
      <c r="E105" t="str">
        <f t="shared" si="14"/>
        <v>.</v>
      </c>
      <c r="G105" t="s">
        <v>93</v>
      </c>
      <c r="H105" t="s">
        <v>74</v>
      </c>
      <c r="I105">
        <v>38</v>
      </c>
      <c r="J105">
        <v>0.28000000000000003</v>
      </c>
      <c r="K105">
        <v>100</v>
      </c>
    </row>
    <row r="106" spans="1:11" x14ac:dyDescent="0.25">
      <c r="A106" t="str">
        <f t="shared" si="9"/>
        <v>MS</v>
      </c>
      <c r="B106" t="str">
        <f t="shared" si="7"/>
        <v>main sample</v>
      </c>
      <c r="C106" t="str">
        <f t="shared" si="8"/>
        <v>freq</v>
      </c>
      <c r="G106" t="s">
        <v>79</v>
      </c>
      <c r="H106" t="s">
        <v>78</v>
      </c>
      <c r="I106" t="s">
        <v>79</v>
      </c>
      <c r="J106" t="s">
        <v>80</v>
      </c>
      <c r="K106" t="s">
        <v>80</v>
      </c>
    </row>
    <row r="107" spans="1:11" x14ac:dyDescent="0.25">
      <c r="A107" t="str">
        <f t="shared" si="9"/>
        <v>MS</v>
      </c>
      <c r="B107" t="str">
        <f t="shared" si="7"/>
        <v>main sample</v>
      </c>
      <c r="C107" t="str">
        <f t="shared" si="8"/>
        <v>freq</v>
      </c>
      <c r="G107" t="s">
        <v>81</v>
      </c>
      <c r="H107" t="s">
        <v>74</v>
      </c>
      <c r="I107" s="2">
        <v>13603</v>
      </c>
      <c r="J107">
        <v>100</v>
      </c>
    </row>
    <row r="108" spans="1:11" x14ac:dyDescent="0.25">
      <c r="A108" t="str">
        <f t="shared" si="9"/>
        <v>MS</v>
      </c>
      <c r="B108" t="str">
        <f t="shared" si="7"/>
        <v>main sample</v>
      </c>
      <c r="C108" t="str">
        <f t="shared" si="8"/>
        <v>freq</v>
      </c>
    </row>
    <row r="109" spans="1:11" x14ac:dyDescent="0.25">
      <c r="A109" t="str">
        <f t="shared" si="9"/>
        <v>MS</v>
      </c>
      <c r="B109" t="str">
        <f t="shared" si="7"/>
        <v>main sample</v>
      </c>
      <c r="C109" t="str">
        <f t="shared" si="8"/>
        <v>freq</v>
      </c>
      <c r="G109" t="s">
        <v>84</v>
      </c>
      <c r="H109" t="s">
        <v>85</v>
      </c>
      <c r="I109" t="s">
        <v>98</v>
      </c>
      <c r="J109" t="s">
        <v>99</v>
      </c>
      <c r="K109" t="s">
        <v>100</v>
      </c>
    </row>
    <row r="110" spans="1:11" x14ac:dyDescent="0.25">
      <c r="A110" t="str">
        <f t="shared" si="9"/>
        <v>MS</v>
      </c>
      <c r="B110" t="str">
        <f t="shared" si="7"/>
        <v>main sample</v>
      </c>
      <c r="C110" t="str">
        <f t="shared" si="8"/>
        <v>freq</v>
      </c>
    </row>
    <row r="111" spans="1:11" x14ac:dyDescent="0.25">
      <c r="A111" t="str">
        <f t="shared" si="9"/>
        <v>sectionofstateMS</v>
      </c>
      <c r="B111" t="str">
        <f t="shared" si="7"/>
        <v>main sample</v>
      </c>
      <c r="C111" t="str">
        <f t="shared" si="8"/>
        <v>freq</v>
      </c>
      <c r="D111" t="str">
        <f>CONCATENATE(G111,G112)</f>
        <v>sectionofstate</v>
      </c>
      <c r="G111" t="s">
        <v>101</v>
      </c>
      <c r="H111" t="s">
        <v>74</v>
      </c>
    </row>
    <row r="112" spans="1:11" x14ac:dyDescent="0.25">
      <c r="A112" t="str">
        <f t="shared" si="9"/>
        <v>sectionofstateMS</v>
      </c>
      <c r="B112" t="str">
        <f t="shared" si="7"/>
        <v>main sample</v>
      </c>
      <c r="C112" t="str">
        <f t="shared" si="8"/>
        <v>freq</v>
      </c>
      <c r="D112" t="str">
        <f>D111</f>
        <v>sectionofstate</v>
      </c>
      <c r="G112" t="s">
        <v>102</v>
      </c>
      <c r="H112" t="s">
        <v>74</v>
      </c>
      <c r="I112" t="s">
        <v>75</v>
      </c>
      <c r="J112" t="s">
        <v>76</v>
      </c>
      <c r="K112" t="s">
        <v>77</v>
      </c>
    </row>
    <row r="113" spans="1:11" x14ac:dyDescent="0.25">
      <c r="A113" t="str">
        <f t="shared" si="9"/>
        <v>sectionofstateMS</v>
      </c>
      <c r="B113" t="str">
        <f t="shared" si="7"/>
        <v>main sample</v>
      </c>
      <c r="C113" t="str">
        <f t="shared" si="8"/>
        <v>freq</v>
      </c>
      <c r="D113" t="str">
        <f>D112</f>
        <v>sectionofstate</v>
      </c>
      <c r="G113" t="s">
        <v>79</v>
      </c>
      <c r="H113" t="s">
        <v>78</v>
      </c>
      <c r="I113" t="s">
        <v>79</v>
      </c>
      <c r="J113" t="s">
        <v>80</v>
      </c>
      <c r="K113" t="s">
        <v>80</v>
      </c>
    </row>
    <row r="114" spans="1:11" x14ac:dyDescent="0.25">
      <c r="A114" t="str">
        <f t="shared" si="9"/>
        <v>sectionofstate1MS</v>
      </c>
      <c r="B114" t="str">
        <f t="shared" si="7"/>
        <v>main sample</v>
      </c>
      <c r="C114" t="str">
        <f t="shared" si="8"/>
        <v>freq</v>
      </c>
      <c r="D114" t="str">
        <f t="shared" ref="D114:D116" si="15">D113</f>
        <v>sectionofstate</v>
      </c>
      <c r="E114">
        <f t="shared" ref="E114:E116" si="16">G114</f>
        <v>1</v>
      </c>
      <c r="G114">
        <v>1</v>
      </c>
      <c r="H114" t="s">
        <v>74</v>
      </c>
      <c r="I114" s="2">
        <v>8827</v>
      </c>
      <c r="J114">
        <v>64.89</v>
      </c>
      <c r="K114">
        <v>64.89</v>
      </c>
    </row>
    <row r="115" spans="1:11" x14ac:dyDescent="0.25">
      <c r="A115" t="str">
        <f t="shared" si="9"/>
        <v>sectionofstate2MS</v>
      </c>
      <c r="B115" t="str">
        <f t="shared" si="7"/>
        <v>main sample</v>
      </c>
      <c r="C115" t="str">
        <f t="shared" si="8"/>
        <v>freq</v>
      </c>
      <c r="D115" t="str">
        <f t="shared" si="15"/>
        <v>sectionofstate</v>
      </c>
      <c r="E115">
        <f t="shared" si="16"/>
        <v>2</v>
      </c>
      <c r="G115">
        <v>2</v>
      </c>
      <c r="H115" t="s">
        <v>74</v>
      </c>
      <c r="I115" s="2">
        <v>3049</v>
      </c>
      <c r="J115">
        <v>22.41</v>
      </c>
      <c r="K115">
        <v>87.3</v>
      </c>
    </row>
    <row r="116" spans="1:11" x14ac:dyDescent="0.25">
      <c r="A116" t="str">
        <f t="shared" si="9"/>
        <v>sectionofstate3MS</v>
      </c>
      <c r="B116" t="str">
        <f t="shared" si="7"/>
        <v>main sample</v>
      </c>
      <c r="C116" t="str">
        <f t="shared" si="8"/>
        <v>freq</v>
      </c>
      <c r="D116" t="str">
        <f t="shared" si="15"/>
        <v>sectionofstate</v>
      </c>
      <c r="E116">
        <f t="shared" si="16"/>
        <v>3</v>
      </c>
      <c r="G116">
        <v>3</v>
      </c>
      <c r="H116" t="s">
        <v>74</v>
      </c>
      <c r="I116" s="2">
        <v>1727</v>
      </c>
      <c r="J116">
        <v>12.7</v>
      </c>
      <c r="K116">
        <v>100</v>
      </c>
    </row>
    <row r="117" spans="1:11" x14ac:dyDescent="0.25">
      <c r="A117" t="str">
        <f t="shared" si="9"/>
        <v>MS</v>
      </c>
      <c r="B117" t="str">
        <f t="shared" si="7"/>
        <v>main sample</v>
      </c>
      <c r="C117" t="str">
        <f t="shared" si="8"/>
        <v>freq</v>
      </c>
      <c r="G117" t="s">
        <v>79</v>
      </c>
      <c r="H117" t="s">
        <v>78</v>
      </c>
      <c r="I117" t="s">
        <v>79</v>
      </c>
      <c r="J117" t="s">
        <v>80</v>
      </c>
      <c r="K117" t="s">
        <v>80</v>
      </c>
    </row>
    <row r="118" spans="1:11" x14ac:dyDescent="0.25">
      <c r="A118" t="str">
        <f t="shared" si="9"/>
        <v>MS</v>
      </c>
      <c r="B118" t="str">
        <f t="shared" si="7"/>
        <v>main sample</v>
      </c>
      <c r="C118" t="str">
        <f t="shared" si="8"/>
        <v>freq</v>
      </c>
      <c r="G118" t="s">
        <v>81</v>
      </c>
      <c r="H118" t="s">
        <v>74</v>
      </c>
      <c r="I118" s="2">
        <v>13603</v>
      </c>
      <c r="J118">
        <v>100</v>
      </c>
    </row>
    <row r="119" spans="1:11" x14ac:dyDescent="0.25">
      <c r="A119" t="str">
        <f t="shared" si="9"/>
        <v>MS</v>
      </c>
      <c r="B119" t="str">
        <f t="shared" si="7"/>
        <v>main sample</v>
      </c>
      <c r="C119" t="str">
        <f t="shared" si="8"/>
        <v>freq</v>
      </c>
    </row>
    <row r="120" spans="1:11" x14ac:dyDescent="0.25">
      <c r="A120" t="str">
        <f t="shared" si="9"/>
        <v>MS</v>
      </c>
      <c r="B120" t="str">
        <f t="shared" si="7"/>
        <v>main sample</v>
      </c>
      <c r="C120" t="str">
        <f t="shared" si="8"/>
        <v>freq</v>
      </c>
      <c r="G120" t="s">
        <v>84</v>
      </c>
      <c r="H120" t="s">
        <v>85</v>
      </c>
      <c r="I120" t="s">
        <v>103</v>
      </c>
      <c r="J120" t="s">
        <v>104</v>
      </c>
      <c r="K120" t="s">
        <v>105</v>
      </c>
    </row>
    <row r="121" spans="1:11" x14ac:dyDescent="0.25">
      <c r="A121" t="str">
        <f t="shared" si="9"/>
        <v>MS</v>
      </c>
      <c r="B121" t="str">
        <f t="shared" si="7"/>
        <v>main sample</v>
      </c>
      <c r="C121" t="str">
        <f t="shared" si="8"/>
        <v>freq</v>
      </c>
    </row>
    <row r="122" spans="1:11" x14ac:dyDescent="0.25">
      <c r="A122" t="str">
        <f t="shared" si="9"/>
        <v>relationshipMS</v>
      </c>
      <c r="B122" t="str">
        <f t="shared" si="7"/>
        <v>main sample</v>
      </c>
      <c r="C122" t="str">
        <f t="shared" si="8"/>
        <v>freq</v>
      </c>
      <c r="D122" t="str">
        <f>CONCATENATE(G122,G123)</f>
        <v>relationship</v>
      </c>
      <c r="G122" t="s">
        <v>106</v>
      </c>
      <c r="H122" t="s">
        <v>74</v>
      </c>
    </row>
    <row r="123" spans="1:11" x14ac:dyDescent="0.25">
      <c r="A123" t="str">
        <f t="shared" si="9"/>
        <v>relationshipMS</v>
      </c>
      <c r="B123" t="str">
        <f t="shared" si="7"/>
        <v>main sample</v>
      </c>
      <c r="C123" t="str">
        <f t="shared" si="8"/>
        <v>freq</v>
      </c>
      <c r="D123" t="str">
        <f>D122</f>
        <v>relationship</v>
      </c>
      <c r="G123" t="s">
        <v>107</v>
      </c>
      <c r="H123" t="s">
        <v>74</v>
      </c>
      <c r="I123" t="s">
        <v>75</v>
      </c>
      <c r="J123" t="s">
        <v>76</v>
      </c>
      <c r="K123" t="s">
        <v>77</v>
      </c>
    </row>
    <row r="124" spans="1:11" x14ac:dyDescent="0.25">
      <c r="A124" t="str">
        <f t="shared" si="9"/>
        <v>relationshipMS</v>
      </c>
      <c r="B124" t="str">
        <f t="shared" si="7"/>
        <v>main sample</v>
      </c>
      <c r="C124" t="str">
        <f t="shared" si="8"/>
        <v>freq</v>
      </c>
      <c r="D124" t="str">
        <f>D123</f>
        <v>relationship</v>
      </c>
      <c r="G124" t="s">
        <v>79</v>
      </c>
      <c r="H124" t="s">
        <v>78</v>
      </c>
      <c r="I124" t="s">
        <v>79</v>
      </c>
      <c r="J124" t="s">
        <v>80</v>
      </c>
      <c r="K124" t="s">
        <v>80</v>
      </c>
    </row>
    <row r="125" spans="1:11" x14ac:dyDescent="0.25">
      <c r="A125" t="str">
        <f t="shared" si="9"/>
        <v>relationship1MS</v>
      </c>
      <c r="B125" t="str">
        <f t="shared" si="7"/>
        <v>main sample</v>
      </c>
      <c r="C125" t="str">
        <f t="shared" si="8"/>
        <v>freq</v>
      </c>
      <c r="D125" t="str">
        <f t="shared" si="8"/>
        <v>relationship</v>
      </c>
      <c r="E125">
        <f t="shared" ref="E125:E128" si="17">G125</f>
        <v>1</v>
      </c>
      <c r="G125">
        <v>1</v>
      </c>
      <c r="H125" t="s">
        <v>74</v>
      </c>
      <c r="I125" s="2">
        <v>6220</v>
      </c>
      <c r="J125">
        <v>45.73</v>
      </c>
      <c r="K125">
        <v>45.73</v>
      </c>
    </row>
    <row r="126" spans="1:11" x14ac:dyDescent="0.25">
      <c r="A126" t="str">
        <f t="shared" si="9"/>
        <v>relationship2MS</v>
      </c>
      <c r="B126" t="str">
        <f t="shared" si="7"/>
        <v>main sample</v>
      </c>
      <c r="C126" t="str">
        <f t="shared" si="8"/>
        <v>freq</v>
      </c>
      <c r="D126" t="str">
        <f t="shared" si="8"/>
        <v>relationship</v>
      </c>
      <c r="E126">
        <f t="shared" si="17"/>
        <v>2</v>
      </c>
      <c r="G126">
        <v>2</v>
      </c>
      <c r="H126" t="s">
        <v>74</v>
      </c>
      <c r="I126" s="2">
        <v>2174</v>
      </c>
      <c r="J126">
        <v>15.98</v>
      </c>
      <c r="K126">
        <v>61.71</v>
      </c>
    </row>
    <row r="127" spans="1:11" x14ac:dyDescent="0.25">
      <c r="A127" t="str">
        <f t="shared" si="9"/>
        <v>relationship3MS</v>
      </c>
      <c r="B127" t="str">
        <f t="shared" si="7"/>
        <v>main sample</v>
      </c>
      <c r="C127" t="str">
        <f t="shared" si="8"/>
        <v>freq</v>
      </c>
      <c r="D127" t="str">
        <f t="shared" si="8"/>
        <v>relationship</v>
      </c>
      <c r="E127">
        <f t="shared" si="17"/>
        <v>3</v>
      </c>
      <c r="G127">
        <v>3</v>
      </c>
      <c r="H127" t="s">
        <v>74</v>
      </c>
      <c r="I127" s="2">
        <v>1850</v>
      </c>
      <c r="J127">
        <v>13.6</v>
      </c>
      <c r="K127">
        <v>75.31</v>
      </c>
    </row>
    <row r="128" spans="1:11" x14ac:dyDescent="0.25">
      <c r="A128" t="str">
        <f t="shared" si="9"/>
        <v>relationship4MS</v>
      </c>
      <c r="B128" t="str">
        <f t="shared" si="7"/>
        <v>main sample</v>
      </c>
      <c r="C128" t="str">
        <f t="shared" si="8"/>
        <v>freq</v>
      </c>
      <c r="D128" t="str">
        <f t="shared" si="8"/>
        <v>relationship</v>
      </c>
      <c r="E128">
        <f t="shared" si="17"/>
        <v>4</v>
      </c>
      <c r="G128">
        <v>4</v>
      </c>
      <c r="H128" t="s">
        <v>74</v>
      </c>
      <c r="I128" s="2">
        <v>3359</v>
      </c>
      <c r="J128">
        <v>24.69</v>
      </c>
      <c r="K128">
        <v>100</v>
      </c>
    </row>
    <row r="129" spans="1:11" x14ac:dyDescent="0.25">
      <c r="A129" t="str">
        <f t="shared" si="9"/>
        <v>MS</v>
      </c>
      <c r="B129" t="str">
        <f t="shared" si="7"/>
        <v>main sample</v>
      </c>
      <c r="C129" t="str">
        <f t="shared" si="8"/>
        <v>freq</v>
      </c>
      <c r="G129" t="s">
        <v>79</v>
      </c>
      <c r="H129" t="s">
        <v>78</v>
      </c>
      <c r="I129" t="s">
        <v>79</v>
      </c>
      <c r="J129" t="s">
        <v>80</v>
      </c>
      <c r="K129" t="s">
        <v>80</v>
      </c>
    </row>
    <row r="130" spans="1:11" x14ac:dyDescent="0.25">
      <c r="A130" t="str">
        <f t="shared" si="9"/>
        <v>MS</v>
      </c>
      <c r="B130" t="str">
        <f t="shared" si="7"/>
        <v>main sample</v>
      </c>
      <c r="C130" t="str">
        <f t="shared" si="8"/>
        <v>freq</v>
      </c>
      <c r="G130" t="s">
        <v>81</v>
      </c>
      <c r="H130" t="s">
        <v>74</v>
      </c>
      <c r="I130" s="2">
        <v>13603</v>
      </c>
      <c r="J130">
        <v>100</v>
      </c>
    </row>
    <row r="131" spans="1:11" x14ac:dyDescent="0.25">
      <c r="A131" t="str">
        <f t="shared" si="9"/>
        <v>MS</v>
      </c>
      <c r="B131" t="str">
        <f t="shared" si="7"/>
        <v>main sample</v>
      </c>
      <c r="C131" t="str">
        <f t="shared" si="8"/>
        <v>freq</v>
      </c>
    </row>
    <row r="132" spans="1:11" x14ac:dyDescent="0.25">
      <c r="A132" t="str">
        <f t="shared" si="9"/>
        <v>MS</v>
      </c>
      <c r="B132" t="str">
        <f t="shared" si="7"/>
        <v>main sample</v>
      </c>
      <c r="C132" t="str">
        <f t="shared" si="8"/>
        <v>freq</v>
      </c>
      <c r="G132" t="s">
        <v>84</v>
      </c>
      <c r="H132" t="s">
        <v>85</v>
      </c>
      <c r="I132" t="s">
        <v>108</v>
      </c>
      <c r="J132" t="s">
        <v>109</v>
      </c>
      <c r="K132" t="s">
        <v>91</v>
      </c>
    </row>
    <row r="133" spans="1:11" x14ac:dyDescent="0.25">
      <c r="A133" t="str">
        <f t="shared" si="9"/>
        <v>MS</v>
      </c>
      <c r="B133" t="str">
        <f t="shared" ref="B133:B196" si="18">B132</f>
        <v>main sample</v>
      </c>
      <c r="C133" t="str">
        <f t="shared" si="8"/>
        <v>freq</v>
      </c>
    </row>
    <row r="134" spans="1:11" x14ac:dyDescent="0.25">
      <c r="A134" t="str">
        <f t="shared" si="9"/>
        <v>likelymoveMS</v>
      </c>
      <c r="B134" t="str">
        <f t="shared" si="18"/>
        <v>main sample</v>
      </c>
      <c r="C134" t="str">
        <f t="shared" si="8"/>
        <v>freq</v>
      </c>
      <c r="D134" t="str">
        <f>G134</f>
        <v>likelymove</v>
      </c>
      <c r="G134" t="s">
        <v>110</v>
      </c>
      <c r="H134" t="s">
        <v>74</v>
      </c>
      <c r="I134" t="s">
        <v>75</v>
      </c>
      <c r="J134" t="s">
        <v>76</v>
      </c>
      <c r="K134" t="s">
        <v>77</v>
      </c>
    </row>
    <row r="135" spans="1:11" x14ac:dyDescent="0.25">
      <c r="A135" t="str">
        <f t="shared" si="9"/>
        <v>likelymoveMS</v>
      </c>
      <c r="B135" t="str">
        <f t="shared" si="18"/>
        <v>main sample</v>
      </c>
      <c r="C135" t="str">
        <f t="shared" si="8"/>
        <v>freq</v>
      </c>
      <c r="D135" t="str">
        <f>D134</f>
        <v>likelymove</v>
      </c>
      <c r="G135" t="s">
        <v>79</v>
      </c>
      <c r="H135" t="s">
        <v>78</v>
      </c>
      <c r="I135" t="s">
        <v>79</v>
      </c>
      <c r="J135" t="s">
        <v>80</v>
      </c>
      <c r="K135" t="s">
        <v>80</v>
      </c>
    </row>
    <row r="136" spans="1:11" x14ac:dyDescent="0.25">
      <c r="A136" t="str">
        <f t="shared" si="9"/>
        <v>likelymove0MS</v>
      </c>
      <c r="B136" t="str">
        <f t="shared" si="18"/>
        <v>main sample</v>
      </c>
      <c r="C136" t="str">
        <f t="shared" si="8"/>
        <v>freq</v>
      </c>
      <c r="D136" t="str">
        <f>D135</f>
        <v>likelymove</v>
      </c>
      <c r="E136">
        <f t="shared" ref="E136:E138" si="19">G136</f>
        <v>0</v>
      </c>
      <c r="G136">
        <v>0</v>
      </c>
      <c r="H136" t="s">
        <v>74</v>
      </c>
      <c r="I136" s="2">
        <v>11304</v>
      </c>
      <c r="J136">
        <v>83.1</v>
      </c>
      <c r="K136">
        <v>83.1</v>
      </c>
    </row>
    <row r="137" spans="1:11" x14ac:dyDescent="0.25">
      <c r="A137" t="str">
        <f t="shared" si="9"/>
        <v>likelymove1MS</v>
      </c>
      <c r="B137" t="str">
        <f t="shared" si="18"/>
        <v>main sample</v>
      </c>
      <c r="C137" t="str">
        <f t="shared" ref="C137:D200" si="20">C136</f>
        <v>freq</v>
      </c>
      <c r="D137" t="str">
        <f t="shared" si="8"/>
        <v>likelymove</v>
      </c>
      <c r="E137">
        <f t="shared" si="19"/>
        <v>1</v>
      </c>
      <c r="G137">
        <v>1</v>
      </c>
      <c r="H137" t="s">
        <v>74</v>
      </c>
      <c r="I137" s="2">
        <v>2294</v>
      </c>
      <c r="J137">
        <v>16.86</v>
      </c>
      <c r="K137">
        <v>99.96</v>
      </c>
    </row>
    <row r="138" spans="1:11" x14ac:dyDescent="0.25">
      <c r="A138" t="str">
        <f t="shared" ref="A138:A201" si="21">CONCATENATE(D138,E138,IF(B138="main sample","MS","TU"))</f>
        <v>likelymove.MS</v>
      </c>
      <c r="B138" t="str">
        <f t="shared" si="18"/>
        <v>main sample</v>
      </c>
      <c r="C138" t="str">
        <f t="shared" si="20"/>
        <v>freq</v>
      </c>
      <c r="D138" t="str">
        <f t="shared" si="20"/>
        <v>likelymove</v>
      </c>
      <c r="E138" t="str">
        <f t="shared" si="19"/>
        <v>.</v>
      </c>
      <c r="G138" t="s">
        <v>93</v>
      </c>
      <c r="H138" t="s">
        <v>74</v>
      </c>
      <c r="I138">
        <v>5</v>
      </c>
      <c r="J138">
        <v>0.04</v>
      </c>
      <c r="K138">
        <v>100</v>
      </c>
    </row>
    <row r="139" spans="1:11" x14ac:dyDescent="0.25">
      <c r="A139" t="str">
        <f t="shared" si="21"/>
        <v>MS</v>
      </c>
      <c r="B139" t="str">
        <f t="shared" si="18"/>
        <v>main sample</v>
      </c>
      <c r="C139" t="str">
        <f t="shared" si="20"/>
        <v>freq</v>
      </c>
      <c r="G139" t="s">
        <v>79</v>
      </c>
      <c r="H139" t="s">
        <v>78</v>
      </c>
      <c r="I139" t="s">
        <v>79</v>
      </c>
      <c r="J139" t="s">
        <v>80</v>
      </c>
      <c r="K139" t="s">
        <v>80</v>
      </c>
    </row>
    <row r="140" spans="1:11" x14ac:dyDescent="0.25">
      <c r="A140" t="str">
        <f t="shared" si="21"/>
        <v>MS</v>
      </c>
      <c r="B140" t="str">
        <f t="shared" si="18"/>
        <v>main sample</v>
      </c>
      <c r="C140" t="str">
        <f t="shared" si="20"/>
        <v>freq</v>
      </c>
      <c r="G140" t="s">
        <v>81</v>
      </c>
      <c r="H140" t="s">
        <v>74</v>
      </c>
      <c r="I140" s="2">
        <v>13603</v>
      </c>
      <c r="J140">
        <v>100</v>
      </c>
    </row>
    <row r="141" spans="1:11" x14ac:dyDescent="0.25">
      <c r="A141" t="str">
        <f t="shared" si="21"/>
        <v>MS</v>
      </c>
      <c r="B141" t="str">
        <f t="shared" si="18"/>
        <v>main sample</v>
      </c>
      <c r="C141" t="str">
        <f t="shared" si="20"/>
        <v>freq</v>
      </c>
    </row>
    <row r="142" spans="1:11" x14ac:dyDescent="0.25">
      <c r="A142" t="str">
        <f t="shared" si="21"/>
        <v>MS</v>
      </c>
      <c r="B142" t="str">
        <f t="shared" si="18"/>
        <v>main sample</v>
      </c>
      <c r="C142" t="str">
        <f t="shared" si="20"/>
        <v>freq</v>
      </c>
      <c r="G142" t="s">
        <v>84</v>
      </c>
      <c r="H142" t="s">
        <v>85</v>
      </c>
      <c r="I142" t="s">
        <v>111</v>
      </c>
      <c r="J142" t="s">
        <v>112</v>
      </c>
      <c r="K142" t="s">
        <v>113</v>
      </c>
    </row>
    <row r="143" spans="1:11" x14ac:dyDescent="0.25">
      <c r="A143" t="str">
        <f t="shared" si="21"/>
        <v>MS</v>
      </c>
      <c r="B143" t="str">
        <f t="shared" si="18"/>
        <v>main sample</v>
      </c>
      <c r="C143" t="str">
        <f t="shared" si="20"/>
        <v>freq</v>
      </c>
    </row>
    <row r="144" spans="1:11" x14ac:dyDescent="0.25">
      <c r="A144" t="str">
        <f t="shared" si="21"/>
        <v>healthconditionMS</v>
      </c>
      <c r="B144" t="str">
        <f t="shared" si="18"/>
        <v>main sample</v>
      </c>
      <c r="C144" t="str">
        <f t="shared" si="20"/>
        <v>freq</v>
      </c>
      <c r="D144" t="str">
        <f>CONCATENATE(G144,G145)</f>
        <v>healthcondition</v>
      </c>
      <c r="G144" t="s">
        <v>114</v>
      </c>
      <c r="H144" t="s">
        <v>74</v>
      </c>
    </row>
    <row r="145" spans="1:11" x14ac:dyDescent="0.25">
      <c r="A145" t="str">
        <f t="shared" si="21"/>
        <v>healthconditionMS</v>
      </c>
      <c r="B145" t="str">
        <f t="shared" si="18"/>
        <v>main sample</v>
      </c>
      <c r="C145" t="str">
        <f t="shared" si="20"/>
        <v>freq</v>
      </c>
      <c r="D145" t="str">
        <f>D144</f>
        <v>healthcondition</v>
      </c>
      <c r="G145" t="s">
        <v>115</v>
      </c>
      <c r="H145" t="s">
        <v>74</v>
      </c>
      <c r="I145" t="s">
        <v>75</v>
      </c>
      <c r="J145" t="s">
        <v>76</v>
      </c>
      <c r="K145" t="s">
        <v>77</v>
      </c>
    </row>
    <row r="146" spans="1:11" x14ac:dyDescent="0.25">
      <c r="A146" t="str">
        <f t="shared" si="21"/>
        <v>healthconditionMS</v>
      </c>
      <c r="B146" t="str">
        <f t="shared" si="18"/>
        <v>main sample</v>
      </c>
      <c r="C146" t="str">
        <f t="shared" si="20"/>
        <v>freq</v>
      </c>
      <c r="D146" t="str">
        <f>D145</f>
        <v>healthcondition</v>
      </c>
      <c r="G146" t="s">
        <v>79</v>
      </c>
      <c r="H146" t="s">
        <v>78</v>
      </c>
      <c r="I146" t="s">
        <v>79</v>
      </c>
      <c r="J146" t="s">
        <v>80</v>
      </c>
      <c r="K146" t="s">
        <v>80</v>
      </c>
    </row>
    <row r="147" spans="1:11" x14ac:dyDescent="0.25">
      <c r="A147" t="str">
        <f t="shared" si="21"/>
        <v>healthcondition0MS</v>
      </c>
      <c r="B147" t="str">
        <f t="shared" si="18"/>
        <v>main sample</v>
      </c>
      <c r="C147" t="str">
        <f t="shared" si="20"/>
        <v>freq</v>
      </c>
      <c r="D147" t="str">
        <f t="shared" si="20"/>
        <v>healthcondition</v>
      </c>
      <c r="E147">
        <f t="shared" ref="E147:E149" si="22">G147</f>
        <v>0</v>
      </c>
      <c r="G147">
        <v>0</v>
      </c>
      <c r="H147" t="s">
        <v>74</v>
      </c>
      <c r="I147" s="2">
        <v>9867</v>
      </c>
      <c r="J147">
        <v>72.540000000000006</v>
      </c>
      <c r="K147">
        <v>72.540000000000006</v>
      </c>
    </row>
    <row r="148" spans="1:11" x14ac:dyDescent="0.25">
      <c r="A148" t="str">
        <f t="shared" si="21"/>
        <v>healthcondition1MS</v>
      </c>
      <c r="B148" t="str">
        <f t="shared" si="18"/>
        <v>main sample</v>
      </c>
      <c r="C148" t="str">
        <f t="shared" si="20"/>
        <v>freq</v>
      </c>
      <c r="D148" t="str">
        <f t="shared" si="20"/>
        <v>healthcondition</v>
      </c>
      <c r="E148">
        <f t="shared" si="22"/>
        <v>1</v>
      </c>
      <c r="G148">
        <v>1</v>
      </c>
      <c r="H148" t="s">
        <v>74</v>
      </c>
      <c r="I148" s="2">
        <v>2406</v>
      </c>
      <c r="J148">
        <v>17.690000000000001</v>
      </c>
      <c r="K148">
        <v>90.22</v>
      </c>
    </row>
    <row r="149" spans="1:11" x14ac:dyDescent="0.25">
      <c r="A149" t="str">
        <f t="shared" si="21"/>
        <v>healthcondition2MS</v>
      </c>
      <c r="B149" t="str">
        <f t="shared" si="18"/>
        <v>main sample</v>
      </c>
      <c r="C149" t="str">
        <f t="shared" si="20"/>
        <v>freq</v>
      </c>
      <c r="D149" t="str">
        <f t="shared" si="20"/>
        <v>healthcondition</v>
      </c>
      <c r="E149">
        <f t="shared" si="22"/>
        <v>2</v>
      </c>
      <c r="G149">
        <v>2</v>
      </c>
      <c r="H149" t="s">
        <v>74</v>
      </c>
      <c r="I149" s="2">
        <v>1310</v>
      </c>
      <c r="J149">
        <v>9.6300000000000008</v>
      </c>
      <c r="K149">
        <v>99.85</v>
      </c>
    </row>
    <row r="150" spans="1:11" x14ac:dyDescent="0.25">
      <c r="A150" t="str">
        <f t="shared" si="21"/>
        <v>healthcondition.MS</v>
      </c>
      <c r="B150" t="str">
        <f t="shared" si="18"/>
        <v>main sample</v>
      </c>
      <c r="C150" t="str">
        <f t="shared" si="20"/>
        <v>freq</v>
      </c>
      <c r="D150" t="str">
        <f t="shared" ref="D150" si="23">D149</f>
        <v>healthcondition</v>
      </c>
      <c r="E150" t="str">
        <f t="shared" ref="E150" si="24">G150</f>
        <v>.</v>
      </c>
      <c r="G150" t="s">
        <v>93</v>
      </c>
      <c r="H150" t="s">
        <v>74</v>
      </c>
      <c r="I150">
        <v>20</v>
      </c>
      <c r="J150">
        <v>0.15</v>
      </c>
      <c r="K150">
        <v>100</v>
      </c>
    </row>
    <row r="151" spans="1:11" x14ac:dyDescent="0.25">
      <c r="A151" t="str">
        <f t="shared" si="21"/>
        <v>MS</v>
      </c>
      <c r="B151" t="str">
        <f t="shared" si="18"/>
        <v>main sample</v>
      </c>
      <c r="C151" t="str">
        <f t="shared" si="20"/>
        <v>freq</v>
      </c>
      <c r="G151" t="s">
        <v>79</v>
      </c>
      <c r="H151" t="s">
        <v>78</v>
      </c>
      <c r="I151" t="s">
        <v>79</v>
      </c>
      <c r="J151" t="s">
        <v>80</v>
      </c>
      <c r="K151" t="s">
        <v>80</v>
      </c>
    </row>
    <row r="152" spans="1:11" x14ac:dyDescent="0.25">
      <c r="A152" t="str">
        <f t="shared" si="21"/>
        <v>MS</v>
      </c>
      <c r="B152" t="str">
        <f t="shared" si="18"/>
        <v>main sample</v>
      </c>
      <c r="C152" t="str">
        <f t="shared" si="20"/>
        <v>freq</v>
      </c>
      <c r="G152" t="s">
        <v>81</v>
      </c>
      <c r="H152" t="s">
        <v>74</v>
      </c>
      <c r="I152" s="2">
        <v>13603</v>
      </c>
      <c r="J152">
        <v>100</v>
      </c>
    </row>
    <row r="153" spans="1:11" x14ac:dyDescent="0.25">
      <c r="A153" t="str">
        <f t="shared" si="21"/>
        <v>MS</v>
      </c>
      <c r="B153" t="str">
        <f t="shared" si="18"/>
        <v>main sample</v>
      </c>
      <c r="C153" t="str">
        <f t="shared" si="20"/>
        <v>freq</v>
      </c>
    </row>
    <row r="154" spans="1:11" x14ac:dyDescent="0.25">
      <c r="A154" t="str">
        <f t="shared" si="21"/>
        <v>MS</v>
      </c>
      <c r="B154" t="str">
        <f t="shared" si="18"/>
        <v>main sample</v>
      </c>
      <c r="C154" t="str">
        <f t="shared" si="20"/>
        <v>freq</v>
      </c>
      <c r="G154" t="s">
        <v>84</v>
      </c>
      <c r="H154" t="s">
        <v>85</v>
      </c>
      <c r="I154" t="s">
        <v>116</v>
      </c>
      <c r="J154" t="s">
        <v>117</v>
      </c>
      <c r="K154" t="s">
        <v>100</v>
      </c>
    </row>
    <row r="155" spans="1:11" x14ac:dyDescent="0.25">
      <c r="A155" t="str">
        <f t="shared" si="21"/>
        <v>MS</v>
      </c>
      <c r="B155" t="str">
        <f t="shared" si="18"/>
        <v>main sample</v>
      </c>
      <c r="C155" t="str">
        <f t="shared" si="20"/>
        <v>freq</v>
      </c>
    </row>
    <row r="156" spans="1:11" x14ac:dyDescent="0.25">
      <c r="A156" t="str">
        <f t="shared" si="21"/>
        <v>countryofbirthMS</v>
      </c>
      <c r="B156" t="str">
        <f t="shared" si="18"/>
        <v>main sample</v>
      </c>
      <c r="C156" t="str">
        <f t="shared" si="20"/>
        <v>freq</v>
      </c>
      <c r="D156" t="str">
        <f>CONCATENATE(G156,G157)</f>
        <v>countryofbirth</v>
      </c>
      <c r="G156" t="s">
        <v>118</v>
      </c>
      <c r="H156" t="s">
        <v>74</v>
      </c>
    </row>
    <row r="157" spans="1:11" x14ac:dyDescent="0.25">
      <c r="A157" t="str">
        <f t="shared" si="21"/>
        <v>countryofbirthMS</v>
      </c>
      <c r="B157" t="str">
        <f t="shared" si="18"/>
        <v>main sample</v>
      </c>
      <c r="C157" t="str">
        <f t="shared" si="20"/>
        <v>freq</v>
      </c>
      <c r="D157" t="str">
        <f>D156</f>
        <v>countryofbirth</v>
      </c>
      <c r="G157" t="s">
        <v>119</v>
      </c>
      <c r="H157" t="s">
        <v>74</v>
      </c>
      <c r="I157" t="s">
        <v>75</v>
      </c>
      <c r="J157" t="s">
        <v>76</v>
      </c>
      <c r="K157" t="s">
        <v>77</v>
      </c>
    </row>
    <row r="158" spans="1:11" x14ac:dyDescent="0.25">
      <c r="A158" t="str">
        <f t="shared" si="21"/>
        <v>countryofbirthMS</v>
      </c>
      <c r="B158" t="str">
        <f t="shared" si="18"/>
        <v>main sample</v>
      </c>
      <c r="C158" t="str">
        <f t="shared" si="20"/>
        <v>freq</v>
      </c>
      <c r="D158" t="str">
        <f>D157</f>
        <v>countryofbirth</v>
      </c>
      <c r="G158" t="s">
        <v>79</v>
      </c>
      <c r="H158" t="s">
        <v>78</v>
      </c>
      <c r="I158" t="s">
        <v>79</v>
      </c>
      <c r="J158" t="s">
        <v>80</v>
      </c>
      <c r="K158" t="s">
        <v>80</v>
      </c>
    </row>
    <row r="159" spans="1:11" x14ac:dyDescent="0.25">
      <c r="A159" t="str">
        <f t="shared" si="21"/>
        <v>countryofbirth1MS</v>
      </c>
      <c r="B159" t="str">
        <f t="shared" si="18"/>
        <v>main sample</v>
      </c>
      <c r="C159" t="str">
        <f t="shared" si="20"/>
        <v>freq</v>
      </c>
      <c r="D159" t="str">
        <f t="shared" si="20"/>
        <v>countryofbirth</v>
      </c>
      <c r="E159">
        <f t="shared" ref="E159:E162" si="25">G159</f>
        <v>1</v>
      </c>
      <c r="G159">
        <v>1</v>
      </c>
      <c r="H159" t="s">
        <v>74</v>
      </c>
      <c r="I159" s="2">
        <v>10925</v>
      </c>
      <c r="J159">
        <v>80.31</v>
      </c>
      <c r="K159">
        <v>80.31</v>
      </c>
    </row>
    <row r="160" spans="1:11" x14ac:dyDescent="0.25">
      <c r="A160" t="str">
        <f t="shared" si="21"/>
        <v>countryofbirth2MS</v>
      </c>
      <c r="B160" t="str">
        <f t="shared" si="18"/>
        <v>main sample</v>
      </c>
      <c r="C160" t="str">
        <f t="shared" si="20"/>
        <v>freq</v>
      </c>
      <c r="D160" t="str">
        <f t="shared" si="20"/>
        <v>countryofbirth</v>
      </c>
      <c r="E160">
        <f t="shared" si="25"/>
        <v>2</v>
      </c>
      <c r="G160">
        <v>2</v>
      </c>
      <c r="H160" t="s">
        <v>74</v>
      </c>
      <c r="I160" s="2">
        <v>1218</v>
      </c>
      <c r="J160">
        <v>8.9499999999999993</v>
      </c>
      <c r="K160">
        <v>89.27</v>
      </c>
    </row>
    <row r="161" spans="1:11" x14ac:dyDescent="0.25">
      <c r="A161" t="str">
        <f t="shared" si="21"/>
        <v>countryofbirth3MS</v>
      </c>
      <c r="B161" t="str">
        <f t="shared" si="18"/>
        <v>main sample</v>
      </c>
      <c r="C161" t="str">
        <f t="shared" si="20"/>
        <v>freq</v>
      </c>
      <c r="D161" t="str">
        <f t="shared" si="20"/>
        <v>countryofbirth</v>
      </c>
      <c r="E161">
        <f t="shared" si="25"/>
        <v>3</v>
      </c>
      <c r="G161">
        <v>3</v>
      </c>
      <c r="H161" t="s">
        <v>74</v>
      </c>
      <c r="I161" s="2">
        <v>1455</v>
      </c>
      <c r="J161">
        <v>10.7</v>
      </c>
      <c r="K161">
        <v>99.96</v>
      </c>
    </row>
    <row r="162" spans="1:11" x14ac:dyDescent="0.25">
      <c r="A162" t="str">
        <f t="shared" si="21"/>
        <v>countryofbirth.MS</v>
      </c>
      <c r="B162" t="str">
        <f t="shared" si="18"/>
        <v>main sample</v>
      </c>
      <c r="C162" t="str">
        <f t="shared" si="20"/>
        <v>freq</v>
      </c>
      <c r="D162" t="str">
        <f t="shared" si="20"/>
        <v>countryofbirth</v>
      </c>
      <c r="E162" t="str">
        <f t="shared" si="25"/>
        <v>.</v>
      </c>
      <c r="G162" t="s">
        <v>93</v>
      </c>
      <c r="H162" t="s">
        <v>74</v>
      </c>
      <c r="I162">
        <v>5</v>
      </c>
      <c r="J162">
        <v>0.04</v>
      </c>
      <c r="K162">
        <v>100</v>
      </c>
    </row>
    <row r="163" spans="1:11" x14ac:dyDescent="0.25">
      <c r="A163" t="str">
        <f t="shared" si="21"/>
        <v>MS</v>
      </c>
      <c r="B163" t="str">
        <f t="shared" si="18"/>
        <v>main sample</v>
      </c>
      <c r="C163" t="str">
        <f t="shared" si="20"/>
        <v>freq</v>
      </c>
      <c r="G163" t="s">
        <v>79</v>
      </c>
      <c r="H163" t="s">
        <v>78</v>
      </c>
      <c r="I163" t="s">
        <v>79</v>
      </c>
      <c r="J163" t="s">
        <v>80</v>
      </c>
      <c r="K163" t="s">
        <v>80</v>
      </c>
    </row>
    <row r="164" spans="1:11" x14ac:dyDescent="0.25">
      <c r="A164" t="str">
        <f t="shared" si="21"/>
        <v>MS</v>
      </c>
      <c r="B164" t="str">
        <f t="shared" si="18"/>
        <v>main sample</v>
      </c>
      <c r="C164" t="str">
        <f t="shared" si="20"/>
        <v>freq</v>
      </c>
      <c r="G164" t="s">
        <v>81</v>
      </c>
      <c r="H164" t="s">
        <v>74</v>
      </c>
      <c r="I164" s="2">
        <v>13603</v>
      </c>
      <c r="J164">
        <v>100</v>
      </c>
    </row>
    <row r="165" spans="1:11" x14ac:dyDescent="0.25">
      <c r="A165" t="str">
        <f t="shared" si="21"/>
        <v>MS</v>
      </c>
      <c r="B165" t="str">
        <f t="shared" si="18"/>
        <v>main sample</v>
      </c>
      <c r="C165" t="str">
        <f t="shared" si="20"/>
        <v>freq</v>
      </c>
    </row>
    <row r="166" spans="1:11" x14ac:dyDescent="0.25">
      <c r="A166" t="str">
        <f t="shared" si="21"/>
        <v>MS</v>
      </c>
      <c r="B166" t="str">
        <f t="shared" si="18"/>
        <v>main sample</v>
      </c>
      <c r="C166" t="str">
        <f t="shared" si="20"/>
        <v>freq</v>
      </c>
      <c r="G166" t="s">
        <v>84</v>
      </c>
      <c r="H166" t="s">
        <v>85</v>
      </c>
      <c r="I166" t="s">
        <v>120</v>
      </c>
      <c r="J166" t="s">
        <v>121</v>
      </c>
      <c r="K166" t="s">
        <v>122</v>
      </c>
    </row>
    <row r="167" spans="1:11" x14ac:dyDescent="0.25">
      <c r="A167" t="str">
        <f t="shared" si="21"/>
        <v>MS</v>
      </c>
      <c r="B167" t="str">
        <f t="shared" si="18"/>
        <v>main sample</v>
      </c>
      <c r="C167" t="str">
        <f t="shared" si="20"/>
        <v>freq</v>
      </c>
    </row>
    <row r="168" spans="1:11" x14ac:dyDescent="0.25">
      <c r="A168" t="str">
        <f t="shared" si="21"/>
        <v>educationMS</v>
      </c>
      <c r="B168" t="str">
        <f t="shared" si="18"/>
        <v>main sample</v>
      </c>
      <c r="C168" t="str">
        <f t="shared" si="20"/>
        <v>freq</v>
      </c>
      <c r="D168" t="str">
        <f>G168</f>
        <v>education</v>
      </c>
      <c r="G168" t="s">
        <v>123</v>
      </c>
      <c r="H168" t="s">
        <v>74</v>
      </c>
      <c r="I168" t="s">
        <v>75</v>
      </c>
      <c r="J168" t="s">
        <v>76</v>
      </c>
      <c r="K168" t="s">
        <v>77</v>
      </c>
    </row>
    <row r="169" spans="1:11" x14ac:dyDescent="0.25">
      <c r="A169" t="str">
        <f t="shared" si="21"/>
        <v>educationMS</v>
      </c>
      <c r="B169" t="str">
        <f t="shared" si="18"/>
        <v>main sample</v>
      </c>
      <c r="C169" t="str">
        <f t="shared" si="20"/>
        <v>freq</v>
      </c>
      <c r="D169" t="str">
        <f>D168</f>
        <v>education</v>
      </c>
      <c r="G169" t="s">
        <v>79</v>
      </c>
      <c r="H169" t="s">
        <v>78</v>
      </c>
      <c r="I169" t="s">
        <v>79</v>
      </c>
      <c r="J169" t="s">
        <v>80</v>
      </c>
      <c r="K169" t="s">
        <v>80</v>
      </c>
    </row>
    <row r="170" spans="1:11" x14ac:dyDescent="0.25">
      <c r="A170" t="str">
        <f t="shared" si="21"/>
        <v>education1MS</v>
      </c>
      <c r="B170" t="str">
        <f t="shared" si="18"/>
        <v>main sample</v>
      </c>
      <c r="C170" t="str">
        <f t="shared" si="20"/>
        <v>freq</v>
      </c>
      <c r="D170" t="str">
        <f>D169</f>
        <v>education</v>
      </c>
      <c r="E170">
        <f t="shared" ref="E170:E175" si="26">G170</f>
        <v>1</v>
      </c>
      <c r="G170">
        <v>1</v>
      </c>
      <c r="H170" t="s">
        <v>74</v>
      </c>
      <c r="I170" s="2">
        <v>2968</v>
      </c>
      <c r="J170">
        <v>21.82</v>
      </c>
      <c r="K170">
        <v>21.82</v>
      </c>
    </row>
    <row r="171" spans="1:11" x14ac:dyDescent="0.25">
      <c r="A171" t="str">
        <f t="shared" si="21"/>
        <v>education2MS</v>
      </c>
      <c r="B171" t="str">
        <f t="shared" si="18"/>
        <v>main sample</v>
      </c>
      <c r="C171" t="str">
        <f t="shared" si="20"/>
        <v>freq</v>
      </c>
      <c r="D171" t="str">
        <f t="shared" si="20"/>
        <v>education</v>
      </c>
      <c r="E171">
        <f t="shared" si="26"/>
        <v>2</v>
      </c>
      <c r="G171">
        <v>2</v>
      </c>
      <c r="H171" t="s">
        <v>74</v>
      </c>
      <c r="I171" s="2">
        <v>1152</v>
      </c>
      <c r="J171">
        <v>8.4700000000000006</v>
      </c>
      <c r="K171">
        <v>30.29</v>
      </c>
    </row>
    <row r="172" spans="1:11" x14ac:dyDescent="0.25">
      <c r="A172" t="str">
        <f t="shared" si="21"/>
        <v>education3MS</v>
      </c>
      <c r="B172" t="str">
        <f t="shared" si="18"/>
        <v>main sample</v>
      </c>
      <c r="C172" t="str">
        <f t="shared" si="20"/>
        <v>freq</v>
      </c>
      <c r="D172" t="str">
        <f t="shared" si="20"/>
        <v>education</v>
      </c>
      <c r="E172">
        <f t="shared" si="26"/>
        <v>3</v>
      </c>
      <c r="G172">
        <v>3</v>
      </c>
      <c r="H172" t="s">
        <v>74</v>
      </c>
      <c r="I172" s="2">
        <v>2229</v>
      </c>
      <c r="J172">
        <v>16.39</v>
      </c>
      <c r="K172">
        <v>46.67</v>
      </c>
    </row>
    <row r="173" spans="1:11" x14ac:dyDescent="0.25">
      <c r="A173" t="str">
        <f t="shared" si="21"/>
        <v>education4MS</v>
      </c>
      <c r="B173" t="str">
        <f t="shared" si="18"/>
        <v>main sample</v>
      </c>
      <c r="C173" t="str">
        <f t="shared" si="20"/>
        <v>freq</v>
      </c>
      <c r="D173" t="str">
        <f t="shared" si="20"/>
        <v>education</v>
      </c>
      <c r="E173">
        <f t="shared" si="26"/>
        <v>4</v>
      </c>
      <c r="G173">
        <v>4</v>
      </c>
      <c r="H173" t="s">
        <v>74</v>
      </c>
      <c r="I173" s="2">
        <v>2856</v>
      </c>
      <c r="J173">
        <v>21</v>
      </c>
      <c r="K173">
        <v>67.67</v>
      </c>
    </row>
    <row r="174" spans="1:11" x14ac:dyDescent="0.25">
      <c r="A174" t="str">
        <f t="shared" si="21"/>
        <v>education5MS</v>
      </c>
      <c r="B174" t="str">
        <f t="shared" si="18"/>
        <v>main sample</v>
      </c>
      <c r="C174" t="str">
        <f t="shared" si="20"/>
        <v>freq</v>
      </c>
      <c r="D174" t="str">
        <f t="shared" si="20"/>
        <v>education</v>
      </c>
      <c r="E174">
        <f t="shared" si="26"/>
        <v>5</v>
      </c>
      <c r="G174">
        <v>5</v>
      </c>
      <c r="H174" t="s">
        <v>74</v>
      </c>
      <c r="I174" s="2">
        <v>2874</v>
      </c>
      <c r="J174">
        <v>21.13</v>
      </c>
      <c r="K174">
        <v>88.8</v>
      </c>
    </row>
    <row r="175" spans="1:11" x14ac:dyDescent="0.25">
      <c r="A175" t="str">
        <f t="shared" si="21"/>
        <v>education6MS</v>
      </c>
      <c r="B175" t="str">
        <f t="shared" si="18"/>
        <v>main sample</v>
      </c>
      <c r="C175" t="str">
        <f t="shared" si="20"/>
        <v>freq</v>
      </c>
      <c r="D175" t="str">
        <f t="shared" si="20"/>
        <v>education</v>
      </c>
      <c r="E175">
        <f t="shared" si="26"/>
        <v>6</v>
      </c>
      <c r="G175">
        <v>6</v>
      </c>
      <c r="H175" t="s">
        <v>74</v>
      </c>
      <c r="I175" s="2">
        <v>1524</v>
      </c>
      <c r="J175">
        <v>11.2</v>
      </c>
      <c r="K175">
        <v>100</v>
      </c>
    </row>
    <row r="176" spans="1:11" x14ac:dyDescent="0.25">
      <c r="A176" t="str">
        <f t="shared" si="21"/>
        <v>MS</v>
      </c>
      <c r="B176" t="str">
        <f t="shared" si="18"/>
        <v>main sample</v>
      </c>
      <c r="C176" t="str">
        <f t="shared" si="20"/>
        <v>freq</v>
      </c>
      <c r="G176" t="s">
        <v>79</v>
      </c>
      <c r="H176" t="s">
        <v>78</v>
      </c>
      <c r="I176" t="s">
        <v>79</v>
      </c>
      <c r="J176" t="s">
        <v>80</v>
      </c>
      <c r="K176" t="s">
        <v>80</v>
      </c>
    </row>
    <row r="177" spans="1:11" x14ac:dyDescent="0.25">
      <c r="A177" t="str">
        <f t="shared" si="21"/>
        <v>MS</v>
      </c>
      <c r="B177" t="str">
        <f t="shared" si="18"/>
        <v>main sample</v>
      </c>
      <c r="C177" t="str">
        <f t="shared" si="20"/>
        <v>freq</v>
      </c>
      <c r="G177" t="s">
        <v>81</v>
      </c>
      <c r="H177" t="s">
        <v>74</v>
      </c>
      <c r="I177" s="2">
        <v>13603</v>
      </c>
      <c r="J177">
        <v>100</v>
      </c>
    </row>
    <row r="178" spans="1:11" x14ac:dyDescent="0.25">
      <c r="A178" t="str">
        <f t="shared" si="21"/>
        <v>MS</v>
      </c>
      <c r="B178" t="str">
        <f t="shared" si="18"/>
        <v>main sample</v>
      </c>
      <c r="C178" t="str">
        <f t="shared" si="20"/>
        <v>freq</v>
      </c>
    </row>
    <row r="179" spans="1:11" x14ac:dyDescent="0.25">
      <c r="A179" t="str">
        <f t="shared" si="21"/>
        <v>MS</v>
      </c>
      <c r="B179" t="str">
        <f t="shared" si="18"/>
        <v>main sample</v>
      </c>
      <c r="C179" t="str">
        <f t="shared" si="20"/>
        <v>freq</v>
      </c>
      <c r="G179" t="s">
        <v>84</v>
      </c>
      <c r="H179" t="s">
        <v>85</v>
      </c>
      <c r="I179" t="s">
        <v>124</v>
      </c>
      <c r="J179" t="s">
        <v>125</v>
      </c>
      <c r="K179" t="s">
        <v>126</v>
      </c>
    </row>
    <row r="180" spans="1:11" x14ac:dyDescent="0.25">
      <c r="A180" t="str">
        <f t="shared" si="21"/>
        <v>MS</v>
      </c>
      <c r="B180" t="str">
        <f t="shared" si="18"/>
        <v>main sample</v>
      </c>
      <c r="C180" t="str">
        <f t="shared" si="20"/>
        <v>freq</v>
      </c>
    </row>
    <row r="181" spans="1:11" x14ac:dyDescent="0.25">
      <c r="A181" t="str">
        <f t="shared" si="21"/>
        <v>sexMS</v>
      </c>
      <c r="B181" t="str">
        <f t="shared" si="18"/>
        <v>main sample</v>
      </c>
      <c r="C181" t="str">
        <f t="shared" si="20"/>
        <v>freq</v>
      </c>
      <c r="D181" t="str">
        <f>G181</f>
        <v>sex</v>
      </c>
      <c r="G181" t="s">
        <v>127</v>
      </c>
      <c r="H181" t="s">
        <v>74</v>
      </c>
      <c r="I181" t="s">
        <v>75</v>
      </c>
      <c r="J181" t="s">
        <v>76</v>
      </c>
      <c r="K181" t="s">
        <v>77</v>
      </c>
    </row>
    <row r="182" spans="1:11" x14ac:dyDescent="0.25">
      <c r="A182" t="str">
        <f t="shared" si="21"/>
        <v>sexMS</v>
      </c>
      <c r="B182" t="str">
        <f t="shared" si="18"/>
        <v>main sample</v>
      </c>
      <c r="C182" t="str">
        <f t="shared" si="20"/>
        <v>freq</v>
      </c>
      <c r="D182" t="str">
        <f>D181</f>
        <v>sex</v>
      </c>
      <c r="G182" t="s">
        <v>79</v>
      </c>
      <c r="H182" t="s">
        <v>78</v>
      </c>
      <c r="I182" t="s">
        <v>79</v>
      </c>
      <c r="J182" t="s">
        <v>80</v>
      </c>
      <c r="K182" t="s">
        <v>80</v>
      </c>
    </row>
    <row r="183" spans="1:11" x14ac:dyDescent="0.25">
      <c r="A183" t="str">
        <f t="shared" si="21"/>
        <v>sex1MS</v>
      </c>
      <c r="B183" t="str">
        <f t="shared" si="18"/>
        <v>main sample</v>
      </c>
      <c r="C183" t="str">
        <f t="shared" si="20"/>
        <v>freq</v>
      </c>
      <c r="D183" t="str">
        <f>D182</f>
        <v>sex</v>
      </c>
      <c r="E183">
        <f t="shared" ref="E183:E184" si="27">G183</f>
        <v>1</v>
      </c>
      <c r="G183">
        <v>1</v>
      </c>
      <c r="H183" t="s">
        <v>74</v>
      </c>
      <c r="I183" s="2">
        <v>6444</v>
      </c>
      <c r="J183">
        <v>47.37</v>
      </c>
      <c r="K183">
        <v>47.37</v>
      </c>
    </row>
    <row r="184" spans="1:11" x14ac:dyDescent="0.25">
      <c r="A184" t="str">
        <f t="shared" si="21"/>
        <v>sex2MS</v>
      </c>
      <c r="B184" t="str">
        <f t="shared" si="18"/>
        <v>main sample</v>
      </c>
      <c r="C184" t="str">
        <f t="shared" si="20"/>
        <v>freq</v>
      </c>
      <c r="D184" t="str">
        <f t="shared" si="20"/>
        <v>sex</v>
      </c>
      <c r="E184">
        <f t="shared" si="27"/>
        <v>2</v>
      </c>
      <c r="G184">
        <v>2</v>
      </c>
      <c r="H184" t="s">
        <v>74</v>
      </c>
      <c r="I184" s="2">
        <v>7159</v>
      </c>
      <c r="J184">
        <v>52.63</v>
      </c>
      <c r="K184">
        <v>100</v>
      </c>
    </row>
    <row r="185" spans="1:11" x14ac:dyDescent="0.25">
      <c r="A185" t="str">
        <f t="shared" si="21"/>
        <v>sexMS</v>
      </c>
      <c r="B185" t="str">
        <f t="shared" si="18"/>
        <v>main sample</v>
      </c>
      <c r="C185" t="str">
        <f t="shared" si="20"/>
        <v>freq</v>
      </c>
      <c r="D185" t="str">
        <f t="shared" si="20"/>
        <v>sex</v>
      </c>
      <c r="G185" t="s">
        <v>79</v>
      </c>
      <c r="H185" t="s">
        <v>78</v>
      </c>
      <c r="I185" t="s">
        <v>79</v>
      </c>
      <c r="J185" t="s">
        <v>80</v>
      </c>
      <c r="K185" t="s">
        <v>80</v>
      </c>
    </row>
    <row r="186" spans="1:11" x14ac:dyDescent="0.25">
      <c r="A186" t="str">
        <f t="shared" si="21"/>
        <v>MS</v>
      </c>
      <c r="B186" t="str">
        <f t="shared" si="18"/>
        <v>main sample</v>
      </c>
      <c r="C186" t="str">
        <f t="shared" si="20"/>
        <v>freq</v>
      </c>
      <c r="G186" t="s">
        <v>81</v>
      </c>
      <c r="H186" t="s">
        <v>74</v>
      </c>
      <c r="I186" s="2">
        <v>13603</v>
      </c>
      <c r="J186">
        <v>100</v>
      </c>
    </row>
    <row r="187" spans="1:11" x14ac:dyDescent="0.25">
      <c r="A187" t="str">
        <f t="shared" si="21"/>
        <v>MS</v>
      </c>
      <c r="B187" t="str">
        <f t="shared" si="18"/>
        <v>main sample</v>
      </c>
      <c r="C187" t="str">
        <f t="shared" si="20"/>
        <v>freq</v>
      </c>
    </row>
    <row r="188" spans="1:11" x14ac:dyDescent="0.25">
      <c r="A188" t="str">
        <f t="shared" si="21"/>
        <v>MS</v>
      </c>
      <c r="B188" t="str">
        <f t="shared" si="18"/>
        <v>main sample</v>
      </c>
      <c r="C188" t="str">
        <f t="shared" si="20"/>
        <v>freq</v>
      </c>
      <c r="G188" t="s">
        <v>84</v>
      </c>
      <c r="H188" t="s">
        <v>85</v>
      </c>
      <c r="I188" t="s">
        <v>128</v>
      </c>
      <c r="J188" t="s">
        <v>129</v>
      </c>
      <c r="K188" t="s">
        <v>105</v>
      </c>
    </row>
    <row r="189" spans="1:11" x14ac:dyDescent="0.25">
      <c r="A189" t="str">
        <f t="shared" si="21"/>
        <v>MS</v>
      </c>
      <c r="B189" t="str">
        <f t="shared" si="18"/>
        <v>main sample</v>
      </c>
      <c r="C189" t="str">
        <f t="shared" si="20"/>
        <v>freq</v>
      </c>
    </row>
    <row r="190" spans="1:11" x14ac:dyDescent="0.25">
      <c r="A190" t="str">
        <f t="shared" si="21"/>
        <v>childreninhhMS</v>
      </c>
      <c r="B190" t="str">
        <f t="shared" si="18"/>
        <v>main sample</v>
      </c>
      <c r="C190" t="str">
        <f t="shared" si="20"/>
        <v>freq</v>
      </c>
      <c r="D190" t="str">
        <f>CONCATENATE(G190,G191)</f>
        <v>childreninhh</v>
      </c>
      <c r="G190" t="s">
        <v>130</v>
      </c>
      <c r="H190" t="s">
        <v>74</v>
      </c>
    </row>
    <row r="191" spans="1:11" x14ac:dyDescent="0.25">
      <c r="A191" t="str">
        <f t="shared" si="21"/>
        <v>childreninhhMS</v>
      </c>
      <c r="B191" t="str">
        <f t="shared" si="18"/>
        <v>main sample</v>
      </c>
      <c r="C191" t="str">
        <f t="shared" si="20"/>
        <v>freq</v>
      </c>
      <c r="D191" t="str">
        <f>D190</f>
        <v>childreninhh</v>
      </c>
      <c r="G191" t="s">
        <v>131</v>
      </c>
      <c r="H191" t="s">
        <v>74</v>
      </c>
      <c r="I191" t="s">
        <v>75</v>
      </c>
      <c r="J191" t="s">
        <v>76</v>
      </c>
      <c r="K191" t="s">
        <v>77</v>
      </c>
    </row>
    <row r="192" spans="1:11" x14ac:dyDescent="0.25">
      <c r="A192" t="str">
        <f t="shared" si="21"/>
        <v>childreninhhMS</v>
      </c>
      <c r="B192" t="str">
        <f t="shared" si="18"/>
        <v>main sample</v>
      </c>
      <c r="C192" t="str">
        <f t="shared" si="20"/>
        <v>freq</v>
      </c>
      <c r="D192" t="str">
        <f t="shared" ref="D192:D195" si="28">D191</f>
        <v>childreninhh</v>
      </c>
      <c r="G192" t="s">
        <v>79</v>
      </c>
      <c r="H192" t="s">
        <v>78</v>
      </c>
      <c r="I192" t="s">
        <v>79</v>
      </c>
      <c r="J192" t="s">
        <v>80</v>
      </c>
      <c r="K192" t="s">
        <v>80</v>
      </c>
    </row>
    <row r="193" spans="1:11" x14ac:dyDescent="0.25">
      <c r="A193" t="str">
        <f t="shared" si="21"/>
        <v>childreninhh0MS</v>
      </c>
      <c r="B193" t="str">
        <f t="shared" si="18"/>
        <v>main sample</v>
      </c>
      <c r="C193" t="str">
        <f t="shared" si="20"/>
        <v>freq</v>
      </c>
      <c r="D193" t="str">
        <f t="shared" si="28"/>
        <v>childreninhh</v>
      </c>
      <c r="E193">
        <f t="shared" ref="E193:E195" si="29">G193</f>
        <v>0</v>
      </c>
      <c r="G193">
        <v>0</v>
      </c>
      <c r="H193" t="s">
        <v>74</v>
      </c>
      <c r="I193" s="2">
        <v>9416</v>
      </c>
      <c r="J193">
        <v>69.22</v>
      </c>
      <c r="K193">
        <v>69.22</v>
      </c>
    </row>
    <row r="194" spans="1:11" x14ac:dyDescent="0.25">
      <c r="A194" t="str">
        <f t="shared" si="21"/>
        <v>childreninhh1MS</v>
      </c>
      <c r="B194" t="str">
        <f t="shared" si="18"/>
        <v>main sample</v>
      </c>
      <c r="C194" t="str">
        <f t="shared" si="20"/>
        <v>freq</v>
      </c>
      <c r="D194" t="str">
        <f t="shared" si="28"/>
        <v>childreninhh</v>
      </c>
      <c r="E194">
        <f t="shared" si="29"/>
        <v>1</v>
      </c>
      <c r="G194">
        <v>1</v>
      </c>
      <c r="H194" t="s">
        <v>74</v>
      </c>
      <c r="I194" s="2">
        <v>1877</v>
      </c>
      <c r="J194">
        <v>13.8</v>
      </c>
      <c r="K194">
        <v>83.02</v>
      </c>
    </row>
    <row r="195" spans="1:11" x14ac:dyDescent="0.25">
      <c r="A195" t="str">
        <f t="shared" si="21"/>
        <v>childreninhh2MS</v>
      </c>
      <c r="B195" t="str">
        <f t="shared" si="18"/>
        <v>main sample</v>
      </c>
      <c r="C195" t="str">
        <f t="shared" si="20"/>
        <v>freq</v>
      </c>
      <c r="D195" t="str">
        <f t="shared" si="28"/>
        <v>childreninhh</v>
      </c>
      <c r="E195">
        <f t="shared" si="29"/>
        <v>2</v>
      </c>
      <c r="G195">
        <v>2</v>
      </c>
      <c r="H195" t="s">
        <v>74</v>
      </c>
      <c r="I195" s="2">
        <v>2310</v>
      </c>
      <c r="J195">
        <v>16.98</v>
      </c>
      <c r="K195">
        <v>100</v>
      </c>
    </row>
    <row r="196" spans="1:11" x14ac:dyDescent="0.25">
      <c r="A196" t="str">
        <f t="shared" si="21"/>
        <v>MS</v>
      </c>
      <c r="B196" t="str">
        <f t="shared" si="18"/>
        <v>main sample</v>
      </c>
      <c r="C196" t="str">
        <f t="shared" si="20"/>
        <v>freq</v>
      </c>
      <c r="G196" t="s">
        <v>79</v>
      </c>
      <c r="H196" t="s">
        <v>78</v>
      </c>
      <c r="I196" t="s">
        <v>79</v>
      </c>
      <c r="J196" t="s">
        <v>80</v>
      </c>
      <c r="K196" t="s">
        <v>80</v>
      </c>
    </row>
    <row r="197" spans="1:11" x14ac:dyDescent="0.25">
      <c r="A197" t="str">
        <f t="shared" si="21"/>
        <v>MS</v>
      </c>
      <c r="B197" t="str">
        <f t="shared" ref="B197:B260" si="30">B196</f>
        <v>main sample</v>
      </c>
      <c r="C197" t="str">
        <f t="shared" si="20"/>
        <v>freq</v>
      </c>
      <c r="G197" t="s">
        <v>81</v>
      </c>
      <c r="H197" t="s">
        <v>74</v>
      </c>
      <c r="I197" s="2">
        <v>13603</v>
      </c>
      <c r="J197">
        <v>100</v>
      </c>
    </row>
    <row r="198" spans="1:11" x14ac:dyDescent="0.25">
      <c r="A198" t="str">
        <f t="shared" si="21"/>
        <v>MS</v>
      </c>
      <c r="B198" t="str">
        <f t="shared" si="30"/>
        <v>main sample</v>
      </c>
      <c r="C198" t="str">
        <f t="shared" si="20"/>
        <v>freq</v>
      </c>
    </row>
    <row r="199" spans="1:11" x14ac:dyDescent="0.25">
      <c r="A199" t="str">
        <f t="shared" si="21"/>
        <v>MS</v>
      </c>
      <c r="B199" t="str">
        <f t="shared" si="30"/>
        <v>main sample</v>
      </c>
      <c r="C199" t="str">
        <f t="shared" si="20"/>
        <v>freq</v>
      </c>
      <c r="G199" t="s">
        <v>84</v>
      </c>
      <c r="H199" t="s">
        <v>85</v>
      </c>
      <c r="I199" t="s">
        <v>132</v>
      </c>
      <c r="J199" t="s">
        <v>133</v>
      </c>
      <c r="K199" t="s">
        <v>91</v>
      </c>
    </row>
    <row r="200" spans="1:11" x14ac:dyDescent="0.25">
      <c r="A200" t="str">
        <f t="shared" si="21"/>
        <v>MS</v>
      </c>
      <c r="B200" t="str">
        <f t="shared" si="30"/>
        <v>main sample</v>
      </c>
      <c r="C200" t="str">
        <f t="shared" si="20"/>
        <v>freq</v>
      </c>
    </row>
    <row r="201" spans="1:11" x14ac:dyDescent="0.25">
      <c r="A201" t="str">
        <f t="shared" si="21"/>
        <v>adultsinhhMS</v>
      </c>
      <c r="B201" t="str">
        <f t="shared" si="30"/>
        <v>main sample</v>
      </c>
      <c r="C201" t="str">
        <f t="shared" ref="C201:D264" si="31">C200</f>
        <v>freq</v>
      </c>
      <c r="D201" t="str">
        <f>G201</f>
        <v>adultsinhh</v>
      </c>
      <c r="G201" t="s">
        <v>134</v>
      </c>
      <c r="H201" t="s">
        <v>74</v>
      </c>
      <c r="I201" t="s">
        <v>75</v>
      </c>
      <c r="J201" t="s">
        <v>76</v>
      </c>
      <c r="K201" t="s">
        <v>77</v>
      </c>
    </row>
    <row r="202" spans="1:11" x14ac:dyDescent="0.25">
      <c r="A202" t="str">
        <f t="shared" ref="A202:A234" si="32">CONCATENATE(D202,E202,IF(B202="main sample","MS","TU"))</f>
        <v>adultsinhhMS</v>
      </c>
      <c r="B202" t="str">
        <f t="shared" si="30"/>
        <v>main sample</v>
      </c>
      <c r="C202" t="str">
        <f t="shared" si="31"/>
        <v>freq</v>
      </c>
      <c r="D202" t="str">
        <f>D201</f>
        <v>adultsinhh</v>
      </c>
      <c r="G202" t="s">
        <v>79</v>
      </c>
      <c r="H202" t="s">
        <v>78</v>
      </c>
      <c r="I202" t="s">
        <v>79</v>
      </c>
      <c r="J202" t="s">
        <v>80</v>
      </c>
      <c r="K202" t="s">
        <v>80</v>
      </c>
    </row>
    <row r="203" spans="1:11" x14ac:dyDescent="0.25">
      <c r="A203" t="str">
        <f t="shared" si="32"/>
        <v>adultsinhh1MS</v>
      </c>
      <c r="B203" t="str">
        <f t="shared" si="30"/>
        <v>main sample</v>
      </c>
      <c r="C203" t="str">
        <f t="shared" si="31"/>
        <v>freq</v>
      </c>
      <c r="D203" t="str">
        <f>D202</f>
        <v>adultsinhh</v>
      </c>
      <c r="E203">
        <f t="shared" ref="E203:E205" si="33">G203</f>
        <v>1</v>
      </c>
      <c r="G203">
        <v>1</v>
      </c>
      <c r="H203" t="s">
        <v>74</v>
      </c>
      <c r="I203" s="2">
        <v>2385</v>
      </c>
      <c r="J203">
        <v>17.53</v>
      </c>
      <c r="K203">
        <v>17.53</v>
      </c>
    </row>
    <row r="204" spans="1:11" x14ac:dyDescent="0.25">
      <c r="A204" t="str">
        <f t="shared" si="32"/>
        <v>adultsinhh2MS</v>
      </c>
      <c r="B204" t="str">
        <f t="shared" si="30"/>
        <v>main sample</v>
      </c>
      <c r="C204" t="str">
        <f t="shared" si="31"/>
        <v>freq</v>
      </c>
      <c r="D204" t="str">
        <f t="shared" si="31"/>
        <v>adultsinhh</v>
      </c>
      <c r="E204">
        <f t="shared" si="33"/>
        <v>2</v>
      </c>
      <c r="G204">
        <v>2</v>
      </c>
      <c r="H204" t="s">
        <v>74</v>
      </c>
      <c r="I204" s="2">
        <v>7010</v>
      </c>
      <c r="J204">
        <v>51.53</v>
      </c>
      <c r="K204">
        <v>69.069999999999993</v>
      </c>
    </row>
    <row r="205" spans="1:11" x14ac:dyDescent="0.25">
      <c r="A205" t="str">
        <f t="shared" si="32"/>
        <v>adultsinhh3MS</v>
      </c>
      <c r="B205" t="str">
        <f t="shared" si="30"/>
        <v>main sample</v>
      </c>
      <c r="C205" t="str">
        <f t="shared" si="31"/>
        <v>freq</v>
      </c>
      <c r="D205" t="str">
        <f t="shared" si="31"/>
        <v>adultsinhh</v>
      </c>
      <c r="E205">
        <f t="shared" si="33"/>
        <v>3</v>
      </c>
      <c r="G205">
        <v>3</v>
      </c>
      <c r="H205" t="s">
        <v>74</v>
      </c>
      <c r="I205" s="2">
        <v>4208</v>
      </c>
      <c r="J205">
        <v>30.93</v>
      </c>
      <c r="K205">
        <v>100</v>
      </c>
    </row>
    <row r="206" spans="1:11" x14ac:dyDescent="0.25">
      <c r="A206" t="str">
        <f t="shared" si="32"/>
        <v>MS</v>
      </c>
      <c r="B206" t="str">
        <f t="shared" si="30"/>
        <v>main sample</v>
      </c>
      <c r="C206" t="str">
        <f t="shared" si="31"/>
        <v>freq</v>
      </c>
      <c r="G206" t="s">
        <v>79</v>
      </c>
      <c r="H206" t="s">
        <v>78</v>
      </c>
      <c r="I206" t="s">
        <v>79</v>
      </c>
      <c r="J206" t="s">
        <v>80</v>
      </c>
      <c r="K206" t="s">
        <v>80</v>
      </c>
    </row>
    <row r="207" spans="1:11" x14ac:dyDescent="0.25">
      <c r="A207" t="str">
        <f t="shared" si="32"/>
        <v>MS</v>
      </c>
      <c r="B207" t="str">
        <f t="shared" si="30"/>
        <v>main sample</v>
      </c>
      <c r="C207" t="str">
        <f t="shared" si="31"/>
        <v>freq</v>
      </c>
      <c r="G207" t="s">
        <v>81</v>
      </c>
      <c r="H207" t="s">
        <v>74</v>
      </c>
      <c r="I207" s="2">
        <v>13603</v>
      </c>
      <c r="J207">
        <v>100</v>
      </c>
    </row>
    <row r="208" spans="1:11" x14ac:dyDescent="0.25">
      <c r="A208" t="str">
        <f t="shared" si="32"/>
        <v>MS</v>
      </c>
      <c r="B208" t="str">
        <f t="shared" si="30"/>
        <v>main sample</v>
      </c>
      <c r="C208" t="str">
        <f t="shared" si="31"/>
        <v>freq</v>
      </c>
    </row>
    <row r="209" spans="1:11" x14ac:dyDescent="0.25">
      <c r="A209" t="str">
        <f t="shared" si="32"/>
        <v>MS</v>
      </c>
      <c r="B209" t="str">
        <f t="shared" si="30"/>
        <v>main sample</v>
      </c>
      <c r="C209" t="str">
        <f t="shared" si="31"/>
        <v>freq</v>
      </c>
      <c r="G209" t="s">
        <v>84</v>
      </c>
      <c r="H209" t="s">
        <v>85</v>
      </c>
      <c r="I209" t="s">
        <v>135</v>
      </c>
      <c r="J209" t="s">
        <v>136</v>
      </c>
      <c r="K209" t="s">
        <v>100</v>
      </c>
    </row>
    <row r="210" spans="1:11" x14ac:dyDescent="0.25">
      <c r="A210" t="str">
        <f t="shared" si="32"/>
        <v>MS</v>
      </c>
      <c r="B210" t="str">
        <f t="shared" si="30"/>
        <v>main sample</v>
      </c>
      <c r="C210" t="str">
        <f t="shared" si="31"/>
        <v>freq</v>
      </c>
    </row>
    <row r="211" spans="1:11" x14ac:dyDescent="0.25">
      <c r="A211" t="str">
        <f t="shared" si="32"/>
        <v>benefitreliantMS</v>
      </c>
      <c r="B211" t="str">
        <f t="shared" si="30"/>
        <v>main sample</v>
      </c>
      <c r="C211" t="str">
        <f t="shared" si="31"/>
        <v>freq</v>
      </c>
      <c r="D211" t="str">
        <f>CONCATENATE(G211,G212)</f>
        <v>benefitreliant</v>
      </c>
      <c r="G211" t="s">
        <v>137</v>
      </c>
      <c r="H211" t="s">
        <v>74</v>
      </c>
    </row>
    <row r="212" spans="1:11" x14ac:dyDescent="0.25">
      <c r="A212" t="str">
        <f t="shared" si="32"/>
        <v>benefitreliantMS</v>
      </c>
      <c r="B212" t="str">
        <f t="shared" si="30"/>
        <v>main sample</v>
      </c>
      <c r="C212" t="str">
        <f t="shared" si="31"/>
        <v>freq</v>
      </c>
      <c r="D212" t="str">
        <f>D211</f>
        <v>benefitreliant</v>
      </c>
      <c r="G212" t="s">
        <v>138</v>
      </c>
      <c r="H212" t="s">
        <v>74</v>
      </c>
      <c r="I212" t="s">
        <v>75</v>
      </c>
      <c r="J212" t="s">
        <v>76</v>
      </c>
      <c r="K212" t="s">
        <v>77</v>
      </c>
    </row>
    <row r="213" spans="1:11" x14ac:dyDescent="0.25">
      <c r="A213" t="str">
        <f t="shared" si="32"/>
        <v>benefitreliantMS</v>
      </c>
      <c r="B213" t="str">
        <f t="shared" si="30"/>
        <v>main sample</v>
      </c>
      <c r="C213" t="str">
        <f t="shared" si="31"/>
        <v>freq</v>
      </c>
      <c r="D213" t="str">
        <f>D212</f>
        <v>benefitreliant</v>
      </c>
      <c r="G213" t="s">
        <v>79</v>
      </c>
      <c r="H213" t="s">
        <v>78</v>
      </c>
      <c r="I213" t="s">
        <v>79</v>
      </c>
      <c r="J213" t="s">
        <v>80</v>
      </c>
      <c r="K213" t="s">
        <v>80</v>
      </c>
    </row>
    <row r="214" spans="1:11" x14ac:dyDescent="0.25">
      <c r="A214" t="str">
        <f t="shared" si="32"/>
        <v>benefitreliant0MS</v>
      </c>
      <c r="B214" t="str">
        <f t="shared" si="30"/>
        <v>main sample</v>
      </c>
      <c r="C214" t="str">
        <f t="shared" si="31"/>
        <v>freq</v>
      </c>
      <c r="D214" t="str">
        <f t="shared" si="31"/>
        <v>benefitreliant</v>
      </c>
      <c r="E214">
        <f t="shared" ref="E214:E215" si="34">G214</f>
        <v>0</v>
      </c>
      <c r="G214">
        <v>0</v>
      </c>
      <c r="H214" t="s">
        <v>74</v>
      </c>
      <c r="I214" s="2">
        <v>11393</v>
      </c>
      <c r="J214">
        <v>83.75</v>
      </c>
      <c r="K214">
        <v>83.75</v>
      </c>
    </row>
    <row r="215" spans="1:11" x14ac:dyDescent="0.25">
      <c r="A215" t="str">
        <f t="shared" si="32"/>
        <v>benefitreliant1MS</v>
      </c>
      <c r="B215" t="str">
        <f t="shared" si="30"/>
        <v>main sample</v>
      </c>
      <c r="C215" t="str">
        <f t="shared" si="31"/>
        <v>freq</v>
      </c>
      <c r="D215" t="str">
        <f t="shared" si="31"/>
        <v>benefitreliant</v>
      </c>
      <c r="E215">
        <f t="shared" si="34"/>
        <v>1</v>
      </c>
      <c r="G215">
        <v>1</v>
      </c>
      <c r="H215" t="s">
        <v>74</v>
      </c>
      <c r="I215" s="2">
        <v>2210</v>
      </c>
      <c r="J215">
        <v>16.25</v>
      </c>
      <c r="K215">
        <v>100</v>
      </c>
    </row>
    <row r="216" spans="1:11" x14ac:dyDescent="0.25">
      <c r="A216" t="str">
        <f t="shared" si="32"/>
        <v>MS</v>
      </c>
      <c r="B216" t="str">
        <f t="shared" si="30"/>
        <v>main sample</v>
      </c>
      <c r="C216" t="str">
        <f t="shared" si="31"/>
        <v>freq</v>
      </c>
      <c r="G216" t="s">
        <v>79</v>
      </c>
      <c r="H216" t="s">
        <v>78</v>
      </c>
      <c r="I216" t="s">
        <v>79</v>
      </c>
      <c r="J216" t="s">
        <v>80</v>
      </c>
      <c r="K216" t="s">
        <v>80</v>
      </c>
    </row>
    <row r="217" spans="1:11" x14ac:dyDescent="0.25">
      <c r="A217" t="str">
        <f t="shared" si="32"/>
        <v>MS</v>
      </c>
      <c r="B217" t="str">
        <f t="shared" si="30"/>
        <v>main sample</v>
      </c>
      <c r="C217" t="str">
        <f t="shared" si="31"/>
        <v>freq</v>
      </c>
      <c r="G217" t="s">
        <v>81</v>
      </c>
      <c r="H217" t="s">
        <v>74</v>
      </c>
      <c r="I217" s="2">
        <v>13603</v>
      </c>
      <c r="J217">
        <v>100</v>
      </c>
    </row>
    <row r="218" spans="1:11" x14ac:dyDescent="0.25">
      <c r="A218" t="str">
        <f t="shared" si="32"/>
        <v>MS</v>
      </c>
      <c r="B218" t="str">
        <f t="shared" si="30"/>
        <v>main sample</v>
      </c>
      <c r="C218" t="str">
        <f t="shared" si="31"/>
        <v>freq</v>
      </c>
    </row>
    <row r="219" spans="1:11" x14ac:dyDescent="0.25">
      <c r="A219" t="str">
        <f t="shared" si="32"/>
        <v>MS</v>
      </c>
      <c r="B219" t="str">
        <f t="shared" si="30"/>
        <v>main sample</v>
      </c>
      <c r="C219" t="str">
        <f t="shared" si="31"/>
        <v>freq</v>
      </c>
      <c r="G219" t="s">
        <v>84</v>
      </c>
      <c r="H219" t="s">
        <v>85</v>
      </c>
      <c r="I219" t="s">
        <v>139</v>
      </c>
      <c r="J219" t="s">
        <v>140</v>
      </c>
      <c r="K219" t="s">
        <v>122</v>
      </c>
    </row>
    <row r="220" spans="1:11" x14ac:dyDescent="0.25">
      <c r="A220" t="str">
        <f t="shared" si="32"/>
        <v>MS</v>
      </c>
      <c r="B220" t="str">
        <f t="shared" si="30"/>
        <v>main sample</v>
      </c>
      <c r="C220" t="str">
        <f t="shared" si="31"/>
        <v>freq</v>
      </c>
    </row>
    <row r="221" spans="1:11" x14ac:dyDescent="0.25">
      <c r="A221" t="str">
        <f t="shared" si="32"/>
        <v>ftstudentMS</v>
      </c>
      <c r="B221" t="str">
        <f t="shared" si="30"/>
        <v>main sample</v>
      </c>
      <c r="C221" t="str">
        <f t="shared" si="31"/>
        <v>freq</v>
      </c>
      <c r="D221" t="str">
        <f>G221</f>
        <v>ftstudent</v>
      </c>
      <c r="G221" t="s">
        <v>141</v>
      </c>
      <c r="H221" t="s">
        <v>74</v>
      </c>
      <c r="I221" t="s">
        <v>75</v>
      </c>
      <c r="J221" t="s">
        <v>76</v>
      </c>
      <c r="K221" t="s">
        <v>77</v>
      </c>
    </row>
    <row r="222" spans="1:11" x14ac:dyDescent="0.25">
      <c r="A222" t="str">
        <f t="shared" si="32"/>
        <v>ftstudentMS</v>
      </c>
      <c r="B222" t="str">
        <f t="shared" si="30"/>
        <v>main sample</v>
      </c>
      <c r="C222" t="str">
        <f t="shared" si="31"/>
        <v>freq</v>
      </c>
      <c r="D222" t="str">
        <f>D221</f>
        <v>ftstudent</v>
      </c>
      <c r="G222" t="s">
        <v>79</v>
      </c>
      <c r="H222" t="s">
        <v>78</v>
      </c>
      <c r="I222" t="s">
        <v>79</v>
      </c>
      <c r="J222" t="s">
        <v>80</v>
      </c>
      <c r="K222" t="s">
        <v>80</v>
      </c>
    </row>
    <row r="223" spans="1:11" x14ac:dyDescent="0.25">
      <c r="A223" t="str">
        <f t="shared" si="32"/>
        <v>ftstudent0MS</v>
      </c>
      <c r="B223" t="str">
        <f t="shared" si="30"/>
        <v>main sample</v>
      </c>
      <c r="C223" t="str">
        <f t="shared" si="31"/>
        <v>freq</v>
      </c>
      <c r="D223" t="str">
        <f>D222</f>
        <v>ftstudent</v>
      </c>
      <c r="E223">
        <f t="shared" ref="E223:E224" si="35">G223</f>
        <v>0</v>
      </c>
      <c r="G223">
        <v>0</v>
      </c>
      <c r="H223" t="s">
        <v>74</v>
      </c>
      <c r="I223" s="2">
        <v>12200</v>
      </c>
      <c r="J223">
        <v>89.69</v>
      </c>
      <c r="K223">
        <v>89.69</v>
      </c>
    </row>
    <row r="224" spans="1:11" x14ac:dyDescent="0.25">
      <c r="A224" t="str">
        <f t="shared" si="32"/>
        <v>ftstudent1MS</v>
      </c>
      <c r="B224" t="str">
        <f t="shared" si="30"/>
        <v>main sample</v>
      </c>
      <c r="C224" t="str">
        <f t="shared" si="31"/>
        <v>freq</v>
      </c>
      <c r="D224" t="str">
        <f t="shared" si="31"/>
        <v>ftstudent</v>
      </c>
      <c r="E224">
        <f t="shared" si="35"/>
        <v>1</v>
      </c>
      <c r="G224">
        <v>1</v>
      </c>
      <c r="H224" t="s">
        <v>74</v>
      </c>
      <c r="I224" s="2">
        <v>1403</v>
      </c>
      <c r="J224">
        <v>10.31</v>
      </c>
      <c r="K224">
        <v>100</v>
      </c>
    </row>
    <row r="225" spans="1:15" x14ac:dyDescent="0.25">
      <c r="A225" t="str">
        <f t="shared" si="32"/>
        <v>MS</v>
      </c>
      <c r="B225" t="str">
        <f t="shared" si="30"/>
        <v>main sample</v>
      </c>
      <c r="C225" t="str">
        <f t="shared" si="31"/>
        <v>freq</v>
      </c>
      <c r="G225" t="s">
        <v>79</v>
      </c>
      <c r="H225" t="s">
        <v>78</v>
      </c>
      <c r="I225" t="s">
        <v>79</v>
      </c>
      <c r="J225" t="s">
        <v>80</v>
      </c>
      <c r="K225" t="s">
        <v>80</v>
      </c>
    </row>
    <row r="226" spans="1:15" x14ac:dyDescent="0.25">
      <c r="A226" t="str">
        <f t="shared" si="32"/>
        <v>MS</v>
      </c>
      <c r="B226" t="str">
        <f t="shared" si="30"/>
        <v>main sample</v>
      </c>
      <c r="C226" t="str">
        <f t="shared" si="31"/>
        <v>freq</v>
      </c>
      <c r="G226" t="s">
        <v>81</v>
      </c>
      <c r="H226" t="s">
        <v>74</v>
      </c>
      <c r="I226" s="2">
        <v>13603</v>
      </c>
      <c r="J226">
        <v>100</v>
      </c>
    </row>
    <row r="227" spans="1:15" x14ac:dyDescent="0.25">
      <c r="A227" t="str">
        <f t="shared" si="32"/>
        <v>MS</v>
      </c>
      <c r="B227" t="str">
        <f t="shared" si="30"/>
        <v>main sample</v>
      </c>
      <c r="C227" t="str">
        <f t="shared" si="31"/>
        <v>freq</v>
      </c>
    </row>
    <row r="228" spans="1:15" x14ac:dyDescent="0.25">
      <c r="A228" t="str">
        <f t="shared" si="32"/>
        <v>MS</v>
      </c>
      <c r="B228" t="str">
        <f t="shared" si="30"/>
        <v>main sample</v>
      </c>
      <c r="C228" t="str">
        <f t="shared" si="31"/>
        <v>freq</v>
      </c>
      <c r="G228" t="s">
        <v>142</v>
      </c>
      <c r="H228" t="s">
        <v>143</v>
      </c>
      <c r="I228" t="s">
        <v>144</v>
      </c>
    </row>
    <row r="229" spans="1:15" x14ac:dyDescent="0.25">
      <c r="A229" t="str">
        <f t="shared" si="32"/>
        <v>MS</v>
      </c>
      <c r="B229" t="str">
        <f t="shared" si="30"/>
        <v>main sample</v>
      </c>
      <c r="C229" t="str">
        <f t="shared" si="31"/>
        <v>freq</v>
      </c>
      <c r="G229" t="s">
        <v>145</v>
      </c>
      <c r="I229" t="s">
        <v>74</v>
      </c>
    </row>
    <row r="230" spans="1:15" x14ac:dyDescent="0.25">
      <c r="A230" t="str">
        <f t="shared" si="32"/>
        <v>MS</v>
      </c>
      <c r="B230" t="str">
        <f t="shared" si="30"/>
        <v>main sample</v>
      </c>
      <c r="C230" t="str">
        <f t="shared" si="31"/>
        <v>freq</v>
      </c>
      <c r="G230" t="s">
        <v>146</v>
      </c>
      <c r="H230" t="s">
        <v>143</v>
      </c>
      <c r="I230" t="s">
        <v>147</v>
      </c>
    </row>
    <row r="231" spans="1:15" x14ac:dyDescent="0.25">
      <c r="A231" t="str">
        <f t="shared" si="32"/>
        <v>MS</v>
      </c>
      <c r="B231" t="str">
        <f t="shared" si="30"/>
        <v>main sample</v>
      </c>
      <c r="C231" t="str">
        <f t="shared" si="31"/>
        <v>freq</v>
      </c>
      <c r="G231" t="s">
        <v>148</v>
      </c>
      <c r="H231" t="s">
        <v>149</v>
      </c>
      <c r="I231" t="s">
        <v>150</v>
      </c>
    </row>
    <row r="232" spans="1:15" x14ac:dyDescent="0.25">
      <c r="A232" t="str">
        <f t="shared" si="32"/>
        <v>MS</v>
      </c>
      <c r="B232" t="str">
        <f t="shared" si="30"/>
        <v>main sample</v>
      </c>
      <c r="C232" t="str">
        <f t="shared" si="31"/>
        <v>freq</v>
      </c>
      <c r="G232" t="s">
        <v>151</v>
      </c>
      <c r="H232" t="s">
        <v>152</v>
      </c>
      <c r="I232" t="s">
        <v>153</v>
      </c>
    </row>
    <row r="233" spans="1:15" x14ac:dyDescent="0.25">
      <c r="A233" t="str">
        <f t="shared" si="32"/>
        <v>MS</v>
      </c>
      <c r="B233" t="str">
        <f t="shared" si="30"/>
        <v>main sample</v>
      </c>
      <c r="C233" t="str">
        <f t="shared" si="31"/>
        <v>freq</v>
      </c>
      <c r="G233" t="s">
        <v>142</v>
      </c>
      <c r="H233" t="s">
        <v>143</v>
      </c>
      <c r="I233" t="s">
        <v>144</v>
      </c>
    </row>
    <row r="234" spans="1:15" x14ac:dyDescent="0.25">
      <c r="A234" t="str">
        <f t="shared" si="32"/>
        <v>MS</v>
      </c>
      <c r="B234" t="str">
        <f t="shared" si="30"/>
        <v>main sample</v>
      </c>
      <c r="C234" t="str">
        <f t="shared" si="31"/>
        <v>freq</v>
      </c>
    </row>
    <row r="235" spans="1:15" x14ac:dyDescent="0.25">
      <c r="A235" t="str">
        <f>CONCATENATE(D235,E235,IF(B235="main sample","MS","TU"),F235)</f>
        <v>p1lastoutcomeMS</v>
      </c>
      <c r="B235" t="str">
        <f t="shared" si="30"/>
        <v>main sample</v>
      </c>
      <c r="C235" t="str">
        <f t="shared" si="31"/>
        <v>freq</v>
      </c>
      <c r="D235" t="str">
        <f>CONCATENATE(G235,G236)</f>
        <v>p1lastoutcome</v>
      </c>
      <c r="G235" t="s">
        <v>154</v>
      </c>
      <c r="H235" t="s">
        <v>74</v>
      </c>
      <c r="K235" t="s">
        <v>155</v>
      </c>
    </row>
    <row r="236" spans="1:15" x14ac:dyDescent="0.25">
      <c r="A236" t="str">
        <f t="shared" ref="A236:A299" si="36">CONCATENATE(D236,E236,IF(B236="main sample","MS","TU"),F236)</f>
        <v>p1lastoutcomeMS</v>
      </c>
      <c r="B236" t="str">
        <f t="shared" si="30"/>
        <v>main sample</v>
      </c>
      <c r="C236" t="str">
        <f t="shared" si="31"/>
        <v>freq</v>
      </c>
      <c r="D236" t="str">
        <f>D235</f>
        <v>p1lastoutcome</v>
      </c>
      <c r="G236" t="s">
        <v>156</v>
      </c>
      <c r="H236" t="s">
        <v>74</v>
      </c>
      <c r="I236">
        <v>12</v>
      </c>
      <c r="J236">
        <v>13</v>
      </c>
      <c r="K236">
        <v>14</v>
      </c>
      <c r="L236">
        <v>15</v>
      </c>
      <c r="M236">
        <v>16</v>
      </c>
      <c r="N236" t="s">
        <v>74</v>
      </c>
      <c r="O236" t="s">
        <v>81</v>
      </c>
    </row>
    <row r="237" spans="1:15" x14ac:dyDescent="0.25">
      <c r="A237" t="str">
        <f t="shared" si="36"/>
        <v>p1lastoutcomeMS</v>
      </c>
      <c r="B237" t="str">
        <f t="shared" si="30"/>
        <v>main sample</v>
      </c>
      <c r="C237" t="str">
        <f t="shared" si="31"/>
        <v>freq</v>
      </c>
      <c r="D237" t="str">
        <f t="shared" ref="D237:D260" si="37">D236</f>
        <v>p1lastoutcome</v>
      </c>
      <c r="G237" t="s">
        <v>157</v>
      </c>
      <c r="H237" t="s">
        <v>158</v>
      </c>
      <c r="I237" t="s">
        <v>157</v>
      </c>
      <c r="J237" t="s">
        <v>79</v>
      </c>
      <c r="K237" t="s">
        <v>79</v>
      </c>
      <c r="L237" t="s">
        <v>79</v>
      </c>
      <c r="M237" t="s">
        <v>79</v>
      </c>
      <c r="N237" t="s">
        <v>159</v>
      </c>
      <c r="O237" t="s">
        <v>157</v>
      </c>
    </row>
    <row r="238" spans="1:15" x14ac:dyDescent="0.25">
      <c r="A238" t="str">
        <f t="shared" si="36"/>
        <v>p1lastoutcome1MSN</v>
      </c>
      <c r="B238" t="str">
        <f t="shared" si="30"/>
        <v>main sample</v>
      </c>
      <c r="C238" t="str">
        <f t="shared" si="31"/>
        <v>freq</v>
      </c>
      <c r="D238" t="str">
        <f t="shared" si="37"/>
        <v>p1lastoutcome</v>
      </c>
      <c r="E238">
        <f>G238</f>
        <v>1</v>
      </c>
      <c r="F238" t="s">
        <v>179</v>
      </c>
      <c r="G238">
        <v>1</v>
      </c>
      <c r="H238" t="s">
        <v>74</v>
      </c>
      <c r="I238" s="2">
        <v>11487</v>
      </c>
      <c r="J238" s="2">
        <v>10930</v>
      </c>
      <c r="K238" s="2">
        <v>10705</v>
      </c>
      <c r="L238" s="2">
        <v>10476</v>
      </c>
      <c r="M238" s="2">
        <v>10030</v>
      </c>
      <c r="N238" t="s">
        <v>74</v>
      </c>
      <c r="O238" s="2">
        <v>53628</v>
      </c>
    </row>
    <row r="239" spans="1:15" x14ac:dyDescent="0.25">
      <c r="A239" t="str">
        <f t="shared" si="36"/>
        <v>p1lastoutcome1MSP</v>
      </c>
      <c r="B239" t="str">
        <f t="shared" si="30"/>
        <v>main sample</v>
      </c>
      <c r="C239" t="str">
        <f t="shared" si="31"/>
        <v>freq</v>
      </c>
      <c r="D239" t="str">
        <f t="shared" si="37"/>
        <v>p1lastoutcome</v>
      </c>
      <c r="E239">
        <f>E238</f>
        <v>1</v>
      </c>
      <c r="F239" t="s">
        <v>180</v>
      </c>
      <c r="H239" t="s">
        <v>74</v>
      </c>
      <c r="I239">
        <v>84.51</v>
      </c>
      <c r="J239">
        <v>83.44</v>
      </c>
      <c r="K239">
        <v>83.55</v>
      </c>
      <c r="L239">
        <v>83.88</v>
      </c>
      <c r="M239">
        <v>82.44</v>
      </c>
      <c r="N239" t="s">
        <v>74</v>
      </c>
      <c r="O239">
        <v>83.58</v>
      </c>
    </row>
    <row r="240" spans="1:15" x14ac:dyDescent="0.25">
      <c r="A240" t="str">
        <f t="shared" si="36"/>
        <v>p1lastoutcomeMS</v>
      </c>
      <c r="B240" t="str">
        <f t="shared" si="30"/>
        <v>main sample</v>
      </c>
      <c r="C240" t="str">
        <f t="shared" si="31"/>
        <v>freq</v>
      </c>
      <c r="D240" t="str">
        <f t="shared" si="37"/>
        <v>p1lastoutcome</v>
      </c>
      <c r="G240" t="s">
        <v>157</v>
      </c>
      <c r="H240" t="s">
        <v>158</v>
      </c>
      <c r="I240" t="s">
        <v>157</v>
      </c>
      <c r="J240" t="s">
        <v>79</v>
      </c>
      <c r="K240" t="s">
        <v>79</v>
      </c>
      <c r="L240" t="s">
        <v>79</v>
      </c>
      <c r="M240" t="s">
        <v>79</v>
      </c>
      <c r="N240" t="s">
        <v>159</v>
      </c>
      <c r="O240" t="s">
        <v>157</v>
      </c>
    </row>
    <row r="241" spans="1:15" x14ac:dyDescent="0.25">
      <c r="A241" t="str">
        <f t="shared" si="36"/>
        <v>p1lastoutcome2MSN</v>
      </c>
      <c r="B241" t="str">
        <f t="shared" si="30"/>
        <v>main sample</v>
      </c>
      <c r="C241" t="str">
        <f t="shared" si="31"/>
        <v>freq</v>
      </c>
      <c r="D241" t="str">
        <f t="shared" si="37"/>
        <v>p1lastoutcome</v>
      </c>
      <c r="E241">
        <f>G241</f>
        <v>2</v>
      </c>
      <c r="F241" t="s">
        <v>179</v>
      </c>
      <c r="G241">
        <v>2</v>
      </c>
      <c r="H241" t="s">
        <v>74</v>
      </c>
      <c r="I241">
        <v>191</v>
      </c>
      <c r="J241">
        <v>179</v>
      </c>
      <c r="K241">
        <v>151</v>
      </c>
      <c r="L241">
        <v>139</v>
      </c>
      <c r="M241">
        <v>164</v>
      </c>
      <c r="N241" t="s">
        <v>74</v>
      </c>
      <c r="O241">
        <v>824</v>
      </c>
    </row>
    <row r="242" spans="1:15" x14ac:dyDescent="0.25">
      <c r="A242" t="str">
        <f t="shared" si="36"/>
        <v>p1lastoutcome2MSP</v>
      </c>
      <c r="B242" t="str">
        <f t="shared" si="30"/>
        <v>main sample</v>
      </c>
      <c r="C242" t="str">
        <f t="shared" si="31"/>
        <v>freq</v>
      </c>
      <c r="D242" t="str">
        <f t="shared" si="37"/>
        <v>p1lastoutcome</v>
      </c>
      <c r="E242">
        <f>E241</f>
        <v>2</v>
      </c>
      <c r="F242" t="s">
        <v>180</v>
      </c>
      <c r="H242" t="s">
        <v>74</v>
      </c>
      <c r="I242">
        <v>1.41</v>
      </c>
      <c r="J242">
        <v>1.37</v>
      </c>
      <c r="K242">
        <v>1.18</v>
      </c>
      <c r="L242">
        <v>1.1100000000000001</v>
      </c>
      <c r="M242">
        <v>1.35</v>
      </c>
      <c r="N242" t="s">
        <v>74</v>
      </c>
      <c r="O242">
        <v>1.28</v>
      </c>
    </row>
    <row r="243" spans="1:15" x14ac:dyDescent="0.25">
      <c r="A243" t="str">
        <f t="shared" si="36"/>
        <v>p1lastoutcomeMS</v>
      </c>
      <c r="B243" t="str">
        <f t="shared" si="30"/>
        <v>main sample</v>
      </c>
      <c r="C243" t="str">
        <f t="shared" si="31"/>
        <v>freq</v>
      </c>
      <c r="D243" t="str">
        <f t="shared" si="37"/>
        <v>p1lastoutcome</v>
      </c>
      <c r="G243" t="s">
        <v>157</v>
      </c>
      <c r="H243" t="s">
        <v>158</v>
      </c>
      <c r="I243" t="s">
        <v>157</v>
      </c>
      <c r="J243" t="s">
        <v>79</v>
      </c>
      <c r="K243" t="s">
        <v>79</v>
      </c>
      <c r="L243" t="s">
        <v>79</v>
      </c>
      <c r="M243" t="s">
        <v>79</v>
      </c>
      <c r="N243" t="s">
        <v>159</v>
      </c>
      <c r="O243" t="s">
        <v>157</v>
      </c>
    </row>
    <row r="244" spans="1:15" x14ac:dyDescent="0.25">
      <c r="A244" t="str">
        <f t="shared" si="36"/>
        <v>p1lastoutcome3MSN</v>
      </c>
      <c r="B244" t="str">
        <f t="shared" si="30"/>
        <v>main sample</v>
      </c>
      <c r="C244" t="str">
        <f t="shared" si="31"/>
        <v>freq</v>
      </c>
      <c r="D244" t="str">
        <f t="shared" si="37"/>
        <v>p1lastoutcome</v>
      </c>
      <c r="E244">
        <f>G244</f>
        <v>3</v>
      </c>
      <c r="F244" t="s">
        <v>179</v>
      </c>
      <c r="G244">
        <v>3</v>
      </c>
      <c r="H244" t="s">
        <v>74</v>
      </c>
      <c r="I244">
        <v>373</v>
      </c>
      <c r="J244">
        <v>353</v>
      </c>
      <c r="K244">
        <v>305</v>
      </c>
      <c r="L244">
        <v>289</v>
      </c>
      <c r="M244">
        <v>321</v>
      </c>
      <c r="N244" t="s">
        <v>74</v>
      </c>
      <c r="O244" s="2">
        <v>1641</v>
      </c>
    </row>
    <row r="245" spans="1:15" x14ac:dyDescent="0.25">
      <c r="A245" t="str">
        <f t="shared" si="36"/>
        <v>p1lastoutcome3MSP</v>
      </c>
      <c r="B245" t="str">
        <f t="shared" si="30"/>
        <v>main sample</v>
      </c>
      <c r="C245" t="str">
        <f t="shared" si="31"/>
        <v>freq</v>
      </c>
      <c r="D245" t="str">
        <f t="shared" si="37"/>
        <v>p1lastoutcome</v>
      </c>
      <c r="E245">
        <f>E244</f>
        <v>3</v>
      </c>
      <c r="F245" t="s">
        <v>180</v>
      </c>
      <c r="H245" t="s">
        <v>74</v>
      </c>
      <c r="I245">
        <v>2.74</v>
      </c>
      <c r="J245">
        <v>2.69</v>
      </c>
      <c r="K245">
        <v>2.38</v>
      </c>
      <c r="L245">
        <v>2.31</v>
      </c>
      <c r="M245">
        <v>2.64</v>
      </c>
      <c r="N245" t="s">
        <v>74</v>
      </c>
      <c r="O245">
        <v>2.56</v>
      </c>
    </row>
    <row r="246" spans="1:15" x14ac:dyDescent="0.25">
      <c r="A246" t="str">
        <f t="shared" si="36"/>
        <v>p1lastoutcomeMS</v>
      </c>
      <c r="B246" t="str">
        <f t="shared" si="30"/>
        <v>main sample</v>
      </c>
      <c r="C246" t="str">
        <f t="shared" si="31"/>
        <v>freq</v>
      </c>
      <c r="D246" t="str">
        <f t="shared" si="37"/>
        <v>p1lastoutcome</v>
      </c>
      <c r="G246" t="s">
        <v>157</v>
      </c>
      <c r="H246" t="s">
        <v>158</v>
      </c>
      <c r="I246" t="s">
        <v>157</v>
      </c>
      <c r="J246" t="s">
        <v>79</v>
      </c>
      <c r="K246" t="s">
        <v>79</v>
      </c>
      <c r="L246" t="s">
        <v>79</v>
      </c>
      <c r="M246" t="s">
        <v>79</v>
      </c>
      <c r="N246" t="s">
        <v>159</v>
      </c>
      <c r="O246" t="s">
        <v>157</v>
      </c>
    </row>
    <row r="247" spans="1:15" x14ac:dyDescent="0.25">
      <c r="A247" t="str">
        <f t="shared" si="36"/>
        <v>p1lastoutcome4MSN</v>
      </c>
      <c r="B247" t="str">
        <f t="shared" si="30"/>
        <v>main sample</v>
      </c>
      <c r="C247" t="str">
        <f t="shared" si="31"/>
        <v>freq</v>
      </c>
      <c r="D247" t="str">
        <f t="shared" si="37"/>
        <v>p1lastoutcome</v>
      </c>
      <c r="E247">
        <f>G247</f>
        <v>4</v>
      </c>
      <c r="F247" t="s">
        <v>179</v>
      </c>
      <c r="G247">
        <v>4</v>
      </c>
      <c r="H247" t="s">
        <v>74</v>
      </c>
      <c r="I247">
        <v>776</v>
      </c>
      <c r="J247">
        <v>874</v>
      </c>
      <c r="K247">
        <v>775</v>
      </c>
      <c r="L247">
        <v>719</v>
      </c>
      <c r="M247">
        <v>806</v>
      </c>
      <c r="N247" t="s">
        <v>74</v>
      </c>
      <c r="O247" s="2">
        <v>3950</v>
      </c>
    </row>
    <row r="248" spans="1:15" x14ac:dyDescent="0.25">
      <c r="A248" t="str">
        <f t="shared" si="36"/>
        <v>p1lastoutcome4MSP</v>
      </c>
      <c r="B248" t="str">
        <f t="shared" si="30"/>
        <v>main sample</v>
      </c>
      <c r="C248" t="str">
        <f t="shared" si="31"/>
        <v>freq</v>
      </c>
      <c r="D248" t="str">
        <f t="shared" si="37"/>
        <v>p1lastoutcome</v>
      </c>
      <c r="E248">
        <f>E247</f>
        <v>4</v>
      </c>
      <c r="F248" t="s">
        <v>180</v>
      </c>
      <c r="H248" t="s">
        <v>74</v>
      </c>
      <c r="I248">
        <v>5.71</v>
      </c>
      <c r="J248">
        <v>6.67</v>
      </c>
      <c r="K248">
        <v>6.05</v>
      </c>
      <c r="L248">
        <v>5.76</v>
      </c>
      <c r="M248">
        <v>6.62</v>
      </c>
      <c r="N248" t="s">
        <v>74</v>
      </c>
      <c r="O248">
        <v>6.16</v>
      </c>
    </row>
    <row r="249" spans="1:15" x14ac:dyDescent="0.25">
      <c r="A249" t="str">
        <f t="shared" si="36"/>
        <v>p1lastoutcomeMS</v>
      </c>
      <c r="B249" t="str">
        <f t="shared" si="30"/>
        <v>main sample</v>
      </c>
      <c r="C249" t="str">
        <f t="shared" si="31"/>
        <v>freq</v>
      </c>
      <c r="D249" t="str">
        <f t="shared" si="37"/>
        <v>p1lastoutcome</v>
      </c>
      <c r="G249" t="s">
        <v>157</v>
      </c>
      <c r="H249" t="s">
        <v>158</v>
      </c>
      <c r="I249" t="s">
        <v>157</v>
      </c>
      <c r="J249" t="s">
        <v>79</v>
      </c>
      <c r="K249" t="s">
        <v>79</v>
      </c>
      <c r="L249" t="s">
        <v>79</v>
      </c>
      <c r="M249" t="s">
        <v>79</v>
      </c>
      <c r="N249" t="s">
        <v>159</v>
      </c>
      <c r="O249" t="s">
        <v>157</v>
      </c>
    </row>
    <row r="250" spans="1:15" x14ac:dyDescent="0.25">
      <c r="A250" t="str">
        <f t="shared" si="36"/>
        <v>p1lastoutcome5MSN</v>
      </c>
      <c r="B250" t="str">
        <f t="shared" si="30"/>
        <v>main sample</v>
      </c>
      <c r="C250" t="str">
        <f t="shared" si="31"/>
        <v>freq</v>
      </c>
      <c r="D250" t="str">
        <f t="shared" si="37"/>
        <v>p1lastoutcome</v>
      </c>
      <c r="E250">
        <f>G250</f>
        <v>5</v>
      </c>
      <c r="F250" t="s">
        <v>179</v>
      </c>
      <c r="G250">
        <v>5</v>
      </c>
      <c r="H250" t="s">
        <v>74</v>
      </c>
      <c r="I250">
        <v>559</v>
      </c>
      <c r="J250">
        <v>484</v>
      </c>
      <c r="K250">
        <v>638</v>
      </c>
      <c r="L250">
        <v>628</v>
      </c>
      <c r="M250">
        <v>645</v>
      </c>
      <c r="N250" t="s">
        <v>74</v>
      </c>
      <c r="O250" s="2">
        <v>2954</v>
      </c>
    </row>
    <row r="251" spans="1:15" x14ac:dyDescent="0.25">
      <c r="A251" t="str">
        <f t="shared" si="36"/>
        <v>p1lastoutcome5MSP</v>
      </c>
      <c r="B251" t="str">
        <f t="shared" si="30"/>
        <v>main sample</v>
      </c>
      <c r="C251" t="str">
        <f t="shared" si="31"/>
        <v>freq</v>
      </c>
      <c r="D251" t="str">
        <f t="shared" si="37"/>
        <v>p1lastoutcome</v>
      </c>
      <c r="E251">
        <f>E250</f>
        <v>5</v>
      </c>
      <c r="F251" t="s">
        <v>180</v>
      </c>
      <c r="H251" t="s">
        <v>74</v>
      </c>
      <c r="I251">
        <v>4.1100000000000003</v>
      </c>
      <c r="J251">
        <v>3.69</v>
      </c>
      <c r="K251">
        <v>4.9800000000000004</v>
      </c>
      <c r="L251">
        <v>5.03</v>
      </c>
      <c r="M251">
        <v>5.3</v>
      </c>
      <c r="N251" t="s">
        <v>74</v>
      </c>
      <c r="O251">
        <v>4.5999999999999996</v>
      </c>
    </row>
    <row r="252" spans="1:15" x14ac:dyDescent="0.25">
      <c r="A252" t="str">
        <f t="shared" si="36"/>
        <v>p1lastoutcomeMS</v>
      </c>
      <c r="B252" t="str">
        <f t="shared" si="30"/>
        <v>main sample</v>
      </c>
      <c r="C252" t="str">
        <f t="shared" si="31"/>
        <v>freq</v>
      </c>
      <c r="D252" t="str">
        <f t="shared" si="37"/>
        <v>p1lastoutcome</v>
      </c>
      <c r="G252" t="s">
        <v>157</v>
      </c>
      <c r="H252" t="s">
        <v>158</v>
      </c>
      <c r="I252" t="s">
        <v>157</v>
      </c>
      <c r="J252" t="s">
        <v>79</v>
      </c>
      <c r="K252" t="s">
        <v>79</v>
      </c>
      <c r="L252" t="s">
        <v>79</v>
      </c>
      <c r="M252" t="s">
        <v>79</v>
      </c>
      <c r="N252" t="s">
        <v>159</v>
      </c>
      <c r="O252" t="s">
        <v>157</v>
      </c>
    </row>
    <row r="253" spans="1:15" x14ac:dyDescent="0.25">
      <c r="A253" t="str">
        <f t="shared" si="36"/>
        <v>p1lastoutcome6MSN</v>
      </c>
      <c r="B253" t="str">
        <f t="shared" si="30"/>
        <v>main sample</v>
      </c>
      <c r="C253" t="str">
        <f t="shared" si="31"/>
        <v>freq</v>
      </c>
      <c r="D253" t="str">
        <f t="shared" si="37"/>
        <v>p1lastoutcome</v>
      </c>
      <c r="E253">
        <f>G253</f>
        <v>6</v>
      </c>
      <c r="F253" t="s">
        <v>179</v>
      </c>
      <c r="G253">
        <v>6</v>
      </c>
      <c r="H253" t="s">
        <v>74</v>
      </c>
      <c r="I253">
        <v>43</v>
      </c>
      <c r="J253">
        <v>49</v>
      </c>
      <c r="K253">
        <v>51</v>
      </c>
      <c r="L253">
        <v>53</v>
      </c>
      <c r="M253">
        <v>43</v>
      </c>
      <c r="N253" t="s">
        <v>74</v>
      </c>
      <c r="O253">
        <v>239</v>
      </c>
    </row>
    <row r="254" spans="1:15" x14ac:dyDescent="0.25">
      <c r="A254" t="str">
        <f t="shared" si="36"/>
        <v>p1lastoutcome6MSP</v>
      </c>
      <c r="B254" t="str">
        <f t="shared" si="30"/>
        <v>main sample</v>
      </c>
      <c r="C254" t="str">
        <f t="shared" si="31"/>
        <v>freq</v>
      </c>
      <c r="D254" t="str">
        <f t="shared" si="37"/>
        <v>p1lastoutcome</v>
      </c>
      <c r="E254">
        <f>E253</f>
        <v>6</v>
      </c>
      <c r="F254" t="s">
        <v>180</v>
      </c>
      <c r="H254" t="s">
        <v>74</v>
      </c>
      <c r="I254">
        <v>0.32</v>
      </c>
      <c r="J254">
        <v>0.37</v>
      </c>
      <c r="K254">
        <v>0.4</v>
      </c>
      <c r="L254">
        <v>0.42</v>
      </c>
      <c r="M254">
        <v>0.35</v>
      </c>
      <c r="N254" t="s">
        <v>74</v>
      </c>
      <c r="O254">
        <v>0.37</v>
      </c>
    </row>
    <row r="255" spans="1:15" x14ac:dyDescent="0.25">
      <c r="A255" t="str">
        <f t="shared" si="36"/>
        <v>p1lastoutcomeMS</v>
      </c>
      <c r="B255" t="str">
        <f t="shared" si="30"/>
        <v>main sample</v>
      </c>
      <c r="C255" t="str">
        <f t="shared" si="31"/>
        <v>freq</v>
      </c>
      <c r="D255" t="str">
        <f t="shared" si="37"/>
        <v>p1lastoutcome</v>
      </c>
      <c r="G255" t="s">
        <v>157</v>
      </c>
      <c r="H255" t="s">
        <v>158</v>
      </c>
      <c r="I255" t="s">
        <v>157</v>
      </c>
      <c r="J255" t="s">
        <v>79</v>
      </c>
      <c r="K255" t="s">
        <v>79</v>
      </c>
      <c r="L255" t="s">
        <v>79</v>
      </c>
      <c r="M255" t="s">
        <v>79</v>
      </c>
      <c r="N255" t="s">
        <v>159</v>
      </c>
      <c r="O255" t="s">
        <v>157</v>
      </c>
    </row>
    <row r="256" spans="1:15" x14ac:dyDescent="0.25">
      <c r="A256" t="str">
        <f t="shared" si="36"/>
        <v>p1lastoutcome.MSN</v>
      </c>
      <c r="B256" t="str">
        <f t="shared" si="30"/>
        <v>main sample</v>
      </c>
      <c r="C256" t="str">
        <f t="shared" si="31"/>
        <v>freq</v>
      </c>
      <c r="D256" t="str">
        <f t="shared" si="37"/>
        <v>p1lastoutcome</v>
      </c>
      <c r="E256" t="str">
        <f>G256</f>
        <v>.</v>
      </c>
      <c r="F256" t="s">
        <v>179</v>
      </c>
      <c r="G256" t="s">
        <v>93</v>
      </c>
      <c r="H256" t="s">
        <v>74</v>
      </c>
      <c r="I256">
        <v>163</v>
      </c>
      <c r="J256">
        <v>230</v>
      </c>
      <c r="K256">
        <v>187</v>
      </c>
      <c r="L256">
        <v>186</v>
      </c>
      <c r="M256">
        <v>158</v>
      </c>
      <c r="N256" t="s">
        <v>74</v>
      </c>
      <c r="O256">
        <v>924</v>
      </c>
    </row>
    <row r="257" spans="1:15" x14ac:dyDescent="0.25">
      <c r="A257" t="str">
        <f t="shared" si="36"/>
        <v>p1lastoutcome.MSP</v>
      </c>
      <c r="B257" t="str">
        <f t="shared" si="30"/>
        <v>main sample</v>
      </c>
      <c r="C257" t="str">
        <f t="shared" si="31"/>
        <v>freq</v>
      </c>
      <c r="D257" t="str">
        <f t="shared" si="37"/>
        <v>p1lastoutcome</v>
      </c>
      <c r="E257" t="str">
        <f>E256</f>
        <v>.</v>
      </c>
      <c r="F257" t="s">
        <v>180</v>
      </c>
      <c r="H257" t="s">
        <v>74</v>
      </c>
      <c r="I257">
        <v>1.2</v>
      </c>
      <c r="J257">
        <v>1.76</v>
      </c>
      <c r="K257">
        <v>1.46</v>
      </c>
      <c r="L257">
        <v>1.49</v>
      </c>
      <c r="M257">
        <v>1.3</v>
      </c>
      <c r="N257" t="s">
        <v>74</v>
      </c>
      <c r="O257">
        <v>1.44</v>
      </c>
    </row>
    <row r="258" spans="1:15" x14ac:dyDescent="0.25">
      <c r="A258" t="str">
        <f t="shared" si="36"/>
        <v>p1lastoutcomeMS</v>
      </c>
      <c r="B258" t="str">
        <f t="shared" si="30"/>
        <v>main sample</v>
      </c>
      <c r="C258" t="str">
        <f t="shared" si="31"/>
        <v>freq</v>
      </c>
      <c r="D258" t="str">
        <f t="shared" si="37"/>
        <v>p1lastoutcome</v>
      </c>
      <c r="G258" t="s">
        <v>157</v>
      </c>
      <c r="H258" t="s">
        <v>158</v>
      </c>
      <c r="I258" t="s">
        <v>157</v>
      </c>
      <c r="J258" t="s">
        <v>79</v>
      </c>
      <c r="K258" t="s">
        <v>79</v>
      </c>
      <c r="L258" t="s">
        <v>79</v>
      </c>
      <c r="M258" t="s">
        <v>79</v>
      </c>
      <c r="N258" t="s">
        <v>159</v>
      </c>
      <c r="O258" t="s">
        <v>157</v>
      </c>
    </row>
    <row r="259" spans="1:15" x14ac:dyDescent="0.25">
      <c r="A259" t="str">
        <f t="shared" si="36"/>
        <v>p1lastoutcomeTotalMSN</v>
      </c>
      <c r="B259" t="str">
        <f t="shared" si="30"/>
        <v>main sample</v>
      </c>
      <c r="C259" t="str">
        <f t="shared" si="31"/>
        <v>freq</v>
      </c>
      <c r="D259" t="str">
        <f t="shared" si="37"/>
        <v>p1lastoutcome</v>
      </c>
      <c r="E259" t="str">
        <f>G259</f>
        <v>Total</v>
      </c>
      <c r="F259" t="s">
        <v>179</v>
      </c>
      <c r="G259" t="s">
        <v>81</v>
      </c>
      <c r="H259" t="s">
        <v>74</v>
      </c>
      <c r="I259" s="2">
        <v>13592</v>
      </c>
      <c r="J259" s="2">
        <v>13099</v>
      </c>
      <c r="K259" s="2">
        <v>12812</v>
      </c>
      <c r="L259" s="2">
        <v>12490</v>
      </c>
      <c r="M259" s="2">
        <v>12167</v>
      </c>
      <c r="N259" t="s">
        <v>74</v>
      </c>
      <c r="O259" s="2">
        <v>64160</v>
      </c>
    </row>
    <row r="260" spans="1:15" x14ac:dyDescent="0.25">
      <c r="A260" t="str">
        <f t="shared" si="36"/>
        <v>p1lastoutcomeTotalMSP</v>
      </c>
      <c r="B260" t="str">
        <f t="shared" si="30"/>
        <v>main sample</v>
      </c>
      <c r="C260" t="str">
        <f t="shared" si="31"/>
        <v>freq</v>
      </c>
      <c r="D260" t="str">
        <f t="shared" si="37"/>
        <v>p1lastoutcome</v>
      </c>
      <c r="E260" t="str">
        <f>E259</f>
        <v>Total</v>
      </c>
      <c r="F260" t="s">
        <v>180</v>
      </c>
      <c r="H260" t="s">
        <v>74</v>
      </c>
      <c r="I260">
        <v>100</v>
      </c>
      <c r="J260">
        <v>100</v>
      </c>
      <c r="K260">
        <v>100</v>
      </c>
      <c r="L260">
        <v>100</v>
      </c>
      <c r="M260">
        <v>100</v>
      </c>
      <c r="N260" t="s">
        <v>74</v>
      </c>
      <c r="O260">
        <v>100</v>
      </c>
    </row>
    <row r="261" spans="1:15" x14ac:dyDescent="0.25">
      <c r="A261" t="str">
        <f t="shared" si="36"/>
        <v>MS</v>
      </c>
      <c r="B261" t="str">
        <f t="shared" ref="B261:B324" si="38">B260</f>
        <v>main sample</v>
      </c>
      <c r="C261" t="str">
        <f t="shared" si="31"/>
        <v>freq</v>
      </c>
    </row>
    <row r="262" spans="1:15" x14ac:dyDescent="0.25">
      <c r="A262" t="str">
        <f t="shared" si="36"/>
        <v>MS</v>
      </c>
      <c r="B262" t="str">
        <f t="shared" si="38"/>
        <v>main sample</v>
      </c>
      <c r="C262" t="str">
        <f t="shared" si="31"/>
        <v>freq</v>
      </c>
    </row>
    <row r="263" spans="1:15" x14ac:dyDescent="0.25">
      <c r="A263" t="str">
        <f t="shared" si="36"/>
        <v>MS</v>
      </c>
      <c r="B263" t="str">
        <f t="shared" si="38"/>
        <v>main sample</v>
      </c>
      <c r="C263" t="str">
        <f t="shared" si="31"/>
        <v>freq</v>
      </c>
      <c r="G263" t="s">
        <v>142</v>
      </c>
      <c r="H263" t="s">
        <v>143</v>
      </c>
      <c r="I263" t="s">
        <v>144</v>
      </c>
    </row>
    <row r="264" spans="1:15" x14ac:dyDescent="0.25">
      <c r="A264" t="str">
        <f t="shared" si="36"/>
        <v>MS</v>
      </c>
      <c r="B264" t="str">
        <f t="shared" si="38"/>
        <v>main sample</v>
      </c>
      <c r="C264" t="str">
        <f t="shared" si="31"/>
        <v>freq</v>
      </c>
      <c r="G264" t="s">
        <v>145</v>
      </c>
      <c r="I264" t="s">
        <v>74</v>
      </c>
    </row>
    <row r="265" spans="1:15" x14ac:dyDescent="0.25">
      <c r="A265" t="str">
        <f t="shared" si="36"/>
        <v>MS</v>
      </c>
      <c r="B265" t="str">
        <f t="shared" si="38"/>
        <v>main sample</v>
      </c>
      <c r="C265" t="str">
        <f t="shared" ref="C265:D328" si="39">C264</f>
        <v>freq</v>
      </c>
      <c r="G265" t="s">
        <v>146</v>
      </c>
      <c r="H265" t="s">
        <v>143</v>
      </c>
      <c r="I265" t="s">
        <v>147</v>
      </c>
    </row>
    <row r="266" spans="1:15" x14ac:dyDescent="0.25">
      <c r="A266" t="str">
        <f t="shared" si="36"/>
        <v>MS</v>
      </c>
      <c r="B266" t="str">
        <f t="shared" si="38"/>
        <v>main sample</v>
      </c>
      <c r="C266" t="str">
        <f t="shared" si="39"/>
        <v>freq</v>
      </c>
      <c r="G266" t="s">
        <v>148</v>
      </c>
      <c r="H266" t="s">
        <v>149</v>
      </c>
      <c r="I266" t="s">
        <v>150</v>
      </c>
    </row>
    <row r="267" spans="1:15" x14ac:dyDescent="0.25">
      <c r="A267" t="str">
        <f t="shared" si="36"/>
        <v>MS</v>
      </c>
      <c r="B267" t="str">
        <f t="shared" si="38"/>
        <v>main sample</v>
      </c>
      <c r="C267" t="str">
        <f t="shared" si="39"/>
        <v>freq</v>
      </c>
      <c r="G267" t="s">
        <v>151</v>
      </c>
      <c r="H267" t="s">
        <v>152</v>
      </c>
      <c r="I267" t="s">
        <v>153</v>
      </c>
    </row>
    <row r="268" spans="1:15" x14ac:dyDescent="0.25">
      <c r="A268" t="str">
        <f t="shared" si="36"/>
        <v>MS</v>
      </c>
      <c r="B268" t="str">
        <f t="shared" si="38"/>
        <v>main sample</v>
      </c>
      <c r="C268" t="str">
        <f t="shared" si="39"/>
        <v>freq</v>
      </c>
      <c r="G268" t="s">
        <v>142</v>
      </c>
      <c r="H268" t="s">
        <v>143</v>
      </c>
      <c r="I268" t="s">
        <v>144</v>
      </c>
    </row>
    <row r="269" spans="1:15" x14ac:dyDescent="0.25">
      <c r="A269" t="str">
        <f t="shared" si="36"/>
        <v>MS</v>
      </c>
      <c r="B269" t="str">
        <f t="shared" si="38"/>
        <v>main sample</v>
      </c>
      <c r="C269" t="str">
        <f t="shared" si="39"/>
        <v>freq</v>
      </c>
    </row>
    <row r="270" spans="1:15" x14ac:dyDescent="0.25">
      <c r="A270" t="str">
        <f t="shared" si="36"/>
        <v>MS</v>
      </c>
      <c r="B270" t="str">
        <f t="shared" si="38"/>
        <v>main sample</v>
      </c>
      <c r="C270" t="str">
        <f t="shared" si="39"/>
        <v>freq</v>
      </c>
      <c r="H270" t="s">
        <v>74</v>
      </c>
      <c r="K270" t="s">
        <v>155</v>
      </c>
    </row>
    <row r="271" spans="1:15" x14ac:dyDescent="0.25">
      <c r="A271" t="str">
        <f t="shared" si="36"/>
        <v>p1typeMS</v>
      </c>
      <c r="B271" t="str">
        <f t="shared" si="38"/>
        <v>main sample</v>
      </c>
      <c r="C271" t="str">
        <f t="shared" si="39"/>
        <v>freq</v>
      </c>
      <c r="D271" t="str">
        <f>G271</f>
        <v>p1type</v>
      </c>
      <c r="G271" t="s">
        <v>160</v>
      </c>
      <c r="H271" t="s">
        <v>74</v>
      </c>
      <c r="I271">
        <v>12</v>
      </c>
      <c r="J271">
        <v>13</v>
      </c>
      <c r="K271">
        <v>14</v>
      </c>
      <c r="L271">
        <v>15</v>
      </c>
      <c r="M271">
        <v>16</v>
      </c>
      <c r="N271" t="s">
        <v>74</v>
      </c>
      <c r="O271" t="s">
        <v>81</v>
      </c>
    </row>
    <row r="272" spans="1:15" x14ac:dyDescent="0.25">
      <c r="A272" t="str">
        <f t="shared" si="36"/>
        <v>p1typeMS</v>
      </c>
      <c r="B272" t="str">
        <f t="shared" si="38"/>
        <v>main sample</v>
      </c>
      <c r="C272" t="str">
        <f t="shared" si="39"/>
        <v>freq</v>
      </c>
      <c r="D272" t="str">
        <f>D271</f>
        <v>p1type</v>
      </c>
      <c r="G272" t="s">
        <v>157</v>
      </c>
      <c r="H272" t="s">
        <v>158</v>
      </c>
      <c r="I272" t="s">
        <v>157</v>
      </c>
      <c r="J272" t="s">
        <v>79</v>
      </c>
      <c r="K272" t="s">
        <v>79</v>
      </c>
      <c r="L272" t="s">
        <v>79</v>
      </c>
      <c r="M272" t="s">
        <v>79</v>
      </c>
      <c r="N272" t="s">
        <v>159</v>
      </c>
      <c r="O272" t="s">
        <v>157</v>
      </c>
    </row>
    <row r="273" spans="1:15" x14ac:dyDescent="0.25">
      <c r="A273" t="str">
        <f t="shared" si="36"/>
        <v>p1type1MSN</v>
      </c>
      <c r="B273" t="str">
        <f t="shared" si="38"/>
        <v>main sample</v>
      </c>
      <c r="C273" t="str">
        <f t="shared" si="39"/>
        <v>freq</v>
      </c>
      <c r="D273" t="str">
        <f t="shared" ref="D273:D283" si="40">D272</f>
        <v>p1type</v>
      </c>
      <c r="E273">
        <f>G273</f>
        <v>1</v>
      </c>
      <c r="F273" t="s">
        <v>179</v>
      </c>
      <c r="G273">
        <v>1</v>
      </c>
      <c r="H273" t="s">
        <v>74</v>
      </c>
      <c r="I273" s="2">
        <v>11347</v>
      </c>
      <c r="J273" s="2">
        <v>10723</v>
      </c>
      <c r="K273" s="2">
        <v>10562</v>
      </c>
      <c r="L273" s="2">
        <v>10178</v>
      </c>
      <c r="M273" s="2">
        <v>9881</v>
      </c>
      <c r="N273" t="s">
        <v>74</v>
      </c>
      <c r="O273" s="2">
        <v>52691</v>
      </c>
    </row>
    <row r="274" spans="1:15" x14ac:dyDescent="0.25">
      <c r="A274" t="str">
        <f t="shared" si="36"/>
        <v>p1type1MSP</v>
      </c>
      <c r="B274" t="str">
        <f t="shared" si="38"/>
        <v>main sample</v>
      </c>
      <c r="C274" t="str">
        <f t="shared" si="39"/>
        <v>freq</v>
      </c>
      <c r="D274" t="str">
        <f t="shared" si="40"/>
        <v>p1type</v>
      </c>
      <c r="E274">
        <f>E273</f>
        <v>1</v>
      </c>
      <c r="F274" t="s">
        <v>180</v>
      </c>
      <c r="H274" t="s">
        <v>74</v>
      </c>
      <c r="I274">
        <v>83.48</v>
      </c>
      <c r="J274">
        <v>81.86</v>
      </c>
      <c r="K274">
        <v>82.44</v>
      </c>
      <c r="L274">
        <v>81.489999999999995</v>
      </c>
      <c r="M274">
        <v>81.209999999999994</v>
      </c>
      <c r="N274" t="s">
        <v>74</v>
      </c>
      <c r="O274">
        <v>82.12</v>
      </c>
    </row>
    <row r="275" spans="1:15" x14ac:dyDescent="0.25">
      <c r="A275" t="str">
        <f t="shared" si="36"/>
        <v>p1typeMS</v>
      </c>
      <c r="B275" t="str">
        <f t="shared" si="38"/>
        <v>main sample</v>
      </c>
      <c r="C275" t="str">
        <f t="shared" si="39"/>
        <v>freq</v>
      </c>
      <c r="D275" t="str">
        <f t="shared" si="40"/>
        <v>p1type</v>
      </c>
      <c r="G275" t="s">
        <v>157</v>
      </c>
      <c r="H275" t="s">
        <v>158</v>
      </c>
      <c r="I275" t="s">
        <v>157</v>
      </c>
      <c r="J275" t="s">
        <v>79</v>
      </c>
      <c r="K275" t="s">
        <v>79</v>
      </c>
      <c r="L275" t="s">
        <v>79</v>
      </c>
      <c r="M275" t="s">
        <v>79</v>
      </c>
      <c r="N275" t="s">
        <v>159</v>
      </c>
      <c r="O275" t="s">
        <v>157</v>
      </c>
    </row>
    <row r="276" spans="1:15" x14ac:dyDescent="0.25">
      <c r="A276" t="str">
        <f t="shared" si="36"/>
        <v>p1type2MSN</v>
      </c>
      <c r="B276" t="str">
        <f t="shared" si="38"/>
        <v>main sample</v>
      </c>
      <c r="C276" t="str">
        <f t="shared" si="39"/>
        <v>freq</v>
      </c>
      <c r="D276" t="str">
        <f t="shared" si="40"/>
        <v>p1type</v>
      </c>
      <c r="E276">
        <f>G276</f>
        <v>2</v>
      </c>
      <c r="F276" t="s">
        <v>179</v>
      </c>
      <c r="G276">
        <v>2</v>
      </c>
      <c r="H276" t="s">
        <v>74</v>
      </c>
      <c r="I276" s="2">
        <v>2079</v>
      </c>
      <c r="J276" s="2">
        <v>2146</v>
      </c>
      <c r="K276" s="2">
        <v>2063</v>
      </c>
      <c r="L276" s="2">
        <v>2126</v>
      </c>
      <c r="M276" s="2">
        <v>2128</v>
      </c>
      <c r="N276" t="s">
        <v>74</v>
      </c>
      <c r="O276" s="2">
        <v>10542</v>
      </c>
    </row>
    <row r="277" spans="1:15" x14ac:dyDescent="0.25">
      <c r="A277" t="str">
        <f t="shared" si="36"/>
        <v>p1type2MSP</v>
      </c>
      <c r="B277" t="str">
        <f t="shared" si="38"/>
        <v>main sample</v>
      </c>
      <c r="C277" t="str">
        <f t="shared" si="39"/>
        <v>freq</v>
      </c>
      <c r="D277" t="str">
        <f t="shared" si="40"/>
        <v>p1type</v>
      </c>
      <c r="E277">
        <f>E276</f>
        <v>2</v>
      </c>
      <c r="F277" t="s">
        <v>180</v>
      </c>
      <c r="H277" t="s">
        <v>74</v>
      </c>
      <c r="I277">
        <v>15.3</v>
      </c>
      <c r="J277">
        <v>16.38</v>
      </c>
      <c r="K277">
        <v>16.100000000000001</v>
      </c>
      <c r="L277">
        <v>17.02</v>
      </c>
      <c r="M277">
        <v>17.489999999999998</v>
      </c>
      <c r="N277" t="s">
        <v>74</v>
      </c>
      <c r="O277">
        <v>16.43</v>
      </c>
    </row>
    <row r="278" spans="1:15" x14ac:dyDescent="0.25">
      <c r="A278" t="str">
        <f t="shared" si="36"/>
        <v>p1typeMS</v>
      </c>
      <c r="B278" t="str">
        <f t="shared" si="38"/>
        <v>main sample</v>
      </c>
      <c r="C278" t="str">
        <f t="shared" si="39"/>
        <v>freq</v>
      </c>
      <c r="D278" t="str">
        <f t="shared" si="40"/>
        <v>p1type</v>
      </c>
      <c r="G278" t="s">
        <v>157</v>
      </c>
      <c r="H278" t="s">
        <v>158</v>
      </c>
      <c r="I278" t="s">
        <v>157</v>
      </c>
      <c r="J278" t="s">
        <v>79</v>
      </c>
      <c r="K278" t="s">
        <v>79</v>
      </c>
      <c r="L278" t="s">
        <v>79</v>
      </c>
      <c r="M278" t="s">
        <v>79</v>
      </c>
      <c r="N278" t="s">
        <v>159</v>
      </c>
      <c r="O278" t="s">
        <v>157</v>
      </c>
    </row>
    <row r="279" spans="1:15" x14ac:dyDescent="0.25">
      <c r="A279" t="str">
        <f t="shared" si="36"/>
        <v>p1type.MSN</v>
      </c>
      <c r="B279" t="str">
        <f t="shared" si="38"/>
        <v>main sample</v>
      </c>
      <c r="C279" t="str">
        <f t="shared" si="39"/>
        <v>freq</v>
      </c>
      <c r="D279" t="str">
        <f t="shared" si="40"/>
        <v>p1type</v>
      </c>
      <c r="E279" t="str">
        <f>G279</f>
        <v>.</v>
      </c>
      <c r="F279" t="s">
        <v>179</v>
      </c>
      <c r="G279" t="s">
        <v>93</v>
      </c>
      <c r="H279" t="s">
        <v>74</v>
      </c>
      <c r="I279">
        <v>166</v>
      </c>
      <c r="J279">
        <v>230</v>
      </c>
      <c r="K279">
        <v>187</v>
      </c>
      <c r="L279">
        <v>186</v>
      </c>
      <c r="M279">
        <v>158</v>
      </c>
      <c r="N279" t="s">
        <v>74</v>
      </c>
      <c r="O279">
        <v>927</v>
      </c>
    </row>
    <row r="280" spans="1:15" x14ac:dyDescent="0.25">
      <c r="A280" t="str">
        <f t="shared" si="36"/>
        <v>p1type.MSP</v>
      </c>
      <c r="B280" t="str">
        <f t="shared" si="38"/>
        <v>main sample</v>
      </c>
      <c r="C280" t="str">
        <f t="shared" si="39"/>
        <v>freq</v>
      </c>
      <c r="D280" t="str">
        <f t="shared" si="40"/>
        <v>p1type</v>
      </c>
      <c r="E280" t="str">
        <f>E279</f>
        <v>.</v>
      </c>
      <c r="F280" t="s">
        <v>180</v>
      </c>
      <c r="H280" t="s">
        <v>74</v>
      </c>
      <c r="I280">
        <v>1.22</v>
      </c>
      <c r="J280">
        <v>1.76</v>
      </c>
      <c r="K280">
        <v>1.46</v>
      </c>
      <c r="L280">
        <v>1.49</v>
      </c>
      <c r="M280">
        <v>1.3</v>
      </c>
      <c r="N280" t="s">
        <v>74</v>
      </c>
      <c r="O280">
        <v>1.44</v>
      </c>
    </row>
    <row r="281" spans="1:15" x14ac:dyDescent="0.25">
      <c r="A281" t="str">
        <f t="shared" si="36"/>
        <v>p1typeMS</v>
      </c>
      <c r="B281" t="str">
        <f t="shared" si="38"/>
        <v>main sample</v>
      </c>
      <c r="C281" t="str">
        <f t="shared" si="39"/>
        <v>freq</v>
      </c>
      <c r="D281" t="str">
        <f t="shared" si="40"/>
        <v>p1type</v>
      </c>
      <c r="G281" t="s">
        <v>157</v>
      </c>
      <c r="H281" t="s">
        <v>158</v>
      </c>
      <c r="I281" t="s">
        <v>157</v>
      </c>
      <c r="J281" t="s">
        <v>79</v>
      </c>
      <c r="K281" t="s">
        <v>79</v>
      </c>
      <c r="L281" t="s">
        <v>79</v>
      </c>
      <c r="M281" t="s">
        <v>79</v>
      </c>
      <c r="N281" t="s">
        <v>159</v>
      </c>
      <c r="O281" t="s">
        <v>157</v>
      </c>
    </row>
    <row r="282" spans="1:15" x14ac:dyDescent="0.25">
      <c r="A282" t="str">
        <f t="shared" si="36"/>
        <v>p1typeTotalMSN</v>
      </c>
      <c r="B282" t="str">
        <f t="shared" si="38"/>
        <v>main sample</v>
      </c>
      <c r="C282" t="str">
        <f t="shared" si="39"/>
        <v>freq</v>
      </c>
      <c r="D282" t="str">
        <f t="shared" si="40"/>
        <v>p1type</v>
      </c>
      <c r="E282" t="str">
        <f>G282</f>
        <v>Total</v>
      </c>
      <c r="F282" t="s">
        <v>179</v>
      </c>
      <c r="G282" t="s">
        <v>81</v>
      </c>
      <c r="H282" t="s">
        <v>74</v>
      </c>
      <c r="I282" s="2">
        <v>13592</v>
      </c>
      <c r="J282" s="2">
        <v>13099</v>
      </c>
      <c r="K282" s="2">
        <v>12812</v>
      </c>
      <c r="L282" s="2">
        <v>12490</v>
      </c>
      <c r="M282" s="2">
        <v>12167</v>
      </c>
      <c r="N282" t="s">
        <v>74</v>
      </c>
      <c r="O282" s="2">
        <v>64160</v>
      </c>
    </row>
    <row r="283" spans="1:15" x14ac:dyDescent="0.25">
      <c r="A283" t="str">
        <f t="shared" si="36"/>
        <v>p1typeTotalMSP</v>
      </c>
      <c r="B283" t="str">
        <f t="shared" si="38"/>
        <v>main sample</v>
      </c>
      <c r="C283" t="str">
        <f t="shared" si="39"/>
        <v>freq</v>
      </c>
      <c r="D283" t="str">
        <f t="shared" si="40"/>
        <v>p1type</v>
      </c>
      <c r="E283" t="str">
        <f>E282</f>
        <v>Total</v>
      </c>
      <c r="F283" t="s">
        <v>180</v>
      </c>
      <c r="H283" t="s">
        <v>74</v>
      </c>
      <c r="I283">
        <v>100</v>
      </c>
      <c r="J283">
        <v>100</v>
      </c>
      <c r="K283">
        <v>100</v>
      </c>
      <c r="L283">
        <v>100</v>
      </c>
      <c r="M283">
        <v>100</v>
      </c>
      <c r="N283" t="s">
        <v>74</v>
      </c>
      <c r="O283">
        <v>100</v>
      </c>
    </row>
    <row r="284" spans="1:15" x14ac:dyDescent="0.25">
      <c r="A284" t="str">
        <f t="shared" si="36"/>
        <v>MS</v>
      </c>
      <c r="B284" t="str">
        <f t="shared" si="38"/>
        <v>main sample</v>
      </c>
      <c r="C284" t="str">
        <f t="shared" si="39"/>
        <v>freq</v>
      </c>
    </row>
    <row r="285" spans="1:15" x14ac:dyDescent="0.25">
      <c r="A285" t="str">
        <f t="shared" si="36"/>
        <v>MS</v>
      </c>
      <c r="B285" t="str">
        <f t="shared" si="38"/>
        <v>main sample</v>
      </c>
      <c r="C285" t="str">
        <f t="shared" si="39"/>
        <v>freq</v>
      </c>
    </row>
    <row r="286" spans="1:15" x14ac:dyDescent="0.25">
      <c r="A286" t="str">
        <f t="shared" si="36"/>
        <v>MS</v>
      </c>
      <c r="B286" t="str">
        <f t="shared" si="38"/>
        <v>main sample</v>
      </c>
      <c r="C286" t="str">
        <f t="shared" si="39"/>
        <v>freq</v>
      </c>
      <c r="G286" t="s">
        <v>142</v>
      </c>
      <c r="H286" t="s">
        <v>143</v>
      </c>
      <c r="I286" t="s">
        <v>144</v>
      </c>
    </row>
    <row r="287" spans="1:15" x14ac:dyDescent="0.25">
      <c r="A287" t="str">
        <f t="shared" si="36"/>
        <v>MS</v>
      </c>
      <c r="B287" t="str">
        <f t="shared" si="38"/>
        <v>main sample</v>
      </c>
      <c r="C287" t="str">
        <f t="shared" si="39"/>
        <v>freq</v>
      </c>
      <c r="G287" t="s">
        <v>145</v>
      </c>
      <c r="I287" t="s">
        <v>74</v>
      </c>
    </row>
    <row r="288" spans="1:15" x14ac:dyDescent="0.25">
      <c r="A288" t="str">
        <f t="shared" si="36"/>
        <v>MS</v>
      </c>
      <c r="B288" t="str">
        <f t="shared" si="38"/>
        <v>main sample</v>
      </c>
      <c r="C288" t="str">
        <f t="shared" si="39"/>
        <v>freq</v>
      </c>
      <c r="G288" t="s">
        <v>146</v>
      </c>
      <c r="H288" t="s">
        <v>143</v>
      </c>
      <c r="I288" t="s">
        <v>147</v>
      </c>
    </row>
    <row r="289" spans="1:15" x14ac:dyDescent="0.25">
      <c r="A289" t="str">
        <f t="shared" si="36"/>
        <v>MS</v>
      </c>
      <c r="B289" t="str">
        <f t="shared" si="38"/>
        <v>main sample</v>
      </c>
      <c r="C289" t="str">
        <f t="shared" si="39"/>
        <v>freq</v>
      </c>
      <c r="G289" t="s">
        <v>148</v>
      </c>
      <c r="H289" t="s">
        <v>149</v>
      </c>
      <c r="I289" t="s">
        <v>150</v>
      </c>
    </row>
    <row r="290" spans="1:15" x14ac:dyDescent="0.25">
      <c r="A290" t="str">
        <f t="shared" si="36"/>
        <v>MS</v>
      </c>
      <c r="B290" t="str">
        <f t="shared" si="38"/>
        <v>main sample</v>
      </c>
      <c r="C290" t="str">
        <f t="shared" si="39"/>
        <v>freq</v>
      </c>
      <c r="G290" t="s">
        <v>151</v>
      </c>
      <c r="H290" t="s">
        <v>152</v>
      </c>
      <c r="I290" t="s">
        <v>153</v>
      </c>
    </row>
    <row r="291" spans="1:15" x14ac:dyDescent="0.25">
      <c r="A291" t="str">
        <f t="shared" si="36"/>
        <v>MS</v>
      </c>
      <c r="B291" t="str">
        <f t="shared" si="38"/>
        <v>main sample</v>
      </c>
      <c r="C291" t="str">
        <f t="shared" si="39"/>
        <v>freq</v>
      </c>
      <c r="G291" t="s">
        <v>142</v>
      </c>
      <c r="H291" t="s">
        <v>143</v>
      </c>
      <c r="I291" t="s">
        <v>144</v>
      </c>
    </row>
    <row r="292" spans="1:15" x14ac:dyDescent="0.25">
      <c r="A292" t="str">
        <f t="shared" si="36"/>
        <v>MS</v>
      </c>
      <c r="B292" t="str">
        <f t="shared" si="38"/>
        <v>main sample</v>
      </c>
      <c r="C292" t="str">
        <f t="shared" si="39"/>
        <v>freq</v>
      </c>
    </row>
    <row r="293" spans="1:15" x14ac:dyDescent="0.25">
      <c r="A293" t="str">
        <f t="shared" si="36"/>
        <v>MS</v>
      </c>
      <c r="B293" t="str">
        <f t="shared" si="38"/>
        <v>main sample</v>
      </c>
      <c r="C293" t="str">
        <f t="shared" si="39"/>
        <v>freq</v>
      </c>
      <c r="H293" t="s">
        <v>74</v>
      </c>
      <c r="K293" t="s">
        <v>155</v>
      </c>
    </row>
    <row r="294" spans="1:15" x14ac:dyDescent="0.25">
      <c r="A294" t="str">
        <f t="shared" si="36"/>
        <v>p1lasttimeMS</v>
      </c>
      <c r="B294" t="str">
        <f t="shared" si="38"/>
        <v>main sample</v>
      </c>
      <c r="C294" t="str">
        <f t="shared" si="39"/>
        <v>freq</v>
      </c>
      <c r="D294" t="str">
        <f>G294</f>
        <v>p1lasttime</v>
      </c>
      <c r="G294" t="s">
        <v>161</v>
      </c>
      <c r="H294" t="s">
        <v>74</v>
      </c>
      <c r="I294">
        <v>12</v>
      </c>
      <c r="J294">
        <v>13</v>
      </c>
      <c r="K294">
        <v>14</v>
      </c>
      <c r="L294">
        <v>15</v>
      </c>
      <c r="M294">
        <v>16</v>
      </c>
      <c r="N294" t="s">
        <v>74</v>
      </c>
      <c r="O294" t="s">
        <v>81</v>
      </c>
    </row>
    <row r="295" spans="1:15" x14ac:dyDescent="0.25">
      <c r="A295" t="str">
        <f t="shared" si="36"/>
        <v>p1lasttimeMS</v>
      </c>
      <c r="B295" t="str">
        <f t="shared" si="38"/>
        <v>main sample</v>
      </c>
      <c r="C295" t="str">
        <f t="shared" si="39"/>
        <v>freq</v>
      </c>
      <c r="D295" t="str">
        <f>D294</f>
        <v>p1lasttime</v>
      </c>
      <c r="G295" t="s">
        <v>157</v>
      </c>
      <c r="H295" t="s">
        <v>158</v>
      </c>
      <c r="I295" t="s">
        <v>157</v>
      </c>
      <c r="J295" t="s">
        <v>79</v>
      </c>
      <c r="K295" t="s">
        <v>79</v>
      </c>
      <c r="L295" t="s">
        <v>79</v>
      </c>
      <c r="M295" t="s">
        <v>79</v>
      </c>
      <c r="N295" t="s">
        <v>159</v>
      </c>
      <c r="O295" t="s">
        <v>157</v>
      </c>
    </row>
    <row r="296" spans="1:15" x14ac:dyDescent="0.25">
      <c r="A296" t="str">
        <f t="shared" si="36"/>
        <v>p1lasttime1MSN</v>
      </c>
      <c r="B296" t="str">
        <f t="shared" si="38"/>
        <v>main sample</v>
      </c>
      <c r="C296" t="str">
        <f t="shared" si="39"/>
        <v>freq</v>
      </c>
      <c r="D296" t="str">
        <f t="shared" si="39"/>
        <v>p1lasttime</v>
      </c>
      <c r="E296">
        <f>G296</f>
        <v>1</v>
      </c>
      <c r="F296" t="s">
        <v>179</v>
      </c>
      <c r="G296">
        <v>1</v>
      </c>
      <c r="H296" t="s">
        <v>74</v>
      </c>
      <c r="I296" s="2">
        <v>3642</v>
      </c>
      <c r="J296" s="2">
        <v>3394</v>
      </c>
      <c r="K296" s="2">
        <v>3447</v>
      </c>
      <c r="L296" s="2">
        <v>3266</v>
      </c>
      <c r="M296" s="2">
        <v>3272</v>
      </c>
      <c r="N296" t="s">
        <v>74</v>
      </c>
      <c r="O296" s="2">
        <v>17021</v>
      </c>
    </row>
    <row r="297" spans="1:15" x14ac:dyDescent="0.25">
      <c r="A297" t="str">
        <f t="shared" si="36"/>
        <v>p1lasttime1MSP</v>
      </c>
      <c r="B297" t="str">
        <f t="shared" si="38"/>
        <v>main sample</v>
      </c>
      <c r="C297" t="str">
        <f t="shared" si="39"/>
        <v>freq</v>
      </c>
      <c r="D297" t="str">
        <f t="shared" si="39"/>
        <v>p1lasttime</v>
      </c>
      <c r="E297">
        <f>E296</f>
        <v>1</v>
      </c>
      <c r="F297" t="s">
        <v>180</v>
      </c>
      <c r="H297" t="s">
        <v>74</v>
      </c>
      <c r="I297">
        <v>26.8</v>
      </c>
      <c r="J297">
        <v>25.91</v>
      </c>
      <c r="K297">
        <v>26.9</v>
      </c>
      <c r="L297">
        <v>26.15</v>
      </c>
      <c r="M297">
        <v>26.89</v>
      </c>
      <c r="N297" t="s">
        <v>74</v>
      </c>
      <c r="O297">
        <v>26.53</v>
      </c>
    </row>
    <row r="298" spans="1:15" x14ac:dyDescent="0.25">
      <c r="A298" t="str">
        <f t="shared" si="36"/>
        <v>p1lasttimeMS</v>
      </c>
      <c r="B298" t="str">
        <f t="shared" si="38"/>
        <v>main sample</v>
      </c>
      <c r="C298" t="str">
        <f t="shared" si="39"/>
        <v>freq</v>
      </c>
      <c r="D298" t="str">
        <f t="shared" si="39"/>
        <v>p1lasttime</v>
      </c>
      <c r="G298" t="s">
        <v>157</v>
      </c>
      <c r="H298" t="s">
        <v>158</v>
      </c>
      <c r="I298" t="s">
        <v>157</v>
      </c>
      <c r="J298" t="s">
        <v>79</v>
      </c>
      <c r="K298" t="s">
        <v>79</v>
      </c>
      <c r="L298" t="s">
        <v>79</v>
      </c>
      <c r="M298" t="s">
        <v>79</v>
      </c>
      <c r="N298" t="s">
        <v>159</v>
      </c>
      <c r="O298" t="s">
        <v>157</v>
      </c>
    </row>
    <row r="299" spans="1:15" x14ac:dyDescent="0.25">
      <c r="A299" t="str">
        <f t="shared" si="36"/>
        <v>p1lasttime2MSN</v>
      </c>
      <c r="B299" t="str">
        <f t="shared" si="38"/>
        <v>main sample</v>
      </c>
      <c r="C299" t="str">
        <f t="shared" si="39"/>
        <v>freq</v>
      </c>
      <c r="D299" t="str">
        <f t="shared" si="39"/>
        <v>p1lasttime</v>
      </c>
      <c r="E299">
        <f>G299</f>
        <v>2</v>
      </c>
      <c r="F299" t="s">
        <v>179</v>
      </c>
      <c r="G299">
        <v>2</v>
      </c>
      <c r="H299" t="s">
        <v>74</v>
      </c>
      <c r="I299" s="2">
        <v>4674</v>
      </c>
      <c r="J299" s="2">
        <v>4423</v>
      </c>
      <c r="K299" s="2">
        <v>4457</v>
      </c>
      <c r="L299" s="2">
        <v>4437</v>
      </c>
      <c r="M299" s="2">
        <v>4251</v>
      </c>
      <c r="N299" t="s">
        <v>74</v>
      </c>
      <c r="O299" s="2">
        <v>22242</v>
      </c>
    </row>
    <row r="300" spans="1:15" x14ac:dyDescent="0.25">
      <c r="A300" t="str">
        <f t="shared" ref="A300:A363" si="41">CONCATENATE(D300,E300,IF(B300="main sample","MS","TU"),F300)</f>
        <v>p1lasttime2MSP</v>
      </c>
      <c r="B300" t="str">
        <f t="shared" si="38"/>
        <v>main sample</v>
      </c>
      <c r="C300" t="str">
        <f t="shared" si="39"/>
        <v>freq</v>
      </c>
      <c r="D300" t="str">
        <f t="shared" si="39"/>
        <v>p1lasttime</v>
      </c>
      <c r="E300">
        <f>E299</f>
        <v>2</v>
      </c>
      <c r="F300" t="s">
        <v>180</v>
      </c>
      <c r="H300" t="s">
        <v>74</v>
      </c>
      <c r="I300">
        <v>34.39</v>
      </c>
      <c r="J300">
        <v>33.770000000000003</v>
      </c>
      <c r="K300">
        <v>34.79</v>
      </c>
      <c r="L300">
        <v>35.520000000000003</v>
      </c>
      <c r="M300">
        <v>34.94</v>
      </c>
      <c r="N300" t="s">
        <v>74</v>
      </c>
      <c r="O300">
        <v>34.67</v>
      </c>
    </row>
    <row r="301" spans="1:15" x14ac:dyDescent="0.25">
      <c r="A301" t="str">
        <f t="shared" si="41"/>
        <v>p1lasttimeMS</v>
      </c>
      <c r="B301" t="str">
        <f t="shared" si="38"/>
        <v>main sample</v>
      </c>
      <c r="C301" t="str">
        <f t="shared" si="39"/>
        <v>freq</v>
      </c>
      <c r="D301" t="str">
        <f t="shared" si="39"/>
        <v>p1lasttime</v>
      </c>
      <c r="G301" t="s">
        <v>157</v>
      </c>
      <c r="H301" t="s">
        <v>158</v>
      </c>
      <c r="I301" t="s">
        <v>157</v>
      </c>
      <c r="J301" t="s">
        <v>79</v>
      </c>
      <c r="K301" t="s">
        <v>79</v>
      </c>
      <c r="L301" t="s">
        <v>79</v>
      </c>
      <c r="M301" t="s">
        <v>79</v>
      </c>
      <c r="N301" t="s">
        <v>159</v>
      </c>
      <c r="O301" t="s">
        <v>157</v>
      </c>
    </row>
    <row r="302" spans="1:15" x14ac:dyDescent="0.25">
      <c r="A302" t="str">
        <f t="shared" si="41"/>
        <v>p1lasttime3MSN</v>
      </c>
      <c r="B302" t="str">
        <f t="shared" si="38"/>
        <v>main sample</v>
      </c>
      <c r="C302" t="str">
        <f t="shared" si="39"/>
        <v>freq</v>
      </c>
      <c r="D302" t="str">
        <f t="shared" si="39"/>
        <v>p1lasttime</v>
      </c>
      <c r="E302">
        <f>G302</f>
        <v>3</v>
      </c>
      <c r="F302" t="s">
        <v>179</v>
      </c>
      <c r="G302">
        <v>3</v>
      </c>
      <c r="H302" t="s">
        <v>74</v>
      </c>
      <c r="I302" s="2">
        <v>4079</v>
      </c>
      <c r="J302" s="2">
        <v>4049</v>
      </c>
      <c r="K302" s="2">
        <v>3690</v>
      </c>
      <c r="L302" s="2">
        <v>3561</v>
      </c>
      <c r="M302" s="2">
        <v>3380</v>
      </c>
      <c r="N302" t="s">
        <v>74</v>
      </c>
      <c r="O302" s="2">
        <v>18759</v>
      </c>
    </row>
    <row r="303" spans="1:15" x14ac:dyDescent="0.25">
      <c r="A303" t="str">
        <f t="shared" si="41"/>
        <v>p1lasttime3MSP</v>
      </c>
      <c r="B303" t="str">
        <f t="shared" si="38"/>
        <v>main sample</v>
      </c>
      <c r="C303" t="str">
        <f t="shared" si="39"/>
        <v>freq</v>
      </c>
      <c r="D303" t="str">
        <f t="shared" si="39"/>
        <v>p1lasttime</v>
      </c>
      <c r="E303">
        <f>E302</f>
        <v>3</v>
      </c>
      <c r="F303" t="s">
        <v>180</v>
      </c>
      <c r="H303" t="s">
        <v>74</v>
      </c>
      <c r="I303">
        <v>30.01</v>
      </c>
      <c r="J303">
        <v>30.91</v>
      </c>
      <c r="K303">
        <v>28.8</v>
      </c>
      <c r="L303">
        <v>28.51</v>
      </c>
      <c r="M303">
        <v>27.78</v>
      </c>
      <c r="N303" t="s">
        <v>74</v>
      </c>
      <c r="O303">
        <v>29.24</v>
      </c>
    </row>
    <row r="304" spans="1:15" x14ac:dyDescent="0.25">
      <c r="A304" t="str">
        <f t="shared" si="41"/>
        <v>p1lasttimeMS</v>
      </c>
      <c r="B304" t="str">
        <f t="shared" si="38"/>
        <v>main sample</v>
      </c>
      <c r="C304" t="str">
        <f t="shared" si="39"/>
        <v>freq</v>
      </c>
      <c r="D304" t="str">
        <f t="shared" si="39"/>
        <v>p1lasttime</v>
      </c>
      <c r="G304" t="s">
        <v>157</v>
      </c>
      <c r="H304" t="s">
        <v>158</v>
      </c>
      <c r="I304" t="s">
        <v>157</v>
      </c>
      <c r="J304" t="s">
        <v>79</v>
      </c>
      <c r="K304" t="s">
        <v>79</v>
      </c>
      <c r="L304" t="s">
        <v>79</v>
      </c>
      <c r="M304" t="s">
        <v>79</v>
      </c>
      <c r="N304" t="s">
        <v>159</v>
      </c>
      <c r="O304" t="s">
        <v>157</v>
      </c>
    </row>
    <row r="305" spans="1:15" x14ac:dyDescent="0.25">
      <c r="A305" t="str">
        <f t="shared" si="41"/>
        <v>p1lasttime4MSN</v>
      </c>
      <c r="B305" t="str">
        <f t="shared" si="38"/>
        <v>main sample</v>
      </c>
      <c r="C305" t="str">
        <f t="shared" si="39"/>
        <v>freq</v>
      </c>
      <c r="D305" t="str">
        <f t="shared" si="39"/>
        <v>p1lasttime</v>
      </c>
      <c r="E305">
        <f>G305</f>
        <v>4</v>
      </c>
      <c r="F305" t="s">
        <v>179</v>
      </c>
      <c r="G305">
        <v>4</v>
      </c>
      <c r="H305" t="s">
        <v>74</v>
      </c>
      <c r="I305" s="2">
        <v>1027</v>
      </c>
      <c r="J305" s="2">
        <v>1003</v>
      </c>
      <c r="K305" s="2">
        <v>1031</v>
      </c>
      <c r="L305" s="2">
        <v>1040</v>
      </c>
      <c r="M305" s="2">
        <v>1106</v>
      </c>
      <c r="N305" t="s">
        <v>74</v>
      </c>
      <c r="O305" s="2">
        <v>5207</v>
      </c>
    </row>
    <row r="306" spans="1:15" x14ac:dyDescent="0.25">
      <c r="A306" t="str">
        <f t="shared" si="41"/>
        <v>p1lasttime4MSP</v>
      </c>
      <c r="B306" t="str">
        <f t="shared" si="38"/>
        <v>main sample</v>
      </c>
      <c r="C306" t="str">
        <f t="shared" si="39"/>
        <v>freq</v>
      </c>
      <c r="D306" t="str">
        <f t="shared" si="39"/>
        <v>p1lasttime</v>
      </c>
      <c r="E306">
        <f>E305</f>
        <v>4</v>
      </c>
      <c r="F306" t="s">
        <v>180</v>
      </c>
      <c r="H306" t="s">
        <v>74</v>
      </c>
      <c r="I306">
        <v>7.56</v>
      </c>
      <c r="J306">
        <v>7.66</v>
      </c>
      <c r="K306">
        <v>8.0500000000000007</v>
      </c>
      <c r="L306">
        <v>8.33</v>
      </c>
      <c r="M306">
        <v>9.09</v>
      </c>
      <c r="N306" t="s">
        <v>74</v>
      </c>
      <c r="O306">
        <v>8.1199999999999992</v>
      </c>
    </row>
    <row r="307" spans="1:15" x14ac:dyDescent="0.25">
      <c r="A307" t="str">
        <f t="shared" si="41"/>
        <v>p1lasttimeMS</v>
      </c>
      <c r="B307" t="str">
        <f t="shared" si="38"/>
        <v>main sample</v>
      </c>
      <c r="C307" t="str">
        <f t="shared" si="39"/>
        <v>freq</v>
      </c>
      <c r="D307" t="str">
        <f t="shared" si="39"/>
        <v>p1lasttime</v>
      </c>
      <c r="G307" t="s">
        <v>157</v>
      </c>
      <c r="H307" t="s">
        <v>158</v>
      </c>
      <c r="I307" t="s">
        <v>157</v>
      </c>
      <c r="J307" t="s">
        <v>79</v>
      </c>
      <c r="K307" t="s">
        <v>79</v>
      </c>
      <c r="L307" t="s">
        <v>79</v>
      </c>
      <c r="M307" t="s">
        <v>79</v>
      </c>
      <c r="N307" t="s">
        <v>159</v>
      </c>
      <c r="O307" t="s">
        <v>157</v>
      </c>
    </row>
    <row r="308" spans="1:15" x14ac:dyDescent="0.25">
      <c r="A308" t="str">
        <f t="shared" si="41"/>
        <v>p1lasttime.MSN</v>
      </c>
      <c r="B308" t="str">
        <f t="shared" si="38"/>
        <v>main sample</v>
      </c>
      <c r="C308" t="str">
        <f t="shared" si="39"/>
        <v>freq</v>
      </c>
      <c r="D308" t="str">
        <f t="shared" si="39"/>
        <v>p1lasttime</v>
      </c>
      <c r="E308" t="str">
        <f>G308</f>
        <v>.</v>
      </c>
      <c r="F308" t="s">
        <v>179</v>
      </c>
      <c r="G308" t="s">
        <v>93</v>
      </c>
      <c r="H308" t="s">
        <v>74</v>
      </c>
      <c r="I308">
        <v>170</v>
      </c>
      <c r="J308">
        <v>230</v>
      </c>
      <c r="K308">
        <v>187</v>
      </c>
      <c r="L308">
        <v>186</v>
      </c>
      <c r="M308">
        <v>158</v>
      </c>
      <c r="N308" t="s">
        <v>74</v>
      </c>
      <c r="O308">
        <v>931</v>
      </c>
    </row>
    <row r="309" spans="1:15" x14ac:dyDescent="0.25">
      <c r="A309" t="str">
        <f t="shared" si="41"/>
        <v>p1lasttime.MSP</v>
      </c>
      <c r="B309" t="str">
        <f t="shared" si="38"/>
        <v>main sample</v>
      </c>
      <c r="C309" t="str">
        <f t="shared" si="39"/>
        <v>freq</v>
      </c>
      <c r="D309" t="str">
        <f t="shared" si="39"/>
        <v>p1lasttime</v>
      </c>
      <c r="E309" t="str">
        <f>E308</f>
        <v>.</v>
      </c>
      <c r="F309" t="s">
        <v>180</v>
      </c>
      <c r="H309" t="s">
        <v>74</v>
      </c>
      <c r="I309">
        <v>1.25</v>
      </c>
      <c r="J309">
        <v>1.76</v>
      </c>
      <c r="K309">
        <v>1.46</v>
      </c>
      <c r="L309">
        <v>1.49</v>
      </c>
      <c r="M309">
        <v>1.3</v>
      </c>
      <c r="N309" t="s">
        <v>74</v>
      </c>
      <c r="O309">
        <v>1.45</v>
      </c>
    </row>
    <row r="310" spans="1:15" x14ac:dyDescent="0.25">
      <c r="A310" t="str">
        <f t="shared" si="41"/>
        <v>p1lasttimeMS</v>
      </c>
      <c r="B310" t="str">
        <f t="shared" si="38"/>
        <v>main sample</v>
      </c>
      <c r="C310" t="str">
        <f t="shared" si="39"/>
        <v>freq</v>
      </c>
      <c r="D310" t="str">
        <f t="shared" si="39"/>
        <v>p1lasttime</v>
      </c>
      <c r="G310" t="s">
        <v>157</v>
      </c>
      <c r="H310" t="s">
        <v>158</v>
      </c>
      <c r="I310" t="s">
        <v>157</v>
      </c>
      <c r="J310" t="s">
        <v>79</v>
      </c>
      <c r="K310" t="s">
        <v>79</v>
      </c>
      <c r="L310" t="s">
        <v>79</v>
      </c>
      <c r="M310" t="s">
        <v>79</v>
      </c>
      <c r="N310" t="s">
        <v>159</v>
      </c>
      <c r="O310" t="s">
        <v>157</v>
      </c>
    </row>
    <row r="311" spans="1:15" x14ac:dyDescent="0.25">
      <c r="A311" t="str">
        <f t="shared" si="41"/>
        <v>p1lasttimeTotalMSN</v>
      </c>
      <c r="B311" t="str">
        <f t="shared" si="38"/>
        <v>main sample</v>
      </c>
      <c r="C311" t="str">
        <f t="shared" si="39"/>
        <v>freq</v>
      </c>
      <c r="D311" t="str">
        <f t="shared" si="39"/>
        <v>p1lasttime</v>
      </c>
      <c r="E311" t="str">
        <f>G311</f>
        <v>Total</v>
      </c>
      <c r="F311" t="s">
        <v>179</v>
      </c>
      <c r="G311" t="s">
        <v>81</v>
      </c>
      <c r="H311" t="s">
        <v>74</v>
      </c>
      <c r="I311" s="2">
        <v>13592</v>
      </c>
      <c r="J311" s="2">
        <v>13099</v>
      </c>
      <c r="K311" s="2">
        <v>12812</v>
      </c>
      <c r="L311" s="2">
        <v>12490</v>
      </c>
      <c r="M311" s="2">
        <v>12167</v>
      </c>
      <c r="N311" t="s">
        <v>74</v>
      </c>
      <c r="O311" s="2">
        <v>64160</v>
      </c>
    </row>
    <row r="312" spans="1:15" x14ac:dyDescent="0.25">
      <c r="A312" t="str">
        <f t="shared" si="41"/>
        <v>p1lasttimeTotalMSP</v>
      </c>
      <c r="B312" t="str">
        <f t="shared" si="38"/>
        <v>main sample</v>
      </c>
      <c r="C312" t="str">
        <f t="shared" si="39"/>
        <v>freq</v>
      </c>
      <c r="D312" t="str">
        <f t="shared" si="39"/>
        <v>p1lasttime</v>
      </c>
      <c r="E312" t="str">
        <f>E311</f>
        <v>Total</v>
      </c>
      <c r="F312" t="s">
        <v>180</v>
      </c>
      <c r="H312" t="s">
        <v>74</v>
      </c>
      <c r="I312">
        <v>100</v>
      </c>
      <c r="J312">
        <v>100</v>
      </c>
      <c r="K312">
        <v>100</v>
      </c>
      <c r="L312">
        <v>100</v>
      </c>
      <c r="M312">
        <v>100</v>
      </c>
      <c r="N312" t="s">
        <v>74</v>
      </c>
      <c r="O312">
        <v>100</v>
      </c>
    </row>
    <row r="313" spans="1:15" x14ac:dyDescent="0.25">
      <c r="A313" t="str">
        <f t="shared" si="41"/>
        <v>MS</v>
      </c>
      <c r="B313" t="str">
        <f t="shared" si="38"/>
        <v>main sample</v>
      </c>
      <c r="C313" t="str">
        <f t="shared" si="39"/>
        <v>freq</v>
      </c>
    </row>
    <row r="314" spans="1:15" x14ac:dyDescent="0.25">
      <c r="A314" t="str">
        <f t="shared" si="41"/>
        <v>MS</v>
      </c>
      <c r="B314" t="str">
        <f t="shared" si="38"/>
        <v>main sample</v>
      </c>
      <c r="C314" t="str">
        <f t="shared" si="39"/>
        <v>freq</v>
      </c>
    </row>
    <row r="315" spans="1:15" x14ac:dyDescent="0.25">
      <c r="A315" t="str">
        <f t="shared" si="41"/>
        <v>MS</v>
      </c>
      <c r="B315" t="str">
        <f t="shared" si="38"/>
        <v>main sample</v>
      </c>
      <c r="C315" t="str">
        <f t="shared" si="39"/>
        <v>freq</v>
      </c>
      <c r="G315" t="s">
        <v>142</v>
      </c>
      <c r="H315" t="s">
        <v>143</v>
      </c>
      <c r="I315" t="s">
        <v>144</v>
      </c>
    </row>
    <row r="316" spans="1:15" x14ac:dyDescent="0.25">
      <c r="A316" t="str">
        <f t="shared" si="41"/>
        <v>MS</v>
      </c>
      <c r="B316" t="str">
        <f t="shared" si="38"/>
        <v>main sample</v>
      </c>
      <c r="C316" t="str">
        <f t="shared" si="39"/>
        <v>freq</v>
      </c>
      <c r="G316" t="s">
        <v>145</v>
      </c>
      <c r="I316" t="s">
        <v>74</v>
      </c>
    </row>
    <row r="317" spans="1:15" x14ac:dyDescent="0.25">
      <c r="A317" t="str">
        <f t="shared" si="41"/>
        <v>MS</v>
      </c>
      <c r="B317" t="str">
        <f t="shared" si="38"/>
        <v>main sample</v>
      </c>
      <c r="C317" t="str">
        <f t="shared" si="39"/>
        <v>freq</v>
      </c>
      <c r="G317" t="s">
        <v>146</v>
      </c>
      <c r="H317" t="s">
        <v>143</v>
      </c>
      <c r="I317" t="s">
        <v>147</v>
      </c>
    </row>
    <row r="318" spans="1:15" x14ac:dyDescent="0.25">
      <c r="A318" t="str">
        <f t="shared" si="41"/>
        <v>MS</v>
      </c>
      <c r="B318" t="str">
        <f t="shared" si="38"/>
        <v>main sample</v>
      </c>
      <c r="C318" t="str">
        <f t="shared" si="39"/>
        <v>freq</v>
      </c>
      <c r="G318" t="s">
        <v>148</v>
      </c>
      <c r="H318" t="s">
        <v>149</v>
      </c>
      <c r="I318" t="s">
        <v>150</v>
      </c>
    </row>
    <row r="319" spans="1:15" x14ac:dyDescent="0.25">
      <c r="A319" t="str">
        <f t="shared" si="41"/>
        <v>MS</v>
      </c>
      <c r="B319" t="str">
        <f t="shared" si="38"/>
        <v>main sample</v>
      </c>
      <c r="C319" t="str">
        <f t="shared" si="39"/>
        <v>freq</v>
      </c>
      <c r="G319" t="s">
        <v>151</v>
      </c>
      <c r="H319" t="s">
        <v>152</v>
      </c>
      <c r="I319" t="s">
        <v>153</v>
      </c>
    </row>
    <row r="320" spans="1:15" x14ac:dyDescent="0.25">
      <c r="A320" t="str">
        <f t="shared" si="41"/>
        <v>MS</v>
      </c>
      <c r="B320" t="str">
        <f t="shared" si="38"/>
        <v>main sample</v>
      </c>
      <c r="C320" t="str">
        <f t="shared" si="39"/>
        <v>freq</v>
      </c>
      <c r="G320" t="s">
        <v>142</v>
      </c>
      <c r="H320" t="s">
        <v>143</v>
      </c>
      <c r="I320" t="s">
        <v>144</v>
      </c>
    </row>
    <row r="321" spans="1:15" x14ac:dyDescent="0.25">
      <c r="A321" t="str">
        <f t="shared" si="41"/>
        <v>MS</v>
      </c>
      <c r="B321" t="str">
        <f t="shared" si="38"/>
        <v>main sample</v>
      </c>
      <c r="C321" t="str">
        <f t="shared" si="39"/>
        <v>freq</v>
      </c>
    </row>
    <row r="322" spans="1:15" x14ac:dyDescent="0.25">
      <c r="A322" t="str">
        <f t="shared" si="41"/>
        <v>MS</v>
      </c>
      <c r="B322" t="str">
        <f t="shared" si="38"/>
        <v>main sample</v>
      </c>
      <c r="C322" t="str">
        <f t="shared" si="39"/>
        <v>freq</v>
      </c>
      <c r="H322" t="s">
        <v>74</v>
      </c>
      <c r="K322" t="s">
        <v>155</v>
      </c>
    </row>
    <row r="323" spans="1:15" x14ac:dyDescent="0.25">
      <c r="A323" t="str">
        <f t="shared" si="41"/>
        <v>p1lastdayMS</v>
      </c>
      <c r="B323" t="str">
        <f t="shared" si="38"/>
        <v>main sample</v>
      </c>
      <c r="C323" t="str">
        <f t="shared" si="39"/>
        <v>freq</v>
      </c>
      <c r="D323" t="str">
        <f>G323</f>
        <v>p1lastday</v>
      </c>
      <c r="G323" t="s">
        <v>162</v>
      </c>
      <c r="H323" t="s">
        <v>74</v>
      </c>
      <c r="I323">
        <v>12</v>
      </c>
      <c r="J323">
        <v>13</v>
      </c>
      <c r="K323">
        <v>14</v>
      </c>
      <c r="L323">
        <v>15</v>
      </c>
      <c r="M323">
        <v>16</v>
      </c>
      <c r="N323" t="s">
        <v>74</v>
      </c>
      <c r="O323" t="s">
        <v>81</v>
      </c>
    </row>
    <row r="324" spans="1:15" x14ac:dyDescent="0.25">
      <c r="A324" t="str">
        <f t="shared" si="41"/>
        <v>p1lastdayMS</v>
      </c>
      <c r="B324" t="str">
        <f t="shared" si="38"/>
        <v>main sample</v>
      </c>
      <c r="C324" t="str">
        <f t="shared" si="39"/>
        <v>freq</v>
      </c>
      <c r="D324" t="str">
        <f>D323</f>
        <v>p1lastday</v>
      </c>
      <c r="G324" t="s">
        <v>157</v>
      </c>
      <c r="H324" t="s">
        <v>158</v>
      </c>
      <c r="I324" t="s">
        <v>157</v>
      </c>
      <c r="J324" t="s">
        <v>79</v>
      </c>
      <c r="K324" t="s">
        <v>79</v>
      </c>
      <c r="L324" t="s">
        <v>79</v>
      </c>
      <c r="M324" t="s">
        <v>79</v>
      </c>
      <c r="N324" t="s">
        <v>159</v>
      </c>
      <c r="O324" t="s">
        <v>157</v>
      </c>
    </row>
    <row r="325" spans="1:15" x14ac:dyDescent="0.25">
      <c r="A325" t="str">
        <f t="shared" si="41"/>
        <v>p1lastday1MSN</v>
      </c>
      <c r="B325" t="str">
        <f t="shared" ref="B325:B388" si="42">B324</f>
        <v>main sample</v>
      </c>
      <c r="C325" t="str">
        <f t="shared" si="39"/>
        <v>freq</v>
      </c>
      <c r="D325" t="str">
        <f t="shared" si="39"/>
        <v>p1lastday</v>
      </c>
      <c r="E325">
        <f>G325</f>
        <v>1</v>
      </c>
      <c r="F325" t="s">
        <v>179</v>
      </c>
      <c r="G325">
        <v>1</v>
      </c>
      <c r="H325" t="s">
        <v>74</v>
      </c>
      <c r="I325" s="2">
        <v>1499</v>
      </c>
      <c r="J325" s="2">
        <v>1326</v>
      </c>
      <c r="K325" s="2">
        <v>1271</v>
      </c>
      <c r="L325" s="2">
        <v>1152</v>
      </c>
      <c r="M325" s="2">
        <v>1285</v>
      </c>
      <c r="N325" t="s">
        <v>74</v>
      </c>
      <c r="O325" s="2">
        <v>6533</v>
      </c>
    </row>
    <row r="326" spans="1:15" x14ac:dyDescent="0.25">
      <c r="A326" t="str">
        <f t="shared" si="41"/>
        <v>p1lastday1MSP</v>
      </c>
      <c r="B326" t="str">
        <f t="shared" si="42"/>
        <v>main sample</v>
      </c>
      <c r="C326" t="str">
        <f t="shared" si="39"/>
        <v>freq</v>
      </c>
      <c r="D326" t="str">
        <f t="shared" si="39"/>
        <v>p1lastday</v>
      </c>
      <c r="E326">
        <f>E325</f>
        <v>1</v>
      </c>
      <c r="F326" t="s">
        <v>180</v>
      </c>
      <c r="H326" t="s">
        <v>74</v>
      </c>
      <c r="I326">
        <v>11.03</v>
      </c>
      <c r="J326">
        <v>10.119999999999999</v>
      </c>
      <c r="K326">
        <v>9.92</v>
      </c>
      <c r="L326">
        <v>9.2200000000000006</v>
      </c>
      <c r="M326">
        <v>10.56</v>
      </c>
      <c r="N326" t="s">
        <v>74</v>
      </c>
      <c r="O326">
        <v>10.18</v>
      </c>
    </row>
    <row r="327" spans="1:15" x14ac:dyDescent="0.25">
      <c r="A327" t="str">
        <f t="shared" si="41"/>
        <v>p1lastdayMS</v>
      </c>
      <c r="B327" t="str">
        <f t="shared" si="42"/>
        <v>main sample</v>
      </c>
      <c r="C327" t="str">
        <f t="shared" si="39"/>
        <v>freq</v>
      </c>
      <c r="D327" t="str">
        <f t="shared" si="39"/>
        <v>p1lastday</v>
      </c>
      <c r="G327" t="s">
        <v>157</v>
      </c>
      <c r="H327" t="s">
        <v>158</v>
      </c>
      <c r="I327" t="s">
        <v>157</v>
      </c>
      <c r="J327" t="s">
        <v>79</v>
      </c>
      <c r="K327" t="s">
        <v>79</v>
      </c>
      <c r="L327" t="s">
        <v>79</v>
      </c>
      <c r="M327" t="s">
        <v>79</v>
      </c>
      <c r="N327" t="s">
        <v>159</v>
      </c>
      <c r="O327" t="s">
        <v>157</v>
      </c>
    </row>
    <row r="328" spans="1:15" x14ac:dyDescent="0.25">
      <c r="A328" t="str">
        <f t="shared" si="41"/>
        <v>p1lastday2MSN</v>
      </c>
      <c r="B328" t="str">
        <f t="shared" si="42"/>
        <v>main sample</v>
      </c>
      <c r="C328" t="str">
        <f t="shared" si="39"/>
        <v>freq</v>
      </c>
      <c r="D328" t="str">
        <f t="shared" si="39"/>
        <v>p1lastday</v>
      </c>
      <c r="E328">
        <f>G328</f>
        <v>2</v>
      </c>
      <c r="F328" t="s">
        <v>179</v>
      </c>
      <c r="G328">
        <v>2</v>
      </c>
      <c r="H328" t="s">
        <v>74</v>
      </c>
      <c r="I328" s="2">
        <v>2245</v>
      </c>
      <c r="J328" s="2">
        <v>2048</v>
      </c>
      <c r="K328" s="2">
        <v>2119</v>
      </c>
      <c r="L328" s="2">
        <v>2019</v>
      </c>
      <c r="M328" s="2">
        <v>2010</v>
      </c>
      <c r="N328" t="s">
        <v>74</v>
      </c>
      <c r="O328" s="2">
        <v>10441</v>
      </c>
    </row>
    <row r="329" spans="1:15" x14ac:dyDescent="0.25">
      <c r="A329" t="str">
        <f t="shared" si="41"/>
        <v>p1lastday2MSP</v>
      </c>
      <c r="B329" t="str">
        <f t="shared" si="42"/>
        <v>main sample</v>
      </c>
      <c r="C329" t="str">
        <f t="shared" ref="C329:D392" si="43">C328</f>
        <v>freq</v>
      </c>
      <c r="D329" t="str">
        <f t="shared" si="43"/>
        <v>p1lastday</v>
      </c>
      <c r="E329">
        <f>E328</f>
        <v>2</v>
      </c>
      <c r="F329" t="s">
        <v>180</v>
      </c>
      <c r="H329" t="s">
        <v>74</v>
      </c>
      <c r="I329">
        <v>16.52</v>
      </c>
      <c r="J329">
        <v>15.63</v>
      </c>
      <c r="K329">
        <v>16.54</v>
      </c>
      <c r="L329">
        <v>16.16</v>
      </c>
      <c r="M329">
        <v>16.52</v>
      </c>
      <c r="N329" t="s">
        <v>74</v>
      </c>
      <c r="O329">
        <v>16.27</v>
      </c>
    </row>
    <row r="330" spans="1:15" x14ac:dyDescent="0.25">
      <c r="A330" t="str">
        <f t="shared" si="41"/>
        <v>p1lastdayMS</v>
      </c>
      <c r="B330" t="str">
        <f t="shared" si="42"/>
        <v>main sample</v>
      </c>
      <c r="C330" t="str">
        <f t="shared" si="43"/>
        <v>freq</v>
      </c>
      <c r="D330" t="str">
        <f t="shared" si="43"/>
        <v>p1lastday</v>
      </c>
      <c r="G330" t="s">
        <v>157</v>
      </c>
      <c r="H330" t="s">
        <v>158</v>
      </c>
      <c r="I330" t="s">
        <v>157</v>
      </c>
      <c r="J330" t="s">
        <v>79</v>
      </c>
      <c r="K330" t="s">
        <v>79</v>
      </c>
      <c r="L330" t="s">
        <v>79</v>
      </c>
      <c r="M330" t="s">
        <v>79</v>
      </c>
      <c r="N330" t="s">
        <v>159</v>
      </c>
      <c r="O330" t="s">
        <v>157</v>
      </c>
    </row>
    <row r="331" spans="1:15" x14ac:dyDescent="0.25">
      <c r="A331" t="str">
        <f t="shared" si="41"/>
        <v>p1lastday3MSN</v>
      </c>
      <c r="B331" t="str">
        <f t="shared" si="42"/>
        <v>main sample</v>
      </c>
      <c r="C331" t="str">
        <f t="shared" si="43"/>
        <v>freq</v>
      </c>
      <c r="D331" t="str">
        <f t="shared" si="43"/>
        <v>p1lastday</v>
      </c>
      <c r="E331">
        <f>G331</f>
        <v>3</v>
      </c>
      <c r="F331" t="s">
        <v>179</v>
      </c>
      <c r="G331">
        <v>3</v>
      </c>
      <c r="H331" t="s">
        <v>74</v>
      </c>
      <c r="I331" s="2">
        <v>2186</v>
      </c>
      <c r="J331" s="2">
        <v>2196</v>
      </c>
      <c r="K331" s="2">
        <v>2083</v>
      </c>
      <c r="L331" s="2">
        <v>2075</v>
      </c>
      <c r="M331" s="2">
        <v>2088</v>
      </c>
      <c r="N331" t="s">
        <v>74</v>
      </c>
      <c r="O331" s="2">
        <v>10628</v>
      </c>
    </row>
    <row r="332" spans="1:15" x14ac:dyDescent="0.25">
      <c r="A332" t="str">
        <f t="shared" si="41"/>
        <v>p1lastday3MSP</v>
      </c>
      <c r="B332" t="str">
        <f t="shared" si="42"/>
        <v>main sample</v>
      </c>
      <c r="C332" t="str">
        <f t="shared" si="43"/>
        <v>freq</v>
      </c>
      <c r="D332" t="str">
        <f t="shared" si="43"/>
        <v>p1lastday</v>
      </c>
      <c r="E332">
        <f>E331</f>
        <v>3</v>
      </c>
      <c r="F332" t="s">
        <v>180</v>
      </c>
      <c r="H332" t="s">
        <v>74</v>
      </c>
      <c r="I332">
        <v>16.079999999999998</v>
      </c>
      <c r="J332">
        <v>16.760000000000002</v>
      </c>
      <c r="K332">
        <v>16.260000000000002</v>
      </c>
      <c r="L332">
        <v>16.61</v>
      </c>
      <c r="M332">
        <v>17.16</v>
      </c>
      <c r="N332" t="s">
        <v>74</v>
      </c>
      <c r="O332">
        <v>16.559999999999999</v>
      </c>
    </row>
    <row r="333" spans="1:15" x14ac:dyDescent="0.25">
      <c r="A333" t="str">
        <f t="shared" si="41"/>
        <v>p1lastdayMS</v>
      </c>
      <c r="B333" t="str">
        <f t="shared" si="42"/>
        <v>main sample</v>
      </c>
      <c r="C333" t="str">
        <f t="shared" si="43"/>
        <v>freq</v>
      </c>
      <c r="D333" t="str">
        <f t="shared" si="43"/>
        <v>p1lastday</v>
      </c>
      <c r="G333" t="s">
        <v>157</v>
      </c>
      <c r="H333" t="s">
        <v>158</v>
      </c>
      <c r="I333" t="s">
        <v>157</v>
      </c>
      <c r="J333" t="s">
        <v>79</v>
      </c>
      <c r="K333" t="s">
        <v>79</v>
      </c>
      <c r="L333" t="s">
        <v>79</v>
      </c>
      <c r="M333" t="s">
        <v>79</v>
      </c>
      <c r="N333" t="s">
        <v>159</v>
      </c>
      <c r="O333" t="s">
        <v>157</v>
      </c>
    </row>
    <row r="334" spans="1:15" x14ac:dyDescent="0.25">
      <c r="A334" t="str">
        <f t="shared" si="41"/>
        <v>p1lastday4MSN</v>
      </c>
      <c r="B334" t="str">
        <f t="shared" si="42"/>
        <v>main sample</v>
      </c>
      <c r="C334" t="str">
        <f t="shared" si="43"/>
        <v>freq</v>
      </c>
      <c r="D334" t="str">
        <f t="shared" si="43"/>
        <v>p1lastday</v>
      </c>
      <c r="E334">
        <f>G334</f>
        <v>4</v>
      </c>
      <c r="F334" t="s">
        <v>179</v>
      </c>
      <c r="G334">
        <v>4</v>
      </c>
      <c r="H334" t="s">
        <v>74</v>
      </c>
      <c r="I334" s="2">
        <v>2104</v>
      </c>
      <c r="J334" s="2">
        <v>2179</v>
      </c>
      <c r="K334" s="2">
        <v>2125</v>
      </c>
      <c r="L334" s="2">
        <v>1899</v>
      </c>
      <c r="M334" s="2">
        <v>1935</v>
      </c>
      <c r="N334" t="s">
        <v>74</v>
      </c>
      <c r="O334" s="2">
        <v>10242</v>
      </c>
    </row>
    <row r="335" spans="1:15" x14ac:dyDescent="0.25">
      <c r="A335" t="str">
        <f t="shared" si="41"/>
        <v>p1lastday4MSP</v>
      </c>
      <c r="B335" t="str">
        <f t="shared" si="42"/>
        <v>main sample</v>
      </c>
      <c r="C335" t="str">
        <f t="shared" si="43"/>
        <v>freq</v>
      </c>
      <c r="D335" t="str">
        <f t="shared" si="43"/>
        <v>p1lastday</v>
      </c>
      <c r="E335">
        <f>E334</f>
        <v>4</v>
      </c>
      <c r="F335" t="s">
        <v>180</v>
      </c>
      <c r="H335" t="s">
        <v>74</v>
      </c>
      <c r="I335">
        <v>15.48</v>
      </c>
      <c r="J335">
        <v>16.63</v>
      </c>
      <c r="K335">
        <v>16.59</v>
      </c>
      <c r="L335">
        <v>15.2</v>
      </c>
      <c r="M335">
        <v>15.9</v>
      </c>
      <c r="N335" t="s">
        <v>74</v>
      </c>
      <c r="O335">
        <v>15.96</v>
      </c>
    </row>
    <row r="336" spans="1:15" x14ac:dyDescent="0.25">
      <c r="A336" t="str">
        <f t="shared" si="41"/>
        <v>p1lastdayMS</v>
      </c>
      <c r="B336" t="str">
        <f t="shared" si="42"/>
        <v>main sample</v>
      </c>
      <c r="C336" t="str">
        <f t="shared" si="43"/>
        <v>freq</v>
      </c>
      <c r="D336" t="str">
        <f t="shared" si="43"/>
        <v>p1lastday</v>
      </c>
      <c r="G336" t="s">
        <v>157</v>
      </c>
      <c r="H336" t="s">
        <v>158</v>
      </c>
      <c r="I336" t="s">
        <v>157</v>
      </c>
      <c r="J336" t="s">
        <v>79</v>
      </c>
      <c r="K336" t="s">
        <v>79</v>
      </c>
      <c r="L336" t="s">
        <v>79</v>
      </c>
      <c r="M336" t="s">
        <v>79</v>
      </c>
      <c r="N336" t="s">
        <v>159</v>
      </c>
      <c r="O336" t="s">
        <v>157</v>
      </c>
    </row>
    <row r="337" spans="1:15" x14ac:dyDescent="0.25">
      <c r="A337" t="str">
        <f t="shared" si="41"/>
        <v>p1lastday5MSN</v>
      </c>
      <c r="B337" t="str">
        <f t="shared" si="42"/>
        <v>main sample</v>
      </c>
      <c r="C337" t="str">
        <f t="shared" si="43"/>
        <v>freq</v>
      </c>
      <c r="D337" t="str">
        <f t="shared" si="43"/>
        <v>p1lastday</v>
      </c>
      <c r="E337">
        <f>G337</f>
        <v>5</v>
      </c>
      <c r="F337" t="s">
        <v>179</v>
      </c>
      <c r="G337">
        <v>5</v>
      </c>
      <c r="H337" t="s">
        <v>74</v>
      </c>
      <c r="I337" s="2">
        <v>2076</v>
      </c>
      <c r="J337" s="2">
        <v>2035</v>
      </c>
      <c r="K337" s="2">
        <v>1866</v>
      </c>
      <c r="L337" s="2">
        <v>1841</v>
      </c>
      <c r="M337" s="2">
        <v>1832</v>
      </c>
      <c r="N337" t="s">
        <v>74</v>
      </c>
      <c r="O337" s="2">
        <v>9650</v>
      </c>
    </row>
    <row r="338" spans="1:15" x14ac:dyDescent="0.25">
      <c r="A338" t="str">
        <f t="shared" si="41"/>
        <v>p1lastday5MSP</v>
      </c>
      <c r="B338" t="str">
        <f t="shared" si="42"/>
        <v>main sample</v>
      </c>
      <c r="C338" t="str">
        <f t="shared" si="43"/>
        <v>freq</v>
      </c>
      <c r="D338" t="str">
        <f t="shared" si="43"/>
        <v>p1lastday</v>
      </c>
      <c r="E338">
        <f>E337</f>
        <v>5</v>
      </c>
      <c r="F338" t="s">
        <v>180</v>
      </c>
      <c r="H338" t="s">
        <v>74</v>
      </c>
      <c r="I338">
        <v>15.27</v>
      </c>
      <c r="J338">
        <v>15.54</v>
      </c>
      <c r="K338">
        <v>14.56</v>
      </c>
      <c r="L338">
        <v>14.74</v>
      </c>
      <c r="M338">
        <v>15.06</v>
      </c>
      <c r="N338" t="s">
        <v>74</v>
      </c>
      <c r="O338">
        <v>15.04</v>
      </c>
    </row>
    <row r="339" spans="1:15" x14ac:dyDescent="0.25">
      <c r="A339" t="str">
        <f t="shared" si="41"/>
        <v>p1lastdayMS</v>
      </c>
      <c r="B339" t="str">
        <f t="shared" si="42"/>
        <v>main sample</v>
      </c>
      <c r="C339" t="str">
        <f t="shared" si="43"/>
        <v>freq</v>
      </c>
      <c r="D339" t="str">
        <f t="shared" si="43"/>
        <v>p1lastday</v>
      </c>
      <c r="G339" t="s">
        <v>157</v>
      </c>
      <c r="H339" t="s">
        <v>158</v>
      </c>
      <c r="I339" t="s">
        <v>157</v>
      </c>
      <c r="J339" t="s">
        <v>79</v>
      </c>
      <c r="K339" t="s">
        <v>79</v>
      </c>
      <c r="L339" t="s">
        <v>79</v>
      </c>
      <c r="M339" t="s">
        <v>79</v>
      </c>
      <c r="N339" t="s">
        <v>159</v>
      </c>
      <c r="O339" t="s">
        <v>157</v>
      </c>
    </row>
    <row r="340" spans="1:15" x14ac:dyDescent="0.25">
      <c r="A340" t="str">
        <f t="shared" si="41"/>
        <v>p1lastday6MSN</v>
      </c>
      <c r="B340" t="str">
        <f t="shared" si="42"/>
        <v>main sample</v>
      </c>
      <c r="C340" t="str">
        <f t="shared" si="43"/>
        <v>freq</v>
      </c>
      <c r="D340" t="str">
        <f t="shared" si="43"/>
        <v>p1lastday</v>
      </c>
      <c r="E340">
        <f>G340</f>
        <v>6</v>
      </c>
      <c r="F340" t="s">
        <v>179</v>
      </c>
      <c r="G340">
        <v>6</v>
      </c>
      <c r="H340" t="s">
        <v>74</v>
      </c>
      <c r="I340" s="2">
        <v>1677</v>
      </c>
      <c r="J340" s="2">
        <v>1593</v>
      </c>
      <c r="K340" s="2">
        <v>1557</v>
      </c>
      <c r="L340" s="2">
        <v>1666</v>
      </c>
      <c r="M340" s="2">
        <v>1475</v>
      </c>
      <c r="N340" t="s">
        <v>74</v>
      </c>
      <c r="O340" s="2">
        <v>7968</v>
      </c>
    </row>
    <row r="341" spans="1:15" x14ac:dyDescent="0.25">
      <c r="A341" t="str">
        <f t="shared" si="41"/>
        <v>p1lastday6MSP</v>
      </c>
      <c r="B341" t="str">
        <f t="shared" si="42"/>
        <v>main sample</v>
      </c>
      <c r="C341" t="str">
        <f t="shared" si="43"/>
        <v>freq</v>
      </c>
      <c r="D341" t="str">
        <f t="shared" si="43"/>
        <v>p1lastday</v>
      </c>
      <c r="E341">
        <f>E340</f>
        <v>6</v>
      </c>
      <c r="F341" t="s">
        <v>180</v>
      </c>
      <c r="H341" t="s">
        <v>74</v>
      </c>
      <c r="I341">
        <v>12.34</v>
      </c>
      <c r="J341">
        <v>12.16</v>
      </c>
      <c r="K341">
        <v>12.15</v>
      </c>
      <c r="L341">
        <v>13.34</v>
      </c>
      <c r="M341">
        <v>12.12</v>
      </c>
      <c r="N341" t="s">
        <v>74</v>
      </c>
      <c r="O341">
        <v>12.42</v>
      </c>
    </row>
    <row r="342" spans="1:15" x14ac:dyDescent="0.25">
      <c r="A342" t="str">
        <f t="shared" si="41"/>
        <v>p1lastdayMS</v>
      </c>
      <c r="B342" t="str">
        <f t="shared" si="42"/>
        <v>main sample</v>
      </c>
      <c r="C342" t="str">
        <f t="shared" si="43"/>
        <v>freq</v>
      </c>
      <c r="D342" t="str">
        <f t="shared" si="43"/>
        <v>p1lastday</v>
      </c>
      <c r="G342" t="s">
        <v>157</v>
      </c>
      <c r="H342" t="s">
        <v>158</v>
      </c>
      <c r="I342" t="s">
        <v>157</v>
      </c>
      <c r="J342" t="s">
        <v>79</v>
      </c>
      <c r="K342" t="s">
        <v>79</v>
      </c>
      <c r="L342" t="s">
        <v>79</v>
      </c>
      <c r="M342" t="s">
        <v>79</v>
      </c>
      <c r="N342" t="s">
        <v>159</v>
      </c>
      <c r="O342" t="s">
        <v>157</v>
      </c>
    </row>
    <row r="343" spans="1:15" x14ac:dyDescent="0.25">
      <c r="A343" t="str">
        <f t="shared" si="41"/>
        <v>p1lastday7MSN</v>
      </c>
      <c r="B343" t="str">
        <f t="shared" si="42"/>
        <v>main sample</v>
      </c>
      <c r="C343" t="str">
        <f t="shared" si="43"/>
        <v>freq</v>
      </c>
      <c r="D343" t="str">
        <f t="shared" si="43"/>
        <v>p1lastday</v>
      </c>
      <c r="E343">
        <f>G343</f>
        <v>7</v>
      </c>
      <c r="F343" t="s">
        <v>179</v>
      </c>
      <c r="G343">
        <v>7</v>
      </c>
      <c r="H343" t="s">
        <v>74</v>
      </c>
      <c r="I343" s="2">
        <v>1642</v>
      </c>
      <c r="J343" s="2">
        <v>1492</v>
      </c>
      <c r="K343" s="2">
        <v>1604</v>
      </c>
      <c r="L343" s="2">
        <v>1652</v>
      </c>
      <c r="M343" s="2">
        <v>1384</v>
      </c>
      <c r="N343" t="s">
        <v>74</v>
      </c>
      <c r="O343" s="2">
        <v>7774</v>
      </c>
    </row>
    <row r="344" spans="1:15" x14ac:dyDescent="0.25">
      <c r="A344" t="str">
        <f t="shared" si="41"/>
        <v>p1lastday7MSP</v>
      </c>
      <c r="B344" t="str">
        <f t="shared" si="42"/>
        <v>main sample</v>
      </c>
      <c r="C344" t="str">
        <f t="shared" si="43"/>
        <v>freq</v>
      </c>
      <c r="D344" t="str">
        <f t="shared" si="43"/>
        <v>p1lastday</v>
      </c>
      <c r="E344">
        <f>E343</f>
        <v>7</v>
      </c>
      <c r="F344" t="s">
        <v>180</v>
      </c>
      <c r="H344" t="s">
        <v>74</v>
      </c>
      <c r="I344">
        <v>12.08</v>
      </c>
      <c r="J344">
        <v>11.39</v>
      </c>
      <c r="K344">
        <v>12.52</v>
      </c>
      <c r="L344">
        <v>13.23</v>
      </c>
      <c r="M344">
        <v>11.38</v>
      </c>
      <c r="N344" t="s">
        <v>74</v>
      </c>
      <c r="O344">
        <v>12.12</v>
      </c>
    </row>
    <row r="345" spans="1:15" x14ac:dyDescent="0.25">
      <c r="A345" t="str">
        <f t="shared" si="41"/>
        <v>p1lastdayMS</v>
      </c>
      <c r="B345" t="str">
        <f t="shared" si="42"/>
        <v>main sample</v>
      </c>
      <c r="C345" t="str">
        <f t="shared" si="43"/>
        <v>freq</v>
      </c>
      <c r="D345" t="str">
        <f t="shared" si="43"/>
        <v>p1lastday</v>
      </c>
      <c r="G345" t="s">
        <v>157</v>
      </c>
      <c r="H345" t="s">
        <v>158</v>
      </c>
      <c r="I345" t="s">
        <v>157</v>
      </c>
      <c r="J345" t="s">
        <v>79</v>
      </c>
      <c r="K345" t="s">
        <v>79</v>
      </c>
      <c r="L345" t="s">
        <v>79</v>
      </c>
      <c r="M345" t="s">
        <v>79</v>
      </c>
      <c r="N345" t="s">
        <v>159</v>
      </c>
      <c r="O345" t="s">
        <v>157</v>
      </c>
    </row>
    <row r="346" spans="1:15" x14ac:dyDescent="0.25">
      <c r="A346" t="str">
        <f t="shared" si="41"/>
        <v>p1lastday.MSN</v>
      </c>
      <c r="B346" t="str">
        <f t="shared" si="42"/>
        <v>main sample</v>
      </c>
      <c r="C346" t="str">
        <f t="shared" si="43"/>
        <v>freq</v>
      </c>
      <c r="D346" t="str">
        <f t="shared" si="43"/>
        <v>p1lastday</v>
      </c>
      <c r="E346" t="str">
        <f>G346</f>
        <v>.</v>
      </c>
      <c r="F346" t="s">
        <v>179</v>
      </c>
      <c r="G346" t="s">
        <v>93</v>
      </c>
      <c r="H346" t="s">
        <v>74</v>
      </c>
      <c r="I346">
        <v>163</v>
      </c>
      <c r="J346">
        <v>230</v>
      </c>
      <c r="K346">
        <v>187</v>
      </c>
      <c r="L346">
        <v>186</v>
      </c>
      <c r="M346">
        <v>158</v>
      </c>
      <c r="N346" t="s">
        <v>74</v>
      </c>
      <c r="O346">
        <v>924</v>
      </c>
    </row>
    <row r="347" spans="1:15" x14ac:dyDescent="0.25">
      <c r="A347" t="str">
        <f t="shared" si="41"/>
        <v>p1lastday.MSP</v>
      </c>
      <c r="B347" t="str">
        <f t="shared" si="42"/>
        <v>main sample</v>
      </c>
      <c r="C347" t="str">
        <f t="shared" si="43"/>
        <v>freq</v>
      </c>
      <c r="D347" t="str">
        <f t="shared" si="43"/>
        <v>p1lastday</v>
      </c>
      <c r="E347" t="str">
        <f>E346</f>
        <v>.</v>
      </c>
      <c r="F347" t="s">
        <v>180</v>
      </c>
      <c r="H347" t="s">
        <v>74</v>
      </c>
      <c r="I347">
        <v>1.2</v>
      </c>
      <c r="J347">
        <v>1.76</v>
      </c>
      <c r="K347">
        <v>1.46</v>
      </c>
      <c r="L347">
        <v>1.49</v>
      </c>
      <c r="M347">
        <v>1.3</v>
      </c>
      <c r="N347" t="s">
        <v>74</v>
      </c>
      <c r="O347">
        <v>1.44</v>
      </c>
    </row>
    <row r="348" spans="1:15" x14ac:dyDescent="0.25">
      <c r="A348" t="str">
        <f t="shared" si="41"/>
        <v>p1lastdayMS</v>
      </c>
      <c r="B348" t="str">
        <f t="shared" si="42"/>
        <v>main sample</v>
      </c>
      <c r="C348" t="str">
        <f t="shared" si="43"/>
        <v>freq</v>
      </c>
      <c r="D348" t="str">
        <f t="shared" si="43"/>
        <v>p1lastday</v>
      </c>
      <c r="G348" t="s">
        <v>157</v>
      </c>
      <c r="H348" t="s">
        <v>158</v>
      </c>
      <c r="I348" t="s">
        <v>157</v>
      </c>
      <c r="J348" t="s">
        <v>79</v>
      </c>
      <c r="K348" t="s">
        <v>79</v>
      </c>
      <c r="L348" t="s">
        <v>79</v>
      </c>
      <c r="M348" t="s">
        <v>79</v>
      </c>
      <c r="N348" t="s">
        <v>159</v>
      </c>
      <c r="O348" t="s">
        <v>157</v>
      </c>
    </row>
    <row r="349" spans="1:15" x14ac:dyDescent="0.25">
      <c r="A349" t="str">
        <f t="shared" si="41"/>
        <v>p1lastdayTotalMSN</v>
      </c>
      <c r="B349" t="str">
        <f t="shared" si="42"/>
        <v>main sample</v>
      </c>
      <c r="C349" t="str">
        <f t="shared" si="43"/>
        <v>freq</v>
      </c>
      <c r="D349" t="str">
        <f t="shared" si="43"/>
        <v>p1lastday</v>
      </c>
      <c r="E349" t="str">
        <f>G349</f>
        <v>Total</v>
      </c>
      <c r="F349" t="s">
        <v>179</v>
      </c>
      <c r="G349" t="s">
        <v>81</v>
      </c>
      <c r="H349" t="s">
        <v>74</v>
      </c>
      <c r="I349" s="2">
        <v>13592</v>
      </c>
      <c r="J349" s="2">
        <v>13099</v>
      </c>
      <c r="K349" s="2">
        <v>12812</v>
      </c>
      <c r="L349" s="2">
        <v>12490</v>
      </c>
      <c r="M349" s="2">
        <v>12167</v>
      </c>
      <c r="N349" t="s">
        <v>74</v>
      </c>
      <c r="O349" s="2">
        <v>64160</v>
      </c>
    </row>
    <row r="350" spans="1:15" x14ac:dyDescent="0.25">
      <c r="A350" t="str">
        <f t="shared" si="41"/>
        <v>p1lastdayTotalMSP</v>
      </c>
      <c r="B350" t="str">
        <f t="shared" si="42"/>
        <v>main sample</v>
      </c>
      <c r="C350" t="str">
        <f t="shared" si="43"/>
        <v>freq</v>
      </c>
      <c r="D350" t="str">
        <f t="shared" si="43"/>
        <v>p1lastday</v>
      </c>
      <c r="E350" t="str">
        <f>E349</f>
        <v>Total</v>
      </c>
      <c r="F350" t="s">
        <v>180</v>
      </c>
      <c r="H350" t="s">
        <v>74</v>
      </c>
      <c r="I350">
        <v>100</v>
      </c>
      <c r="J350">
        <v>100</v>
      </c>
      <c r="K350">
        <v>100</v>
      </c>
      <c r="L350">
        <v>100</v>
      </c>
      <c r="M350">
        <v>100</v>
      </c>
      <c r="N350" t="s">
        <v>74</v>
      </c>
      <c r="O350">
        <v>100</v>
      </c>
    </row>
    <row r="351" spans="1:15" x14ac:dyDescent="0.25">
      <c r="A351" t="str">
        <f t="shared" si="41"/>
        <v>MS</v>
      </c>
      <c r="B351" t="str">
        <f t="shared" si="42"/>
        <v>main sample</v>
      </c>
      <c r="C351" t="str">
        <f t="shared" si="43"/>
        <v>freq</v>
      </c>
    </row>
    <row r="352" spans="1:15" x14ac:dyDescent="0.25">
      <c r="A352" t="str">
        <f t="shared" si="41"/>
        <v>MS</v>
      </c>
      <c r="B352" t="str">
        <f t="shared" si="42"/>
        <v>main sample</v>
      </c>
      <c r="C352" t="str">
        <f t="shared" si="43"/>
        <v>freq</v>
      </c>
    </row>
    <row r="353" spans="1:15" x14ac:dyDescent="0.25">
      <c r="A353" t="str">
        <f t="shared" si="41"/>
        <v>MS</v>
      </c>
      <c r="B353" t="str">
        <f t="shared" si="42"/>
        <v>main sample</v>
      </c>
      <c r="C353" t="str">
        <f t="shared" si="43"/>
        <v>freq</v>
      </c>
      <c r="G353" t="s">
        <v>142</v>
      </c>
      <c r="H353" t="s">
        <v>143</v>
      </c>
      <c r="I353" t="s">
        <v>144</v>
      </c>
    </row>
    <row r="354" spans="1:15" x14ac:dyDescent="0.25">
      <c r="A354" t="str">
        <f t="shared" si="41"/>
        <v>MS</v>
      </c>
      <c r="B354" t="str">
        <f t="shared" si="42"/>
        <v>main sample</v>
      </c>
      <c r="C354" t="str">
        <f t="shared" si="43"/>
        <v>freq</v>
      </c>
      <c r="G354" t="s">
        <v>145</v>
      </c>
      <c r="I354" t="s">
        <v>74</v>
      </c>
    </row>
    <row r="355" spans="1:15" x14ac:dyDescent="0.25">
      <c r="A355" t="str">
        <f t="shared" si="41"/>
        <v>MS</v>
      </c>
      <c r="B355" t="str">
        <f t="shared" si="42"/>
        <v>main sample</v>
      </c>
      <c r="C355" t="str">
        <f t="shared" si="43"/>
        <v>freq</v>
      </c>
      <c r="G355" t="s">
        <v>146</v>
      </c>
      <c r="H355" t="s">
        <v>143</v>
      </c>
      <c r="I355" t="s">
        <v>147</v>
      </c>
    </row>
    <row r="356" spans="1:15" x14ac:dyDescent="0.25">
      <c r="A356" t="str">
        <f t="shared" si="41"/>
        <v>MS</v>
      </c>
      <c r="B356" t="str">
        <f t="shared" si="42"/>
        <v>main sample</v>
      </c>
      <c r="C356" t="str">
        <f t="shared" si="43"/>
        <v>freq</v>
      </c>
      <c r="G356" t="s">
        <v>148</v>
      </c>
      <c r="H356" t="s">
        <v>149</v>
      </c>
      <c r="I356" t="s">
        <v>150</v>
      </c>
    </row>
    <row r="357" spans="1:15" x14ac:dyDescent="0.25">
      <c r="A357" t="str">
        <f t="shared" si="41"/>
        <v>MS</v>
      </c>
      <c r="B357" t="str">
        <f t="shared" si="42"/>
        <v>main sample</v>
      </c>
      <c r="C357" t="str">
        <f t="shared" si="43"/>
        <v>freq</v>
      </c>
      <c r="G357" t="s">
        <v>151</v>
      </c>
      <c r="H357" t="s">
        <v>152</v>
      </c>
      <c r="I357" t="s">
        <v>153</v>
      </c>
    </row>
    <row r="358" spans="1:15" x14ac:dyDescent="0.25">
      <c r="A358" t="str">
        <f t="shared" si="41"/>
        <v>MS</v>
      </c>
      <c r="B358" t="str">
        <f t="shared" si="42"/>
        <v>main sample</v>
      </c>
      <c r="C358" t="str">
        <f t="shared" si="43"/>
        <v>freq</v>
      </c>
      <c r="G358" t="s">
        <v>142</v>
      </c>
      <c r="H358" t="s">
        <v>143</v>
      </c>
      <c r="I358" t="s">
        <v>144</v>
      </c>
    </row>
    <row r="359" spans="1:15" x14ac:dyDescent="0.25">
      <c r="A359" t="str">
        <f t="shared" si="41"/>
        <v>MS</v>
      </c>
      <c r="B359" t="str">
        <f t="shared" si="42"/>
        <v>main sample</v>
      </c>
      <c r="C359" t="str">
        <f t="shared" si="43"/>
        <v>freq</v>
      </c>
    </row>
    <row r="360" spans="1:15" x14ac:dyDescent="0.25">
      <c r="A360" t="str">
        <f t="shared" si="41"/>
        <v>MS</v>
      </c>
      <c r="B360" t="str">
        <f t="shared" si="42"/>
        <v>main sample</v>
      </c>
      <c r="C360" t="str">
        <f t="shared" si="43"/>
        <v>freq</v>
      </c>
      <c r="H360" t="s">
        <v>74</v>
      </c>
      <c r="K360" t="s">
        <v>155</v>
      </c>
    </row>
    <row r="361" spans="1:15" x14ac:dyDescent="0.25">
      <c r="A361" t="str">
        <f t="shared" si="41"/>
        <v>p1ivwMS</v>
      </c>
      <c r="B361" t="str">
        <f t="shared" si="42"/>
        <v>main sample</v>
      </c>
      <c r="C361" t="str">
        <f t="shared" si="43"/>
        <v>freq</v>
      </c>
      <c r="D361" t="str">
        <f>G361</f>
        <v>p1ivw</v>
      </c>
      <c r="G361" t="s">
        <v>163</v>
      </c>
      <c r="H361" t="s">
        <v>74</v>
      </c>
      <c r="I361">
        <v>12</v>
      </c>
      <c r="J361">
        <v>13</v>
      </c>
      <c r="K361">
        <v>14</v>
      </c>
      <c r="L361">
        <v>15</v>
      </c>
      <c r="M361">
        <v>16</v>
      </c>
      <c r="N361" t="s">
        <v>74</v>
      </c>
      <c r="O361" t="s">
        <v>81</v>
      </c>
    </row>
    <row r="362" spans="1:15" x14ac:dyDescent="0.25">
      <c r="A362" t="str">
        <f t="shared" si="41"/>
        <v>p1ivwMS</v>
      </c>
      <c r="B362" t="str">
        <f t="shared" si="42"/>
        <v>main sample</v>
      </c>
      <c r="C362" t="str">
        <f t="shared" si="43"/>
        <v>freq</v>
      </c>
      <c r="D362" t="str">
        <f>D361</f>
        <v>p1ivw</v>
      </c>
      <c r="G362" t="s">
        <v>157</v>
      </c>
      <c r="H362" t="s">
        <v>158</v>
      </c>
      <c r="I362" t="s">
        <v>157</v>
      </c>
      <c r="J362" t="s">
        <v>79</v>
      </c>
      <c r="K362" t="s">
        <v>79</v>
      </c>
      <c r="L362" t="s">
        <v>79</v>
      </c>
      <c r="M362" t="s">
        <v>79</v>
      </c>
      <c r="N362" t="s">
        <v>159</v>
      </c>
      <c r="O362" t="s">
        <v>157</v>
      </c>
    </row>
    <row r="363" spans="1:15" x14ac:dyDescent="0.25">
      <c r="A363" t="str">
        <f t="shared" si="41"/>
        <v>p1ivw0MSN</v>
      </c>
      <c r="B363" t="str">
        <f t="shared" si="42"/>
        <v>main sample</v>
      </c>
      <c r="C363" t="str">
        <f t="shared" si="43"/>
        <v>freq</v>
      </c>
      <c r="D363" t="str">
        <f t="shared" si="43"/>
        <v>p1ivw</v>
      </c>
      <c r="E363">
        <f>G363</f>
        <v>0</v>
      </c>
      <c r="F363" t="s">
        <v>179</v>
      </c>
      <c r="G363">
        <v>0</v>
      </c>
      <c r="H363" t="s">
        <v>74</v>
      </c>
      <c r="I363" s="2">
        <v>1445</v>
      </c>
      <c r="J363" s="2">
        <v>1489</v>
      </c>
      <c r="K363" s="2">
        <v>1557</v>
      </c>
      <c r="L363" s="2">
        <v>1444</v>
      </c>
      <c r="M363" s="2">
        <v>1508</v>
      </c>
      <c r="N363" t="s">
        <v>74</v>
      </c>
      <c r="O363" s="2">
        <v>7443</v>
      </c>
    </row>
    <row r="364" spans="1:15" x14ac:dyDescent="0.25">
      <c r="A364" t="str">
        <f t="shared" ref="A364:A373" si="44">CONCATENATE(D364,E364,IF(B364="main sample","MS","TU"),F364)</f>
        <v>p1ivw0MSP</v>
      </c>
      <c r="B364" t="str">
        <f t="shared" si="42"/>
        <v>main sample</v>
      </c>
      <c r="C364" t="str">
        <f t="shared" si="43"/>
        <v>freq</v>
      </c>
      <c r="D364" t="str">
        <f t="shared" si="43"/>
        <v>p1ivw</v>
      </c>
      <c r="E364">
        <f>E363</f>
        <v>0</v>
      </c>
      <c r="F364" t="s">
        <v>180</v>
      </c>
      <c r="H364" t="s">
        <v>74</v>
      </c>
      <c r="I364">
        <v>10.63</v>
      </c>
      <c r="J364">
        <v>11.37</v>
      </c>
      <c r="K364">
        <v>12.15</v>
      </c>
      <c r="L364">
        <v>11.56</v>
      </c>
      <c r="M364">
        <v>12.39</v>
      </c>
      <c r="N364" t="s">
        <v>74</v>
      </c>
      <c r="O364">
        <v>11.6</v>
      </c>
    </row>
    <row r="365" spans="1:15" x14ac:dyDescent="0.25">
      <c r="A365" t="str">
        <f t="shared" si="44"/>
        <v>p1ivwMS</v>
      </c>
      <c r="B365" t="str">
        <f t="shared" si="42"/>
        <v>main sample</v>
      </c>
      <c r="C365" t="str">
        <f t="shared" si="43"/>
        <v>freq</v>
      </c>
      <c r="D365" t="str">
        <f t="shared" si="43"/>
        <v>p1ivw</v>
      </c>
      <c r="G365" t="s">
        <v>157</v>
      </c>
      <c r="H365" t="s">
        <v>158</v>
      </c>
      <c r="I365" t="s">
        <v>157</v>
      </c>
      <c r="J365" t="s">
        <v>79</v>
      </c>
      <c r="K365" t="s">
        <v>79</v>
      </c>
      <c r="L365" t="s">
        <v>79</v>
      </c>
      <c r="M365" t="s">
        <v>79</v>
      </c>
      <c r="N365" t="s">
        <v>159</v>
      </c>
      <c r="O365" t="s">
        <v>157</v>
      </c>
    </row>
    <row r="366" spans="1:15" x14ac:dyDescent="0.25">
      <c r="A366" t="str">
        <f t="shared" si="44"/>
        <v>p1ivw1MSN</v>
      </c>
      <c r="B366" t="str">
        <f t="shared" si="42"/>
        <v>main sample</v>
      </c>
      <c r="C366" t="str">
        <f t="shared" si="43"/>
        <v>freq</v>
      </c>
      <c r="D366" t="str">
        <f t="shared" si="43"/>
        <v>p1ivw</v>
      </c>
      <c r="E366">
        <f>G366</f>
        <v>1</v>
      </c>
      <c r="F366" t="s">
        <v>179</v>
      </c>
      <c r="G366">
        <v>1</v>
      </c>
      <c r="H366" t="s">
        <v>74</v>
      </c>
      <c r="I366" s="2">
        <v>12038</v>
      </c>
      <c r="J366" s="2">
        <v>11461</v>
      </c>
      <c r="K366" s="2">
        <v>11148</v>
      </c>
      <c r="L366" s="2">
        <v>10943</v>
      </c>
      <c r="M366" s="2">
        <v>10589</v>
      </c>
      <c r="N366" t="s">
        <v>74</v>
      </c>
      <c r="O366" s="2">
        <v>56179</v>
      </c>
    </row>
    <row r="367" spans="1:15" x14ac:dyDescent="0.25">
      <c r="A367" t="str">
        <f t="shared" si="44"/>
        <v>p1ivw1MSP</v>
      </c>
      <c r="B367" t="str">
        <f t="shared" si="42"/>
        <v>main sample</v>
      </c>
      <c r="C367" t="str">
        <f t="shared" si="43"/>
        <v>freq</v>
      </c>
      <c r="D367" t="str">
        <f t="shared" si="43"/>
        <v>p1ivw</v>
      </c>
      <c r="E367">
        <f>E366</f>
        <v>1</v>
      </c>
      <c r="F367" t="s">
        <v>180</v>
      </c>
      <c r="H367" t="s">
        <v>74</v>
      </c>
      <c r="I367">
        <v>88.57</v>
      </c>
      <c r="J367">
        <v>87.5</v>
      </c>
      <c r="K367">
        <v>87.01</v>
      </c>
      <c r="L367">
        <v>87.61</v>
      </c>
      <c r="M367">
        <v>87.03</v>
      </c>
      <c r="N367" t="s">
        <v>74</v>
      </c>
      <c r="O367">
        <v>87.56</v>
      </c>
    </row>
    <row r="368" spans="1:15" x14ac:dyDescent="0.25">
      <c r="A368" t="str">
        <f t="shared" si="44"/>
        <v>p1ivwMS</v>
      </c>
      <c r="B368" t="str">
        <f t="shared" si="42"/>
        <v>main sample</v>
      </c>
      <c r="C368" t="str">
        <f t="shared" si="43"/>
        <v>freq</v>
      </c>
      <c r="D368" t="str">
        <f t="shared" si="43"/>
        <v>p1ivw</v>
      </c>
      <c r="G368" t="s">
        <v>157</v>
      </c>
      <c r="H368" t="s">
        <v>158</v>
      </c>
      <c r="I368" t="s">
        <v>157</v>
      </c>
      <c r="J368" t="s">
        <v>79</v>
      </c>
      <c r="K368" t="s">
        <v>79</v>
      </c>
      <c r="L368" t="s">
        <v>79</v>
      </c>
      <c r="M368" t="s">
        <v>79</v>
      </c>
      <c r="N368" t="s">
        <v>159</v>
      </c>
      <c r="O368" t="s">
        <v>157</v>
      </c>
    </row>
    <row r="369" spans="1:15" x14ac:dyDescent="0.25">
      <c r="A369" t="str">
        <f t="shared" si="44"/>
        <v>p1ivw.MSN</v>
      </c>
      <c r="B369" t="str">
        <f t="shared" si="42"/>
        <v>main sample</v>
      </c>
      <c r="C369" t="str">
        <f t="shared" si="43"/>
        <v>freq</v>
      </c>
      <c r="D369" t="str">
        <f t="shared" si="43"/>
        <v>p1ivw</v>
      </c>
      <c r="E369" t="str">
        <f>G369</f>
        <v>.</v>
      </c>
      <c r="F369" t="s">
        <v>179</v>
      </c>
      <c r="G369" t="s">
        <v>93</v>
      </c>
      <c r="H369" t="s">
        <v>74</v>
      </c>
      <c r="I369">
        <v>109</v>
      </c>
      <c r="J369">
        <v>149</v>
      </c>
      <c r="K369">
        <v>107</v>
      </c>
      <c r="L369">
        <v>103</v>
      </c>
      <c r="M369">
        <v>70</v>
      </c>
      <c r="N369" t="s">
        <v>74</v>
      </c>
      <c r="O369">
        <v>538</v>
      </c>
    </row>
    <row r="370" spans="1:15" x14ac:dyDescent="0.25">
      <c r="A370" t="str">
        <f t="shared" si="44"/>
        <v>p1ivw.MSP</v>
      </c>
      <c r="B370" t="str">
        <f t="shared" si="42"/>
        <v>main sample</v>
      </c>
      <c r="C370" t="str">
        <f t="shared" si="43"/>
        <v>freq</v>
      </c>
      <c r="D370" t="str">
        <f t="shared" si="43"/>
        <v>p1ivw</v>
      </c>
      <c r="E370" t="str">
        <f>E369</f>
        <v>.</v>
      </c>
      <c r="F370" t="s">
        <v>180</v>
      </c>
      <c r="H370" t="s">
        <v>74</v>
      </c>
      <c r="I370">
        <v>0.8</v>
      </c>
      <c r="J370">
        <v>1.1399999999999999</v>
      </c>
      <c r="K370">
        <v>0.84</v>
      </c>
      <c r="L370">
        <v>0.82</v>
      </c>
      <c r="M370">
        <v>0.57999999999999996</v>
      </c>
      <c r="N370" t="s">
        <v>74</v>
      </c>
      <c r="O370">
        <v>0.84</v>
      </c>
    </row>
    <row r="371" spans="1:15" x14ac:dyDescent="0.25">
      <c r="A371" t="str">
        <f t="shared" si="44"/>
        <v>p1ivwMS</v>
      </c>
      <c r="B371" t="str">
        <f t="shared" si="42"/>
        <v>main sample</v>
      </c>
      <c r="C371" t="str">
        <f t="shared" si="43"/>
        <v>freq</v>
      </c>
      <c r="D371" t="str">
        <f t="shared" si="43"/>
        <v>p1ivw</v>
      </c>
      <c r="G371" t="s">
        <v>157</v>
      </c>
      <c r="H371" t="s">
        <v>158</v>
      </c>
      <c r="I371" t="s">
        <v>157</v>
      </c>
      <c r="J371" t="s">
        <v>79</v>
      </c>
      <c r="K371" t="s">
        <v>79</v>
      </c>
      <c r="L371" t="s">
        <v>79</v>
      </c>
      <c r="M371" t="s">
        <v>79</v>
      </c>
      <c r="N371" t="s">
        <v>159</v>
      </c>
      <c r="O371" t="s">
        <v>157</v>
      </c>
    </row>
    <row r="372" spans="1:15" x14ac:dyDescent="0.25">
      <c r="A372" t="str">
        <f t="shared" si="44"/>
        <v>p1ivwTotalMSN</v>
      </c>
      <c r="B372" t="str">
        <f t="shared" si="42"/>
        <v>main sample</v>
      </c>
      <c r="C372" t="str">
        <f t="shared" si="43"/>
        <v>freq</v>
      </c>
      <c r="D372" t="str">
        <f t="shared" si="43"/>
        <v>p1ivw</v>
      </c>
      <c r="E372" t="str">
        <f>G372</f>
        <v>Total</v>
      </c>
      <c r="F372" t="s">
        <v>179</v>
      </c>
      <c r="G372" t="s">
        <v>81</v>
      </c>
      <c r="H372" t="s">
        <v>74</v>
      </c>
      <c r="I372" s="2">
        <v>13592</v>
      </c>
      <c r="J372" s="2">
        <v>13099</v>
      </c>
      <c r="K372" s="2">
        <v>12812</v>
      </c>
      <c r="L372" s="2">
        <v>12490</v>
      </c>
      <c r="M372" s="2">
        <v>12167</v>
      </c>
      <c r="N372" t="s">
        <v>74</v>
      </c>
      <c r="O372" s="2">
        <v>64160</v>
      </c>
    </row>
    <row r="373" spans="1:15" x14ac:dyDescent="0.25">
      <c r="A373" t="str">
        <f t="shared" si="44"/>
        <v>TotalMSP</v>
      </c>
      <c r="B373" t="str">
        <f t="shared" si="42"/>
        <v>main sample</v>
      </c>
      <c r="C373" t="str">
        <f t="shared" si="43"/>
        <v>freq</v>
      </c>
      <c r="E373" t="str">
        <f>E372</f>
        <v>Total</v>
      </c>
      <c r="F373" t="s">
        <v>180</v>
      </c>
      <c r="H373" t="s">
        <v>74</v>
      </c>
      <c r="I373">
        <v>100</v>
      </c>
      <c r="J373">
        <v>100</v>
      </c>
      <c r="K373">
        <v>100</v>
      </c>
      <c r="L373">
        <v>100</v>
      </c>
      <c r="M373">
        <v>100</v>
      </c>
      <c r="N373" t="s">
        <v>74</v>
      </c>
      <c r="O373">
        <v>100</v>
      </c>
    </row>
    <row r="374" spans="1:15" x14ac:dyDescent="0.25">
      <c r="A374" t="str">
        <f t="shared" ref="A374:A393" si="45">CONCATENATE(D374,E374,IF(B374="main sample","MS","TU"))</f>
        <v>MS</v>
      </c>
      <c r="B374" t="str">
        <f t="shared" si="42"/>
        <v>main sample</v>
      </c>
      <c r="C374" t="str">
        <f t="shared" si="43"/>
        <v>freq</v>
      </c>
    </row>
    <row r="375" spans="1:15" x14ac:dyDescent="0.25">
      <c r="A375" t="str">
        <f t="shared" si="45"/>
        <v>MS</v>
      </c>
      <c r="B375" t="str">
        <f t="shared" si="42"/>
        <v>main sample</v>
      </c>
      <c r="C375" t="str">
        <f t="shared" si="43"/>
        <v>freq</v>
      </c>
      <c r="G375" t="s">
        <v>164</v>
      </c>
      <c r="H375" t="s">
        <v>165</v>
      </c>
      <c r="I375" t="s">
        <v>166</v>
      </c>
      <c r="J375" t="s">
        <v>167</v>
      </c>
      <c r="K375" t="s">
        <v>168</v>
      </c>
      <c r="L375">
        <v>12</v>
      </c>
    </row>
    <row r="376" spans="1:15" x14ac:dyDescent="0.25">
      <c r="A376" t="str">
        <f t="shared" si="45"/>
        <v>MS</v>
      </c>
      <c r="B376" t="str">
        <f t="shared" si="42"/>
        <v>main sample</v>
      </c>
      <c r="C376" t="str">
        <f t="shared" si="43"/>
        <v>freq</v>
      </c>
    </row>
    <row r="377" spans="1:15" x14ac:dyDescent="0.25">
      <c r="A377" t="str">
        <f t="shared" si="45"/>
        <v>MS</v>
      </c>
      <c r="B377" t="str">
        <f t="shared" si="42"/>
        <v>main sample</v>
      </c>
      <c r="C377" t="str">
        <f t="shared" si="43"/>
        <v>freq</v>
      </c>
      <c r="G377" t="s">
        <v>169</v>
      </c>
      <c r="H377" t="s">
        <v>74</v>
      </c>
      <c r="I377" t="s">
        <v>170</v>
      </c>
      <c r="J377" t="s">
        <v>171</v>
      </c>
      <c r="K377" t="s">
        <v>172</v>
      </c>
      <c r="L377" t="s">
        <v>173</v>
      </c>
      <c r="M377" t="s">
        <v>174</v>
      </c>
    </row>
    <row r="378" spans="1:15" x14ac:dyDescent="0.25">
      <c r="A378" t="str">
        <f t="shared" si="45"/>
        <v>MS</v>
      </c>
      <c r="B378" t="str">
        <f t="shared" si="42"/>
        <v>main sample</v>
      </c>
      <c r="C378" t="str">
        <f t="shared" si="43"/>
        <v>freq</v>
      </c>
      <c r="G378" t="s">
        <v>80</v>
      </c>
      <c r="H378" t="s">
        <v>78</v>
      </c>
      <c r="I378" t="s">
        <v>79</v>
      </c>
      <c r="J378" t="s">
        <v>80</v>
      </c>
      <c r="K378" t="s">
        <v>175</v>
      </c>
      <c r="L378" t="s">
        <v>79</v>
      </c>
      <c r="M378" t="s">
        <v>157</v>
      </c>
    </row>
    <row r="379" spans="1:15" x14ac:dyDescent="0.25">
      <c r="A379" t="str">
        <f t="shared" si="45"/>
        <v>p1callcount12MS</v>
      </c>
      <c r="B379" t="str">
        <f t="shared" si="42"/>
        <v>main sample</v>
      </c>
      <c r="C379" t="str">
        <f t="shared" si="43"/>
        <v>freq</v>
      </c>
      <c r="D379" t="str">
        <f>G379</f>
        <v>p1callcount</v>
      </c>
      <c r="E379">
        <f>L375</f>
        <v>12</v>
      </c>
      <c r="G379" t="s">
        <v>176</v>
      </c>
      <c r="H379" t="s">
        <v>74</v>
      </c>
      <c r="I379" s="2">
        <v>13483</v>
      </c>
      <c r="J379">
        <v>3.796484</v>
      </c>
      <c r="K379">
        <v>2.0170159999999999</v>
      </c>
      <c r="L379">
        <v>0</v>
      </c>
      <c r="M379">
        <v>16</v>
      </c>
    </row>
    <row r="380" spans="1:15" x14ac:dyDescent="0.25">
      <c r="A380" t="str">
        <f t="shared" si="45"/>
        <v>p1propnc12MS</v>
      </c>
      <c r="B380" t="str">
        <f t="shared" si="42"/>
        <v>main sample</v>
      </c>
      <c r="C380" t="str">
        <f t="shared" si="43"/>
        <v>freq</v>
      </c>
      <c r="D380" t="str">
        <f>G380</f>
        <v>p1propnc</v>
      </c>
      <c r="E380">
        <f>E379</f>
        <v>12</v>
      </c>
      <c r="G380" t="s">
        <v>177</v>
      </c>
      <c r="H380" t="s">
        <v>74</v>
      </c>
      <c r="I380" s="2">
        <v>13317</v>
      </c>
      <c r="J380">
        <v>0.14434739999999999</v>
      </c>
      <c r="K380">
        <v>0.21898119999999999</v>
      </c>
      <c r="L380">
        <v>0</v>
      </c>
      <c r="M380">
        <v>1</v>
      </c>
    </row>
    <row r="381" spans="1:15" x14ac:dyDescent="0.25">
      <c r="A381" t="str">
        <f t="shared" si="45"/>
        <v>p1duration12MS</v>
      </c>
      <c r="B381" t="str">
        <f t="shared" si="42"/>
        <v>main sample</v>
      </c>
      <c r="C381" t="str">
        <f t="shared" si="43"/>
        <v>freq</v>
      </c>
      <c r="D381" t="str">
        <f>G381</f>
        <v>p1duration</v>
      </c>
      <c r="E381">
        <f>E380</f>
        <v>12</v>
      </c>
      <c r="G381" t="s">
        <v>178</v>
      </c>
      <c r="H381" t="s">
        <v>74</v>
      </c>
      <c r="I381" s="2">
        <v>13413</v>
      </c>
      <c r="J381">
        <v>16.293150000000001</v>
      </c>
      <c r="K381">
        <v>15.196</v>
      </c>
      <c r="L381">
        <v>0</v>
      </c>
      <c r="M381">
        <v>83</v>
      </c>
    </row>
    <row r="382" spans="1:15" x14ac:dyDescent="0.25">
      <c r="A382" t="str">
        <f t="shared" si="45"/>
        <v>MS</v>
      </c>
      <c r="B382" t="str">
        <f t="shared" si="42"/>
        <v>main sample</v>
      </c>
      <c r="C382" t="str">
        <f t="shared" si="43"/>
        <v>freq</v>
      </c>
      <c r="G382" t="s">
        <v>164</v>
      </c>
      <c r="H382" t="s">
        <v>165</v>
      </c>
      <c r="I382" t="s">
        <v>166</v>
      </c>
      <c r="J382" t="s">
        <v>167</v>
      </c>
      <c r="K382" t="s">
        <v>168</v>
      </c>
      <c r="L382">
        <v>13</v>
      </c>
    </row>
    <row r="383" spans="1:15" x14ac:dyDescent="0.25">
      <c r="A383" t="str">
        <f t="shared" si="45"/>
        <v>MS</v>
      </c>
      <c r="B383" t="str">
        <f t="shared" si="42"/>
        <v>main sample</v>
      </c>
      <c r="C383" t="str">
        <f t="shared" si="43"/>
        <v>freq</v>
      </c>
    </row>
    <row r="384" spans="1:15" x14ac:dyDescent="0.25">
      <c r="A384" t="str">
        <f t="shared" si="45"/>
        <v>MS</v>
      </c>
      <c r="B384" t="str">
        <f t="shared" si="42"/>
        <v>main sample</v>
      </c>
      <c r="C384" t="str">
        <f t="shared" si="43"/>
        <v>freq</v>
      </c>
      <c r="G384" t="s">
        <v>169</v>
      </c>
      <c r="H384" t="s">
        <v>74</v>
      </c>
      <c r="I384" t="s">
        <v>170</v>
      </c>
      <c r="J384" t="s">
        <v>171</v>
      </c>
      <c r="K384" t="s">
        <v>172</v>
      </c>
      <c r="L384" t="s">
        <v>173</v>
      </c>
      <c r="M384" t="s">
        <v>174</v>
      </c>
    </row>
    <row r="385" spans="1:13" x14ac:dyDescent="0.25">
      <c r="A385" t="str">
        <f t="shared" si="45"/>
        <v>MS</v>
      </c>
      <c r="B385" t="str">
        <f t="shared" si="42"/>
        <v>main sample</v>
      </c>
      <c r="C385" t="str">
        <f t="shared" si="43"/>
        <v>freq</v>
      </c>
      <c r="G385" t="s">
        <v>80</v>
      </c>
      <c r="H385" t="s">
        <v>78</v>
      </c>
      <c r="I385" t="s">
        <v>79</v>
      </c>
      <c r="J385" t="s">
        <v>80</v>
      </c>
      <c r="K385" t="s">
        <v>175</v>
      </c>
      <c r="L385" t="s">
        <v>79</v>
      </c>
      <c r="M385" t="s">
        <v>157</v>
      </c>
    </row>
    <row r="386" spans="1:13" x14ac:dyDescent="0.25">
      <c r="A386" t="str">
        <f t="shared" si="45"/>
        <v>p1callcount13MS</v>
      </c>
      <c r="B386" t="str">
        <f t="shared" si="42"/>
        <v>main sample</v>
      </c>
      <c r="C386" t="str">
        <f t="shared" si="43"/>
        <v>freq</v>
      </c>
      <c r="D386" t="str">
        <f>G386</f>
        <v>p1callcount</v>
      </c>
      <c r="E386">
        <f>L382</f>
        <v>13</v>
      </c>
      <c r="G386" t="s">
        <v>176</v>
      </c>
      <c r="H386" t="s">
        <v>74</v>
      </c>
      <c r="I386" s="2">
        <v>12950</v>
      </c>
      <c r="J386">
        <v>3.7381470000000001</v>
      </c>
      <c r="K386">
        <v>2.0945499999999999</v>
      </c>
      <c r="L386">
        <v>0</v>
      </c>
      <c r="M386">
        <v>21</v>
      </c>
    </row>
    <row r="387" spans="1:13" x14ac:dyDescent="0.25">
      <c r="A387" t="str">
        <f t="shared" si="45"/>
        <v>p1propnc13MS</v>
      </c>
      <c r="B387" t="str">
        <f t="shared" si="42"/>
        <v>main sample</v>
      </c>
      <c r="C387" t="str">
        <f t="shared" si="43"/>
        <v>freq</v>
      </c>
      <c r="D387" t="str">
        <f>G387</f>
        <v>p1propnc</v>
      </c>
      <c r="E387">
        <f>E386</f>
        <v>13</v>
      </c>
      <c r="G387" t="s">
        <v>177</v>
      </c>
      <c r="H387" t="s">
        <v>74</v>
      </c>
      <c r="I387" s="2">
        <v>12763</v>
      </c>
      <c r="J387">
        <v>0.14779970000000001</v>
      </c>
      <c r="K387">
        <v>0.22655339999999999</v>
      </c>
      <c r="L387">
        <v>0</v>
      </c>
      <c r="M387">
        <v>1</v>
      </c>
    </row>
    <row r="388" spans="1:13" x14ac:dyDescent="0.25">
      <c r="A388" t="str">
        <f t="shared" si="45"/>
        <v>p1duration13MS</v>
      </c>
      <c r="B388" t="str">
        <f t="shared" si="42"/>
        <v>main sample</v>
      </c>
      <c r="C388" t="str">
        <f t="shared" si="43"/>
        <v>freq</v>
      </c>
      <c r="D388" t="str">
        <f>G388</f>
        <v>p1duration</v>
      </c>
      <c r="E388">
        <f>E387</f>
        <v>13</v>
      </c>
      <c r="G388" t="s">
        <v>178</v>
      </c>
      <c r="H388" t="s">
        <v>74</v>
      </c>
      <c r="I388" s="2">
        <v>12845</v>
      </c>
      <c r="J388">
        <v>15.832459999999999</v>
      </c>
      <c r="K388">
        <v>14.943210000000001</v>
      </c>
      <c r="L388">
        <v>0</v>
      </c>
      <c r="M388">
        <v>88</v>
      </c>
    </row>
    <row r="389" spans="1:13" x14ac:dyDescent="0.25">
      <c r="A389" t="str">
        <f t="shared" si="45"/>
        <v>MS</v>
      </c>
      <c r="B389" t="str">
        <f t="shared" ref="B389:B409" si="46">B388</f>
        <v>main sample</v>
      </c>
      <c r="C389" t="str">
        <f t="shared" si="43"/>
        <v>freq</v>
      </c>
      <c r="G389" t="s">
        <v>164</v>
      </c>
      <c r="H389" t="s">
        <v>165</v>
      </c>
      <c r="I389" t="s">
        <v>166</v>
      </c>
      <c r="J389" t="s">
        <v>167</v>
      </c>
      <c r="K389" t="s">
        <v>168</v>
      </c>
      <c r="L389">
        <v>14</v>
      </c>
    </row>
    <row r="390" spans="1:13" x14ac:dyDescent="0.25">
      <c r="A390" t="str">
        <f t="shared" si="45"/>
        <v>MS</v>
      </c>
      <c r="B390" t="str">
        <f t="shared" si="46"/>
        <v>main sample</v>
      </c>
      <c r="C390" t="str">
        <f t="shared" si="43"/>
        <v>freq</v>
      </c>
    </row>
    <row r="391" spans="1:13" x14ac:dyDescent="0.25">
      <c r="A391" t="str">
        <f t="shared" si="45"/>
        <v>MS</v>
      </c>
      <c r="B391" t="str">
        <f t="shared" si="46"/>
        <v>main sample</v>
      </c>
      <c r="C391" t="str">
        <f t="shared" si="43"/>
        <v>freq</v>
      </c>
      <c r="G391" t="s">
        <v>169</v>
      </c>
      <c r="H391" t="s">
        <v>74</v>
      </c>
      <c r="I391" t="s">
        <v>170</v>
      </c>
      <c r="J391" t="s">
        <v>171</v>
      </c>
      <c r="K391" t="s">
        <v>172</v>
      </c>
      <c r="L391" t="s">
        <v>173</v>
      </c>
      <c r="M391" t="s">
        <v>174</v>
      </c>
    </row>
    <row r="392" spans="1:13" x14ac:dyDescent="0.25">
      <c r="A392" t="str">
        <f t="shared" si="45"/>
        <v>MS</v>
      </c>
      <c r="B392" t="str">
        <f t="shared" si="46"/>
        <v>main sample</v>
      </c>
      <c r="C392" t="str">
        <f t="shared" si="43"/>
        <v>freq</v>
      </c>
      <c r="G392" t="s">
        <v>80</v>
      </c>
      <c r="H392" t="s">
        <v>78</v>
      </c>
      <c r="I392" t="s">
        <v>79</v>
      </c>
      <c r="J392" t="s">
        <v>80</v>
      </c>
      <c r="K392" t="s">
        <v>175</v>
      </c>
      <c r="L392" t="s">
        <v>79</v>
      </c>
      <c r="M392" t="s">
        <v>157</v>
      </c>
    </row>
    <row r="393" spans="1:13" x14ac:dyDescent="0.25">
      <c r="A393" t="str">
        <f t="shared" si="45"/>
        <v>p1callcount14MS</v>
      </c>
      <c r="B393" t="str">
        <f t="shared" si="46"/>
        <v>main sample</v>
      </c>
      <c r="C393" t="str">
        <f t="shared" ref="C393:C402" si="47">C392</f>
        <v>freq</v>
      </c>
      <c r="D393" t="str">
        <f>G393</f>
        <v>p1callcount</v>
      </c>
      <c r="E393">
        <f>L389</f>
        <v>14</v>
      </c>
      <c r="G393" t="s">
        <v>176</v>
      </c>
      <c r="H393" t="s">
        <v>74</v>
      </c>
      <c r="I393" s="2">
        <v>12705</v>
      </c>
      <c r="J393">
        <v>3.8062179999999999</v>
      </c>
      <c r="K393">
        <v>2.1179950000000001</v>
      </c>
      <c r="L393">
        <v>0</v>
      </c>
      <c r="M393">
        <v>18</v>
      </c>
    </row>
    <row r="394" spans="1:13" x14ac:dyDescent="0.25">
      <c r="A394" t="str">
        <f t="shared" ref="A394:A457" si="48">CONCATENATE(D394,E394,IF(B394="main sample","MS","TU"))</f>
        <v>p1propnc14MS</v>
      </c>
      <c r="B394" t="str">
        <f t="shared" si="46"/>
        <v>main sample</v>
      </c>
      <c r="C394" t="str">
        <f t="shared" si="47"/>
        <v>freq</v>
      </c>
      <c r="D394" t="str">
        <f>G394</f>
        <v>p1propnc</v>
      </c>
      <c r="E394">
        <f>E393</f>
        <v>14</v>
      </c>
      <c r="G394" t="s">
        <v>177</v>
      </c>
      <c r="H394" t="s">
        <v>74</v>
      </c>
      <c r="I394" s="2">
        <v>12577</v>
      </c>
      <c r="J394">
        <v>0.1537462</v>
      </c>
      <c r="K394">
        <v>0.22685849999999999</v>
      </c>
      <c r="L394">
        <v>0</v>
      </c>
      <c r="M394">
        <v>1</v>
      </c>
    </row>
    <row r="395" spans="1:13" x14ac:dyDescent="0.25">
      <c r="A395" t="str">
        <f t="shared" si="48"/>
        <v>p1duration14MS</v>
      </c>
      <c r="B395" t="str">
        <f t="shared" si="46"/>
        <v>main sample</v>
      </c>
      <c r="C395" t="str">
        <f t="shared" si="47"/>
        <v>freq</v>
      </c>
      <c r="D395" t="str">
        <f>G395</f>
        <v>p1duration</v>
      </c>
      <c r="E395">
        <f>E394</f>
        <v>14</v>
      </c>
      <c r="G395" t="s">
        <v>178</v>
      </c>
      <c r="H395" t="s">
        <v>74</v>
      </c>
      <c r="I395" s="2">
        <v>12617</v>
      </c>
      <c r="J395">
        <v>16.005710000000001</v>
      </c>
      <c r="K395">
        <v>14.512829999999999</v>
      </c>
      <c r="L395">
        <v>0</v>
      </c>
      <c r="M395">
        <v>82</v>
      </c>
    </row>
    <row r="396" spans="1:13" x14ac:dyDescent="0.25">
      <c r="A396" t="str">
        <f t="shared" si="48"/>
        <v>MS</v>
      </c>
      <c r="B396" t="str">
        <f t="shared" si="46"/>
        <v>main sample</v>
      </c>
      <c r="C396" t="str">
        <f t="shared" si="47"/>
        <v>freq</v>
      </c>
      <c r="G396" t="s">
        <v>164</v>
      </c>
      <c r="H396" t="s">
        <v>165</v>
      </c>
      <c r="I396" t="s">
        <v>166</v>
      </c>
      <c r="J396" t="s">
        <v>167</v>
      </c>
      <c r="K396" t="s">
        <v>168</v>
      </c>
      <c r="L396">
        <v>15</v>
      </c>
    </row>
    <row r="397" spans="1:13" x14ac:dyDescent="0.25">
      <c r="A397" t="str">
        <f t="shared" si="48"/>
        <v>MS</v>
      </c>
      <c r="B397" t="str">
        <f t="shared" si="46"/>
        <v>main sample</v>
      </c>
      <c r="C397" t="str">
        <f t="shared" si="47"/>
        <v>freq</v>
      </c>
    </row>
    <row r="398" spans="1:13" x14ac:dyDescent="0.25">
      <c r="A398" t="str">
        <f t="shared" si="48"/>
        <v>MS</v>
      </c>
      <c r="B398" t="str">
        <f t="shared" si="46"/>
        <v>main sample</v>
      </c>
      <c r="C398" t="str">
        <f t="shared" si="47"/>
        <v>freq</v>
      </c>
      <c r="G398" t="s">
        <v>169</v>
      </c>
      <c r="H398" t="s">
        <v>74</v>
      </c>
      <c r="I398" t="s">
        <v>170</v>
      </c>
      <c r="J398" t="s">
        <v>171</v>
      </c>
      <c r="K398" t="s">
        <v>172</v>
      </c>
      <c r="L398" t="s">
        <v>173</v>
      </c>
      <c r="M398" t="s">
        <v>174</v>
      </c>
    </row>
    <row r="399" spans="1:13" x14ac:dyDescent="0.25">
      <c r="A399" t="str">
        <f t="shared" si="48"/>
        <v>MS</v>
      </c>
      <c r="B399" t="str">
        <f t="shared" si="46"/>
        <v>main sample</v>
      </c>
      <c r="C399" t="str">
        <f t="shared" si="47"/>
        <v>freq</v>
      </c>
      <c r="G399" t="s">
        <v>80</v>
      </c>
      <c r="H399" t="s">
        <v>78</v>
      </c>
      <c r="I399" t="s">
        <v>79</v>
      </c>
      <c r="J399" t="s">
        <v>80</v>
      </c>
      <c r="K399" t="s">
        <v>175</v>
      </c>
      <c r="L399" t="s">
        <v>79</v>
      </c>
      <c r="M399" t="s">
        <v>157</v>
      </c>
    </row>
    <row r="400" spans="1:13" x14ac:dyDescent="0.25">
      <c r="A400" t="str">
        <f t="shared" si="48"/>
        <v>p1callcount15MS</v>
      </c>
      <c r="B400" t="str">
        <f t="shared" si="46"/>
        <v>main sample</v>
      </c>
      <c r="C400" t="str">
        <f t="shared" si="47"/>
        <v>freq</v>
      </c>
      <c r="D400" t="str">
        <f>G400</f>
        <v>p1callcount</v>
      </c>
      <c r="E400">
        <f>L396</f>
        <v>15</v>
      </c>
      <c r="G400" t="s">
        <v>176</v>
      </c>
      <c r="H400" t="s">
        <v>74</v>
      </c>
      <c r="I400" s="2">
        <v>12387</v>
      </c>
      <c r="J400">
        <v>3.684831</v>
      </c>
      <c r="K400">
        <v>2.0985640000000001</v>
      </c>
      <c r="L400">
        <v>0</v>
      </c>
      <c r="M400">
        <v>21</v>
      </c>
    </row>
    <row r="401" spans="1:13" x14ac:dyDescent="0.25">
      <c r="A401" t="str">
        <f t="shared" si="48"/>
        <v>p1propnc15MS</v>
      </c>
      <c r="B401" t="str">
        <f t="shared" si="46"/>
        <v>main sample</v>
      </c>
      <c r="C401" t="str">
        <f t="shared" si="47"/>
        <v>freq</v>
      </c>
      <c r="D401" t="str">
        <f>G401</f>
        <v>p1propnc</v>
      </c>
      <c r="E401">
        <f>E400</f>
        <v>15</v>
      </c>
      <c r="G401" t="s">
        <v>177</v>
      </c>
      <c r="H401" t="s">
        <v>74</v>
      </c>
      <c r="I401" s="2">
        <v>12261</v>
      </c>
      <c r="J401">
        <v>0.1492561</v>
      </c>
      <c r="K401">
        <v>0.22540789999999999</v>
      </c>
      <c r="L401">
        <v>0</v>
      </c>
      <c r="M401">
        <v>1</v>
      </c>
    </row>
    <row r="402" spans="1:13" x14ac:dyDescent="0.25">
      <c r="A402" t="str">
        <f t="shared" si="48"/>
        <v>p1duration15MS</v>
      </c>
      <c r="B402" t="str">
        <f t="shared" si="46"/>
        <v>main sample</v>
      </c>
      <c r="C402" t="str">
        <f t="shared" si="47"/>
        <v>freq</v>
      </c>
      <c r="D402" t="str">
        <f>G402</f>
        <v>p1duration</v>
      </c>
      <c r="E402">
        <f>E401</f>
        <v>15</v>
      </c>
      <c r="G402" t="s">
        <v>178</v>
      </c>
      <c r="H402" t="s">
        <v>74</v>
      </c>
      <c r="I402" s="2">
        <v>12295</v>
      </c>
      <c r="J402">
        <v>16.50834</v>
      </c>
      <c r="K402">
        <v>15.648160000000001</v>
      </c>
      <c r="L402">
        <v>0</v>
      </c>
      <c r="M402">
        <v>90</v>
      </c>
    </row>
    <row r="403" spans="1:13" x14ac:dyDescent="0.25">
      <c r="A403" t="str">
        <f t="shared" si="48"/>
        <v>MS</v>
      </c>
      <c r="B403" t="str">
        <f t="shared" ref="B403:B408" si="49">B402</f>
        <v>main sample</v>
      </c>
      <c r="C403" t="str">
        <f t="shared" ref="C403:C409" si="50">C402</f>
        <v>freq</v>
      </c>
      <c r="G403" t="s">
        <v>164</v>
      </c>
      <c r="H403" t="s">
        <v>165</v>
      </c>
      <c r="I403" t="s">
        <v>166</v>
      </c>
      <c r="J403" t="s">
        <v>167</v>
      </c>
      <c r="K403" t="s">
        <v>168</v>
      </c>
      <c r="L403">
        <v>16</v>
      </c>
    </row>
    <row r="404" spans="1:13" x14ac:dyDescent="0.25">
      <c r="A404" t="str">
        <f t="shared" si="48"/>
        <v>MS</v>
      </c>
      <c r="B404" t="str">
        <f t="shared" si="49"/>
        <v>main sample</v>
      </c>
      <c r="C404" t="str">
        <f t="shared" si="50"/>
        <v>freq</v>
      </c>
    </row>
    <row r="405" spans="1:13" x14ac:dyDescent="0.25">
      <c r="A405" t="str">
        <f t="shared" si="48"/>
        <v>MS</v>
      </c>
      <c r="B405" t="str">
        <f t="shared" si="49"/>
        <v>main sample</v>
      </c>
      <c r="C405" t="str">
        <f t="shared" si="50"/>
        <v>freq</v>
      </c>
      <c r="G405" t="s">
        <v>169</v>
      </c>
      <c r="H405" t="s">
        <v>74</v>
      </c>
      <c r="I405" t="s">
        <v>170</v>
      </c>
      <c r="J405" t="s">
        <v>171</v>
      </c>
      <c r="K405" t="s">
        <v>172</v>
      </c>
      <c r="L405" t="s">
        <v>173</v>
      </c>
      <c r="M405" t="s">
        <v>174</v>
      </c>
    </row>
    <row r="406" spans="1:13" x14ac:dyDescent="0.25">
      <c r="A406" t="str">
        <f t="shared" si="48"/>
        <v>MS</v>
      </c>
      <c r="B406" t="str">
        <f t="shared" si="49"/>
        <v>main sample</v>
      </c>
      <c r="C406" t="str">
        <f t="shared" si="50"/>
        <v>freq</v>
      </c>
      <c r="G406" t="s">
        <v>80</v>
      </c>
      <c r="H406" t="s">
        <v>78</v>
      </c>
      <c r="I406" t="s">
        <v>79</v>
      </c>
      <c r="J406" t="s">
        <v>80</v>
      </c>
      <c r="K406" t="s">
        <v>175</v>
      </c>
      <c r="L406" t="s">
        <v>79</v>
      </c>
      <c r="M406" t="s">
        <v>157</v>
      </c>
    </row>
    <row r="407" spans="1:13" x14ac:dyDescent="0.25">
      <c r="A407" t="str">
        <f t="shared" si="48"/>
        <v>p1callcount16MS</v>
      </c>
      <c r="B407" t="str">
        <f t="shared" si="49"/>
        <v>main sample</v>
      </c>
      <c r="C407" t="str">
        <f t="shared" si="50"/>
        <v>freq</v>
      </c>
      <c r="D407" t="str">
        <f>G407</f>
        <v>p1callcount</v>
      </c>
      <c r="E407">
        <f>L403</f>
        <v>16</v>
      </c>
      <c r="G407" t="s">
        <v>176</v>
      </c>
      <c r="H407" t="s">
        <v>74</v>
      </c>
      <c r="I407" s="2">
        <v>12097</v>
      </c>
      <c r="J407">
        <v>3.6424729999999998</v>
      </c>
      <c r="K407">
        <v>1.937189</v>
      </c>
      <c r="L407">
        <v>0</v>
      </c>
      <c r="M407">
        <v>16</v>
      </c>
    </row>
    <row r="408" spans="1:13" x14ac:dyDescent="0.25">
      <c r="A408" t="str">
        <f t="shared" si="48"/>
        <v>p1propnc16MS</v>
      </c>
      <c r="B408" t="str">
        <f t="shared" si="49"/>
        <v>main sample</v>
      </c>
      <c r="C408" t="str">
        <f t="shared" si="50"/>
        <v>freq</v>
      </c>
      <c r="D408" t="str">
        <f>G408</f>
        <v>p1propnc</v>
      </c>
      <c r="E408">
        <f>E407</f>
        <v>16</v>
      </c>
      <c r="G408" t="s">
        <v>177</v>
      </c>
      <c r="H408" t="s">
        <v>74</v>
      </c>
      <c r="I408" s="2">
        <v>11874</v>
      </c>
      <c r="J408">
        <v>0.14218449999999999</v>
      </c>
      <c r="K408">
        <v>0.21720510000000001</v>
      </c>
      <c r="L408">
        <v>0</v>
      </c>
      <c r="M408">
        <v>1</v>
      </c>
    </row>
    <row r="409" spans="1:13" x14ac:dyDescent="0.25">
      <c r="A409" t="str">
        <f t="shared" si="48"/>
        <v>p1duration16MS</v>
      </c>
      <c r="B409" t="str">
        <f t="shared" si="46"/>
        <v>main sample</v>
      </c>
      <c r="C409" t="str">
        <f t="shared" si="50"/>
        <v>freq</v>
      </c>
      <c r="D409" t="str">
        <f>G409</f>
        <v>p1duration</v>
      </c>
      <c r="E409">
        <f>E408</f>
        <v>16</v>
      </c>
      <c r="G409" t="s">
        <v>178</v>
      </c>
      <c r="H409" t="s">
        <v>74</v>
      </c>
      <c r="I409" s="2">
        <v>12003</v>
      </c>
      <c r="J409">
        <v>16.718240000000002</v>
      </c>
      <c r="K409">
        <v>15.55537</v>
      </c>
      <c r="L409">
        <v>0</v>
      </c>
      <c r="M409">
        <v>87</v>
      </c>
    </row>
    <row r="410" spans="1:13" x14ac:dyDescent="0.25">
      <c r="A410" t="str">
        <f t="shared" si="48"/>
        <v>TU</v>
      </c>
      <c r="B410" t="str">
        <f>G410</f>
        <v>topup sample</v>
      </c>
      <c r="G410" t="s">
        <v>67</v>
      </c>
    </row>
    <row r="411" spans="1:13" x14ac:dyDescent="0.25">
      <c r="A411" t="str">
        <f t="shared" si="48"/>
        <v>TU</v>
      </c>
      <c r="B411" t="str">
        <f>B410</f>
        <v>topup sample</v>
      </c>
    </row>
    <row r="412" spans="1:13" x14ac:dyDescent="0.25">
      <c r="A412" t="str">
        <f t="shared" si="48"/>
        <v>TU</v>
      </c>
      <c r="B412" t="str">
        <f t="shared" ref="B412:B475" si="51">B411</f>
        <v>topup sample</v>
      </c>
      <c r="G412" t="s">
        <v>181</v>
      </c>
      <c r="H412" t="s">
        <v>182</v>
      </c>
      <c r="I412" t="s">
        <v>183</v>
      </c>
      <c r="J412" t="s">
        <v>184</v>
      </c>
      <c r="K412" t="s">
        <v>185</v>
      </c>
    </row>
    <row r="413" spans="1:13" x14ac:dyDescent="0.25">
      <c r="A413" t="str">
        <f t="shared" si="48"/>
        <v>TU</v>
      </c>
      <c r="B413" t="str">
        <f t="shared" si="51"/>
        <v>topup sample</v>
      </c>
    </row>
    <row r="414" spans="1:13" x14ac:dyDescent="0.25">
      <c r="A414" t="str">
        <f t="shared" si="48"/>
        <v>agerangeTU</v>
      </c>
      <c r="B414" t="str">
        <f t="shared" si="51"/>
        <v>topup sample</v>
      </c>
      <c r="C414" t="s">
        <v>72</v>
      </c>
      <c r="D414" t="str">
        <f>G414</f>
        <v>agerange</v>
      </c>
      <c r="G414" t="s">
        <v>73</v>
      </c>
      <c r="H414" t="s">
        <v>74</v>
      </c>
      <c r="I414" t="s">
        <v>75</v>
      </c>
      <c r="J414" t="s">
        <v>76</v>
      </c>
      <c r="K414" t="s">
        <v>77</v>
      </c>
    </row>
    <row r="415" spans="1:13" x14ac:dyDescent="0.25">
      <c r="A415" t="str">
        <f t="shared" si="48"/>
        <v>agerangeTU</v>
      </c>
      <c r="B415" t="str">
        <f t="shared" si="51"/>
        <v>topup sample</v>
      </c>
      <c r="C415" t="str">
        <f>C414</f>
        <v>freq</v>
      </c>
      <c r="D415" t="str">
        <f>D414</f>
        <v>agerange</v>
      </c>
      <c r="G415" t="s">
        <v>80</v>
      </c>
      <c r="H415" t="s">
        <v>159</v>
      </c>
      <c r="I415" t="s">
        <v>80</v>
      </c>
      <c r="J415" t="s">
        <v>80</v>
      </c>
      <c r="K415" t="s">
        <v>79</v>
      </c>
    </row>
    <row r="416" spans="1:13" x14ac:dyDescent="0.25">
      <c r="A416" t="str">
        <f t="shared" si="48"/>
        <v>agerange1TU</v>
      </c>
      <c r="B416" t="str">
        <f t="shared" si="51"/>
        <v>topup sample</v>
      </c>
      <c r="C416" t="str">
        <f t="shared" ref="C416:C480" si="52">C415</f>
        <v>freq</v>
      </c>
      <c r="D416" t="str">
        <f>D415</f>
        <v>agerange</v>
      </c>
      <c r="E416">
        <f>G416</f>
        <v>1</v>
      </c>
      <c r="G416">
        <v>1</v>
      </c>
      <c r="H416" t="s">
        <v>74</v>
      </c>
      <c r="I416">
        <v>340</v>
      </c>
      <c r="J416">
        <v>8.48</v>
      </c>
      <c r="K416">
        <v>8.48</v>
      </c>
    </row>
    <row r="417" spans="1:11" x14ac:dyDescent="0.25">
      <c r="A417" t="str">
        <f t="shared" si="48"/>
        <v>agerange2TU</v>
      </c>
      <c r="B417" t="str">
        <f t="shared" si="51"/>
        <v>topup sample</v>
      </c>
      <c r="C417" t="str">
        <f t="shared" si="52"/>
        <v>freq</v>
      </c>
      <c r="D417" t="str">
        <f t="shared" ref="D417:D423" si="53">D416</f>
        <v>agerange</v>
      </c>
      <c r="E417">
        <f t="shared" ref="E417:E423" si="54">G417</f>
        <v>2</v>
      </c>
      <c r="G417">
        <v>2</v>
      </c>
      <c r="H417" t="s">
        <v>74</v>
      </c>
      <c r="I417">
        <v>341</v>
      </c>
      <c r="J417">
        <v>8.51</v>
      </c>
      <c r="K417">
        <v>16.989999999999998</v>
      </c>
    </row>
    <row r="418" spans="1:11" x14ac:dyDescent="0.25">
      <c r="A418" t="str">
        <f t="shared" si="48"/>
        <v>agerange3TU</v>
      </c>
      <c r="B418" t="str">
        <f t="shared" si="51"/>
        <v>topup sample</v>
      </c>
      <c r="C418" t="str">
        <f t="shared" si="52"/>
        <v>freq</v>
      </c>
      <c r="D418" t="str">
        <f t="shared" si="53"/>
        <v>agerange</v>
      </c>
      <c r="E418">
        <f t="shared" si="54"/>
        <v>3</v>
      </c>
      <c r="G418">
        <v>3</v>
      </c>
      <c r="H418" t="s">
        <v>74</v>
      </c>
      <c r="I418">
        <v>702</v>
      </c>
      <c r="J418">
        <v>17.510000000000002</v>
      </c>
      <c r="K418">
        <v>34.5</v>
      </c>
    </row>
    <row r="419" spans="1:11" x14ac:dyDescent="0.25">
      <c r="A419" t="str">
        <f t="shared" si="48"/>
        <v>agerange4TU</v>
      </c>
      <c r="B419" t="str">
        <f t="shared" si="51"/>
        <v>topup sample</v>
      </c>
      <c r="C419" t="str">
        <f t="shared" si="52"/>
        <v>freq</v>
      </c>
      <c r="D419" t="str">
        <f t="shared" si="53"/>
        <v>agerange</v>
      </c>
      <c r="E419">
        <f t="shared" si="54"/>
        <v>4</v>
      </c>
      <c r="G419">
        <v>4</v>
      </c>
      <c r="H419" t="s">
        <v>74</v>
      </c>
      <c r="I419">
        <v>738</v>
      </c>
      <c r="J419">
        <v>18.41</v>
      </c>
      <c r="K419">
        <v>52.91</v>
      </c>
    </row>
    <row r="420" spans="1:11" x14ac:dyDescent="0.25">
      <c r="A420" t="str">
        <f t="shared" si="48"/>
        <v>agerange5TU</v>
      </c>
      <c r="B420" t="str">
        <f t="shared" si="51"/>
        <v>topup sample</v>
      </c>
      <c r="C420" t="str">
        <f t="shared" si="52"/>
        <v>freq</v>
      </c>
      <c r="D420" t="str">
        <f t="shared" si="53"/>
        <v>agerange</v>
      </c>
      <c r="E420">
        <f t="shared" si="54"/>
        <v>5</v>
      </c>
      <c r="G420">
        <v>5</v>
      </c>
      <c r="H420" t="s">
        <v>74</v>
      </c>
      <c r="I420">
        <v>634</v>
      </c>
      <c r="J420">
        <v>15.81</v>
      </c>
      <c r="K420">
        <v>68.72</v>
      </c>
    </row>
    <row r="421" spans="1:11" x14ac:dyDescent="0.25">
      <c r="A421" t="str">
        <f t="shared" si="48"/>
        <v>agerange6TU</v>
      </c>
      <c r="B421" t="str">
        <f t="shared" si="51"/>
        <v>topup sample</v>
      </c>
      <c r="C421" t="str">
        <f t="shared" si="52"/>
        <v>freq</v>
      </c>
      <c r="D421" t="str">
        <f t="shared" si="53"/>
        <v>agerange</v>
      </c>
      <c r="E421">
        <f t="shared" si="54"/>
        <v>6</v>
      </c>
      <c r="G421">
        <v>6</v>
      </c>
      <c r="H421" t="s">
        <v>74</v>
      </c>
      <c r="I421">
        <v>575</v>
      </c>
      <c r="J421">
        <v>14.34</v>
      </c>
      <c r="K421">
        <v>83.06</v>
      </c>
    </row>
    <row r="422" spans="1:11" x14ac:dyDescent="0.25">
      <c r="A422" t="str">
        <f t="shared" si="48"/>
        <v>agerange7TU</v>
      </c>
      <c r="B422" t="str">
        <f t="shared" si="51"/>
        <v>topup sample</v>
      </c>
      <c r="C422" t="str">
        <f t="shared" si="52"/>
        <v>freq</v>
      </c>
      <c r="D422" t="str">
        <f t="shared" si="53"/>
        <v>agerange</v>
      </c>
      <c r="E422">
        <f t="shared" si="54"/>
        <v>7</v>
      </c>
      <c r="G422">
        <v>7</v>
      </c>
      <c r="H422" t="s">
        <v>74</v>
      </c>
      <c r="I422">
        <v>395</v>
      </c>
      <c r="J422">
        <v>9.85</v>
      </c>
      <c r="K422">
        <v>92.92</v>
      </c>
    </row>
    <row r="423" spans="1:11" x14ac:dyDescent="0.25">
      <c r="A423" t="str">
        <f t="shared" si="48"/>
        <v>agerange8TU</v>
      </c>
      <c r="B423" t="str">
        <f t="shared" si="51"/>
        <v>topup sample</v>
      </c>
      <c r="C423" t="str">
        <f t="shared" si="52"/>
        <v>freq</v>
      </c>
      <c r="D423" t="str">
        <f t="shared" si="53"/>
        <v>agerange</v>
      </c>
      <c r="E423">
        <f t="shared" si="54"/>
        <v>8</v>
      </c>
      <c r="G423">
        <v>8</v>
      </c>
      <c r="H423" t="s">
        <v>74</v>
      </c>
      <c r="I423">
        <v>284</v>
      </c>
      <c r="J423">
        <v>7.08</v>
      </c>
      <c r="K423">
        <v>100</v>
      </c>
    </row>
    <row r="424" spans="1:11" x14ac:dyDescent="0.25">
      <c r="A424" t="str">
        <f t="shared" si="48"/>
        <v>TU</v>
      </c>
      <c r="B424" t="str">
        <f t="shared" si="51"/>
        <v>topup sample</v>
      </c>
      <c r="C424" t="str">
        <f t="shared" si="52"/>
        <v>freq</v>
      </c>
      <c r="G424" t="s">
        <v>80</v>
      </c>
      <c r="H424" t="s">
        <v>159</v>
      </c>
      <c r="I424" t="s">
        <v>80</v>
      </c>
      <c r="J424" t="s">
        <v>80</v>
      </c>
      <c r="K424" t="s">
        <v>79</v>
      </c>
    </row>
    <row r="425" spans="1:11" x14ac:dyDescent="0.25">
      <c r="A425" t="str">
        <f t="shared" si="48"/>
        <v>TU</v>
      </c>
      <c r="B425" t="str">
        <f t="shared" si="51"/>
        <v>topup sample</v>
      </c>
      <c r="C425" t="str">
        <f t="shared" si="52"/>
        <v>freq</v>
      </c>
      <c r="G425" t="s">
        <v>81</v>
      </c>
      <c r="H425" t="s">
        <v>74</v>
      </c>
      <c r="I425" s="2">
        <v>4009</v>
      </c>
      <c r="J425">
        <v>100</v>
      </c>
    </row>
    <row r="426" spans="1:11" x14ac:dyDescent="0.25">
      <c r="A426" t="str">
        <f t="shared" si="48"/>
        <v>TU</v>
      </c>
      <c r="B426" t="str">
        <f t="shared" si="51"/>
        <v>topup sample</v>
      </c>
      <c r="C426" t="str">
        <f t="shared" si="52"/>
        <v>freq</v>
      </c>
    </row>
    <row r="427" spans="1:11" x14ac:dyDescent="0.25">
      <c r="A427" t="str">
        <f t="shared" si="48"/>
        <v>TU</v>
      </c>
      <c r="B427" t="str">
        <f t="shared" si="51"/>
        <v>topup sample</v>
      </c>
      <c r="C427" t="str">
        <f t="shared" si="52"/>
        <v>freq</v>
      </c>
      <c r="G427" t="s">
        <v>181</v>
      </c>
      <c r="H427" t="s">
        <v>182</v>
      </c>
      <c r="I427" t="s">
        <v>186</v>
      </c>
      <c r="J427" t="s">
        <v>140</v>
      </c>
      <c r="K427" t="s">
        <v>187</v>
      </c>
    </row>
    <row r="428" spans="1:11" x14ac:dyDescent="0.25">
      <c r="A428" t="str">
        <f t="shared" si="48"/>
        <v>TU</v>
      </c>
      <c r="B428" t="str">
        <f t="shared" si="51"/>
        <v>topup sample</v>
      </c>
      <c r="C428" t="str">
        <f t="shared" si="52"/>
        <v>freq</v>
      </c>
    </row>
    <row r="429" spans="1:11" x14ac:dyDescent="0.25">
      <c r="A429" t="str">
        <f t="shared" si="48"/>
        <v>employmentTU</v>
      </c>
      <c r="B429" t="str">
        <f t="shared" si="51"/>
        <v>topup sample</v>
      </c>
      <c r="C429" t="str">
        <f t="shared" si="52"/>
        <v>freq</v>
      </c>
      <c r="D429" t="str">
        <f>G429</f>
        <v>employment</v>
      </c>
      <c r="G429" t="s">
        <v>92</v>
      </c>
      <c r="H429" t="s">
        <v>74</v>
      </c>
      <c r="I429" t="s">
        <v>75</v>
      </c>
      <c r="J429" t="s">
        <v>76</v>
      </c>
      <c r="K429" t="s">
        <v>77</v>
      </c>
    </row>
    <row r="430" spans="1:11" x14ac:dyDescent="0.25">
      <c r="A430" t="str">
        <f t="shared" si="48"/>
        <v>employmentTU</v>
      </c>
      <c r="B430" t="str">
        <f t="shared" si="51"/>
        <v>topup sample</v>
      </c>
      <c r="C430" t="str">
        <f t="shared" si="52"/>
        <v>freq</v>
      </c>
      <c r="D430" t="str">
        <f>D429</f>
        <v>employment</v>
      </c>
      <c r="G430" t="s">
        <v>80</v>
      </c>
      <c r="H430" t="s">
        <v>159</v>
      </c>
      <c r="I430" t="s">
        <v>80</v>
      </c>
      <c r="J430" t="s">
        <v>80</v>
      </c>
      <c r="K430" t="s">
        <v>79</v>
      </c>
    </row>
    <row r="431" spans="1:11" x14ac:dyDescent="0.25">
      <c r="A431" t="str">
        <f t="shared" si="48"/>
        <v>employment0TU</v>
      </c>
      <c r="B431" t="str">
        <f t="shared" si="51"/>
        <v>topup sample</v>
      </c>
      <c r="C431" t="str">
        <f t="shared" si="52"/>
        <v>freq</v>
      </c>
      <c r="D431" t="str">
        <f>D430</f>
        <v>employment</v>
      </c>
      <c r="E431">
        <f>G431</f>
        <v>0</v>
      </c>
      <c r="G431">
        <v>0</v>
      </c>
      <c r="H431" t="s">
        <v>74</v>
      </c>
      <c r="I431" s="2">
        <v>1362</v>
      </c>
      <c r="J431">
        <v>33.97</v>
      </c>
      <c r="K431">
        <v>33.97</v>
      </c>
    </row>
    <row r="432" spans="1:11" x14ac:dyDescent="0.25">
      <c r="A432" t="str">
        <f t="shared" si="48"/>
        <v>employment1TU</v>
      </c>
      <c r="B432" t="str">
        <f t="shared" si="51"/>
        <v>topup sample</v>
      </c>
      <c r="C432" t="str">
        <f t="shared" si="52"/>
        <v>freq</v>
      </c>
      <c r="D432" t="str">
        <f t="shared" ref="D432:D438" si="55">D431</f>
        <v>employment</v>
      </c>
      <c r="E432">
        <f t="shared" ref="E432:E438" si="56">G432</f>
        <v>1</v>
      </c>
      <c r="G432">
        <v>1</v>
      </c>
      <c r="H432" t="s">
        <v>74</v>
      </c>
      <c r="I432">
        <v>149</v>
      </c>
      <c r="J432">
        <v>3.72</v>
      </c>
      <c r="K432">
        <v>37.69</v>
      </c>
    </row>
    <row r="433" spans="1:11" x14ac:dyDescent="0.25">
      <c r="A433" t="str">
        <f t="shared" si="48"/>
        <v>employment2TU</v>
      </c>
      <c r="B433" t="str">
        <f t="shared" si="51"/>
        <v>topup sample</v>
      </c>
      <c r="C433" t="str">
        <f t="shared" si="52"/>
        <v>freq</v>
      </c>
      <c r="D433" t="str">
        <f t="shared" si="55"/>
        <v>employment</v>
      </c>
      <c r="E433">
        <f t="shared" si="56"/>
        <v>2</v>
      </c>
      <c r="G433">
        <v>2</v>
      </c>
      <c r="H433" t="s">
        <v>74</v>
      </c>
      <c r="I433">
        <v>247</v>
      </c>
      <c r="J433">
        <v>6.16</v>
      </c>
      <c r="K433">
        <v>43.85</v>
      </c>
    </row>
    <row r="434" spans="1:11" x14ac:dyDescent="0.25">
      <c r="A434" t="str">
        <f t="shared" si="48"/>
        <v>employment3TU</v>
      </c>
      <c r="B434" t="str">
        <f t="shared" si="51"/>
        <v>topup sample</v>
      </c>
      <c r="C434" t="str">
        <f t="shared" si="52"/>
        <v>freq</v>
      </c>
      <c r="D434" t="str">
        <f t="shared" si="55"/>
        <v>employment</v>
      </c>
      <c r="E434">
        <f t="shared" si="56"/>
        <v>3</v>
      </c>
      <c r="G434">
        <v>3</v>
      </c>
      <c r="H434" t="s">
        <v>74</v>
      </c>
      <c r="I434">
        <v>417</v>
      </c>
      <c r="J434">
        <v>10.4</v>
      </c>
      <c r="K434">
        <v>54.25</v>
      </c>
    </row>
    <row r="435" spans="1:11" x14ac:dyDescent="0.25">
      <c r="A435" t="str">
        <f t="shared" si="48"/>
        <v>employment4TU</v>
      </c>
      <c r="B435" t="str">
        <f t="shared" si="51"/>
        <v>topup sample</v>
      </c>
      <c r="C435" t="str">
        <f t="shared" si="52"/>
        <v>freq</v>
      </c>
      <c r="D435" t="str">
        <f t="shared" si="55"/>
        <v>employment</v>
      </c>
      <c r="E435">
        <f t="shared" si="56"/>
        <v>4</v>
      </c>
      <c r="G435">
        <v>4</v>
      </c>
      <c r="H435" t="s">
        <v>74</v>
      </c>
      <c r="I435">
        <v>631</v>
      </c>
      <c r="J435">
        <v>15.74</v>
      </c>
      <c r="K435">
        <v>69.989999999999995</v>
      </c>
    </row>
    <row r="436" spans="1:11" x14ac:dyDescent="0.25">
      <c r="A436" t="str">
        <f t="shared" si="48"/>
        <v>employment5TU</v>
      </c>
      <c r="B436" t="str">
        <f t="shared" si="51"/>
        <v>topup sample</v>
      </c>
      <c r="C436" t="str">
        <f t="shared" si="52"/>
        <v>freq</v>
      </c>
      <c r="D436" t="str">
        <f t="shared" si="55"/>
        <v>employment</v>
      </c>
      <c r="E436">
        <f t="shared" si="56"/>
        <v>5</v>
      </c>
      <c r="G436">
        <v>5</v>
      </c>
      <c r="H436" t="s">
        <v>74</v>
      </c>
      <c r="I436">
        <v>736</v>
      </c>
      <c r="J436">
        <v>18.36</v>
      </c>
      <c r="K436">
        <v>88.35</v>
      </c>
    </row>
    <row r="437" spans="1:11" x14ac:dyDescent="0.25">
      <c r="A437" t="str">
        <f t="shared" si="48"/>
        <v>employment6TU</v>
      </c>
      <c r="B437" t="str">
        <f t="shared" si="51"/>
        <v>topup sample</v>
      </c>
      <c r="C437" t="str">
        <f t="shared" si="52"/>
        <v>freq</v>
      </c>
      <c r="D437" t="str">
        <f t="shared" si="55"/>
        <v>employment</v>
      </c>
      <c r="E437">
        <f t="shared" si="56"/>
        <v>6</v>
      </c>
      <c r="G437">
        <v>6</v>
      </c>
      <c r="H437" t="s">
        <v>74</v>
      </c>
      <c r="I437">
        <v>461</v>
      </c>
      <c r="J437">
        <v>11.5</v>
      </c>
      <c r="K437">
        <v>99.85</v>
      </c>
    </row>
    <row r="438" spans="1:11" x14ac:dyDescent="0.25">
      <c r="A438" t="str">
        <f t="shared" si="48"/>
        <v>employment.TU</v>
      </c>
      <c r="B438" t="str">
        <f t="shared" si="51"/>
        <v>topup sample</v>
      </c>
      <c r="C438" t="str">
        <f t="shared" si="52"/>
        <v>freq</v>
      </c>
      <c r="D438" t="str">
        <f t="shared" si="55"/>
        <v>employment</v>
      </c>
      <c r="E438" t="str">
        <f t="shared" si="56"/>
        <v>.</v>
      </c>
      <c r="G438" t="s">
        <v>93</v>
      </c>
      <c r="H438" t="s">
        <v>74</v>
      </c>
      <c r="I438">
        <v>6</v>
      </c>
      <c r="J438">
        <v>0.15</v>
      </c>
      <c r="K438">
        <v>100</v>
      </c>
    </row>
    <row r="439" spans="1:11" x14ac:dyDescent="0.25">
      <c r="A439" t="str">
        <f t="shared" si="48"/>
        <v>TU</v>
      </c>
      <c r="B439" t="str">
        <f t="shared" si="51"/>
        <v>topup sample</v>
      </c>
      <c r="C439" t="str">
        <f t="shared" si="52"/>
        <v>freq</v>
      </c>
      <c r="G439" t="s">
        <v>80</v>
      </c>
      <c r="H439" t="s">
        <v>159</v>
      </c>
      <c r="I439" t="s">
        <v>80</v>
      </c>
      <c r="J439" t="s">
        <v>80</v>
      </c>
      <c r="K439" t="s">
        <v>79</v>
      </c>
    </row>
    <row r="440" spans="1:11" x14ac:dyDescent="0.25">
      <c r="A440" t="str">
        <f t="shared" si="48"/>
        <v>TU</v>
      </c>
      <c r="B440" t="str">
        <f t="shared" si="51"/>
        <v>topup sample</v>
      </c>
      <c r="C440" t="str">
        <f t="shared" si="52"/>
        <v>freq</v>
      </c>
      <c r="G440" t="s">
        <v>81</v>
      </c>
      <c r="H440" t="s">
        <v>74</v>
      </c>
      <c r="I440" s="2">
        <v>4009</v>
      </c>
      <c r="J440">
        <v>100</v>
      </c>
    </row>
    <row r="441" spans="1:11" x14ac:dyDescent="0.25">
      <c r="A441" t="str">
        <f t="shared" si="48"/>
        <v>TU</v>
      </c>
      <c r="B441" t="str">
        <f t="shared" si="51"/>
        <v>topup sample</v>
      </c>
      <c r="C441" t="str">
        <f t="shared" si="52"/>
        <v>freq</v>
      </c>
    </row>
    <row r="442" spans="1:11" x14ac:dyDescent="0.25">
      <c r="A442" t="str">
        <f t="shared" si="48"/>
        <v>TU</v>
      </c>
      <c r="B442" t="str">
        <f t="shared" si="51"/>
        <v>topup sample</v>
      </c>
      <c r="C442" t="str">
        <f t="shared" si="52"/>
        <v>freq</v>
      </c>
      <c r="G442" t="s">
        <v>181</v>
      </c>
      <c r="H442" t="s">
        <v>182</v>
      </c>
      <c r="I442" t="s">
        <v>188</v>
      </c>
      <c r="J442" t="s">
        <v>189</v>
      </c>
      <c r="K442" t="s">
        <v>190</v>
      </c>
    </row>
    <row r="443" spans="1:11" x14ac:dyDescent="0.25">
      <c r="A443" t="str">
        <f t="shared" si="48"/>
        <v>TU</v>
      </c>
      <c r="B443" t="str">
        <f t="shared" si="51"/>
        <v>topup sample</v>
      </c>
      <c r="C443" t="str">
        <f t="shared" si="52"/>
        <v>freq</v>
      </c>
    </row>
    <row r="444" spans="1:11" x14ac:dyDescent="0.25">
      <c r="A444" t="str">
        <f t="shared" si="48"/>
        <v>ownerTU</v>
      </c>
      <c r="B444" t="str">
        <f t="shared" si="51"/>
        <v>topup sample</v>
      </c>
      <c r="C444" t="str">
        <f t="shared" si="52"/>
        <v>freq</v>
      </c>
      <c r="D444" t="str">
        <f>G444</f>
        <v>owner</v>
      </c>
      <c r="G444" t="s">
        <v>97</v>
      </c>
      <c r="H444" t="s">
        <v>74</v>
      </c>
      <c r="I444" t="s">
        <v>75</v>
      </c>
      <c r="J444" t="s">
        <v>76</v>
      </c>
      <c r="K444" t="s">
        <v>77</v>
      </c>
    </row>
    <row r="445" spans="1:11" x14ac:dyDescent="0.25">
      <c r="A445" t="str">
        <f t="shared" si="48"/>
        <v>ownerTU</v>
      </c>
      <c r="B445" t="str">
        <f t="shared" si="51"/>
        <v>topup sample</v>
      </c>
      <c r="C445" t="str">
        <f t="shared" si="52"/>
        <v>freq</v>
      </c>
      <c r="D445" t="str">
        <f>D444</f>
        <v>owner</v>
      </c>
      <c r="G445" t="s">
        <v>80</v>
      </c>
      <c r="H445" t="s">
        <v>159</v>
      </c>
      <c r="I445" t="s">
        <v>80</v>
      </c>
      <c r="J445" t="s">
        <v>80</v>
      </c>
      <c r="K445" t="s">
        <v>79</v>
      </c>
    </row>
    <row r="446" spans="1:11" x14ac:dyDescent="0.25">
      <c r="A446" t="str">
        <f t="shared" si="48"/>
        <v>owner0TU</v>
      </c>
      <c r="B446" t="str">
        <f t="shared" si="51"/>
        <v>topup sample</v>
      </c>
      <c r="C446" t="str">
        <f t="shared" si="52"/>
        <v>freq</v>
      </c>
      <c r="D446" t="str">
        <f>D445</f>
        <v>owner</v>
      </c>
      <c r="E446">
        <f t="shared" ref="E446:E448" si="57">G446</f>
        <v>0</v>
      </c>
      <c r="G446">
        <v>0</v>
      </c>
      <c r="H446" t="s">
        <v>74</v>
      </c>
      <c r="I446" s="2">
        <v>1383</v>
      </c>
      <c r="J446">
        <v>34.5</v>
      </c>
      <c r="K446">
        <v>34.5</v>
      </c>
    </row>
    <row r="447" spans="1:11" x14ac:dyDescent="0.25">
      <c r="A447" t="str">
        <f t="shared" si="48"/>
        <v>owner1TU</v>
      </c>
      <c r="B447" t="str">
        <f t="shared" si="51"/>
        <v>topup sample</v>
      </c>
      <c r="C447" t="str">
        <f t="shared" si="52"/>
        <v>freq</v>
      </c>
      <c r="D447" t="str">
        <f t="shared" ref="D447:D448" si="58">D446</f>
        <v>owner</v>
      </c>
      <c r="E447">
        <f t="shared" si="57"/>
        <v>1</v>
      </c>
      <c r="G447">
        <v>1</v>
      </c>
      <c r="H447" t="s">
        <v>74</v>
      </c>
      <c r="I447" s="2">
        <v>2622</v>
      </c>
      <c r="J447">
        <v>65.400000000000006</v>
      </c>
      <c r="K447">
        <v>99.9</v>
      </c>
    </row>
    <row r="448" spans="1:11" x14ac:dyDescent="0.25">
      <c r="A448" t="str">
        <f t="shared" si="48"/>
        <v>owner.TU</v>
      </c>
      <c r="B448" t="str">
        <f t="shared" si="51"/>
        <v>topup sample</v>
      </c>
      <c r="C448" t="str">
        <f t="shared" si="52"/>
        <v>freq</v>
      </c>
      <c r="D448" t="str">
        <f t="shared" si="58"/>
        <v>owner</v>
      </c>
      <c r="E448" t="str">
        <f t="shared" si="57"/>
        <v>.</v>
      </c>
      <c r="G448" t="s">
        <v>93</v>
      </c>
      <c r="H448" t="s">
        <v>74</v>
      </c>
      <c r="I448">
        <v>4</v>
      </c>
      <c r="J448">
        <v>0.1</v>
      </c>
      <c r="K448">
        <v>100</v>
      </c>
    </row>
    <row r="449" spans="1:11" x14ac:dyDescent="0.25">
      <c r="A449" t="str">
        <f t="shared" si="48"/>
        <v>TU</v>
      </c>
      <c r="B449" t="str">
        <f t="shared" si="51"/>
        <v>topup sample</v>
      </c>
      <c r="C449" t="str">
        <f t="shared" si="52"/>
        <v>freq</v>
      </c>
      <c r="G449" t="s">
        <v>80</v>
      </c>
      <c r="H449" t="s">
        <v>159</v>
      </c>
      <c r="I449" t="s">
        <v>80</v>
      </c>
      <c r="J449" t="s">
        <v>80</v>
      </c>
      <c r="K449" t="s">
        <v>79</v>
      </c>
    </row>
    <row r="450" spans="1:11" x14ac:dyDescent="0.25">
      <c r="A450" t="str">
        <f t="shared" si="48"/>
        <v>TU</v>
      </c>
      <c r="B450" t="str">
        <f t="shared" si="51"/>
        <v>topup sample</v>
      </c>
      <c r="C450" t="str">
        <f t="shared" si="52"/>
        <v>freq</v>
      </c>
      <c r="G450" t="s">
        <v>81</v>
      </c>
      <c r="H450" t="s">
        <v>74</v>
      </c>
      <c r="I450" s="2">
        <v>4009</v>
      </c>
      <c r="J450">
        <v>100</v>
      </c>
    </row>
    <row r="451" spans="1:11" x14ac:dyDescent="0.25">
      <c r="A451" t="str">
        <f t="shared" si="48"/>
        <v>TU</v>
      </c>
      <c r="B451" t="str">
        <f t="shared" si="51"/>
        <v>topup sample</v>
      </c>
      <c r="C451" t="str">
        <f t="shared" si="52"/>
        <v>freq</v>
      </c>
    </row>
    <row r="452" spans="1:11" x14ac:dyDescent="0.25">
      <c r="A452" t="str">
        <f t="shared" si="48"/>
        <v>TU</v>
      </c>
      <c r="B452" t="str">
        <f t="shared" si="51"/>
        <v>topup sample</v>
      </c>
      <c r="C452" t="str">
        <f t="shared" si="52"/>
        <v>freq</v>
      </c>
      <c r="G452" t="s">
        <v>181</v>
      </c>
      <c r="H452" t="s">
        <v>182</v>
      </c>
      <c r="I452" t="s">
        <v>191</v>
      </c>
      <c r="J452" t="s">
        <v>192</v>
      </c>
      <c r="K452" t="s">
        <v>193</v>
      </c>
    </row>
    <row r="453" spans="1:11" x14ac:dyDescent="0.25">
      <c r="A453" t="str">
        <f t="shared" si="48"/>
        <v>TU</v>
      </c>
      <c r="B453" t="str">
        <f t="shared" si="51"/>
        <v>topup sample</v>
      </c>
      <c r="C453" t="str">
        <f t="shared" si="52"/>
        <v>freq</v>
      </c>
    </row>
    <row r="454" spans="1:11" x14ac:dyDescent="0.25">
      <c r="A454" t="str">
        <f t="shared" si="48"/>
        <v>sectionofstateTU</v>
      </c>
      <c r="B454" t="str">
        <f t="shared" si="51"/>
        <v>topup sample</v>
      </c>
      <c r="C454" t="str">
        <f t="shared" si="52"/>
        <v>freq</v>
      </c>
      <c r="D454" t="str">
        <f>CONCATENATE(G454,G455)</f>
        <v>sectionofstate</v>
      </c>
      <c r="G454" t="s">
        <v>101</v>
      </c>
      <c r="H454" t="s">
        <v>74</v>
      </c>
    </row>
    <row r="455" spans="1:11" x14ac:dyDescent="0.25">
      <c r="A455" t="str">
        <f t="shared" si="48"/>
        <v>sectionofstateTU</v>
      </c>
      <c r="B455" t="str">
        <f t="shared" si="51"/>
        <v>topup sample</v>
      </c>
      <c r="C455" t="str">
        <f t="shared" si="52"/>
        <v>freq</v>
      </c>
      <c r="D455" t="str">
        <f>D454</f>
        <v>sectionofstate</v>
      </c>
      <c r="G455" t="s">
        <v>102</v>
      </c>
      <c r="H455" t="s">
        <v>74</v>
      </c>
      <c r="I455" t="s">
        <v>75</v>
      </c>
      <c r="J455" t="s">
        <v>76</v>
      </c>
      <c r="K455" t="s">
        <v>77</v>
      </c>
    </row>
    <row r="456" spans="1:11" x14ac:dyDescent="0.25">
      <c r="A456" t="str">
        <f t="shared" si="48"/>
        <v>sectionofstateTU</v>
      </c>
      <c r="B456" t="str">
        <f t="shared" si="51"/>
        <v>topup sample</v>
      </c>
      <c r="C456" t="str">
        <f t="shared" si="52"/>
        <v>freq</v>
      </c>
      <c r="D456" t="str">
        <f>D455</f>
        <v>sectionofstate</v>
      </c>
      <c r="G456" t="s">
        <v>80</v>
      </c>
      <c r="H456" t="s">
        <v>159</v>
      </c>
      <c r="I456" t="s">
        <v>80</v>
      </c>
      <c r="J456" t="s">
        <v>80</v>
      </c>
      <c r="K456" t="s">
        <v>79</v>
      </c>
    </row>
    <row r="457" spans="1:11" x14ac:dyDescent="0.25">
      <c r="A457" t="str">
        <f t="shared" si="48"/>
        <v>sectionofstate1TU</v>
      </c>
      <c r="B457" t="str">
        <f t="shared" si="51"/>
        <v>topup sample</v>
      </c>
      <c r="C457" t="str">
        <f t="shared" si="52"/>
        <v>freq</v>
      </c>
      <c r="D457" t="str">
        <f t="shared" ref="D457:D459" si="59">D456</f>
        <v>sectionofstate</v>
      </c>
      <c r="E457">
        <f t="shared" ref="E457:E459" si="60">G457</f>
        <v>1</v>
      </c>
      <c r="G457">
        <v>1</v>
      </c>
      <c r="H457" t="s">
        <v>74</v>
      </c>
      <c r="I457" s="2">
        <v>2873</v>
      </c>
      <c r="J457">
        <v>71.66</v>
      </c>
      <c r="K457">
        <v>71.66</v>
      </c>
    </row>
    <row r="458" spans="1:11" x14ac:dyDescent="0.25">
      <c r="A458" t="str">
        <f t="shared" ref="A458:A521" si="61">CONCATENATE(D458,E458,IF(B458="main sample","MS","TU"))</f>
        <v>sectionofstate2TU</v>
      </c>
      <c r="B458" t="str">
        <f t="shared" si="51"/>
        <v>topup sample</v>
      </c>
      <c r="C458" t="str">
        <f t="shared" si="52"/>
        <v>freq</v>
      </c>
      <c r="D458" t="str">
        <f t="shared" si="59"/>
        <v>sectionofstate</v>
      </c>
      <c r="E458">
        <f t="shared" si="60"/>
        <v>2</v>
      </c>
      <c r="G458">
        <v>2</v>
      </c>
      <c r="H458" t="s">
        <v>74</v>
      </c>
      <c r="I458">
        <v>723</v>
      </c>
      <c r="J458">
        <v>18.03</v>
      </c>
      <c r="K458">
        <v>89.7</v>
      </c>
    </row>
    <row r="459" spans="1:11" x14ac:dyDescent="0.25">
      <c r="A459" t="str">
        <f t="shared" si="61"/>
        <v>sectionofstate3TU</v>
      </c>
      <c r="B459" t="str">
        <f t="shared" si="51"/>
        <v>topup sample</v>
      </c>
      <c r="C459" t="str">
        <f t="shared" si="52"/>
        <v>freq</v>
      </c>
      <c r="D459" t="str">
        <f t="shared" si="59"/>
        <v>sectionofstate</v>
      </c>
      <c r="E459">
        <f t="shared" si="60"/>
        <v>3</v>
      </c>
      <c r="G459">
        <v>3</v>
      </c>
      <c r="H459" t="s">
        <v>74</v>
      </c>
      <c r="I459">
        <v>413</v>
      </c>
      <c r="J459">
        <v>10.3</v>
      </c>
      <c r="K459">
        <v>100</v>
      </c>
    </row>
    <row r="460" spans="1:11" x14ac:dyDescent="0.25">
      <c r="A460" t="str">
        <f t="shared" si="61"/>
        <v>TU</v>
      </c>
      <c r="B460" t="str">
        <f t="shared" si="51"/>
        <v>topup sample</v>
      </c>
      <c r="C460" t="str">
        <f t="shared" si="52"/>
        <v>freq</v>
      </c>
      <c r="G460" t="s">
        <v>80</v>
      </c>
      <c r="H460" t="s">
        <v>159</v>
      </c>
      <c r="I460" t="s">
        <v>80</v>
      </c>
      <c r="J460" t="s">
        <v>80</v>
      </c>
      <c r="K460" t="s">
        <v>79</v>
      </c>
    </row>
    <row r="461" spans="1:11" x14ac:dyDescent="0.25">
      <c r="A461" t="str">
        <f t="shared" si="61"/>
        <v>TU</v>
      </c>
      <c r="B461" t="str">
        <f t="shared" si="51"/>
        <v>topup sample</v>
      </c>
      <c r="C461" t="str">
        <f t="shared" si="52"/>
        <v>freq</v>
      </c>
      <c r="G461" t="s">
        <v>81</v>
      </c>
      <c r="H461" t="s">
        <v>74</v>
      </c>
      <c r="I461" s="2">
        <v>4009</v>
      </c>
      <c r="J461">
        <v>100</v>
      </c>
    </row>
    <row r="462" spans="1:11" x14ac:dyDescent="0.25">
      <c r="A462" t="str">
        <f t="shared" si="61"/>
        <v>TU</v>
      </c>
      <c r="B462" t="str">
        <f t="shared" si="51"/>
        <v>topup sample</v>
      </c>
      <c r="C462" t="str">
        <f t="shared" si="52"/>
        <v>freq</v>
      </c>
    </row>
    <row r="463" spans="1:11" x14ac:dyDescent="0.25">
      <c r="A463" t="str">
        <f t="shared" si="61"/>
        <v>TU</v>
      </c>
      <c r="B463" t="str">
        <f t="shared" si="51"/>
        <v>topup sample</v>
      </c>
      <c r="C463" t="str">
        <f t="shared" si="52"/>
        <v>freq</v>
      </c>
      <c r="G463" t="s">
        <v>181</v>
      </c>
      <c r="H463" t="s">
        <v>182</v>
      </c>
      <c r="I463" t="s">
        <v>194</v>
      </c>
      <c r="J463" t="s">
        <v>195</v>
      </c>
      <c r="K463" t="s">
        <v>196</v>
      </c>
    </row>
    <row r="464" spans="1:11" x14ac:dyDescent="0.25">
      <c r="A464" t="str">
        <f t="shared" si="61"/>
        <v>TU</v>
      </c>
      <c r="B464" t="str">
        <f t="shared" si="51"/>
        <v>topup sample</v>
      </c>
      <c r="C464" t="str">
        <f t="shared" si="52"/>
        <v>freq</v>
      </c>
    </row>
    <row r="465" spans="1:11" x14ac:dyDescent="0.25">
      <c r="A465" t="str">
        <f t="shared" si="61"/>
        <v>relationshipTU</v>
      </c>
      <c r="B465" t="str">
        <f t="shared" si="51"/>
        <v>topup sample</v>
      </c>
      <c r="C465" t="str">
        <f t="shared" si="52"/>
        <v>freq</v>
      </c>
      <c r="D465" t="str">
        <f>CONCATENATE(G465,G466)</f>
        <v>relationship</v>
      </c>
      <c r="G465" t="s">
        <v>106</v>
      </c>
      <c r="H465" t="s">
        <v>74</v>
      </c>
    </row>
    <row r="466" spans="1:11" x14ac:dyDescent="0.25">
      <c r="A466" t="str">
        <f t="shared" si="61"/>
        <v>relationshipTU</v>
      </c>
      <c r="B466" t="str">
        <f t="shared" si="51"/>
        <v>topup sample</v>
      </c>
      <c r="C466" t="str">
        <f t="shared" si="52"/>
        <v>freq</v>
      </c>
      <c r="D466" t="str">
        <f>D465</f>
        <v>relationship</v>
      </c>
      <c r="G466" t="s">
        <v>107</v>
      </c>
      <c r="H466" t="s">
        <v>74</v>
      </c>
      <c r="I466" t="s">
        <v>75</v>
      </c>
      <c r="J466" t="s">
        <v>76</v>
      </c>
      <c r="K466" t="s">
        <v>77</v>
      </c>
    </row>
    <row r="467" spans="1:11" x14ac:dyDescent="0.25">
      <c r="A467" t="str">
        <f t="shared" si="61"/>
        <v>relationshipTU</v>
      </c>
      <c r="B467" t="str">
        <f t="shared" si="51"/>
        <v>topup sample</v>
      </c>
      <c r="C467" t="str">
        <f t="shared" si="52"/>
        <v>freq</v>
      </c>
      <c r="D467" t="str">
        <f>D466</f>
        <v>relationship</v>
      </c>
      <c r="G467" t="s">
        <v>80</v>
      </c>
      <c r="H467" t="s">
        <v>159</v>
      </c>
      <c r="I467" t="s">
        <v>80</v>
      </c>
      <c r="J467" t="s">
        <v>80</v>
      </c>
      <c r="K467" t="s">
        <v>79</v>
      </c>
    </row>
    <row r="468" spans="1:11" x14ac:dyDescent="0.25">
      <c r="A468" t="str">
        <f t="shared" si="61"/>
        <v>relationship1TU</v>
      </c>
      <c r="B468" t="str">
        <f t="shared" si="51"/>
        <v>topup sample</v>
      </c>
      <c r="C468" t="str">
        <f t="shared" si="52"/>
        <v>freq</v>
      </c>
      <c r="D468" t="str">
        <f t="shared" ref="D468:D471" si="62">D467</f>
        <v>relationship</v>
      </c>
      <c r="E468">
        <f t="shared" ref="E468:E471" si="63">G468</f>
        <v>1</v>
      </c>
      <c r="G468">
        <v>1</v>
      </c>
      <c r="H468" t="s">
        <v>74</v>
      </c>
      <c r="I468" s="2">
        <v>2059</v>
      </c>
      <c r="J468">
        <v>51.36</v>
      </c>
      <c r="K468">
        <v>51.36</v>
      </c>
    </row>
    <row r="469" spans="1:11" x14ac:dyDescent="0.25">
      <c r="A469" t="str">
        <f t="shared" si="61"/>
        <v>relationship2TU</v>
      </c>
      <c r="B469" t="str">
        <f t="shared" si="51"/>
        <v>topup sample</v>
      </c>
      <c r="C469" t="str">
        <f t="shared" si="52"/>
        <v>freq</v>
      </c>
      <c r="D469" t="str">
        <f t="shared" si="62"/>
        <v>relationship</v>
      </c>
      <c r="E469">
        <f t="shared" si="63"/>
        <v>2</v>
      </c>
      <c r="G469">
        <v>2</v>
      </c>
      <c r="H469" t="s">
        <v>74</v>
      </c>
      <c r="I469">
        <v>493</v>
      </c>
      <c r="J469">
        <v>12.3</v>
      </c>
      <c r="K469">
        <v>63.66</v>
      </c>
    </row>
    <row r="470" spans="1:11" x14ac:dyDescent="0.25">
      <c r="A470" t="str">
        <f t="shared" si="61"/>
        <v>relationship3TU</v>
      </c>
      <c r="B470" t="str">
        <f t="shared" si="51"/>
        <v>topup sample</v>
      </c>
      <c r="C470" t="str">
        <f t="shared" si="52"/>
        <v>freq</v>
      </c>
      <c r="D470" t="str">
        <f t="shared" si="62"/>
        <v>relationship</v>
      </c>
      <c r="E470">
        <f t="shared" si="63"/>
        <v>3</v>
      </c>
      <c r="G470">
        <v>3</v>
      </c>
      <c r="H470" t="s">
        <v>74</v>
      </c>
      <c r="I470">
        <v>498</v>
      </c>
      <c r="J470">
        <v>12.42</v>
      </c>
      <c r="K470">
        <v>76.08</v>
      </c>
    </row>
    <row r="471" spans="1:11" x14ac:dyDescent="0.25">
      <c r="A471" t="str">
        <f t="shared" si="61"/>
        <v>relationship4TU</v>
      </c>
      <c r="B471" t="str">
        <f t="shared" si="51"/>
        <v>topup sample</v>
      </c>
      <c r="C471" t="str">
        <f t="shared" si="52"/>
        <v>freq</v>
      </c>
      <c r="D471" t="str">
        <f t="shared" si="62"/>
        <v>relationship</v>
      </c>
      <c r="E471">
        <f t="shared" si="63"/>
        <v>4</v>
      </c>
      <c r="G471">
        <v>4</v>
      </c>
      <c r="H471" t="s">
        <v>74</v>
      </c>
      <c r="I471">
        <v>959</v>
      </c>
      <c r="J471">
        <v>23.92</v>
      </c>
      <c r="K471">
        <v>100</v>
      </c>
    </row>
    <row r="472" spans="1:11" x14ac:dyDescent="0.25">
      <c r="A472" t="str">
        <f t="shared" si="61"/>
        <v>TU</v>
      </c>
      <c r="B472" t="str">
        <f t="shared" si="51"/>
        <v>topup sample</v>
      </c>
      <c r="C472" t="str">
        <f t="shared" si="52"/>
        <v>freq</v>
      </c>
      <c r="G472" t="s">
        <v>80</v>
      </c>
      <c r="H472" t="s">
        <v>159</v>
      </c>
      <c r="I472" t="s">
        <v>80</v>
      </c>
      <c r="J472" t="s">
        <v>80</v>
      </c>
      <c r="K472" t="s">
        <v>79</v>
      </c>
    </row>
    <row r="473" spans="1:11" x14ac:dyDescent="0.25">
      <c r="A473" t="str">
        <f t="shared" si="61"/>
        <v>TU</v>
      </c>
      <c r="B473" t="str">
        <f t="shared" si="51"/>
        <v>topup sample</v>
      </c>
      <c r="C473" t="str">
        <f t="shared" si="52"/>
        <v>freq</v>
      </c>
      <c r="G473" t="s">
        <v>81</v>
      </c>
      <c r="H473" t="s">
        <v>74</v>
      </c>
      <c r="I473" s="2">
        <v>4009</v>
      </c>
      <c r="J473">
        <v>100</v>
      </c>
    </row>
    <row r="474" spans="1:11" x14ac:dyDescent="0.25">
      <c r="A474" t="str">
        <f t="shared" si="61"/>
        <v>TU</v>
      </c>
      <c r="B474" t="str">
        <f t="shared" si="51"/>
        <v>topup sample</v>
      </c>
      <c r="C474" t="str">
        <f t="shared" si="52"/>
        <v>freq</v>
      </c>
    </row>
    <row r="475" spans="1:11" x14ac:dyDescent="0.25">
      <c r="A475" t="str">
        <f t="shared" si="61"/>
        <v>TU</v>
      </c>
      <c r="B475" t="str">
        <f t="shared" si="51"/>
        <v>topup sample</v>
      </c>
      <c r="C475" t="str">
        <f t="shared" si="52"/>
        <v>freq</v>
      </c>
      <c r="G475" t="s">
        <v>181</v>
      </c>
      <c r="H475" t="s">
        <v>182</v>
      </c>
      <c r="I475" t="s">
        <v>197</v>
      </c>
      <c r="J475" t="s">
        <v>198</v>
      </c>
      <c r="K475" t="s">
        <v>187</v>
      </c>
    </row>
    <row r="476" spans="1:11" x14ac:dyDescent="0.25">
      <c r="A476" t="str">
        <f t="shared" si="61"/>
        <v>TU</v>
      </c>
      <c r="B476" t="str">
        <f t="shared" ref="B476:B539" si="64">B475</f>
        <v>topup sample</v>
      </c>
      <c r="C476" t="str">
        <f t="shared" si="52"/>
        <v>freq</v>
      </c>
    </row>
    <row r="477" spans="1:11" x14ac:dyDescent="0.25">
      <c r="A477" t="str">
        <f t="shared" si="61"/>
        <v>likelymoveTU</v>
      </c>
      <c r="B477" t="str">
        <f t="shared" si="64"/>
        <v>topup sample</v>
      </c>
      <c r="C477" t="str">
        <f t="shared" si="52"/>
        <v>freq</v>
      </c>
      <c r="D477" t="str">
        <f>G477</f>
        <v>likelymove</v>
      </c>
      <c r="G477" t="s">
        <v>110</v>
      </c>
      <c r="H477" t="s">
        <v>74</v>
      </c>
      <c r="I477" t="s">
        <v>75</v>
      </c>
      <c r="J477" t="s">
        <v>76</v>
      </c>
      <c r="K477" t="s">
        <v>77</v>
      </c>
    </row>
    <row r="478" spans="1:11" x14ac:dyDescent="0.25">
      <c r="A478" t="str">
        <f t="shared" si="61"/>
        <v>likelymoveTU</v>
      </c>
      <c r="B478" t="str">
        <f t="shared" si="64"/>
        <v>topup sample</v>
      </c>
      <c r="C478" t="str">
        <f t="shared" si="52"/>
        <v>freq</v>
      </c>
      <c r="D478" t="str">
        <f>D477</f>
        <v>likelymove</v>
      </c>
      <c r="G478" t="s">
        <v>80</v>
      </c>
      <c r="H478" t="s">
        <v>159</v>
      </c>
      <c r="I478" t="s">
        <v>80</v>
      </c>
      <c r="J478" t="s">
        <v>80</v>
      </c>
      <c r="K478" t="s">
        <v>79</v>
      </c>
    </row>
    <row r="479" spans="1:11" x14ac:dyDescent="0.25">
      <c r="A479" t="str">
        <f t="shared" si="61"/>
        <v>likelymove0TU</v>
      </c>
      <c r="B479" t="str">
        <f t="shared" si="64"/>
        <v>topup sample</v>
      </c>
      <c r="C479" t="str">
        <f t="shared" si="52"/>
        <v>freq</v>
      </c>
      <c r="D479" t="str">
        <f>D478</f>
        <v>likelymove</v>
      </c>
      <c r="E479">
        <f t="shared" ref="E479:E480" si="65">G479</f>
        <v>0</v>
      </c>
      <c r="G479">
        <v>0</v>
      </c>
      <c r="H479" t="s">
        <v>74</v>
      </c>
      <c r="I479" s="2">
        <v>3323</v>
      </c>
      <c r="J479">
        <v>82.89</v>
      </c>
      <c r="K479">
        <v>82.89</v>
      </c>
    </row>
    <row r="480" spans="1:11" x14ac:dyDescent="0.25">
      <c r="A480" t="str">
        <f t="shared" si="61"/>
        <v>likelymove1TU</v>
      </c>
      <c r="B480" t="str">
        <f t="shared" si="64"/>
        <v>topup sample</v>
      </c>
      <c r="C480" t="str">
        <f t="shared" si="52"/>
        <v>freq</v>
      </c>
      <c r="D480" t="str">
        <f t="shared" ref="D480" si="66">D479</f>
        <v>likelymove</v>
      </c>
      <c r="E480">
        <f t="shared" si="65"/>
        <v>1</v>
      </c>
      <c r="G480">
        <v>1</v>
      </c>
      <c r="H480" t="s">
        <v>74</v>
      </c>
      <c r="I480">
        <v>686</v>
      </c>
      <c r="J480">
        <v>17.11</v>
      </c>
      <c r="K480">
        <v>100</v>
      </c>
    </row>
    <row r="481" spans="1:11" x14ac:dyDescent="0.25">
      <c r="A481" t="str">
        <f t="shared" si="61"/>
        <v>TU</v>
      </c>
      <c r="B481" t="str">
        <f t="shared" si="64"/>
        <v>topup sample</v>
      </c>
      <c r="C481" t="str">
        <f t="shared" ref="C481:C544" si="67">C480</f>
        <v>freq</v>
      </c>
      <c r="G481" t="s">
        <v>80</v>
      </c>
      <c r="H481" t="s">
        <v>159</v>
      </c>
      <c r="I481" t="s">
        <v>80</v>
      </c>
      <c r="J481" t="s">
        <v>80</v>
      </c>
      <c r="K481" t="s">
        <v>79</v>
      </c>
    </row>
    <row r="482" spans="1:11" x14ac:dyDescent="0.25">
      <c r="A482" t="str">
        <f t="shared" si="61"/>
        <v>TU</v>
      </c>
      <c r="B482" t="str">
        <f t="shared" si="64"/>
        <v>topup sample</v>
      </c>
      <c r="C482" t="str">
        <f t="shared" si="67"/>
        <v>freq</v>
      </c>
      <c r="G482" t="s">
        <v>81</v>
      </c>
      <c r="H482" t="s">
        <v>74</v>
      </c>
      <c r="I482" s="2">
        <v>4009</v>
      </c>
      <c r="J482">
        <v>100</v>
      </c>
    </row>
    <row r="483" spans="1:11" x14ac:dyDescent="0.25">
      <c r="A483" t="str">
        <f t="shared" si="61"/>
        <v>TU</v>
      </c>
      <c r="B483" t="str">
        <f t="shared" si="64"/>
        <v>topup sample</v>
      </c>
      <c r="C483" t="str">
        <f t="shared" si="67"/>
        <v>freq</v>
      </c>
    </row>
    <row r="484" spans="1:11" x14ac:dyDescent="0.25">
      <c r="A484" t="str">
        <f t="shared" si="61"/>
        <v>TU</v>
      </c>
      <c r="B484" t="str">
        <f t="shared" si="64"/>
        <v>topup sample</v>
      </c>
      <c r="C484" t="str">
        <f t="shared" si="67"/>
        <v>freq</v>
      </c>
      <c r="G484" t="s">
        <v>181</v>
      </c>
      <c r="H484" t="s">
        <v>182</v>
      </c>
      <c r="I484" t="s">
        <v>199</v>
      </c>
      <c r="J484" t="s">
        <v>200</v>
      </c>
      <c r="K484" t="s">
        <v>201</v>
      </c>
    </row>
    <row r="485" spans="1:11" x14ac:dyDescent="0.25">
      <c r="A485" t="str">
        <f t="shared" si="61"/>
        <v>TU</v>
      </c>
      <c r="B485" t="str">
        <f t="shared" si="64"/>
        <v>topup sample</v>
      </c>
      <c r="C485" t="str">
        <f t="shared" si="67"/>
        <v>freq</v>
      </c>
    </row>
    <row r="486" spans="1:11" x14ac:dyDescent="0.25">
      <c r="A486" t="str">
        <f t="shared" si="61"/>
        <v>healthconditionTU</v>
      </c>
      <c r="B486" t="str">
        <f t="shared" si="64"/>
        <v>topup sample</v>
      </c>
      <c r="C486" t="str">
        <f t="shared" si="67"/>
        <v>freq</v>
      </c>
      <c r="D486" t="str">
        <f>CONCATENATE(G486,G487)</f>
        <v>healthcondition</v>
      </c>
      <c r="G486" t="s">
        <v>114</v>
      </c>
      <c r="H486" t="s">
        <v>74</v>
      </c>
    </row>
    <row r="487" spans="1:11" x14ac:dyDescent="0.25">
      <c r="A487" t="str">
        <f t="shared" si="61"/>
        <v>healthconditionTU</v>
      </c>
      <c r="B487" t="str">
        <f t="shared" si="64"/>
        <v>topup sample</v>
      </c>
      <c r="C487" t="str">
        <f t="shared" si="67"/>
        <v>freq</v>
      </c>
      <c r="D487" t="str">
        <f>D486</f>
        <v>healthcondition</v>
      </c>
      <c r="G487" t="s">
        <v>115</v>
      </c>
      <c r="H487" t="s">
        <v>74</v>
      </c>
      <c r="I487" t="s">
        <v>75</v>
      </c>
      <c r="J487" t="s">
        <v>76</v>
      </c>
      <c r="K487" t="s">
        <v>77</v>
      </c>
    </row>
    <row r="488" spans="1:11" x14ac:dyDescent="0.25">
      <c r="A488" t="str">
        <f t="shared" si="61"/>
        <v>healthconditionTU</v>
      </c>
      <c r="B488" t="str">
        <f t="shared" si="64"/>
        <v>topup sample</v>
      </c>
      <c r="C488" t="str">
        <f t="shared" si="67"/>
        <v>freq</v>
      </c>
      <c r="D488" t="str">
        <f>D487</f>
        <v>healthcondition</v>
      </c>
      <c r="G488" t="s">
        <v>80</v>
      </c>
      <c r="H488" t="s">
        <v>159</v>
      </c>
      <c r="I488" t="s">
        <v>80</v>
      </c>
      <c r="J488" t="s">
        <v>80</v>
      </c>
      <c r="K488" t="s">
        <v>79</v>
      </c>
    </row>
    <row r="489" spans="1:11" x14ac:dyDescent="0.25">
      <c r="A489" t="str">
        <f t="shared" si="61"/>
        <v>healthcondition0TU</v>
      </c>
      <c r="B489" t="str">
        <f t="shared" si="64"/>
        <v>topup sample</v>
      </c>
      <c r="C489" t="str">
        <f t="shared" si="67"/>
        <v>freq</v>
      </c>
      <c r="D489" t="str">
        <f t="shared" ref="D489:D492" si="68">D488</f>
        <v>healthcondition</v>
      </c>
      <c r="E489">
        <f t="shared" ref="E489:E492" si="69">G489</f>
        <v>0</v>
      </c>
      <c r="G489">
        <v>0</v>
      </c>
      <c r="H489" t="s">
        <v>74</v>
      </c>
      <c r="I489" s="2">
        <v>2916</v>
      </c>
      <c r="J489">
        <v>72.739999999999995</v>
      </c>
      <c r="K489">
        <v>72.739999999999995</v>
      </c>
    </row>
    <row r="490" spans="1:11" x14ac:dyDescent="0.25">
      <c r="A490" t="str">
        <f t="shared" si="61"/>
        <v>healthcondition1TU</v>
      </c>
      <c r="B490" t="str">
        <f t="shared" si="64"/>
        <v>topup sample</v>
      </c>
      <c r="C490" t="str">
        <f t="shared" si="67"/>
        <v>freq</v>
      </c>
      <c r="D490" t="str">
        <f t="shared" si="68"/>
        <v>healthcondition</v>
      </c>
      <c r="E490">
        <f t="shared" si="69"/>
        <v>1</v>
      </c>
      <c r="G490">
        <v>1</v>
      </c>
      <c r="H490" t="s">
        <v>74</v>
      </c>
      <c r="I490">
        <v>705</v>
      </c>
      <c r="J490">
        <v>17.59</v>
      </c>
      <c r="K490">
        <v>90.32</v>
      </c>
    </row>
    <row r="491" spans="1:11" x14ac:dyDescent="0.25">
      <c r="A491" t="str">
        <f t="shared" si="61"/>
        <v>healthcondition2TU</v>
      </c>
      <c r="B491" t="str">
        <f t="shared" si="64"/>
        <v>topup sample</v>
      </c>
      <c r="C491" t="str">
        <f t="shared" si="67"/>
        <v>freq</v>
      </c>
      <c r="D491" t="str">
        <f t="shared" si="68"/>
        <v>healthcondition</v>
      </c>
      <c r="E491">
        <f t="shared" si="69"/>
        <v>2</v>
      </c>
      <c r="G491">
        <v>2</v>
      </c>
      <c r="H491" t="s">
        <v>74</v>
      </c>
      <c r="I491">
        <v>379</v>
      </c>
      <c r="J491">
        <v>9.4499999999999993</v>
      </c>
      <c r="K491">
        <v>99.78</v>
      </c>
    </row>
    <row r="492" spans="1:11" x14ac:dyDescent="0.25">
      <c r="A492" t="str">
        <f t="shared" si="61"/>
        <v>healthcondition.TU</v>
      </c>
      <c r="B492" t="str">
        <f t="shared" si="64"/>
        <v>topup sample</v>
      </c>
      <c r="C492" t="str">
        <f t="shared" si="67"/>
        <v>freq</v>
      </c>
      <c r="D492" t="str">
        <f t="shared" si="68"/>
        <v>healthcondition</v>
      </c>
      <c r="E492" t="str">
        <f t="shared" si="69"/>
        <v>.</v>
      </c>
      <c r="G492" t="s">
        <v>93</v>
      </c>
      <c r="H492" t="s">
        <v>74</v>
      </c>
      <c r="I492">
        <v>9</v>
      </c>
      <c r="J492">
        <v>0.22</v>
      </c>
      <c r="K492">
        <v>100</v>
      </c>
    </row>
    <row r="493" spans="1:11" x14ac:dyDescent="0.25">
      <c r="A493" t="str">
        <f t="shared" si="61"/>
        <v>TU</v>
      </c>
      <c r="B493" t="str">
        <f t="shared" si="64"/>
        <v>topup sample</v>
      </c>
      <c r="C493" t="str">
        <f t="shared" si="67"/>
        <v>freq</v>
      </c>
      <c r="G493" t="s">
        <v>80</v>
      </c>
      <c r="H493" t="s">
        <v>159</v>
      </c>
      <c r="I493" t="s">
        <v>80</v>
      </c>
      <c r="J493" t="s">
        <v>80</v>
      </c>
      <c r="K493" t="s">
        <v>79</v>
      </c>
    </row>
    <row r="494" spans="1:11" x14ac:dyDescent="0.25">
      <c r="A494" t="str">
        <f t="shared" si="61"/>
        <v>TU</v>
      </c>
      <c r="B494" t="str">
        <f t="shared" si="64"/>
        <v>topup sample</v>
      </c>
      <c r="C494" t="str">
        <f t="shared" si="67"/>
        <v>freq</v>
      </c>
      <c r="G494" t="s">
        <v>81</v>
      </c>
      <c r="H494" t="s">
        <v>74</v>
      </c>
      <c r="I494" s="2">
        <v>4009</v>
      </c>
      <c r="J494">
        <v>100</v>
      </c>
    </row>
    <row r="495" spans="1:11" x14ac:dyDescent="0.25">
      <c r="A495" t="str">
        <f t="shared" si="61"/>
        <v>TU</v>
      </c>
      <c r="B495" t="str">
        <f t="shared" si="64"/>
        <v>topup sample</v>
      </c>
      <c r="C495" t="str">
        <f t="shared" si="67"/>
        <v>freq</v>
      </c>
    </row>
    <row r="496" spans="1:11" x14ac:dyDescent="0.25">
      <c r="A496" t="str">
        <f t="shared" si="61"/>
        <v>TU</v>
      </c>
      <c r="B496" t="str">
        <f t="shared" si="64"/>
        <v>topup sample</v>
      </c>
      <c r="C496" t="str">
        <f t="shared" si="67"/>
        <v>freq</v>
      </c>
      <c r="G496" t="s">
        <v>181</v>
      </c>
      <c r="H496" t="s">
        <v>182</v>
      </c>
      <c r="I496" t="s">
        <v>202</v>
      </c>
      <c r="J496" t="s">
        <v>203</v>
      </c>
      <c r="K496" t="s">
        <v>193</v>
      </c>
    </row>
    <row r="497" spans="1:11" x14ac:dyDescent="0.25">
      <c r="A497" t="str">
        <f t="shared" si="61"/>
        <v>TU</v>
      </c>
      <c r="B497" t="str">
        <f t="shared" si="64"/>
        <v>topup sample</v>
      </c>
      <c r="C497" t="str">
        <f t="shared" si="67"/>
        <v>freq</v>
      </c>
    </row>
    <row r="498" spans="1:11" x14ac:dyDescent="0.25">
      <c r="A498" t="str">
        <f t="shared" si="61"/>
        <v>countryofbirthTU</v>
      </c>
      <c r="B498" t="str">
        <f t="shared" si="64"/>
        <v>topup sample</v>
      </c>
      <c r="C498" t="str">
        <f t="shared" si="67"/>
        <v>freq</v>
      </c>
      <c r="D498" t="str">
        <f>CONCATENATE(G498,G499)</f>
        <v>countryofbirth</v>
      </c>
      <c r="G498" t="s">
        <v>118</v>
      </c>
      <c r="H498" t="s">
        <v>74</v>
      </c>
    </row>
    <row r="499" spans="1:11" x14ac:dyDescent="0.25">
      <c r="A499" t="str">
        <f t="shared" si="61"/>
        <v>countryofbirthTU</v>
      </c>
      <c r="B499" t="str">
        <f t="shared" si="64"/>
        <v>topup sample</v>
      </c>
      <c r="C499" t="str">
        <f t="shared" si="67"/>
        <v>freq</v>
      </c>
      <c r="D499" t="str">
        <f>D498</f>
        <v>countryofbirth</v>
      </c>
      <c r="G499" t="s">
        <v>119</v>
      </c>
      <c r="H499" t="s">
        <v>74</v>
      </c>
      <c r="I499" t="s">
        <v>75</v>
      </c>
      <c r="J499" t="s">
        <v>76</v>
      </c>
      <c r="K499" t="s">
        <v>77</v>
      </c>
    </row>
    <row r="500" spans="1:11" x14ac:dyDescent="0.25">
      <c r="A500" t="str">
        <f t="shared" si="61"/>
        <v>countryofbirthTU</v>
      </c>
      <c r="B500" t="str">
        <f t="shared" si="64"/>
        <v>topup sample</v>
      </c>
      <c r="C500" t="str">
        <f t="shared" si="67"/>
        <v>freq</v>
      </c>
      <c r="D500" t="str">
        <f>D499</f>
        <v>countryofbirth</v>
      </c>
      <c r="G500" t="s">
        <v>80</v>
      </c>
      <c r="H500" t="s">
        <v>159</v>
      </c>
      <c r="I500" t="s">
        <v>80</v>
      </c>
      <c r="J500" t="s">
        <v>80</v>
      </c>
      <c r="K500" t="s">
        <v>79</v>
      </c>
    </row>
    <row r="501" spans="1:11" x14ac:dyDescent="0.25">
      <c r="A501" t="str">
        <f t="shared" si="61"/>
        <v>countryofbirth1TU</v>
      </c>
      <c r="B501" t="str">
        <f t="shared" si="64"/>
        <v>topup sample</v>
      </c>
      <c r="C501" t="str">
        <f t="shared" si="67"/>
        <v>freq</v>
      </c>
      <c r="D501" t="str">
        <f t="shared" ref="D501:D503" si="70">D500</f>
        <v>countryofbirth</v>
      </c>
      <c r="E501">
        <f t="shared" ref="E501:E503" si="71">G501</f>
        <v>1</v>
      </c>
      <c r="G501">
        <v>1</v>
      </c>
      <c r="H501" t="s">
        <v>74</v>
      </c>
      <c r="I501" s="2">
        <v>2710</v>
      </c>
      <c r="J501">
        <v>67.599999999999994</v>
      </c>
      <c r="K501">
        <v>67.599999999999994</v>
      </c>
    </row>
    <row r="502" spans="1:11" x14ac:dyDescent="0.25">
      <c r="A502" t="str">
        <f t="shared" si="61"/>
        <v>countryofbirth2TU</v>
      </c>
      <c r="B502" t="str">
        <f t="shared" si="64"/>
        <v>topup sample</v>
      </c>
      <c r="C502" t="str">
        <f t="shared" si="67"/>
        <v>freq</v>
      </c>
      <c r="D502" t="str">
        <f t="shared" si="70"/>
        <v>countryofbirth</v>
      </c>
      <c r="E502">
        <f t="shared" si="71"/>
        <v>2</v>
      </c>
      <c r="G502">
        <v>2</v>
      </c>
      <c r="H502" t="s">
        <v>74</v>
      </c>
      <c r="I502">
        <v>505</v>
      </c>
      <c r="J502">
        <v>12.6</v>
      </c>
      <c r="K502">
        <v>80.19</v>
      </c>
    </row>
    <row r="503" spans="1:11" x14ac:dyDescent="0.25">
      <c r="A503" t="str">
        <f t="shared" si="61"/>
        <v>countryofbirth3TU</v>
      </c>
      <c r="B503" t="str">
        <f t="shared" si="64"/>
        <v>topup sample</v>
      </c>
      <c r="C503" t="str">
        <f t="shared" si="67"/>
        <v>freq</v>
      </c>
      <c r="D503" t="str">
        <f t="shared" si="70"/>
        <v>countryofbirth</v>
      </c>
      <c r="E503">
        <f t="shared" si="71"/>
        <v>3</v>
      </c>
      <c r="G503">
        <v>3</v>
      </c>
      <c r="H503" t="s">
        <v>74</v>
      </c>
      <c r="I503">
        <v>794</v>
      </c>
      <c r="J503">
        <v>19.809999999999999</v>
      </c>
      <c r="K503">
        <v>100</v>
      </c>
    </row>
    <row r="504" spans="1:11" x14ac:dyDescent="0.25">
      <c r="A504" t="str">
        <f t="shared" si="61"/>
        <v>TU</v>
      </c>
      <c r="B504" t="str">
        <f t="shared" si="64"/>
        <v>topup sample</v>
      </c>
      <c r="C504" t="str">
        <f t="shared" si="67"/>
        <v>freq</v>
      </c>
      <c r="G504" t="s">
        <v>80</v>
      </c>
      <c r="H504" t="s">
        <v>159</v>
      </c>
      <c r="I504" t="s">
        <v>80</v>
      </c>
      <c r="J504" t="s">
        <v>80</v>
      </c>
      <c r="K504" t="s">
        <v>79</v>
      </c>
    </row>
    <row r="505" spans="1:11" x14ac:dyDescent="0.25">
      <c r="A505" t="str">
        <f t="shared" si="61"/>
        <v>TU</v>
      </c>
      <c r="B505" t="str">
        <f t="shared" si="64"/>
        <v>topup sample</v>
      </c>
      <c r="C505" t="str">
        <f t="shared" si="67"/>
        <v>freq</v>
      </c>
      <c r="G505" t="s">
        <v>81</v>
      </c>
      <c r="H505" t="s">
        <v>74</v>
      </c>
      <c r="I505" s="2">
        <v>4009</v>
      </c>
      <c r="J505">
        <v>100</v>
      </c>
    </row>
    <row r="506" spans="1:11" x14ac:dyDescent="0.25">
      <c r="A506" t="str">
        <f t="shared" si="61"/>
        <v>TU</v>
      </c>
      <c r="B506" t="str">
        <f t="shared" si="64"/>
        <v>topup sample</v>
      </c>
      <c r="C506" t="str">
        <f t="shared" si="67"/>
        <v>freq</v>
      </c>
    </row>
    <row r="507" spans="1:11" x14ac:dyDescent="0.25">
      <c r="A507" t="str">
        <f t="shared" si="61"/>
        <v>TU</v>
      </c>
      <c r="B507" t="str">
        <f t="shared" si="64"/>
        <v>topup sample</v>
      </c>
      <c r="C507" t="str">
        <f t="shared" si="67"/>
        <v>freq</v>
      </c>
      <c r="G507" t="s">
        <v>181</v>
      </c>
      <c r="H507" t="s">
        <v>182</v>
      </c>
      <c r="I507" t="s">
        <v>204</v>
      </c>
      <c r="J507" t="s">
        <v>205</v>
      </c>
      <c r="K507" t="s">
        <v>206</v>
      </c>
    </row>
    <row r="508" spans="1:11" x14ac:dyDescent="0.25">
      <c r="A508" t="str">
        <f t="shared" si="61"/>
        <v>TU</v>
      </c>
      <c r="B508" t="str">
        <f t="shared" si="64"/>
        <v>topup sample</v>
      </c>
      <c r="C508" t="str">
        <f t="shared" si="67"/>
        <v>freq</v>
      </c>
    </row>
    <row r="509" spans="1:11" x14ac:dyDescent="0.25">
      <c r="A509" t="str">
        <f t="shared" si="61"/>
        <v>educationTU</v>
      </c>
      <c r="B509" t="str">
        <f t="shared" si="64"/>
        <v>topup sample</v>
      </c>
      <c r="C509" t="str">
        <f t="shared" si="67"/>
        <v>freq</v>
      </c>
      <c r="D509" t="str">
        <f>G509</f>
        <v>education</v>
      </c>
      <c r="G509" t="s">
        <v>123</v>
      </c>
      <c r="H509" t="s">
        <v>74</v>
      </c>
      <c r="I509" t="s">
        <v>75</v>
      </c>
      <c r="J509" t="s">
        <v>76</v>
      </c>
      <c r="K509" t="s">
        <v>77</v>
      </c>
    </row>
    <row r="510" spans="1:11" x14ac:dyDescent="0.25">
      <c r="A510" t="str">
        <f t="shared" si="61"/>
        <v>educationTU</v>
      </c>
      <c r="B510" t="str">
        <f t="shared" si="64"/>
        <v>topup sample</v>
      </c>
      <c r="C510" t="str">
        <f t="shared" si="67"/>
        <v>freq</v>
      </c>
      <c r="D510" t="str">
        <f>D509</f>
        <v>education</v>
      </c>
      <c r="G510" t="s">
        <v>80</v>
      </c>
      <c r="H510" t="s">
        <v>159</v>
      </c>
      <c r="I510" t="s">
        <v>80</v>
      </c>
      <c r="J510" t="s">
        <v>80</v>
      </c>
      <c r="K510" t="s">
        <v>79</v>
      </c>
    </row>
    <row r="511" spans="1:11" x14ac:dyDescent="0.25">
      <c r="A511" t="str">
        <f t="shared" si="61"/>
        <v>education1TU</v>
      </c>
      <c r="B511" t="str">
        <f t="shared" si="64"/>
        <v>topup sample</v>
      </c>
      <c r="C511" t="str">
        <f t="shared" si="67"/>
        <v>freq</v>
      </c>
      <c r="D511" t="str">
        <f>D510</f>
        <v>education</v>
      </c>
      <c r="E511">
        <f t="shared" ref="E511:E516" si="72">G511</f>
        <v>1</v>
      </c>
      <c r="G511">
        <v>1</v>
      </c>
      <c r="H511" t="s">
        <v>74</v>
      </c>
      <c r="I511" s="2">
        <v>1063</v>
      </c>
      <c r="J511">
        <v>26.52</v>
      </c>
      <c r="K511">
        <v>26.52</v>
      </c>
    </row>
    <row r="512" spans="1:11" x14ac:dyDescent="0.25">
      <c r="A512" t="str">
        <f t="shared" si="61"/>
        <v>education2TU</v>
      </c>
      <c r="B512" t="str">
        <f t="shared" si="64"/>
        <v>topup sample</v>
      </c>
      <c r="C512" t="str">
        <f t="shared" si="67"/>
        <v>freq</v>
      </c>
      <c r="D512" t="str">
        <f t="shared" ref="D512:D516" si="73">D511</f>
        <v>education</v>
      </c>
      <c r="E512">
        <f t="shared" si="72"/>
        <v>2</v>
      </c>
      <c r="G512">
        <v>2</v>
      </c>
      <c r="H512" t="s">
        <v>74</v>
      </c>
      <c r="I512">
        <v>352</v>
      </c>
      <c r="J512">
        <v>8.7799999999999994</v>
      </c>
      <c r="K512">
        <v>35.299999999999997</v>
      </c>
    </row>
    <row r="513" spans="1:11" x14ac:dyDescent="0.25">
      <c r="A513" t="str">
        <f t="shared" si="61"/>
        <v>education3TU</v>
      </c>
      <c r="B513" t="str">
        <f t="shared" si="64"/>
        <v>topup sample</v>
      </c>
      <c r="C513" t="str">
        <f t="shared" si="67"/>
        <v>freq</v>
      </c>
      <c r="D513" t="str">
        <f t="shared" si="73"/>
        <v>education</v>
      </c>
      <c r="E513">
        <f t="shared" si="72"/>
        <v>3</v>
      </c>
      <c r="G513">
        <v>3</v>
      </c>
      <c r="H513" t="s">
        <v>74</v>
      </c>
      <c r="I513">
        <v>568</v>
      </c>
      <c r="J513">
        <v>14.17</v>
      </c>
      <c r="K513">
        <v>49.46</v>
      </c>
    </row>
    <row r="514" spans="1:11" x14ac:dyDescent="0.25">
      <c r="A514" t="str">
        <f t="shared" si="61"/>
        <v>education4TU</v>
      </c>
      <c r="B514" t="str">
        <f t="shared" si="64"/>
        <v>topup sample</v>
      </c>
      <c r="C514" t="str">
        <f t="shared" si="67"/>
        <v>freq</v>
      </c>
      <c r="D514" t="str">
        <f t="shared" si="73"/>
        <v>education</v>
      </c>
      <c r="E514">
        <f t="shared" si="72"/>
        <v>4</v>
      </c>
      <c r="G514">
        <v>4</v>
      </c>
      <c r="H514" t="s">
        <v>74</v>
      </c>
      <c r="I514">
        <v>718</v>
      </c>
      <c r="J514">
        <v>17.91</v>
      </c>
      <c r="K514">
        <v>67.37</v>
      </c>
    </row>
    <row r="515" spans="1:11" x14ac:dyDescent="0.25">
      <c r="A515" t="str">
        <f t="shared" si="61"/>
        <v>education5TU</v>
      </c>
      <c r="B515" t="str">
        <f t="shared" si="64"/>
        <v>topup sample</v>
      </c>
      <c r="C515" t="str">
        <f t="shared" si="67"/>
        <v>freq</v>
      </c>
      <c r="D515" t="str">
        <f t="shared" si="73"/>
        <v>education</v>
      </c>
      <c r="E515">
        <f t="shared" si="72"/>
        <v>5</v>
      </c>
      <c r="G515">
        <v>5</v>
      </c>
      <c r="H515" t="s">
        <v>74</v>
      </c>
      <c r="I515">
        <v>860</v>
      </c>
      <c r="J515">
        <v>21.45</v>
      </c>
      <c r="K515">
        <v>88.83</v>
      </c>
    </row>
    <row r="516" spans="1:11" x14ac:dyDescent="0.25">
      <c r="A516" t="str">
        <f t="shared" si="61"/>
        <v>education6TU</v>
      </c>
      <c r="B516" t="str">
        <f t="shared" si="64"/>
        <v>topup sample</v>
      </c>
      <c r="C516" t="str">
        <f t="shared" si="67"/>
        <v>freq</v>
      </c>
      <c r="D516" t="str">
        <f t="shared" si="73"/>
        <v>education</v>
      </c>
      <c r="E516">
        <f t="shared" si="72"/>
        <v>6</v>
      </c>
      <c r="G516">
        <v>6</v>
      </c>
      <c r="H516" t="s">
        <v>74</v>
      </c>
      <c r="I516">
        <v>448</v>
      </c>
      <c r="J516">
        <v>11.17</v>
      </c>
      <c r="K516">
        <v>100</v>
      </c>
    </row>
    <row r="517" spans="1:11" x14ac:dyDescent="0.25">
      <c r="A517" t="str">
        <f t="shared" si="61"/>
        <v>TU</v>
      </c>
      <c r="B517" t="str">
        <f t="shared" si="64"/>
        <v>topup sample</v>
      </c>
      <c r="C517" t="str">
        <f t="shared" si="67"/>
        <v>freq</v>
      </c>
      <c r="G517" t="s">
        <v>80</v>
      </c>
      <c r="H517" t="s">
        <v>159</v>
      </c>
      <c r="I517" t="s">
        <v>80</v>
      </c>
      <c r="J517" t="s">
        <v>80</v>
      </c>
      <c r="K517" t="s">
        <v>79</v>
      </c>
    </row>
    <row r="518" spans="1:11" x14ac:dyDescent="0.25">
      <c r="A518" t="str">
        <f t="shared" si="61"/>
        <v>TU</v>
      </c>
      <c r="B518" t="str">
        <f t="shared" si="64"/>
        <v>topup sample</v>
      </c>
      <c r="C518" t="str">
        <f t="shared" si="67"/>
        <v>freq</v>
      </c>
      <c r="G518" t="s">
        <v>81</v>
      </c>
      <c r="H518" t="s">
        <v>74</v>
      </c>
      <c r="I518" s="2">
        <v>4009</v>
      </c>
      <c r="J518">
        <v>100</v>
      </c>
    </row>
    <row r="519" spans="1:11" x14ac:dyDescent="0.25">
      <c r="A519" t="str">
        <f t="shared" si="61"/>
        <v>TU</v>
      </c>
      <c r="B519" t="str">
        <f t="shared" si="64"/>
        <v>topup sample</v>
      </c>
      <c r="C519" t="str">
        <f t="shared" si="67"/>
        <v>freq</v>
      </c>
    </row>
    <row r="520" spans="1:11" x14ac:dyDescent="0.25">
      <c r="A520" t="str">
        <f t="shared" si="61"/>
        <v>TU</v>
      </c>
      <c r="B520" t="str">
        <f t="shared" si="64"/>
        <v>topup sample</v>
      </c>
      <c r="C520" t="str">
        <f t="shared" si="67"/>
        <v>freq</v>
      </c>
      <c r="G520" t="s">
        <v>181</v>
      </c>
      <c r="H520" t="s">
        <v>182</v>
      </c>
      <c r="I520" t="s">
        <v>207</v>
      </c>
      <c r="J520" t="s">
        <v>208</v>
      </c>
      <c r="K520" t="s">
        <v>209</v>
      </c>
    </row>
    <row r="521" spans="1:11" x14ac:dyDescent="0.25">
      <c r="A521" t="str">
        <f t="shared" si="61"/>
        <v>TU</v>
      </c>
      <c r="B521" t="str">
        <f t="shared" si="64"/>
        <v>topup sample</v>
      </c>
      <c r="C521" t="str">
        <f t="shared" si="67"/>
        <v>freq</v>
      </c>
    </row>
    <row r="522" spans="1:11" x14ac:dyDescent="0.25">
      <c r="A522" t="str">
        <f t="shared" ref="A522:A575" si="74">CONCATENATE(D522,E522,IF(B522="main sample","MS","TU"))</f>
        <v>sexTU</v>
      </c>
      <c r="B522" t="str">
        <f t="shared" si="64"/>
        <v>topup sample</v>
      </c>
      <c r="C522" t="str">
        <f t="shared" si="67"/>
        <v>freq</v>
      </c>
      <c r="D522" t="str">
        <f>G522</f>
        <v>sex</v>
      </c>
      <c r="G522" t="s">
        <v>127</v>
      </c>
      <c r="H522" t="s">
        <v>74</v>
      </c>
      <c r="I522" t="s">
        <v>75</v>
      </c>
      <c r="J522" t="s">
        <v>76</v>
      </c>
      <c r="K522" t="s">
        <v>77</v>
      </c>
    </row>
    <row r="523" spans="1:11" x14ac:dyDescent="0.25">
      <c r="A523" t="str">
        <f t="shared" si="74"/>
        <v>sexTU</v>
      </c>
      <c r="B523" t="str">
        <f t="shared" si="64"/>
        <v>topup sample</v>
      </c>
      <c r="C523" t="str">
        <f t="shared" si="67"/>
        <v>freq</v>
      </c>
      <c r="D523" t="str">
        <f>D522</f>
        <v>sex</v>
      </c>
      <c r="G523" t="s">
        <v>80</v>
      </c>
      <c r="H523" t="s">
        <v>159</v>
      </c>
      <c r="I523" t="s">
        <v>80</v>
      </c>
      <c r="J523" t="s">
        <v>80</v>
      </c>
      <c r="K523" t="s">
        <v>79</v>
      </c>
    </row>
    <row r="524" spans="1:11" x14ac:dyDescent="0.25">
      <c r="A524" t="str">
        <f t="shared" si="74"/>
        <v>sex1TU</v>
      </c>
      <c r="B524" t="str">
        <f t="shared" si="64"/>
        <v>topup sample</v>
      </c>
      <c r="C524" t="str">
        <f t="shared" si="67"/>
        <v>freq</v>
      </c>
      <c r="D524" t="str">
        <f>D523</f>
        <v>sex</v>
      </c>
      <c r="E524">
        <f t="shared" ref="E524:E525" si="75">G524</f>
        <v>1</v>
      </c>
      <c r="G524">
        <v>1</v>
      </c>
      <c r="H524" t="s">
        <v>74</v>
      </c>
      <c r="I524" s="2">
        <v>1910</v>
      </c>
      <c r="J524">
        <v>47.64</v>
      </c>
      <c r="K524">
        <v>47.64</v>
      </c>
    </row>
    <row r="525" spans="1:11" x14ac:dyDescent="0.25">
      <c r="A525" t="str">
        <f t="shared" si="74"/>
        <v>sex2TU</v>
      </c>
      <c r="B525" t="str">
        <f t="shared" si="64"/>
        <v>topup sample</v>
      </c>
      <c r="C525" t="str">
        <f t="shared" si="67"/>
        <v>freq</v>
      </c>
      <c r="D525" t="str">
        <f t="shared" ref="D525:D526" si="76">D524</f>
        <v>sex</v>
      </c>
      <c r="E525">
        <f t="shared" si="75"/>
        <v>2</v>
      </c>
      <c r="G525">
        <v>2</v>
      </c>
      <c r="H525" t="s">
        <v>74</v>
      </c>
      <c r="I525" s="2">
        <v>2099</v>
      </c>
      <c r="J525">
        <v>52.36</v>
      </c>
      <c r="K525">
        <v>100</v>
      </c>
    </row>
    <row r="526" spans="1:11" x14ac:dyDescent="0.25">
      <c r="A526" t="str">
        <f t="shared" si="74"/>
        <v>sexTU</v>
      </c>
      <c r="B526" t="str">
        <f t="shared" si="64"/>
        <v>topup sample</v>
      </c>
      <c r="C526" t="str">
        <f t="shared" si="67"/>
        <v>freq</v>
      </c>
      <c r="D526" t="str">
        <f t="shared" si="76"/>
        <v>sex</v>
      </c>
      <c r="G526" t="s">
        <v>80</v>
      </c>
      <c r="H526" t="s">
        <v>159</v>
      </c>
      <c r="I526" t="s">
        <v>80</v>
      </c>
      <c r="J526" t="s">
        <v>80</v>
      </c>
      <c r="K526" t="s">
        <v>79</v>
      </c>
    </row>
    <row r="527" spans="1:11" x14ac:dyDescent="0.25">
      <c r="A527" t="str">
        <f t="shared" si="74"/>
        <v>TU</v>
      </c>
      <c r="B527" t="str">
        <f t="shared" si="64"/>
        <v>topup sample</v>
      </c>
      <c r="C527" t="str">
        <f t="shared" si="67"/>
        <v>freq</v>
      </c>
      <c r="G527" t="s">
        <v>81</v>
      </c>
      <c r="H527" t="s">
        <v>74</v>
      </c>
      <c r="I527" s="2">
        <v>4009</v>
      </c>
      <c r="J527">
        <v>100</v>
      </c>
    </row>
    <row r="528" spans="1:11" x14ac:dyDescent="0.25">
      <c r="A528" t="str">
        <f t="shared" si="74"/>
        <v>TU</v>
      </c>
      <c r="B528" t="str">
        <f t="shared" si="64"/>
        <v>topup sample</v>
      </c>
      <c r="C528" t="str">
        <f t="shared" si="67"/>
        <v>freq</v>
      </c>
    </row>
    <row r="529" spans="1:11" x14ac:dyDescent="0.25">
      <c r="A529" t="str">
        <f t="shared" si="74"/>
        <v>TU</v>
      </c>
      <c r="B529" t="str">
        <f t="shared" si="64"/>
        <v>topup sample</v>
      </c>
      <c r="C529" t="str">
        <f t="shared" si="67"/>
        <v>freq</v>
      </c>
      <c r="G529" t="s">
        <v>181</v>
      </c>
      <c r="H529" t="s">
        <v>182</v>
      </c>
      <c r="I529" t="s">
        <v>210</v>
      </c>
      <c r="J529" t="s">
        <v>211</v>
      </c>
      <c r="K529" t="s">
        <v>196</v>
      </c>
    </row>
    <row r="530" spans="1:11" x14ac:dyDescent="0.25">
      <c r="A530" t="str">
        <f t="shared" si="74"/>
        <v>TU</v>
      </c>
      <c r="B530" t="str">
        <f t="shared" si="64"/>
        <v>topup sample</v>
      </c>
      <c r="C530" t="str">
        <f t="shared" si="67"/>
        <v>freq</v>
      </c>
    </row>
    <row r="531" spans="1:11" x14ac:dyDescent="0.25">
      <c r="A531" t="str">
        <f t="shared" si="74"/>
        <v>childreninhhTU</v>
      </c>
      <c r="B531" t="str">
        <f t="shared" si="64"/>
        <v>topup sample</v>
      </c>
      <c r="C531" t="str">
        <f t="shared" si="67"/>
        <v>freq</v>
      </c>
      <c r="D531" t="str">
        <f>CONCATENATE(G531,G532)</f>
        <v>childreninhh</v>
      </c>
      <c r="G531" t="s">
        <v>130</v>
      </c>
      <c r="H531" t="s">
        <v>74</v>
      </c>
    </row>
    <row r="532" spans="1:11" x14ac:dyDescent="0.25">
      <c r="A532" t="str">
        <f t="shared" si="74"/>
        <v>childreninhhTU</v>
      </c>
      <c r="B532" t="str">
        <f t="shared" si="64"/>
        <v>topup sample</v>
      </c>
      <c r="C532" t="str">
        <f t="shared" si="67"/>
        <v>freq</v>
      </c>
      <c r="D532" t="str">
        <f>D531</f>
        <v>childreninhh</v>
      </c>
      <c r="G532" t="s">
        <v>131</v>
      </c>
      <c r="H532" t="s">
        <v>74</v>
      </c>
      <c r="I532" t="s">
        <v>75</v>
      </c>
      <c r="J532" t="s">
        <v>76</v>
      </c>
      <c r="K532" t="s">
        <v>77</v>
      </c>
    </row>
    <row r="533" spans="1:11" x14ac:dyDescent="0.25">
      <c r="A533" t="str">
        <f t="shared" si="74"/>
        <v>childreninhhTU</v>
      </c>
      <c r="B533" t="str">
        <f t="shared" si="64"/>
        <v>topup sample</v>
      </c>
      <c r="C533" t="str">
        <f t="shared" si="67"/>
        <v>freq</v>
      </c>
      <c r="D533" t="str">
        <f t="shared" ref="D533:D536" si="77">D532</f>
        <v>childreninhh</v>
      </c>
      <c r="G533" t="s">
        <v>80</v>
      </c>
      <c r="H533" t="s">
        <v>159</v>
      </c>
      <c r="I533" t="s">
        <v>80</v>
      </c>
      <c r="J533" t="s">
        <v>80</v>
      </c>
      <c r="K533" t="s">
        <v>79</v>
      </c>
    </row>
    <row r="534" spans="1:11" x14ac:dyDescent="0.25">
      <c r="A534" t="str">
        <f t="shared" si="74"/>
        <v>childreninhh0TU</v>
      </c>
      <c r="B534" t="str">
        <f t="shared" si="64"/>
        <v>topup sample</v>
      </c>
      <c r="C534" t="str">
        <f t="shared" si="67"/>
        <v>freq</v>
      </c>
      <c r="D534" t="str">
        <f t="shared" si="77"/>
        <v>childreninhh</v>
      </c>
      <c r="E534">
        <f t="shared" ref="E534:E536" si="78">G534</f>
        <v>0</v>
      </c>
      <c r="G534">
        <v>0</v>
      </c>
      <c r="H534" t="s">
        <v>74</v>
      </c>
      <c r="I534" s="2">
        <v>2597</v>
      </c>
      <c r="J534">
        <v>64.78</v>
      </c>
      <c r="K534">
        <v>64.78</v>
      </c>
    </row>
    <row r="535" spans="1:11" x14ac:dyDescent="0.25">
      <c r="A535" t="str">
        <f t="shared" si="74"/>
        <v>childreninhh1TU</v>
      </c>
      <c r="B535" t="str">
        <f t="shared" si="64"/>
        <v>topup sample</v>
      </c>
      <c r="C535" t="str">
        <f t="shared" si="67"/>
        <v>freq</v>
      </c>
      <c r="D535" t="str">
        <f t="shared" si="77"/>
        <v>childreninhh</v>
      </c>
      <c r="E535">
        <f t="shared" si="78"/>
        <v>1</v>
      </c>
      <c r="G535">
        <v>1</v>
      </c>
      <c r="H535" t="s">
        <v>74</v>
      </c>
      <c r="I535">
        <v>691</v>
      </c>
      <c r="J535">
        <v>17.239999999999998</v>
      </c>
      <c r="K535">
        <v>82.02</v>
      </c>
    </row>
    <row r="536" spans="1:11" x14ac:dyDescent="0.25">
      <c r="A536" t="str">
        <f t="shared" si="74"/>
        <v>childreninhh2TU</v>
      </c>
      <c r="B536" t="str">
        <f t="shared" si="64"/>
        <v>topup sample</v>
      </c>
      <c r="C536" t="str">
        <f t="shared" si="67"/>
        <v>freq</v>
      </c>
      <c r="D536" t="str">
        <f t="shared" si="77"/>
        <v>childreninhh</v>
      </c>
      <c r="E536">
        <f t="shared" si="78"/>
        <v>2</v>
      </c>
      <c r="G536">
        <v>2</v>
      </c>
      <c r="H536" t="s">
        <v>74</v>
      </c>
      <c r="I536">
        <v>721</v>
      </c>
      <c r="J536">
        <v>17.98</v>
      </c>
      <c r="K536">
        <v>100</v>
      </c>
    </row>
    <row r="537" spans="1:11" x14ac:dyDescent="0.25">
      <c r="A537" t="str">
        <f t="shared" si="74"/>
        <v>TU</v>
      </c>
      <c r="B537" t="str">
        <f t="shared" si="64"/>
        <v>topup sample</v>
      </c>
      <c r="C537" t="str">
        <f t="shared" si="67"/>
        <v>freq</v>
      </c>
      <c r="G537" t="s">
        <v>80</v>
      </c>
      <c r="H537" t="s">
        <v>159</v>
      </c>
      <c r="I537" t="s">
        <v>80</v>
      </c>
      <c r="J537" t="s">
        <v>80</v>
      </c>
      <c r="K537" t="s">
        <v>79</v>
      </c>
    </row>
    <row r="538" spans="1:11" x14ac:dyDescent="0.25">
      <c r="A538" t="str">
        <f t="shared" si="74"/>
        <v>TU</v>
      </c>
      <c r="B538" t="str">
        <f t="shared" si="64"/>
        <v>topup sample</v>
      </c>
      <c r="C538" t="str">
        <f t="shared" si="67"/>
        <v>freq</v>
      </c>
      <c r="G538" t="s">
        <v>81</v>
      </c>
      <c r="H538" t="s">
        <v>74</v>
      </c>
      <c r="I538" s="2">
        <v>4009</v>
      </c>
      <c r="J538">
        <v>100</v>
      </c>
    </row>
    <row r="539" spans="1:11" x14ac:dyDescent="0.25">
      <c r="A539" t="str">
        <f t="shared" si="74"/>
        <v>TU</v>
      </c>
      <c r="B539" t="str">
        <f t="shared" si="64"/>
        <v>topup sample</v>
      </c>
      <c r="C539" t="str">
        <f t="shared" si="67"/>
        <v>freq</v>
      </c>
    </row>
    <row r="540" spans="1:11" x14ac:dyDescent="0.25">
      <c r="A540" t="str">
        <f t="shared" si="74"/>
        <v>TU</v>
      </c>
      <c r="B540" t="str">
        <f t="shared" ref="B540:B603" si="79">B539</f>
        <v>topup sample</v>
      </c>
      <c r="C540" t="str">
        <f t="shared" si="67"/>
        <v>freq</v>
      </c>
      <c r="G540" t="s">
        <v>181</v>
      </c>
      <c r="H540" t="s">
        <v>182</v>
      </c>
      <c r="I540" t="s">
        <v>212</v>
      </c>
      <c r="J540" t="s">
        <v>213</v>
      </c>
      <c r="K540" t="s">
        <v>187</v>
      </c>
    </row>
    <row r="541" spans="1:11" x14ac:dyDescent="0.25">
      <c r="A541" t="str">
        <f t="shared" si="74"/>
        <v>TU</v>
      </c>
      <c r="B541" t="str">
        <f t="shared" si="79"/>
        <v>topup sample</v>
      </c>
      <c r="C541" t="str">
        <f t="shared" si="67"/>
        <v>freq</v>
      </c>
    </row>
    <row r="542" spans="1:11" x14ac:dyDescent="0.25">
      <c r="A542" t="str">
        <f t="shared" si="74"/>
        <v>adultsinhhTU</v>
      </c>
      <c r="B542" t="str">
        <f t="shared" si="79"/>
        <v>topup sample</v>
      </c>
      <c r="C542" t="str">
        <f t="shared" si="67"/>
        <v>freq</v>
      </c>
      <c r="D542" t="str">
        <f>G542</f>
        <v>adultsinhh</v>
      </c>
      <c r="G542" t="s">
        <v>134</v>
      </c>
      <c r="H542" t="s">
        <v>74</v>
      </c>
      <c r="I542" t="s">
        <v>75</v>
      </c>
      <c r="J542" t="s">
        <v>76</v>
      </c>
      <c r="K542" t="s">
        <v>77</v>
      </c>
    </row>
    <row r="543" spans="1:11" x14ac:dyDescent="0.25">
      <c r="A543" t="str">
        <f t="shared" si="74"/>
        <v>adultsinhhTU</v>
      </c>
      <c r="B543" t="str">
        <f t="shared" si="79"/>
        <v>topup sample</v>
      </c>
      <c r="C543" t="str">
        <f t="shared" si="67"/>
        <v>freq</v>
      </c>
      <c r="D543" t="str">
        <f>D542</f>
        <v>adultsinhh</v>
      </c>
      <c r="G543" t="s">
        <v>80</v>
      </c>
      <c r="H543" t="s">
        <v>159</v>
      </c>
      <c r="I543" t="s">
        <v>80</v>
      </c>
      <c r="J543" t="s">
        <v>80</v>
      </c>
      <c r="K543" t="s">
        <v>79</v>
      </c>
    </row>
    <row r="544" spans="1:11" x14ac:dyDescent="0.25">
      <c r="A544" t="str">
        <f t="shared" si="74"/>
        <v>adultsinhh1TU</v>
      </c>
      <c r="B544" t="str">
        <f t="shared" si="79"/>
        <v>topup sample</v>
      </c>
      <c r="C544" t="str">
        <f t="shared" si="67"/>
        <v>freq</v>
      </c>
      <c r="D544" t="str">
        <f>D543</f>
        <v>adultsinhh</v>
      </c>
      <c r="E544">
        <f t="shared" ref="E544:E546" si="80">G544</f>
        <v>1</v>
      </c>
      <c r="G544">
        <v>1</v>
      </c>
      <c r="H544" t="s">
        <v>74</v>
      </c>
      <c r="I544">
        <v>641</v>
      </c>
      <c r="J544">
        <v>15.99</v>
      </c>
      <c r="K544">
        <v>15.99</v>
      </c>
    </row>
    <row r="545" spans="1:11" x14ac:dyDescent="0.25">
      <c r="A545" t="str">
        <f t="shared" si="74"/>
        <v>adultsinhh2TU</v>
      </c>
      <c r="B545" t="str">
        <f t="shared" si="79"/>
        <v>topup sample</v>
      </c>
      <c r="C545" t="str">
        <f t="shared" ref="C545:C608" si="81">C544</f>
        <v>freq</v>
      </c>
      <c r="D545" t="str">
        <f t="shared" ref="D545:D546" si="82">D544</f>
        <v>adultsinhh</v>
      </c>
      <c r="E545">
        <f t="shared" si="80"/>
        <v>2</v>
      </c>
      <c r="G545">
        <v>2</v>
      </c>
      <c r="H545" t="s">
        <v>74</v>
      </c>
      <c r="I545" s="2">
        <v>2141</v>
      </c>
      <c r="J545">
        <v>53.4</v>
      </c>
      <c r="K545">
        <v>69.39</v>
      </c>
    </row>
    <row r="546" spans="1:11" x14ac:dyDescent="0.25">
      <c r="A546" t="str">
        <f t="shared" si="74"/>
        <v>adultsinhh3TU</v>
      </c>
      <c r="B546" t="str">
        <f t="shared" si="79"/>
        <v>topup sample</v>
      </c>
      <c r="C546" t="str">
        <f t="shared" si="81"/>
        <v>freq</v>
      </c>
      <c r="D546" t="str">
        <f t="shared" si="82"/>
        <v>adultsinhh</v>
      </c>
      <c r="E546">
        <f t="shared" si="80"/>
        <v>3</v>
      </c>
      <c r="G546">
        <v>3</v>
      </c>
      <c r="H546" t="s">
        <v>74</v>
      </c>
      <c r="I546" s="2">
        <v>1227</v>
      </c>
      <c r="J546">
        <v>30.61</v>
      </c>
      <c r="K546">
        <v>100</v>
      </c>
    </row>
    <row r="547" spans="1:11" x14ac:dyDescent="0.25">
      <c r="A547" t="str">
        <f t="shared" si="74"/>
        <v>TU</v>
      </c>
      <c r="B547" t="str">
        <f t="shared" si="79"/>
        <v>topup sample</v>
      </c>
      <c r="C547" t="str">
        <f t="shared" si="81"/>
        <v>freq</v>
      </c>
      <c r="G547" t="s">
        <v>80</v>
      </c>
      <c r="H547" t="s">
        <v>159</v>
      </c>
      <c r="I547" t="s">
        <v>80</v>
      </c>
      <c r="J547" t="s">
        <v>80</v>
      </c>
      <c r="K547" t="s">
        <v>79</v>
      </c>
    </row>
    <row r="548" spans="1:11" x14ac:dyDescent="0.25">
      <c r="A548" t="str">
        <f t="shared" si="74"/>
        <v>TU</v>
      </c>
      <c r="B548" t="str">
        <f t="shared" si="79"/>
        <v>topup sample</v>
      </c>
      <c r="C548" t="str">
        <f t="shared" si="81"/>
        <v>freq</v>
      </c>
      <c r="G548" t="s">
        <v>81</v>
      </c>
      <c r="H548" t="s">
        <v>74</v>
      </c>
      <c r="I548" s="2">
        <v>4009</v>
      </c>
      <c r="J548">
        <v>100</v>
      </c>
    </row>
    <row r="549" spans="1:11" x14ac:dyDescent="0.25">
      <c r="A549" t="str">
        <f t="shared" si="74"/>
        <v>TU</v>
      </c>
      <c r="B549" t="str">
        <f t="shared" si="79"/>
        <v>topup sample</v>
      </c>
      <c r="C549" t="str">
        <f t="shared" si="81"/>
        <v>freq</v>
      </c>
    </row>
    <row r="550" spans="1:11" x14ac:dyDescent="0.25">
      <c r="A550" t="str">
        <f t="shared" si="74"/>
        <v>TU</v>
      </c>
      <c r="B550" t="str">
        <f t="shared" si="79"/>
        <v>topup sample</v>
      </c>
      <c r="C550" t="str">
        <f t="shared" si="81"/>
        <v>freq</v>
      </c>
      <c r="G550" t="s">
        <v>181</v>
      </c>
      <c r="H550" t="s">
        <v>182</v>
      </c>
      <c r="I550" t="s">
        <v>214</v>
      </c>
      <c r="J550" t="s">
        <v>215</v>
      </c>
      <c r="K550" t="s">
        <v>193</v>
      </c>
    </row>
    <row r="551" spans="1:11" x14ac:dyDescent="0.25">
      <c r="A551" t="str">
        <f t="shared" si="74"/>
        <v>TU</v>
      </c>
      <c r="B551" t="str">
        <f t="shared" si="79"/>
        <v>topup sample</v>
      </c>
      <c r="C551" t="str">
        <f t="shared" si="81"/>
        <v>freq</v>
      </c>
    </row>
    <row r="552" spans="1:11" x14ac:dyDescent="0.25">
      <c r="A552" t="str">
        <f t="shared" si="74"/>
        <v>benefitreliantTU</v>
      </c>
      <c r="B552" t="str">
        <f t="shared" si="79"/>
        <v>topup sample</v>
      </c>
      <c r="C552" t="str">
        <f t="shared" si="81"/>
        <v>freq</v>
      </c>
      <c r="D552" t="str">
        <f>CONCATENATE(G552,G553)</f>
        <v>benefitreliant</v>
      </c>
      <c r="G552" t="s">
        <v>137</v>
      </c>
      <c r="H552" t="s">
        <v>74</v>
      </c>
    </row>
    <row r="553" spans="1:11" x14ac:dyDescent="0.25">
      <c r="A553" t="str">
        <f t="shared" si="74"/>
        <v>benefitreliantTU</v>
      </c>
      <c r="B553" t="str">
        <f t="shared" si="79"/>
        <v>topup sample</v>
      </c>
      <c r="C553" t="str">
        <f t="shared" si="81"/>
        <v>freq</v>
      </c>
      <c r="D553" t="str">
        <f>D552</f>
        <v>benefitreliant</v>
      </c>
      <c r="G553" t="s">
        <v>138</v>
      </c>
      <c r="H553" t="s">
        <v>74</v>
      </c>
      <c r="I553" t="s">
        <v>75</v>
      </c>
      <c r="J553" t="s">
        <v>76</v>
      </c>
      <c r="K553" t="s">
        <v>77</v>
      </c>
    </row>
    <row r="554" spans="1:11" x14ac:dyDescent="0.25">
      <c r="A554" t="str">
        <f t="shared" si="74"/>
        <v>benefitreliantTU</v>
      </c>
      <c r="B554" t="str">
        <f t="shared" si="79"/>
        <v>topup sample</v>
      </c>
      <c r="C554" t="str">
        <f t="shared" si="81"/>
        <v>freq</v>
      </c>
      <c r="D554" t="str">
        <f>D553</f>
        <v>benefitreliant</v>
      </c>
      <c r="G554" t="s">
        <v>80</v>
      </c>
      <c r="H554" t="s">
        <v>159</v>
      </c>
      <c r="I554" t="s">
        <v>80</v>
      </c>
      <c r="J554" t="s">
        <v>80</v>
      </c>
      <c r="K554" t="s">
        <v>79</v>
      </c>
    </row>
    <row r="555" spans="1:11" x14ac:dyDescent="0.25">
      <c r="A555" t="str">
        <f t="shared" si="74"/>
        <v>benefitreliant0TU</v>
      </c>
      <c r="B555" t="str">
        <f t="shared" si="79"/>
        <v>topup sample</v>
      </c>
      <c r="C555" t="str">
        <f t="shared" si="81"/>
        <v>freq</v>
      </c>
      <c r="D555" t="str">
        <f t="shared" ref="D555:D556" si="83">D554</f>
        <v>benefitreliant</v>
      </c>
      <c r="E555">
        <f t="shared" ref="E555:E556" si="84">G555</f>
        <v>0</v>
      </c>
      <c r="G555">
        <v>0</v>
      </c>
      <c r="H555" t="s">
        <v>74</v>
      </c>
      <c r="I555" s="2">
        <v>3362</v>
      </c>
      <c r="J555">
        <v>83.86</v>
      </c>
      <c r="K555">
        <v>83.86</v>
      </c>
    </row>
    <row r="556" spans="1:11" x14ac:dyDescent="0.25">
      <c r="A556" t="str">
        <f t="shared" si="74"/>
        <v>benefitreliant1TU</v>
      </c>
      <c r="B556" t="str">
        <f t="shared" si="79"/>
        <v>topup sample</v>
      </c>
      <c r="C556" t="str">
        <f t="shared" si="81"/>
        <v>freq</v>
      </c>
      <c r="D556" t="str">
        <f t="shared" si="83"/>
        <v>benefitreliant</v>
      </c>
      <c r="E556">
        <f t="shared" si="84"/>
        <v>1</v>
      </c>
      <c r="G556">
        <v>1</v>
      </c>
      <c r="H556" t="s">
        <v>74</v>
      </c>
      <c r="I556">
        <v>647</v>
      </c>
      <c r="J556">
        <v>16.14</v>
      </c>
      <c r="K556">
        <v>100</v>
      </c>
    </row>
    <row r="557" spans="1:11" x14ac:dyDescent="0.25">
      <c r="A557" t="str">
        <f t="shared" si="74"/>
        <v>TU</v>
      </c>
      <c r="B557" t="str">
        <f t="shared" si="79"/>
        <v>topup sample</v>
      </c>
      <c r="C557" t="str">
        <f t="shared" si="81"/>
        <v>freq</v>
      </c>
      <c r="G557" t="s">
        <v>80</v>
      </c>
      <c r="H557" t="s">
        <v>159</v>
      </c>
      <c r="I557" t="s">
        <v>80</v>
      </c>
      <c r="J557" t="s">
        <v>80</v>
      </c>
      <c r="K557" t="s">
        <v>79</v>
      </c>
    </row>
    <row r="558" spans="1:11" x14ac:dyDescent="0.25">
      <c r="A558" t="str">
        <f t="shared" si="74"/>
        <v>TU</v>
      </c>
      <c r="B558" t="str">
        <f t="shared" si="79"/>
        <v>topup sample</v>
      </c>
      <c r="C558" t="str">
        <f t="shared" si="81"/>
        <v>freq</v>
      </c>
      <c r="G558" t="s">
        <v>81</v>
      </c>
      <c r="H558" t="s">
        <v>74</v>
      </c>
      <c r="I558" s="2">
        <v>4009</v>
      </c>
      <c r="J558">
        <v>100</v>
      </c>
    </row>
    <row r="559" spans="1:11" x14ac:dyDescent="0.25">
      <c r="A559" t="str">
        <f t="shared" si="74"/>
        <v>TU</v>
      </c>
      <c r="B559" t="str">
        <f t="shared" si="79"/>
        <v>topup sample</v>
      </c>
      <c r="C559" t="str">
        <f t="shared" si="81"/>
        <v>freq</v>
      </c>
    </row>
    <row r="560" spans="1:11" x14ac:dyDescent="0.25">
      <c r="A560" t="str">
        <f t="shared" si="74"/>
        <v>TU</v>
      </c>
      <c r="B560" t="str">
        <f t="shared" si="79"/>
        <v>topup sample</v>
      </c>
      <c r="C560" t="str">
        <f t="shared" si="81"/>
        <v>freq</v>
      </c>
      <c r="G560" t="s">
        <v>181</v>
      </c>
      <c r="H560" t="s">
        <v>182</v>
      </c>
      <c r="I560" t="s">
        <v>216</v>
      </c>
      <c r="J560" t="s">
        <v>217</v>
      </c>
      <c r="K560" t="s">
        <v>206</v>
      </c>
    </row>
    <row r="561" spans="1:11" x14ac:dyDescent="0.25">
      <c r="A561" t="str">
        <f t="shared" si="74"/>
        <v>TU</v>
      </c>
      <c r="B561" t="str">
        <f t="shared" si="79"/>
        <v>topup sample</v>
      </c>
      <c r="C561" t="str">
        <f t="shared" si="81"/>
        <v>freq</v>
      </c>
    </row>
    <row r="562" spans="1:11" x14ac:dyDescent="0.25">
      <c r="A562" t="str">
        <f t="shared" si="74"/>
        <v>ftstudentTU</v>
      </c>
      <c r="B562" t="str">
        <f t="shared" si="79"/>
        <v>topup sample</v>
      </c>
      <c r="C562" t="str">
        <f t="shared" si="81"/>
        <v>freq</v>
      </c>
      <c r="D562" t="str">
        <f>G562</f>
        <v>ftstudent</v>
      </c>
      <c r="G562" t="s">
        <v>141</v>
      </c>
      <c r="H562" t="s">
        <v>74</v>
      </c>
      <c r="I562" t="s">
        <v>75</v>
      </c>
      <c r="J562" t="s">
        <v>76</v>
      </c>
      <c r="K562" t="s">
        <v>77</v>
      </c>
    </row>
    <row r="563" spans="1:11" x14ac:dyDescent="0.25">
      <c r="A563" t="str">
        <f t="shared" si="74"/>
        <v>ftstudentTU</v>
      </c>
      <c r="B563" t="str">
        <f t="shared" si="79"/>
        <v>topup sample</v>
      </c>
      <c r="C563" t="str">
        <f t="shared" si="81"/>
        <v>freq</v>
      </c>
      <c r="D563" t="str">
        <f>D562</f>
        <v>ftstudent</v>
      </c>
      <c r="G563" t="s">
        <v>80</v>
      </c>
      <c r="H563" t="s">
        <v>159</v>
      </c>
      <c r="I563" t="s">
        <v>80</v>
      </c>
      <c r="J563" t="s">
        <v>80</v>
      </c>
      <c r="K563" t="s">
        <v>79</v>
      </c>
    </row>
    <row r="564" spans="1:11" x14ac:dyDescent="0.25">
      <c r="A564" t="str">
        <f t="shared" si="74"/>
        <v>ftstudent0TU</v>
      </c>
      <c r="B564" t="str">
        <f t="shared" si="79"/>
        <v>topup sample</v>
      </c>
      <c r="C564" t="str">
        <f t="shared" si="81"/>
        <v>freq</v>
      </c>
      <c r="D564" t="str">
        <f>D563</f>
        <v>ftstudent</v>
      </c>
      <c r="E564">
        <f t="shared" ref="E564:E565" si="85">G564</f>
        <v>0</v>
      </c>
      <c r="G564">
        <v>0</v>
      </c>
      <c r="H564" t="s">
        <v>74</v>
      </c>
      <c r="I564" s="2">
        <v>3551</v>
      </c>
      <c r="J564">
        <v>88.58</v>
      </c>
      <c r="K564">
        <v>88.58</v>
      </c>
    </row>
    <row r="565" spans="1:11" x14ac:dyDescent="0.25">
      <c r="A565" t="str">
        <f t="shared" si="74"/>
        <v>ftstudent1TU</v>
      </c>
      <c r="B565" t="str">
        <f t="shared" si="79"/>
        <v>topup sample</v>
      </c>
      <c r="C565" t="str">
        <f t="shared" si="81"/>
        <v>freq</v>
      </c>
      <c r="D565" t="str">
        <f t="shared" ref="D565" si="86">D564</f>
        <v>ftstudent</v>
      </c>
      <c r="E565">
        <f t="shared" si="85"/>
        <v>1</v>
      </c>
      <c r="G565">
        <v>1</v>
      </c>
      <c r="H565" t="s">
        <v>74</v>
      </c>
      <c r="I565">
        <v>458</v>
      </c>
      <c r="J565">
        <v>11.42</v>
      </c>
      <c r="K565">
        <v>100</v>
      </c>
    </row>
    <row r="566" spans="1:11" x14ac:dyDescent="0.25">
      <c r="A566" t="str">
        <f t="shared" si="74"/>
        <v>TU</v>
      </c>
      <c r="B566" t="str">
        <f t="shared" si="79"/>
        <v>topup sample</v>
      </c>
      <c r="C566" t="str">
        <f t="shared" si="81"/>
        <v>freq</v>
      </c>
      <c r="G566" t="s">
        <v>80</v>
      </c>
      <c r="H566" t="s">
        <v>159</v>
      </c>
      <c r="I566" t="s">
        <v>80</v>
      </c>
      <c r="J566" t="s">
        <v>80</v>
      </c>
      <c r="K566" t="s">
        <v>79</v>
      </c>
    </row>
    <row r="567" spans="1:11" x14ac:dyDescent="0.25">
      <c r="A567" t="str">
        <f t="shared" si="74"/>
        <v>TU</v>
      </c>
      <c r="B567" t="str">
        <f t="shared" si="79"/>
        <v>topup sample</v>
      </c>
      <c r="C567" t="str">
        <f t="shared" si="81"/>
        <v>freq</v>
      </c>
      <c r="G567" t="s">
        <v>81</v>
      </c>
      <c r="H567" t="s">
        <v>74</v>
      </c>
      <c r="I567" s="2">
        <v>4009</v>
      </c>
      <c r="J567">
        <v>100</v>
      </c>
    </row>
    <row r="568" spans="1:11" x14ac:dyDescent="0.25">
      <c r="A568" t="str">
        <f t="shared" si="74"/>
        <v>TU</v>
      </c>
      <c r="B568" t="str">
        <f t="shared" si="79"/>
        <v>topup sample</v>
      </c>
      <c r="C568" t="str">
        <f t="shared" si="81"/>
        <v>freq</v>
      </c>
    </row>
    <row r="569" spans="1:11" x14ac:dyDescent="0.25">
      <c r="A569" t="str">
        <f t="shared" si="74"/>
        <v>TU</v>
      </c>
      <c r="B569" t="str">
        <f t="shared" si="79"/>
        <v>topup sample</v>
      </c>
      <c r="C569" t="str">
        <f t="shared" si="81"/>
        <v>freq</v>
      </c>
      <c r="G569" t="s">
        <v>218</v>
      </c>
      <c r="H569" t="s">
        <v>219</v>
      </c>
      <c r="I569" t="s">
        <v>220</v>
      </c>
    </row>
    <row r="570" spans="1:11" x14ac:dyDescent="0.25">
      <c r="A570" t="str">
        <f t="shared" si="74"/>
        <v>TU</v>
      </c>
      <c r="B570" t="str">
        <f t="shared" si="79"/>
        <v>topup sample</v>
      </c>
      <c r="C570" t="str">
        <f t="shared" si="81"/>
        <v>freq</v>
      </c>
      <c r="G570" t="s">
        <v>145</v>
      </c>
      <c r="I570" t="s">
        <v>74</v>
      </c>
    </row>
    <row r="571" spans="1:11" x14ac:dyDescent="0.25">
      <c r="A571" t="str">
        <f t="shared" si="74"/>
        <v>TU</v>
      </c>
      <c r="B571" t="str">
        <f t="shared" si="79"/>
        <v>topup sample</v>
      </c>
      <c r="C571" t="str">
        <f t="shared" si="81"/>
        <v>freq</v>
      </c>
      <c r="G571" t="s">
        <v>221</v>
      </c>
      <c r="H571" t="s">
        <v>219</v>
      </c>
      <c r="I571" t="s">
        <v>222</v>
      </c>
    </row>
    <row r="572" spans="1:11" x14ac:dyDescent="0.25">
      <c r="A572" t="str">
        <f t="shared" si="74"/>
        <v>TU</v>
      </c>
      <c r="B572" t="str">
        <f t="shared" si="79"/>
        <v>topup sample</v>
      </c>
      <c r="C572" t="str">
        <f t="shared" si="81"/>
        <v>freq</v>
      </c>
      <c r="G572" t="s">
        <v>223</v>
      </c>
      <c r="H572" t="s">
        <v>224</v>
      </c>
      <c r="I572" t="s">
        <v>225</v>
      </c>
    </row>
    <row r="573" spans="1:11" x14ac:dyDescent="0.25">
      <c r="A573" t="str">
        <f t="shared" si="74"/>
        <v>TU</v>
      </c>
      <c r="B573" t="str">
        <f t="shared" si="79"/>
        <v>topup sample</v>
      </c>
      <c r="C573" t="str">
        <f t="shared" si="81"/>
        <v>freq</v>
      </c>
      <c r="G573" t="s">
        <v>226</v>
      </c>
      <c r="H573" t="s">
        <v>227</v>
      </c>
      <c r="I573" t="s">
        <v>228</v>
      </c>
    </row>
    <row r="574" spans="1:11" x14ac:dyDescent="0.25">
      <c r="A574" t="str">
        <f t="shared" si="74"/>
        <v>TU</v>
      </c>
      <c r="B574" t="str">
        <f t="shared" si="79"/>
        <v>topup sample</v>
      </c>
      <c r="C574" t="str">
        <f t="shared" si="81"/>
        <v>freq</v>
      </c>
      <c r="G574" t="s">
        <v>218</v>
      </c>
      <c r="H574" t="s">
        <v>219</v>
      </c>
      <c r="I574" t="s">
        <v>220</v>
      </c>
    </row>
    <row r="575" spans="1:11" x14ac:dyDescent="0.25">
      <c r="A575" t="str">
        <f t="shared" si="74"/>
        <v>TU</v>
      </c>
      <c r="B575" t="str">
        <f t="shared" si="79"/>
        <v>topup sample</v>
      </c>
      <c r="C575" t="str">
        <f t="shared" si="81"/>
        <v>freq</v>
      </c>
    </row>
    <row r="576" spans="1:11" x14ac:dyDescent="0.25">
      <c r="A576" t="str">
        <f>CONCATENATE(D576,E576,IF(B576="main sample","MS","TU"),F576)</f>
        <v>p1lastoutcomeTU</v>
      </c>
      <c r="B576" t="str">
        <f t="shared" si="79"/>
        <v>topup sample</v>
      </c>
      <c r="C576" t="str">
        <f t="shared" si="81"/>
        <v>freq</v>
      </c>
      <c r="D576" t="str">
        <f>CONCATENATE(G576,G577)</f>
        <v>p1lastoutcome</v>
      </c>
      <c r="G576" t="s">
        <v>154</v>
      </c>
      <c r="H576" t="s">
        <v>74</v>
      </c>
      <c r="K576" t="s">
        <v>155</v>
      </c>
    </row>
    <row r="577" spans="1:15" x14ac:dyDescent="0.25">
      <c r="A577" t="str">
        <f t="shared" ref="A577:A640" si="87">CONCATENATE(D577,E577,IF(B577="main sample","MS","TU"),F577)</f>
        <v>p1lastoutcomeTU</v>
      </c>
      <c r="B577" t="str">
        <f t="shared" si="79"/>
        <v>topup sample</v>
      </c>
      <c r="C577" t="str">
        <f t="shared" si="81"/>
        <v>freq</v>
      </c>
      <c r="D577" t="str">
        <f>D576</f>
        <v>p1lastoutcome</v>
      </c>
      <c r="G577" t="s">
        <v>156</v>
      </c>
      <c r="H577" t="s">
        <v>74</v>
      </c>
      <c r="I577">
        <v>12</v>
      </c>
      <c r="J577">
        <v>13</v>
      </c>
      <c r="K577">
        <v>14</v>
      </c>
      <c r="L577">
        <v>15</v>
      </c>
      <c r="M577">
        <v>16</v>
      </c>
      <c r="N577" t="s">
        <v>74</v>
      </c>
      <c r="O577" t="s">
        <v>81</v>
      </c>
    </row>
    <row r="578" spans="1:15" x14ac:dyDescent="0.25">
      <c r="A578" t="str">
        <f t="shared" si="87"/>
        <v>p1lastoutcomeTU</v>
      </c>
      <c r="B578" t="str">
        <f t="shared" si="79"/>
        <v>topup sample</v>
      </c>
      <c r="C578" t="str">
        <f t="shared" si="81"/>
        <v>freq</v>
      </c>
      <c r="D578" t="str">
        <f t="shared" ref="D578:D601" si="88">D577</f>
        <v>p1lastoutcome</v>
      </c>
      <c r="G578" t="s">
        <v>79</v>
      </c>
      <c r="H578" t="s">
        <v>159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159</v>
      </c>
      <c r="O578" t="s">
        <v>157</v>
      </c>
    </row>
    <row r="579" spans="1:15" x14ac:dyDescent="0.25">
      <c r="A579" t="str">
        <f t="shared" si="87"/>
        <v>p1lastoutcome1TUN</v>
      </c>
      <c r="B579" t="str">
        <f t="shared" si="79"/>
        <v>topup sample</v>
      </c>
      <c r="C579" t="str">
        <f t="shared" si="81"/>
        <v>freq</v>
      </c>
      <c r="D579" t="str">
        <f t="shared" si="88"/>
        <v>p1lastoutcome</v>
      </c>
      <c r="E579">
        <f>G579</f>
        <v>1</v>
      </c>
      <c r="F579" t="s">
        <v>179</v>
      </c>
      <c r="G579">
        <v>1</v>
      </c>
      <c r="H579" t="s">
        <v>74</v>
      </c>
      <c r="I579" s="2">
        <v>3173</v>
      </c>
      <c r="J579" s="2">
        <v>3010</v>
      </c>
      <c r="K579" s="2">
        <v>2909</v>
      </c>
      <c r="L579" s="2">
        <v>2811</v>
      </c>
      <c r="M579" s="2">
        <v>2716</v>
      </c>
      <c r="N579" t="s">
        <v>74</v>
      </c>
      <c r="O579" s="2">
        <v>14619</v>
      </c>
    </row>
    <row r="580" spans="1:15" x14ac:dyDescent="0.25">
      <c r="A580" t="str">
        <f t="shared" si="87"/>
        <v>p1lastoutcome1TUP</v>
      </c>
      <c r="B580" t="str">
        <f t="shared" si="79"/>
        <v>topup sample</v>
      </c>
      <c r="C580" t="str">
        <f t="shared" si="81"/>
        <v>freq</v>
      </c>
      <c r="D580" t="str">
        <f t="shared" si="88"/>
        <v>p1lastoutcome</v>
      </c>
      <c r="E580">
        <f>E579</f>
        <v>1</v>
      </c>
      <c r="F580" t="s">
        <v>180</v>
      </c>
      <c r="H580" t="s">
        <v>74</v>
      </c>
      <c r="I580">
        <v>79.42</v>
      </c>
      <c r="J580">
        <v>76.489999999999995</v>
      </c>
      <c r="K580">
        <v>76.069999999999993</v>
      </c>
      <c r="L580">
        <v>75.95</v>
      </c>
      <c r="M580">
        <v>77.069999999999993</v>
      </c>
      <c r="N580" t="s">
        <v>74</v>
      </c>
      <c r="O580">
        <v>77.03</v>
      </c>
    </row>
    <row r="581" spans="1:15" x14ac:dyDescent="0.25">
      <c r="A581" t="str">
        <f t="shared" si="87"/>
        <v>p1lastoutcomeTU</v>
      </c>
      <c r="B581" t="str">
        <f t="shared" si="79"/>
        <v>topup sample</v>
      </c>
      <c r="C581" t="str">
        <f t="shared" si="81"/>
        <v>freq</v>
      </c>
      <c r="D581" t="str">
        <f t="shared" si="88"/>
        <v>p1lastoutcome</v>
      </c>
      <c r="G581" t="s">
        <v>79</v>
      </c>
      <c r="H581" t="s">
        <v>159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159</v>
      </c>
      <c r="O581" t="s">
        <v>157</v>
      </c>
    </row>
    <row r="582" spans="1:15" x14ac:dyDescent="0.25">
      <c r="A582" t="str">
        <f t="shared" si="87"/>
        <v>p1lastoutcome2TUN</v>
      </c>
      <c r="B582" t="str">
        <f t="shared" si="79"/>
        <v>topup sample</v>
      </c>
      <c r="C582" t="str">
        <f t="shared" si="81"/>
        <v>freq</v>
      </c>
      <c r="D582" t="str">
        <f t="shared" si="88"/>
        <v>p1lastoutcome</v>
      </c>
      <c r="E582">
        <f>G582</f>
        <v>2</v>
      </c>
      <c r="F582" t="s">
        <v>179</v>
      </c>
      <c r="G582">
        <v>2</v>
      </c>
      <c r="H582" t="s">
        <v>74</v>
      </c>
      <c r="I582">
        <v>72</v>
      </c>
      <c r="J582">
        <v>57</v>
      </c>
      <c r="K582">
        <v>48</v>
      </c>
      <c r="L582">
        <v>48</v>
      </c>
      <c r="M582">
        <v>78</v>
      </c>
      <c r="N582" t="s">
        <v>74</v>
      </c>
      <c r="O582">
        <v>303</v>
      </c>
    </row>
    <row r="583" spans="1:15" x14ac:dyDescent="0.25">
      <c r="A583" t="str">
        <f t="shared" si="87"/>
        <v>p1lastoutcome2TUP</v>
      </c>
      <c r="B583" t="str">
        <f t="shared" si="79"/>
        <v>topup sample</v>
      </c>
      <c r="C583" t="str">
        <f t="shared" si="81"/>
        <v>freq</v>
      </c>
      <c r="D583" t="str">
        <f t="shared" si="88"/>
        <v>p1lastoutcome</v>
      </c>
      <c r="E583">
        <f>E582</f>
        <v>2</v>
      </c>
      <c r="F583" t="s">
        <v>180</v>
      </c>
      <c r="H583" t="s">
        <v>74</v>
      </c>
      <c r="I583">
        <v>1.8</v>
      </c>
      <c r="J583">
        <v>1.45</v>
      </c>
      <c r="K583">
        <v>1.26</v>
      </c>
      <c r="L583">
        <v>1.3</v>
      </c>
      <c r="M583">
        <v>2.21</v>
      </c>
      <c r="N583" t="s">
        <v>74</v>
      </c>
      <c r="O583">
        <v>1.6</v>
      </c>
    </row>
    <row r="584" spans="1:15" x14ac:dyDescent="0.25">
      <c r="A584" t="str">
        <f t="shared" si="87"/>
        <v>p1lastoutcomeTU</v>
      </c>
      <c r="B584" t="str">
        <f t="shared" si="79"/>
        <v>topup sample</v>
      </c>
      <c r="C584" t="str">
        <f t="shared" si="81"/>
        <v>freq</v>
      </c>
      <c r="D584" t="str">
        <f t="shared" si="88"/>
        <v>p1lastoutcome</v>
      </c>
      <c r="G584" t="s">
        <v>79</v>
      </c>
      <c r="H584" t="s">
        <v>159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159</v>
      </c>
      <c r="O584" t="s">
        <v>157</v>
      </c>
    </row>
    <row r="585" spans="1:15" x14ac:dyDescent="0.25">
      <c r="A585" t="str">
        <f t="shared" si="87"/>
        <v>p1lastoutcome3TUN</v>
      </c>
      <c r="B585" t="str">
        <f t="shared" si="79"/>
        <v>topup sample</v>
      </c>
      <c r="C585" t="str">
        <f t="shared" si="81"/>
        <v>freq</v>
      </c>
      <c r="D585" t="str">
        <f t="shared" si="88"/>
        <v>p1lastoutcome</v>
      </c>
      <c r="E585">
        <f>G585</f>
        <v>3</v>
      </c>
      <c r="F585" t="s">
        <v>179</v>
      </c>
      <c r="G585">
        <v>3</v>
      </c>
      <c r="H585" t="s">
        <v>74</v>
      </c>
      <c r="I585">
        <v>165</v>
      </c>
      <c r="J585">
        <v>170</v>
      </c>
      <c r="K585">
        <v>139</v>
      </c>
      <c r="L585">
        <v>145</v>
      </c>
      <c r="M585">
        <v>128</v>
      </c>
      <c r="N585" t="s">
        <v>74</v>
      </c>
      <c r="O585">
        <v>747</v>
      </c>
    </row>
    <row r="586" spans="1:15" x14ac:dyDescent="0.25">
      <c r="A586" t="str">
        <f t="shared" si="87"/>
        <v>p1lastoutcome3TUP</v>
      </c>
      <c r="B586" t="str">
        <f t="shared" si="79"/>
        <v>topup sample</v>
      </c>
      <c r="C586" t="str">
        <f t="shared" si="81"/>
        <v>freq</v>
      </c>
      <c r="D586" t="str">
        <f t="shared" si="88"/>
        <v>p1lastoutcome</v>
      </c>
      <c r="E586">
        <f>E585</f>
        <v>3</v>
      </c>
      <c r="F586" t="s">
        <v>180</v>
      </c>
      <c r="H586" t="s">
        <v>74</v>
      </c>
      <c r="I586">
        <v>4.13</v>
      </c>
      <c r="J586">
        <v>4.32</v>
      </c>
      <c r="K586">
        <v>3.63</v>
      </c>
      <c r="L586">
        <v>3.92</v>
      </c>
      <c r="M586">
        <v>3.63</v>
      </c>
      <c r="N586" t="s">
        <v>74</v>
      </c>
      <c r="O586">
        <v>3.94</v>
      </c>
    </row>
    <row r="587" spans="1:15" x14ac:dyDescent="0.25">
      <c r="A587" t="str">
        <f t="shared" si="87"/>
        <v>p1lastoutcomeTU</v>
      </c>
      <c r="B587" t="str">
        <f t="shared" si="79"/>
        <v>topup sample</v>
      </c>
      <c r="C587" t="str">
        <f t="shared" si="81"/>
        <v>freq</v>
      </c>
      <c r="D587" t="str">
        <f t="shared" si="88"/>
        <v>p1lastoutcome</v>
      </c>
      <c r="G587" t="s">
        <v>79</v>
      </c>
      <c r="H587" t="s">
        <v>159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159</v>
      </c>
      <c r="O587" t="s">
        <v>157</v>
      </c>
    </row>
    <row r="588" spans="1:15" x14ac:dyDescent="0.25">
      <c r="A588" t="str">
        <f t="shared" si="87"/>
        <v>p1lastoutcome4TUN</v>
      </c>
      <c r="B588" t="str">
        <f t="shared" si="79"/>
        <v>topup sample</v>
      </c>
      <c r="C588" t="str">
        <f t="shared" si="81"/>
        <v>freq</v>
      </c>
      <c r="D588" t="str">
        <f t="shared" si="88"/>
        <v>p1lastoutcome</v>
      </c>
      <c r="E588">
        <f>G588</f>
        <v>4</v>
      </c>
      <c r="F588" t="s">
        <v>179</v>
      </c>
      <c r="G588">
        <v>4</v>
      </c>
      <c r="H588" t="s">
        <v>74</v>
      </c>
      <c r="I588">
        <v>216</v>
      </c>
      <c r="J588">
        <v>257</v>
      </c>
      <c r="K588">
        <v>259</v>
      </c>
      <c r="L588">
        <v>260</v>
      </c>
      <c r="M588">
        <v>218</v>
      </c>
      <c r="N588" t="s">
        <v>74</v>
      </c>
      <c r="O588" s="2">
        <v>1210</v>
      </c>
    </row>
    <row r="589" spans="1:15" x14ac:dyDescent="0.25">
      <c r="A589" t="str">
        <f t="shared" si="87"/>
        <v>p1lastoutcome4TUP</v>
      </c>
      <c r="B589" t="str">
        <f t="shared" si="79"/>
        <v>topup sample</v>
      </c>
      <c r="C589" t="str">
        <f t="shared" si="81"/>
        <v>freq</v>
      </c>
      <c r="D589" t="str">
        <f t="shared" si="88"/>
        <v>p1lastoutcome</v>
      </c>
      <c r="E589">
        <f>E588</f>
        <v>4</v>
      </c>
      <c r="F589" t="s">
        <v>180</v>
      </c>
      <c r="H589" t="s">
        <v>74</v>
      </c>
      <c r="I589">
        <v>5.41</v>
      </c>
      <c r="J589">
        <v>6.53</v>
      </c>
      <c r="K589">
        <v>6.77</v>
      </c>
      <c r="L589">
        <v>7.03</v>
      </c>
      <c r="M589">
        <v>6.19</v>
      </c>
      <c r="N589" t="s">
        <v>74</v>
      </c>
      <c r="O589">
        <v>6.38</v>
      </c>
    </row>
    <row r="590" spans="1:15" x14ac:dyDescent="0.25">
      <c r="A590" t="str">
        <f t="shared" si="87"/>
        <v>p1lastoutcomeTU</v>
      </c>
      <c r="B590" t="str">
        <f t="shared" si="79"/>
        <v>topup sample</v>
      </c>
      <c r="C590" t="str">
        <f t="shared" si="81"/>
        <v>freq</v>
      </c>
      <c r="D590" t="str">
        <f t="shared" si="88"/>
        <v>p1lastoutcome</v>
      </c>
      <c r="G590" t="s">
        <v>79</v>
      </c>
      <c r="H590" t="s">
        <v>159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159</v>
      </c>
      <c r="O590" t="s">
        <v>157</v>
      </c>
    </row>
    <row r="591" spans="1:15" x14ac:dyDescent="0.25">
      <c r="A591" t="str">
        <f t="shared" si="87"/>
        <v>p1lastoutcome5TUN</v>
      </c>
      <c r="B591" t="str">
        <f t="shared" si="79"/>
        <v>topup sample</v>
      </c>
      <c r="C591" t="str">
        <f t="shared" si="81"/>
        <v>freq</v>
      </c>
      <c r="D591" t="str">
        <f t="shared" si="88"/>
        <v>p1lastoutcome</v>
      </c>
      <c r="E591">
        <f>G591</f>
        <v>5</v>
      </c>
      <c r="F591" t="s">
        <v>179</v>
      </c>
      <c r="G591">
        <v>5</v>
      </c>
      <c r="H591" t="s">
        <v>74</v>
      </c>
      <c r="I591">
        <v>259</v>
      </c>
      <c r="J591">
        <v>329</v>
      </c>
      <c r="K591">
        <v>373</v>
      </c>
      <c r="L591">
        <v>323</v>
      </c>
      <c r="M591">
        <v>285</v>
      </c>
      <c r="N591" t="s">
        <v>74</v>
      </c>
      <c r="O591" s="2">
        <v>1569</v>
      </c>
    </row>
    <row r="592" spans="1:15" x14ac:dyDescent="0.25">
      <c r="A592" t="str">
        <f t="shared" si="87"/>
        <v>p1lastoutcome5TUP</v>
      </c>
      <c r="B592" t="str">
        <f t="shared" si="79"/>
        <v>topup sample</v>
      </c>
      <c r="C592" t="str">
        <f t="shared" si="81"/>
        <v>freq</v>
      </c>
      <c r="D592" t="str">
        <f t="shared" si="88"/>
        <v>p1lastoutcome</v>
      </c>
      <c r="E592">
        <f>E591</f>
        <v>5</v>
      </c>
      <c r="F592" t="s">
        <v>180</v>
      </c>
      <c r="H592" t="s">
        <v>74</v>
      </c>
      <c r="I592">
        <v>6.48</v>
      </c>
      <c r="J592">
        <v>8.36</v>
      </c>
      <c r="K592">
        <v>9.75</v>
      </c>
      <c r="L592">
        <v>8.73</v>
      </c>
      <c r="M592">
        <v>8.09</v>
      </c>
      <c r="N592" t="s">
        <v>74</v>
      </c>
      <c r="O592">
        <v>8.27</v>
      </c>
    </row>
    <row r="593" spans="1:15" x14ac:dyDescent="0.25">
      <c r="A593" t="str">
        <f t="shared" si="87"/>
        <v>p1lastoutcomeTU</v>
      </c>
      <c r="B593" t="str">
        <f t="shared" si="79"/>
        <v>topup sample</v>
      </c>
      <c r="C593" t="str">
        <f t="shared" si="81"/>
        <v>freq</v>
      </c>
      <c r="D593" t="str">
        <f t="shared" si="88"/>
        <v>p1lastoutcome</v>
      </c>
      <c r="G593" t="s">
        <v>79</v>
      </c>
      <c r="H593" t="s">
        <v>159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159</v>
      </c>
      <c r="O593" t="s">
        <v>157</v>
      </c>
    </row>
    <row r="594" spans="1:15" x14ac:dyDescent="0.25">
      <c r="A594" t="str">
        <f t="shared" si="87"/>
        <v>p1lastoutcome6TUN</v>
      </c>
      <c r="B594" t="str">
        <f t="shared" si="79"/>
        <v>topup sample</v>
      </c>
      <c r="C594" t="str">
        <f t="shared" si="81"/>
        <v>freq</v>
      </c>
      <c r="D594" t="str">
        <f t="shared" si="88"/>
        <v>p1lastoutcome</v>
      </c>
      <c r="E594">
        <f>G594</f>
        <v>6</v>
      </c>
      <c r="F594" t="s">
        <v>179</v>
      </c>
      <c r="G594">
        <v>6</v>
      </c>
      <c r="H594" t="s">
        <v>74</v>
      </c>
      <c r="I594">
        <v>37</v>
      </c>
      <c r="J594">
        <v>20</v>
      </c>
      <c r="K594">
        <v>9</v>
      </c>
      <c r="L594">
        <v>27</v>
      </c>
      <c r="M594">
        <v>23</v>
      </c>
      <c r="N594" t="s">
        <v>74</v>
      </c>
      <c r="O594">
        <v>116</v>
      </c>
    </row>
    <row r="595" spans="1:15" x14ac:dyDescent="0.25">
      <c r="A595" t="str">
        <f t="shared" si="87"/>
        <v>p1lastoutcome6TUP</v>
      </c>
      <c r="B595" t="str">
        <f t="shared" si="79"/>
        <v>topup sample</v>
      </c>
      <c r="C595" t="str">
        <f t="shared" si="81"/>
        <v>freq</v>
      </c>
      <c r="D595" t="str">
        <f t="shared" si="88"/>
        <v>p1lastoutcome</v>
      </c>
      <c r="E595">
        <f>E594</f>
        <v>6</v>
      </c>
      <c r="F595" t="s">
        <v>180</v>
      </c>
      <c r="H595" t="s">
        <v>74</v>
      </c>
      <c r="I595">
        <v>0.93</v>
      </c>
      <c r="J595">
        <v>0.51</v>
      </c>
      <c r="K595">
        <v>0.24</v>
      </c>
      <c r="L595">
        <v>0.73</v>
      </c>
      <c r="M595">
        <v>0.65</v>
      </c>
      <c r="N595" t="s">
        <v>74</v>
      </c>
      <c r="O595">
        <v>0.61</v>
      </c>
    </row>
    <row r="596" spans="1:15" x14ac:dyDescent="0.25">
      <c r="A596" t="str">
        <f t="shared" si="87"/>
        <v>p1lastoutcomeTU</v>
      </c>
      <c r="B596" t="str">
        <f t="shared" si="79"/>
        <v>topup sample</v>
      </c>
      <c r="C596" t="str">
        <f t="shared" si="81"/>
        <v>freq</v>
      </c>
      <c r="D596" t="str">
        <f t="shared" si="88"/>
        <v>p1lastoutcome</v>
      </c>
      <c r="G596" t="s">
        <v>79</v>
      </c>
      <c r="H596" t="s">
        <v>159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159</v>
      </c>
      <c r="O596" t="s">
        <v>157</v>
      </c>
    </row>
    <row r="597" spans="1:15" x14ac:dyDescent="0.25">
      <c r="A597" t="str">
        <f t="shared" si="87"/>
        <v>p1lastoutcome.TUN</v>
      </c>
      <c r="B597" t="str">
        <f t="shared" si="79"/>
        <v>topup sample</v>
      </c>
      <c r="C597" t="str">
        <f t="shared" si="81"/>
        <v>freq</v>
      </c>
      <c r="D597" t="str">
        <f t="shared" si="88"/>
        <v>p1lastoutcome</v>
      </c>
      <c r="E597" t="str">
        <f>G597</f>
        <v>.</v>
      </c>
      <c r="F597" t="s">
        <v>179</v>
      </c>
      <c r="G597" t="s">
        <v>93</v>
      </c>
      <c r="H597" t="s">
        <v>74</v>
      </c>
      <c r="I597">
        <v>73</v>
      </c>
      <c r="J597">
        <v>92</v>
      </c>
      <c r="K597">
        <v>87</v>
      </c>
      <c r="L597">
        <v>87</v>
      </c>
      <c r="M597">
        <v>76</v>
      </c>
      <c r="N597" t="s">
        <v>74</v>
      </c>
      <c r="O597">
        <v>415</v>
      </c>
    </row>
    <row r="598" spans="1:15" x14ac:dyDescent="0.25">
      <c r="A598" t="str">
        <f t="shared" si="87"/>
        <v>p1lastoutcome.TUP</v>
      </c>
      <c r="B598" t="str">
        <f t="shared" si="79"/>
        <v>topup sample</v>
      </c>
      <c r="C598" t="str">
        <f t="shared" si="81"/>
        <v>freq</v>
      </c>
      <c r="D598" t="str">
        <f t="shared" si="88"/>
        <v>p1lastoutcome</v>
      </c>
      <c r="E598" t="str">
        <f>E597</f>
        <v>.</v>
      </c>
      <c r="F598" t="s">
        <v>180</v>
      </c>
      <c r="H598" t="s">
        <v>74</v>
      </c>
      <c r="I598">
        <v>1.83</v>
      </c>
      <c r="J598">
        <v>2.34</v>
      </c>
      <c r="K598">
        <v>2.2799999999999998</v>
      </c>
      <c r="L598">
        <v>2.35</v>
      </c>
      <c r="M598">
        <v>2.16</v>
      </c>
      <c r="N598" t="s">
        <v>74</v>
      </c>
      <c r="O598">
        <v>2.19</v>
      </c>
    </row>
    <row r="599" spans="1:15" x14ac:dyDescent="0.25">
      <c r="A599" t="str">
        <f t="shared" si="87"/>
        <v>p1lastoutcomeTU</v>
      </c>
      <c r="B599" t="str">
        <f t="shared" si="79"/>
        <v>topup sample</v>
      </c>
      <c r="C599" t="str">
        <f t="shared" si="81"/>
        <v>freq</v>
      </c>
      <c r="D599" t="str">
        <f t="shared" si="88"/>
        <v>p1lastoutcome</v>
      </c>
      <c r="G599" t="s">
        <v>79</v>
      </c>
      <c r="H599" t="s">
        <v>159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159</v>
      </c>
      <c r="O599" t="s">
        <v>157</v>
      </c>
    </row>
    <row r="600" spans="1:15" x14ac:dyDescent="0.25">
      <c r="A600" t="str">
        <f t="shared" si="87"/>
        <v>p1lastoutcomeTotalTUN</v>
      </c>
      <c r="B600" t="str">
        <f t="shared" si="79"/>
        <v>topup sample</v>
      </c>
      <c r="C600" t="str">
        <f t="shared" si="81"/>
        <v>freq</v>
      </c>
      <c r="D600" t="str">
        <f t="shared" si="88"/>
        <v>p1lastoutcome</v>
      </c>
      <c r="E600" t="str">
        <f>G600</f>
        <v>Total</v>
      </c>
      <c r="F600" t="s">
        <v>179</v>
      </c>
      <c r="G600" t="s">
        <v>81</v>
      </c>
      <c r="H600" t="s">
        <v>74</v>
      </c>
      <c r="I600" s="2">
        <v>3995</v>
      </c>
      <c r="J600" s="2">
        <v>3935</v>
      </c>
      <c r="K600" s="2">
        <v>3824</v>
      </c>
      <c r="L600" s="2">
        <v>3701</v>
      </c>
      <c r="M600" s="2">
        <v>3524</v>
      </c>
      <c r="N600" t="s">
        <v>74</v>
      </c>
      <c r="O600" s="2">
        <v>18979</v>
      </c>
    </row>
    <row r="601" spans="1:15" x14ac:dyDescent="0.25">
      <c r="A601" t="str">
        <f t="shared" si="87"/>
        <v>p1lastoutcomeTotalTUP</v>
      </c>
      <c r="B601" t="str">
        <f t="shared" si="79"/>
        <v>topup sample</v>
      </c>
      <c r="C601" t="str">
        <f t="shared" si="81"/>
        <v>freq</v>
      </c>
      <c r="D601" t="str">
        <f t="shared" si="88"/>
        <v>p1lastoutcome</v>
      </c>
      <c r="E601" t="str">
        <f>E600</f>
        <v>Total</v>
      </c>
      <c r="F601" t="s">
        <v>180</v>
      </c>
      <c r="H601" t="s">
        <v>74</v>
      </c>
      <c r="I601">
        <v>100</v>
      </c>
      <c r="J601">
        <v>100</v>
      </c>
      <c r="K601">
        <v>100</v>
      </c>
      <c r="L601">
        <v>100</v>
      </c>
      <c r="M601">
        <v>100</v>
      </c>
      <c r="N601" t="s">
        <v>74</v>
      </c>
      <c r="O601">
        <v>100</v>
      </c>
    </row>
    <row r="602" spans="1:15" x14ac:dyDescent="0.25">
      <c r="A602" t="str">
        <f t="shared" si="87"/>
        <v>TU</v>
      </c>
      <c r="B602" t="str">
        <f t="shared" si="79"/>
        <v>topup sample</v>
      </c>
      <c r="C602" t="str">
        <f t="shared" si="81"/>
        <v>freq</v>
      </c>
    </row>
    <row r="603" spans="1:15" x14ac:dyDescent="0.25">
      <c r="A603" t="str">
        <f t="shared" si="87"/>
        <v>TU</v>
      </c>
      <c r="B603" t="str">
        <f t="shared" si="79"/>
        <v>topup sample</v>
      </c>
      <c r="C603" t="str">
        <f t="shared" si="81"/>
        <v>freq</v>
      </c>
    </row>
    <row r="604" spans="1:15" x14ac:dyDescent="0.25">
      <c r="A604" t="str">
        <f t="shared" si="87"/>
        <v>TU</v>
      </c>
      <c r="B604" t="str">
        <f t="shared" ref="B604:B667" si="89">B603</f>
        <v>topup sample</v>
      </c>
      <c r="C604" t="str">
        <f t="shared" si="81"/>
        <v>freq</v>
      </c>
      <c r="G604" t="s">
        <v>218</v>
      </c>
      <c r="H604" t="s">
        <v>219</v>
      </c>
      <c r="I604" t="s">
        <v>220</v>
      </c>
    </row>
    <row r="605" spans="1:15" x14ac:dyDescent="0.25">
      <c r="A605" t="str">
        <f t="shared" si="87"/>
        <v>TU</v>
      </c>
      <c r="B605" t="str">
        <f t="shared" si="89"/>
        <v>topup sample</v>
      </c>
      <c r="C605" t="str">
        <f t="shared" si="81"/>
        <v>freq</v>
      </c>
      <c r="G605" t="s">
        <v>145</v>
      </c>
      <c r="I605" t="s">
        <v>74</v>
      </c>
    </row>
    <row r="606" spans="1:15" x14ac:dyDescent="0.25">
      <c r="A606" t="str">
        <f t="shared" si="87"/>
        <v>TU</v>
      </c>
      <c r="B606" t="str">
        <f t="shared" si="89"/>
        <v>topup sample</v>
      </c>
      <c r="C606" t="str">
        <f t="shared" si="81"/>
        <v>freq</v>
      </c>
      <c r="G606" t="s">
        <v>221</v>
      </c>
      <c r="H606" t="s">
        <v>219</v>
      </c>
      <c r="I606" t="s">
        <v>222</v>
      </c>
    </row>
    <row r="607" spans="1:15" x14ac:dyDescent="0.25">
      <c r="A607" t="str">
        <f t="shared" si="87"/>
        <v>TU</v>
      </c>
      <c r="B607" t="str">
        <f t="shared" si="89"/>
        <v>topup sample</v>
      </c>
      <c r="C607" t="str">
        <f t="shared" si="81"/>
        <v>freq</v>
      </c>
      <c r="G607" t="s">
        <v>223</v>
      </c>
      <c r="H607" t="s">
        <v>224</v>
      </c>
      <c r="I607" t="s">
        <v>225</v>
      </c>
    </row>
    <row r="608" spans="1:15" x14ac:dyDescent="0.25">
      <c r="A608" t="str">
        <f t="shared" si="87"/>
        <v>TU</v>
      </c>
      <c r="B608" t="str">
        <f t="shared" si="89"/>
        <v>topup sample</v>
      </c>
      <c r="C608" t="str">
        <f t="shared" si="81"/>
        <v>freq</v>
      </c>
      <c r="G608" t="s">
        <v>226</v>
      </c>
      <c r="H608" t="s">
        <v>227</v>
      </c>
      <c r="I608" t="s">
        <v>228</v>
      </c>
    </row>
    <row r="609" spans="1:15" x14ac:dyDescent="0.25">
      <c r="A609" t="str">
        <f t="shared" si="87"/>
        <v>TU</v>
      </c>
      <c r="B609" t="str">
        <f t="shared" si="89"/>
        <v>topup sample</v>
      </c>
      <c r="C609" t="str">
        <f t="shared" ref="C609:C672" si="90">C608</f>
        <v>freq</v>
      </c>
      <c r="G609" t="s">
        <v>218</v>
      </c>
      <c r="H609" t="s">
        <v>219</v>
      </c>
      <c r="I609" t="s">
        <v>220</v>
      </c>
    </row>
    <row r="610" spans="1:15" x14ac:dyDescent="0.25">
      <c r="A610" t="str">
        <f t="shared" si="87"/>
        <v>TU</v>
      </c>
      <c r="B610" t="str">
        <f t="shared" si="89"/>
        <v>topup sample</v>
      </c>
      <c r="C610" t="str">
        <f t="shared" si="90"/>
        <v>freq</v>
      </c>
    </row>
    <row r="611" spans="1:15" x14ac:dyDescent="0.25">
      <c r="A611" t="str">
        <f t="shared" si="87"/>
        <v>TU</v>
      </c>
      <c r="B611" t="str">
        <f t="shared" si="89"/>
        <v>topup sample</v>
      </c>
      <c r="C611" t="str">
        <f t="shared" si="90"/>
        <v>freq</v>
      </c>
      <c r="H611" t="s">
        <v>74</v>
      </c>
      <c r="K611" t="s">
        <v>155</v>
      </c>
    </row>
    <row r="612" spans="1:15" x14ac:dyDescent="0.25">
      <c r="A612" t="str">
        <f t="shared" si="87"/>
        <v>p1typeTU</v>
      </c>
      <c r="B612" t="str">
        <f t="shared" si="89"/>
        <v>topup sample</v>
      </c>
      <c r="C612" t="str">
        <f t="shared" si="90"/>
        <v>freq</v>
      </c>
      <c r="D612" t="str">
        <f>G612</f>
        <v>p1type</v>
      </c>
      <c r="G612" t="s">
        <v>160</v>
      </c>
      <c r="H612" t="s">
        <v>74</v>
      </c>
      <c r="I612">
        <v>12</v>
      </c>
      <c r="J612">
        <v>13</v>
      </c>
      <c r="K612">
        <v>14</v>
      </c>
      <c r="L612">
        <v>15</v>
      </c>
      <c r="M612">
        <v>16</v>
      </c>
      <c r="N612" t="s">
        <v>74</v>
      </c>
      <c r="O612" t="s">
        <v>81</v>
      </c>
    </row>
    <row r="613" spans="1:15" x14ac:dyDescent="0.25">
      <c r="A613" t="str">
        <f t="shared" si="87"/>
        <v>p1typeTU</v>
      </c>
      <c r="B613" t="str">
        <f t="shared" si="89"/>
        <v>topup sample</v>
      </c>
      <c r="C613" t="str">
        <f t="shared" si="90"/>
        <v>freq</v>
      </c>
      <c r="D613" t="str">
        <f>D612</f>
        <v>p1type</v>
      </c>
      <c r="G613" t="s">
        <v>79</v>
      </c>
      <c r="H613" t="s">
        <v>159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159</v>
      </c>
      <c r="O613" t="s">
        <v>157</v>
      </c>
    </row>
    <row r="614" spans="1:15" x14ac:dyDescent="0.25">
      <c r="A614" t="str">
        <f t="shared" si="87"/>
        <v>p1type1TUN</v>
      </c>
      <c r="B614" t="str">
        <f t="shared" si="89"/>
        <v>topup sample</v>
      </c>
      <c r="C614" t="str">
        <f t="shared" si="90"/>
        <v>freq</v>
      </c>
      <c r="D614" t="str">
        <f t="shared" ref="D614:D624" si="91">D613</f>
        <v>p1type</v>
      </c>
      <c r="E614">
        <f>G614</f>
        <v>1</v>
      </c>
      <c r="F614" t="s">
        <v>179</v>
      </c>
      <c r="G614">
        <v>1</v>
      </c>
      <c r="H614" t="s">
        <v>74</v>
      </c>
      <c r="I614" s="2">
        <v>3388</v>
      </c>
      <c r="J614" s="2">
        <v>3247</v>
      </c>
      <c r="K614" s="2">
        <v>3125</v>
      </c>
      <c r="L614" s="2">
        <v>2995</v>
      </c>
      <c r="M614" s="2">
        <v>2819</v>
      </c>
      <c r="N614" t="s">
        <v>74</v>
      </c>
      <c r="O614" s="2">
        <v>15574</v>
      </c>
    </row>
    <row r="615" spans="1:15" x14ac:dyDescent="0.25">
      <c r="A615" t="str">
        <f t="shared" si="87"/>
        <v>p1type1TUP</v>
      </c>
      <c r="B615" t="str">
        <f t="shared" si="89"/>
        <v>topup sample</v>
      </c>
      <c r="C615" t="str">
        <f t="shared" si="90"/>
        <v>freq</v>
      </c>
      <c r="D615" t="str">
        <f t="shared" si="91"/>
        <v>p1type</v>
      </c>
      <c r="E615">
        <f>E614</f>
        <v>1</v>
      </c>
      <c r="F615" t="s">
        <v>180</v>
      </c>
      <c r="H615" t="s">
        <v>74</v>
      </c>
      <c r="I615">
        <v>84.81</v>
      </c>
      <c r="J615">
        <v>82.52</v>
      </c>
      <c r="K615">
        <v>81.72</v>
      </c>
      <c r="L615">
        <v>80.92</v>
      </c>
      <c r="M615">
        <v>79.989999999999995</v>
      </c>
      <c r="N615" t="s">
        <v>74</v>
      </c>
      <c r="O615">
        <v>82.06</v>
      </c>
    </row>
    <row r="616" spans="1:15" x14ac:dyDescent="0.25">
      <c r="A616" t="str">
        <f t="shared" si="87"/>
        <v>p1typeTU</v>
      </c>
      <c r="B616" t="str">
        <f t="shared" si="89"/>
        <v>topup sample</v>
      </c>
      <c r="C616" t="str">
        <f t="shared" si="90"/>
        <v>freq</v>
      </c>
      <c r="D616" t="str">
        <f t="shared" si="91"/>
        <v>p1type</v>
      </c>
      <c r="G616" t="s">
        <v>79</v>
      </c>
      <c r="H616" t="s">
        <v>159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159</v>
      </c>
      <c r="O616" t="s">
        <v>157</v>
      </c>
    </row>
    <row r="617" spans="1:15" x14ac:dyDescent="0.25">
      <c r="A617" t="str">
        <f t="shared" si="87"/>
        <v>p1type2TUN</v>
      </c>
      <c r="B617" t="str">
        <f t="shared" si="89"/>
        <v>topup sample</v>
      </c>
      <c r="C617" t="str">
        <f t="shared" si="90"/>
        <v>freq</v>
      </c>
      <c r="D617" t="str">
        <f t="shared" si="91"/>
        <v>p1type</v>
      </c>
      <c r="E617">
        <f>G617</f>
        <v>2</v>
      </c>
      <c r="F617" t="s">
        <v>179</v>
      </c>
      <c r="G617">
        <v>2</v>
      </c>
      <c r="H617" t="s">
        <v>74</v>
      </c>
      <c r="I617">
        <v>534</v>
      </c>
      <c r="J617">
        <v>596</v>
      </c>
      <c r="K617">
        <v>612</v>
      </c>
      <c r="L617">
        <v>619</v>
      </c>
      <c r="M617">
        <v>629</v>
      </c>
      <c r="N617" t="s">
        <v>74</v>
      </c>
      <c r="O617" s="2">
        <v>2990</v>
      </c>
    </row>
    <row r="618" spans="1:15" x14ac:dyDescent="0.25">
      <c r="A618" t="str">
        <f t="shared" si="87"/>
        <v>p1type2TUP</v>
      </c>
      <c r="B618" t="str">
        <f t="shared" si="89"/>
        <v>topup sample</v>
      </c>
      <c r="C618" t="str">
        <f t="shared" si="90"/>
        <v>freq</v>
      </c>
      <c r="D618" t="str">
        <f t="shared" si="91"/>
        <v>p1type</v>
      </c>
      <c r="E618">
        <f>E617</f>
        <v>2</v>
      </c>
      <c r="F618" t="s">
        <v>180</v>
      </c>
      <c r="H618" t="s">
        <v>74</v>
      </c>
      <c r="I618">
        <v>13.37</v>
      </c>
      <c r="J618">
        <v>15.15</v>
      </c>
      <c r="K618">
        <v>16</v>
      </c>
      <c r="L618">
        <v>16.73</v>
      </c>
      <c r="M618">
        <v>17.850000000000001</v>
      </c>
      <c r="N618" t="s">
        <v>74</v>
      </c>
      <c r="O618">
        <v>15.75</v>
      </c>
    </row>
    <row r="619" spans="1:15" x14ac:dyDescent="0.25">
      <c r="A619" t="str">
        <f t="shared" si="87"/>
        <v>p1typeTU</v>
      </c>
      <c r="B619" t="str">
        <f t="shared" si="89"/>
        <v>topup sample</v>
      </c>
      <c r="C619" t="str">
        <f t="shared" si="90"/>
        <v>freq</v>
      </c>
      <c r="D619" t="str">
        <f t="shared" si="91"/>
        <v>p1type</v>
      </c>
      <c r="G619" t="s">
        <v>79</v>
      </c>
      <c r="H619" t="s">
        <v>159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159</v>
      </c>
      <c r="O619" t="s">
        <v>157</v>
      </c>
    </row>
    <row r="620" spans="1:15" x14ac:dyDescent="0.25">
      <c r="A620" t="str">
        <f t="shared" si="87"/>
        <v>p1type.TUN</v>
      </c>
      <c r="B620" t="str">
        <f t="shared" si="89"/>
        <v>topup sample</v>
      </c>
      <c r="C620" t="str">
        <f t="shared" si="90"/>
        <v>freq</v>
      </c>
      <c r="D620" t="str">
        <f t="shared" si="91"/>
        <v>p1type</v>
      </c>
      <c r="E620" t="str">
        <f>G620</f>
        <v>.</v>
      </c>
      <c r="F620" t="s">
        <v>179</v>
      </c>
      <c r="G620" t="s">
        <v>93</v>
      </c>
      <c r="H620" t="s">
        <v>74</v>
      </c>
      <c r="I620">
        <v>73</v>
      </c>
      <c r="J620">
        <v>92</v>
      </c>
      <c r="K620">
        <v>87</v>
      </c>
      <c r="L620">
        <v>87</v>
      </c>
      <c r="M620">
        <v>76</v>
      </c>
      <c r="N620" t="s">
        <v>74</v>
      </c>
      <c r="O620">
        <v>415</v>
      </c>
    </row>
    <row r="621" spans="1:15" x14ac:dyDescent="0.25">
      <c r="A621" t="str">
        <f t="shared" si="87"/>
        <v>p1type.TUP</v>
      </c>
      <c r="B621" t="str">
        <f t="shared" si="89"/>
        <v>topup sample</v>
      </c>
      <c r="C621" t="str">
        <f t="shared" si="90"/>
        <v>freq</v>
      </c>
      <c r="D621" t="str">
        <f t="shared" si="91"/>
        <v>p1type</v>
      </c>
      <c r="E621" t="str">
        <f>E620</f>
        <v>.</v>
      </c>
      <c r="F621" t="s">
        <v>180</v>
      </c>
      <c r="H621" t="s">
        <v>74</v>
      </c>
      <c r="I621">
        <v>1.83</v>
      </c>
      <c r="J621">
        <v>2.34</v>
      </c>
      <c r="K621">
        <v>2.2799999999999998</v>
      </c>
      <c r="L621">
        <v>2.35</v>
      </c>
      <c r="M621">
        <v>2.16</v>
      </c>
      <c r="N621" t="s">
        <v>74</v>
      </c>
      <c r="O621">
        <v>2.19</v>
      </c>
    </row>
    <row r="622" spans="1:15" x14ac:dyDescent="0.25">
      <c r="A622" t="str">
        <f t="shared" si="87"/>
        <v>p1typeTU</v>
      </c>
      <c r="B622" t="str">
        <f t="shared" si="89"/>
        <v>topup sample</v>
      </c>
      <c r="C622" t="str">
        <f t="shared" si="90"/>
        <v>freq</v>
      </c>
      <c r="D622" t="str">
        <f t="shared" si="91"/>
        <v>p1type</v>
      </c>
      <c r="G622" t="s">
        <v>79</v>
      </c>
      <c r="H622" t="s">
        <v>159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159</v>
      </c>
      <c r="O622" t="s">
        <v>157</v>
      </c>
    </row>
    <row r="623" spans="1:15" x14ac:dyDescent="0.25">
      <c r="A623" t="str">
        <f t="shared" si="87"/>
        <v>p1typeTotalTUN</v>
      </c>
      <c r="B623" t="str">
        <f t="shared" si="89"/>
        <v>topup sample</v>
      </c>
      <c r="C623" t="str">
        <f t="shared" si="90"/>
        <v>freq</v>
      </c>
      <c r="D623" t="str">
        <f t="shared" si="91"/>
        <v>p1type</v>
      </c>
      <c r="E623" t="str">
        <f>G623</f>
        <v>Total</v>
      </c>
      <c r="F623" t="s">
        <v>179</v>
      </c>
      <c r="G623" t="s">
        <v>81</v>
      </c>
      <c r="H623" t="s">
        <v>74</v>
      </c>
      <c r="I623" s="2">
        <v>3995</v>
      </c>
      <c r="J623" s="2">
        <v>3935</v>
      </c>
      <c r="K623" s="2">
        <v>3824</v>
      </c>
      <c r="L623" s="2">
        <v>3701</v>
      </c>
      <c r="M623" s="2">
        <v>3524</v>
      </c>
      <c r="N623" t="s">
        <v>74</v>
      </c>
      <c r="O623" s="2">
        <v>18979</v>
      </c>
    </row>
    <row r="624" spans="1:15" x14ac:dyDescent="0.25">
      <c r="A624" t="str">
        <f t="shared" si="87"/>
        <v>p1typeTotalTUP</v>
      </c>
      <c r="B624" t="str">
        <f t="shared" si="89"/>
        <v>topup sample</v>
      </c>
      <c r="C624" t="str">
        <f t="shared" si="90"/>
        <v>freq</v>
      </c>
      <c r="D624" t="str">
        <f t="shared" si="91"/>
        <v>p1type</v>
      </c>
      <c r="E624" t="str">
        <f>E623</f>
        <v>Total</v>
      </c>
      <c r="F624" t="s">
        <v>180</v>
      </c>
      <c r="H624" t="s">
        <v>74</v>
      </c>
      <c r="I624">
        <v>100</v>
      </c>
      <c r="J624">
        <v>100</v>
      </c>
      <c r="K624">
        <v>100</v>
      </c>
      <c r="L624">
        <v>100</v>
      </c>
      <c r="M624">
        <v>100</v>
      </c>
      <c r="N624" t="s">
        <v>74</v>
      </c>
      <c r="O624">
        <v>100</v>
      </c>
    </row>
    <row r="625" spans="1:15" x14ac:dyDescent="0.25">
      <c r="A625" t="str">
        <f t="shared" si="87"/>
        <v>TU</v>
      </c>
      <c r="B625" t="str">
        <f t="shared" si="89"/>
        <v>topup sample</v>
      </c>
      <c r="C625" t="str">
        <f t="shared" si="90"/>
        <v>freq</v>
      </c>
    </row>
    <row r="626" spans="1:15" x14ac:dyDescent="0.25">
      <c r="A626" t="str">
        <f t="shared" si="87"/>
        <v>TU</v>
      </c>
      <c r="B626" t="str">
        <f t="shared" si="89"/>
        <v>topup sample</v>
      </c>
      <c r="C626" t="str">
        <f t="shared" si="90"/>
        <v>freq</v>
      </c>
    </row>
    <row r="627" spans="1:15" x14ac:dyDescent="0.25">
      <c r="A627" t="str">
        <f t="shared" si="87"/>
        <v>TU</v>
      </c>
      <c r="B627" t="str">
        <f t="shared" si="89"/>
        <v>topup sample</v>
      </c>
      <c r="C627" t="str">
        <f t="shared" si="90"/>
        <v>freq</v>
      </c>
      <c r="G627" t="s">
        <v>218</v>
      </c>
      <c r="H627" t="s">
        <v>219</v>
      </c>
      <c r="I627" t="s">
        <v>220</v>
      </c>
    </row>
    <row r="628" spans="1:15" x14ac:dyDescent="0.25">
      <c r="A628" t="str">
        <f t="shared" si="87"/>
        <v>TU</v>
      </c>
      <c r="B628" t="str">
        <f t="shared" si="89"/>
        <v>topup sample</v>
      </c>
      <c r="C628" t="str">
        <f t="shared" si="90"/>
        <v>freq</v>
      </c>
      <c r="G628" t="s">
        <v>145</v>
      </c>
      <c r="I628" t="s">
        <v>74</v>
      </c>
    </row>
    <row r="629" spans="1:15" x14ac:dyDescent="0.25">
      <c r="A629" t="str">
        <f t="shared" si="87"/>
        <v>TU</v>
      </c>
      <c r="B629" t="str">
        <f t="shared" si="89"/>
        <v>topup sample</v>
      </c>
      <c r="C629" t="str">
        <f t="shared" si="90"/>
        <v>freq</v>
      </c>
      <c r="G629" t="s">
        <v>221</v>
      </c>
      <c r="H629" t="s">
        <v>219</v>
      </c>
      <c r="I629" t="s">
        <v>222</v>
      </c>
    </row>
    <row r="630" spans="1:15" x14ac:dyDescent="0.25">
      <c r="A630" t="str">
        <f t="shared" si="87"/>
        <v>TU</v>
      </c>
      <c r="B630" t="str">
        <f t="shared" si="89"/>
        <v>topup sample</v>
      </c>
      <c r="C630" t="str">
        <f t="shared" si="90"/>
        <v>freq</v>
      </c>
      <c r="G630" t="s">
        <v>223</v>
      </c>
      <c r="H630" t="s">
        <v>224</v>
      </c>
      <c r="I630" t="s">
        <v>225</v>
      </c>
    </row>
    <row r="631" spans="1:15" x14ac:dyDescent="0.25">
      <c r="A631" t="str">
        <f t="shared" si="87"/>
        <v>TU</v>
      </c>
      <c r="B631" t="str">
        <f t="shared" si="89"/>
        <v>topup sample</v>
      </c>
      <c r="C631" t="str">
        <f t="shared" si="90"/>
        <v>freq</v>
      </c>
      <c r="G631" t="s">
        <v>226</v>
      </c>
      <c r="H631" t="s">
        <v>227</v>
      </c>
      <c r="I631" t="s">
        <v>228</v>
      </c>
    </row>
    <row r="632" spans="1:15" x14ac:dyDescent="0.25">
      <c r="A632" t="str">
        <f t="shared" si="87"/>
        <v>TU</v>
      </c>
      <c r="B632" t="str">
        <f t="shared" si="89"/>
        <v>topup sample</v>
      </c>
      <c r="C632" t="str">
        <f t="shared" si="90"/>
        <v>freq</v>
      </c>
      <c r="G632" t="s">
        <v>218</v>
      </c>
      <c r="H632" t="s">
        <v>219</v>
      </c>
      <c r="I632" t="s">
        <v>220</v>
      </c>
    </row>
    <row r="633" spans="1:15" x14ac:dyDescent="0.25">
      <c r="A633" t="str">
        <f t="shared" si="87"/>
        <v>TU</v>
      </c>
      <c r="B633" t="str">
        <f t="shared" si="89"/>
        <v>topup sample</v>
      </c>
      <c r="C633" t="str">
        <f t="shared" si="90"/>
        <v>freq</v>
      </c>
    </row>
    <row r="634" spans="1:15" x14ac:dyDescent="0.25">
      <c r="A634" t="str">
        <f t="shared" si="87"/>
        <v>TU</v>
      </c>
      <c r="B634" t="str">
        <f t="shared" si="89"/>
        <v>topup sample</v>
      </c>
      <c r="C634" t="str">
        <f t="shared" si="90"/>
        <v>freq</v>
      </c>
      <c r="H634" t="s">
        <v>74</v>
      </c>
      <c r="K634" t="s">
        <v>155</v>
      </c>
    </row>
    <row r="635" spans="1:15" x14ac:dyDescent="0.25">
      <c r="A635" t="str">
        <f t="shared" si="87"/>
        <v>p1lasttimeTU</v>
      </c>
      <c r="B635" t="str">
        <f t="shared" si="89"/>
        <v>topup sample</v>
      </c>
      <c r="C635" t="str">
        <f t="shared" si="90"/>
        <v>freq</v>
      </c>
      <c r="D635" t="str">
        <f>G635</f>
        <v>p1lasttime</v>
      </c>
      <c r="G635" t="s">
        <v>161</v>
      </c>
      <c r="H635" t="s">
        <v>74</v>
      </c>
      <c r="I635">
        <v>12</v>
      </c>
      <c r="J635">
        <v>13</v>
      </c>
      <c r="K635">
        <v>14</v>
      </c>
      <c r="L635">
        <v>15</v>
      </c>
      <c r="M635">
        <v>16</v>
      </c>
      <c r="N635" t="s">
        <v>74</v>
      </c>
      <c r="O635" t="s">
        <v>81</v>
      </c>
    </row>
    <row r="636" spans="1:15" x14ac:dyDescent="0.25">
      <c r="A636" t="str">
        <f t="shared" si="87"/>
        <v>p1lasttimeTU</v>
      </c>
      <c r="B636" t="str">
        <f t="shared" si="89"/>
        <v>topup sample</v>
      </c>
      <c r="C636" t="str">
        <f t="shared" si="90"/>
        <v>freq</v>
      </c>
      <c r="D636" t="str">
        <f>D635</f>
        <v>p1lasttime</v>
      </c>
      <c r="G636" t="s">
        <v>79</v>
      </c>
      <c r="H636" t="s">
        <v>159</v>
      </c>
      <c r="I636" t="s">
        <v>79</v>
      </c>
      <c r="J636" t="s">
        <v>79</v>
      </c>
      <c r="K636" t="s">
        <v>79</v>
      </c>
      <c r="L636" t="s">
        <v>79</v>
      </c>
      <c r="M636" t="s">
        <v>79</v>
      </c>
      <c r="N636" t="s">
        <v>159</v>
      </c>
      <c r="O636" t="s">
        <v>157</v>
      </c>
    </row>
    <row r="637" spans="1:15" x14ac:dyDescent="0.25">
      <c r="A637" t="str">
        <f t="shared" si="87"/>
        <v>p1lasttime1TUN</v>
      </c>
      <c r="B637" t="str">
        <f t="shared" si="89"/>
        <v>topup sample</v>
      </c>
      <c r="C637" t="str">
        <f t="shared" si="90"/>
        <v>freq</v>
      </c>
      <c r="D637" t="str">
        <f t="shared" ref="D637:D653" si="92">D636</f>
        <v>p1lasttime</v>
      </c>
      <c r="E637">
        <f>G637</f>
        <v>1</v>
      </c>
      <c r="F637" t="s">
        <v>179</v>
      </c>
      <c r="G637">
        <v>1</v>
      </c>
      <c r="H637" t="s">
        <v>74</v>
      </c>
      <c r="I637" s="2">
        <v>1022</v>
      </c>
      <c r="J637">
        <v>998</v>
      </c>
      <c r="K637">
        <v>986</v>
      </c>
      <c r="L637" s="2">
        <v>1052</v>
      </c>
      <c r="M637">
        <v>963</v>
      </c>
      <c r="N637" t="s">
        <v>74</v>
      </c>
      <c r="O637" s="2">
        <v>5021</v>
      </c>
    </row>
    <row r="638" spans="1:15" x14ac:dyDescent="0.25">
      <c r="A638" t="str">
        <f t="shared" si="87"/>
        <v>p1lasttime1TUP</v>
      </c>
      <c r="B638" t="str">
        <f t="shared" si="89"/>
        <v>topup sample</v>
      </c>
      <c r="C638" t="str">
        <f t="shared" si="90"/>
        <v>freq</v>
      </c>
      <c r="D638" t="str">
        <f t="shared" si="92"/>
        <v>p1lasttime</v>
      </c>
      <c r="E638">
        <f>E637</f>
        <v>1</v>
      </c>
      <c r="F638" t="s">
        <v>180</v>
      </c>
      <c r="H638" t="s">
        <v>74</v>
      </c>
      <c r="I638">
        <v>25.58</v>
      </c>
      <c r="J638">
        <v>25.36</v>
      </c>
      <c r="K638">
        <v>25.78</v>
      </c>
      <c r="L638">
        <v>28.42</v>
      </c>
      <c r="M638">
        <v>27.33</v>
      </c>
      <c r="N638" t="s">
        <v>74</v>
      </c>
      <c r="O638">
        <v>26.46</v>
      </c>
    </row>
    <row r="639" spans="1:15" x14ac:dyDescent="0.25">
      <c r="A639" t="str">
        <f t="shared" si="87"/>
        <v>p1lasttimeTU</v>
      </c>
      <c r="B639" t="str">
        <f t="shared" si="89"/>
        <v>topup sample</v>
      </c>
      <c r="C639" t="str">
        <f t="shared" si="90"/>
        <v>freq</v>
      </c>
      <c r="D639" t="str">
        <f t="shared" si="92"/>
        <v>p1lasttime</v>
      </c>
      <c r="G639" t="s">
        <v>79</v>
      </c>
      <c r="H639" t="s">
        <v>159</v>
      </c>
      <c r="I639" t="s">
        <v>79</v>
      </c>
      <c r="J639" t="s">
        <v>79</v>
      </c>
      <c r="K639" t="s">
        <v>79</v>
      </c>
      <c r="L639" t="s">
        <v>79</v>
      </c>
      <c r="M639" t="s">
        <v>79</v>
      </c>
      <c r="N639" t="s">
        <v>159</v>
      </c>
      <c r="O639" t="s">
        <v>157</v>
      </c>
    </row>
    <row r="640" spans="1:15" x14ac:dyDescent="0.25">
      <c r="A640" t="str">
        <f t="shared" si="87"/>
        <v>p1lasttime2TUN</v>
      </c>
      <c r="B640" t="str">
        <f t="shared" si="89"/>
        <v>topup sample</v>
      </c>
      <c r="C640" t="str">
        <f t="shared" si="90"/>
        <v>freq</v>
      </c>
      <c r="D640" t="str">
        <f t="shared" si="92"/>
        <v>p1lasttime</v>
      </c>
      <c r="E640">
        <f>G640</f>
        <v>2</v>
      </c>
      <c r="F640" t="s">
        <v>179</v>
      </c>
      <c r="G640">
        <v>2</v>
      </c>
      <c r="H640" t="s">
        <v>74</v>
      </c>
      <c r="I640" s="2">
        <v>1327</v>
      </c>
      <c r="J640" s="2">
        <v>1337</v>
      </c>
      <c r="K640" s="2">
        <v>1299</v>
      </c>
      <c r="L640" s="2">
        <v>1246</v>
      </c>
      <c r="M640" s="2">
        <v>1228</v>
      </c>
      <c r="N640" t="s">
        <v>74</v>
      </c>
      <c r="O640" s="2">
        <v>6437</v>
      </c>
    </row>
    <row r="641" spans="1:15" x14ac:dyDescent="0.25">
      <c r="A641" t="str">
        <f t="shared" ref="A641:A704" si="93">CONCATENATE(D641,E641,IF(B641="main sample","MS","TU"),F641)</f>
        <v>p1lasttime2TUP</v>
      </c>
      <c r="B641" t="str">
        <f t="shared" si="89"/>
        <v>topup sample</v>
      </c>
      <c r="C641" t="str">
        <f t="shared" si="90"/>
        <v>freq</v>
      </c>
      <c r="D641" t="str">
        <f t="shared" si="92"/>
        <v>p1lasttime</v>
      </c>
      <c r="E641">
        <f>E640</f>
        <v>2</v>
      </c>
      <c r="F641" t="s">
        <v>180</v>
      </c>
      <c r="H641" t="s">
        <v>74</v>
      </c>
      <c r="I641">
        <v>33.22</v>
      </c>
      <c r="J641">
        <v>33.979999999999997</v>
      </c>
      <c r="K641">
        <v>33.97</v>
      </c>
      <c r="L641">
        <v>33.67</v>
      </c>
      <c r="M641">
        <v>34.85</v>
      </c>
      <c r="N641" t="s">
        <v>74</v>
      </c>
      <c r="O641">
        <v>33.92</v>
      </c>
    </row>
    <row r="642" spans="1:15" x14ac:dyDescent="0.25">
      <c r="A642" t="str">
        <f t="shared" si="93"/>
        <v>p1lasttimeTU</v>
      </c>
      <c r="B642" t="str">
        <f t="shared" si="89"/>
        <v>topup sample</v>
      </c>
      <c r="C642" t="str">
        <f t="shared" si="90"/>
        <v>freq</v>
      </c>
      <c r="D642" t="str">
        <f t="shared" si="92"/>
        <v>p1lasttime</v>
      </c>
      <c r="G642" t="s">
        <v>79</v>
      </c>
      <c r="H642" t="s">
        <v>159</v>
      </c>
      <c r="I642" t="s">
        <v>79</v>
      </c>
      <c r="J642" t="s">
        <v>79</v>
      </c>
      <c r="K642" t="s">
        <v>79</v>
      </c>
      <c r="L642" t="s">
        <v>79</v>
      </c>
      <c r="M642" t="s">
        <v>79</v>
      </c>
      <c r="N642" t="s">
        <v>159</v>
      </c>
      <c r="O642" t="s">
        <v>157</v>
      </c>
    </row>
    <row r="643" spans="1:15" x14ac:dyDescent="0.25">
      <c r="A643" t="str">
        <f t="shared" si="93"/>
        <v>p1lasttime3TUN</v>
      </c>
      <c r="B643" t="str">
        <f t="shared" si="89"/>
        <v>topup sample</v>
      </c>
      <c r="C643" t="str">
        <f t="shared" si="90"/>
        <v>freq</v>
      </c>
      <c r="D643" t="str">
        <f t="shared" si="92"/>
        <v>p1lasttime</v>
      </c>
      <c r="E643">
        <f>G643</f>
        <v>3</v>
      </c>
      <c r="F643" t="s">
        <v>179</v>
      </c>
      <c r="G643">
        <v>3</v>
      </c>
      <c r="H643" t="s">
        <v>74</v>
      </c>
      <c r="I643" s="2">
        <v>1210</v>
      </c>
      <c r="J643" s="2">
        <v>1157</v>
      </c>
      <c r="K643" s="2">
        <v>1114</v>
      </c>
      <c r="L643" s="2">
        <v>1018</v>
      </c>
      <c r="M643">
        <v>969</v>
      </c>
      <c r="N643" t="s">
        <v>74</v>
      </c>
      <c r="O643" s="2">
        <v>5468</v>
      </c>
    </row>
    <row r="644" spans="1:15" x14ac:dyDescent="0.25">
      <c r="A644" t="str">
        <f t="shared" si="93"/>
        <v>p1lasttime3TUP</v>
      </c>
      <c r="B644" t="str">
        <f t="shared" si="89"/>
        <v>topup sample</v>
      </c>
      <c r="C644" t="str">
        <f t="shared" si="90"/>
        <v>freq</v>
      </c>
      <c r="D644" t="str">
        <f t="shared" si="92"/>
        <v>p1lasttime</v>
      </c>
      <c r="E644">
        <f>E643</f>
        <v>3</v>
      </c>
      <c r="F644" t="s">
        <v>180</v>
      </c>
      <c r="H644" t="s">
        <v>74</v>
      </c>
      <c r="I644">
        <v>30.29</v>
      </c>
      <c r="J644">
        <v>29.4</v>
      </c>
      <c r="K644">
        <v>29.13</v>
      </c>
      <c r="L644">
        <v>27.51</v>
      </c>
      <c r="M644">
        <v>27.5</v>
      </c>
      <c r="N644" t="s">
        <v>74</v>
      </c>
      <c r="O644">
        <v>28.81</v>
      </c>
    </row>
    <row r="645" spans="1:15" x14ac:dyDescent="0.25">
      <c r="A645" t="str">
        <f t="shared" si="93"/>
        <v>p1lasttimeTU</v>
      </c>
      <c r="B645" t="str">
        <f t="shared" si="89"/>
        <v>topup sample</v>
      </c>
      <c r="C645" t="str">
        <f t="shared" si="90"/>
        <v>freq</v>
      </c>
      <c r="D645" t="str">
        <f t="shared" si="92"/>
        <v>p1lasttime</v>
      </c>
      <c r="G645" t="s">
        <v>79</v>
      </c>
      <c r="H645" t="s">
        <v>159</v>
      </c>
      <c r="I645" t="s">
        <v>79</v>
      </c>
      <c r="J645" t="s">
        <v>79</v>
      </c>
      <c r="K645" t="s">
        <v>79</v>
      </c>
      <c r="L645" t="s">
        <v>79</v>
      </c>
      <c r="M645" t="s">
        <v>79</v>
      </c>
      <c r="N645" t="s">
        <v>159</v>
      </c>
      <c r="O645" t="s">
        <v>157</v>
      </c>
    </row>
    <row r="646" spans="1:15" x14ac:dyDescent="0.25">
      <c r="A646" t="str">
        <f t="shared" si="93"/>
        <v>p1lasttime4TUN</v>
      </c>
      <c r="B646" t="str">
        <f t="shared" si="89"/>
        <v>topup sample</v>
      </c>
      <c r="C646" t="str">
        <f t="shared" si="90"/>
        <v>freq</v>
      </c>
      <c r="D646" t="str">
        <f t="shared" si="92"/>
        <v>p1lasttime</v>
      </c>
      <c r="E646">
        <f>G646</f>
        <v>4</v>
      </c>
      <c r="F646" t="s">
        <v>179</v>
      </c>
      <c r="G646">
        <v>4</v>
      </c>
      <c r="H646" t="s">
        <v>74</v>
      </c>
      <c r="I646">
        <v>363</v>
      </c>
      <c r="J646">
        <v>351</v>
      </c>
      <c r="K646">
        <v>338</v>
      </c>
      <c r="L646">
        <v>298</v>
      </c>
      <c r="M646">
        <v>288</v>
      </c>
      <c r="N646" t="s">
        <v>74</v>
      </c>
      <c r="O646" s="2">
        <v>1638</v>
      </c>
    </row>
    <row r="647" spans="1:15" x14ac:dyDescent="0.25">
      <c r="A647" t="str">
        <f t="shared" si="93"/>
        <v>p1lasttime4TUP</v>
      </c>
      <c r="B647" t="str">
        <f t="shared" si="89"/>
        <v>topup sample</v>
      </c>
      <c r="C647" t="str">
        <f t="shared" si="90"/>
        <v>freq</v>
      </c>
      <c r="D647" t="str">
        <f t="shared" si="92"/>
        <v>p1lasttime</v>
      </c>
      <c r="E647">
        <f>E646</f>
        <v>4</v>
      </c>
      <c r="F647" t="s">
        <v>180</v>
      </c>
      <c r="H647" t="s">
        <v>74</v>
      </c>
      <c r="I647">
        <v>9.09</v>
      </c>
      <c r="J647">
        <v>8.92</v>
      </c>
      <c r="K647">
        <v>8.84</v>
      </c>
      <c r="L647">
        <v>8.0500000000000007</v>
      </c>
      <c r="M647">
        <v>8.17</v>
      </c>
      <c r="N647" t="s">
        <v>74</v>
      </c>
      <c r="O647">
        <v>8.6300000000000008</v>
      </c>
    </row>
    <row r="648" spans="1:15" x14ac:dyDescent="0.25">
      <c r="A648" t="str">
        <f t="shared" si="93"/>
        <v>p1lasttimeTU</v>
      </c>
      <c r="B648" t="str">
        <f t="shared" si="89"/>
        <v>topup sample</v>
      </c>
      <c r="C648" t="str">
        <f t="shared" si="90"/>
        <v>freq</v>
      </c>
      <c r="D648" t="str">
        <f t="shared" si="92"/>
        <v>p1lasttime</v>
      </c>
      <c r="G648" t="s">
        <v>79</v>
      </c>
      <c r="H648" t="s">
        <v>159</v>
      </c>
      <c r="I648" t="s">
        <v>79</v>
      </c>
      <c r="J648" t="s">
        <v>79</v>
      </c>
      <c r="K648" t="s">
        <v>79</v>
      </c>
      <c r="L648" t="s">
        <v>79</v>
      </c>
      <c r="M648" t="s">
        <v>79</v>
      </c>
      <c r="N648" t="s">
        <v>159</v>
      </c>
      <c r="O648" t="s">
        <v>157</v>
      </c>
    </row>
    <row r="649" spans="1:15" x14ac:dyDescent="0.25">
      <c r="A649" t="str">
        <f t="shared" si="93"/>
        <v>p1lasttime.TUN</v>
      </c>
      <c r="B649" t="str">
        <f t="shared" si="89"/>
        <v>topup sample</v>
      </c>
      <c r="C649" t="str">
        <f t="shared" si="90"/>
        <v>freq</v>
      </c>
      <c r="D649" t="str">
        <f t="shared" si="92"/>
        <v>p1lasttime</v>
      </c>
      <c r="E649" t="str">
        <f>G649</f>
        <v>.</v>
      </c>
      <c r="F649" t="s">
        <v>179</v>
      </c>
      <c r="G649" t="s">
        <v>93</v>
      </c>
      <c r="H649" t="s">
        <v>74</v>
      </c>
      <c r="I649">
        <v>73</v>
      </c>
      <c r="J649">
        <v>92</v>
      </c>
      <c r="K649">
        <v>87</v>
      </c>
      <c r="L649">
        <v>87</v>
      </c>
      <c r="M649">
        <v>76</v>
      </c>
      <c r="N649" t="s">
        <v>74</v>
      </c>
      <c r="O649">
        <v>415</v>
      </c>
    </row>
    <row r="650" spans="1:15" x14ac:dyDescent="0.25">
      <c r="A650" t="str">
        <f t="shared" si="93"/>
        <v>p1lasttime.TUP</v>
      </c>
      <c r="B650" t="str">
        <f t="shared" si="89"/>
        <v>topup sample</v>
      </c>
      <c r="C650" t="str">
        <f t="shared" si="90"/>
        <v>freq</v>
      </c>
      <c r="D650" t="str">
        <f t="shared" si="92"/>
        <v>p1lasttime</v>
      </c>
      <c r="E650" t="str">
        <f>E649</f>
        <v>.</v>
      </c>
      <c r="F650" t="s">
        <v>180</v>
      </c>
      <c r="H650" t="s">
        <v>74</v>
      </c>
      <c r="I650">
        <v>1.83</v>
      </c>
      <c r="J650">
        <v>2.34</v>
      </c>
      <c r="K650">
        <v>2.2799999999999998</v>
      </c>
      <c r="L650">
        <v>2.35</v>
      </c>
      <c r="M650">
        <v>2.16</v>
      </c>
      <c r="N650" t="s">
        <v>74</v>
      </c>
      <c r="O650">
        <v>2.19</v>
      </c>
    </row>
    <row r="651" spans="1:15" x14ac:dyDescent="0.25">
      <c r="A651" t="str">
        <f t="shared" si="93"/>
        <v>p1lasttimeTU</v>
      </c>
      <c r="B651" t="str">
        <f t="shared" si="89"/>
        <v>topup sample</v>
      </c>
      <c r="C651" t="str">
        <f t="shared" si="90"/>
        <v>freq</v>
      </c>
      <c r="D651" t="str">
        <f t="shared" si="92"/>
        <v>p1lasttime</v>
      </c>
      <c r="G651" t="s">
        <v>79</v>
      </c>
      <c r="H651" t="s">
        <v>159</v>
      </c>
      <c r="I651" t="s">
        <v>79</v>
      </c>
      <c r="J651" t="s">
        <v>79</v>
      </c>
      <c r="K651" t="s">
        <v>79</v>
      </c>
      <c r="L651" t="s">
        <v>79</v>
      </c>
      <c r="M651" t="s">
        <v>79</v>
      </c>
      <c r="N651" t="s">
        <v>159</v>
      </c>
      <c r="O651" t="s">
        <v>157</v>
      </c>
    </row>
    <row r="652" spans="1:15" x14ac:dyDescent="0.25">
      <c r="A652" t="str">
        <f t="shared" si="93"/>
        <v>p1lasttimeTotalTUN</v>
      </c>
      <c r="B652" t="str">
        <f t="shared" si="89"/>
        <v>topup sample</v>
      </c>
      <c r="C652" t="str">
        <f t="shared" si="90"/>
        <v>freq</v>
      </c>
      <c r="D652" t="str">
        <f t="shared" si="92"/>
        <v>p1lasttime</v>
      </c>
      <c r="E652" t="str">
        <f>G652</f>
        <v>Total</v>
      </c>
      <c r="F652" t="s">
        <v>179</v>
      </c>
      <c r="G652" t="s">
        <v>81</v>
      </c>
      <c r="H652" t="s">
        <v>74</v>
      </c>
      <c r="I652" s="2">
        <v>3995</v>
      </c>
      <c r="J652" s="2">
        <v>3935</v>
      </c>
      <c r="K652" s="2">
        <v>3824</v>
      </c>
      <c r="L652" s="2">
        <v>3701</v>
      </c>
      <c r="M652" s="2">
        <v>3524</v>
      </c>
      <c r="N652" t="s">
        <v>74</v>
      </c>
      <c r="O652" s="2">
        <v>18979</v>
      </c>
    </row>
    <row r="653" spans="1:15" x14ac:dyDescent="0.25">
      <c r="A653" t="str">
        <f t="shared" si="93"/>
        <v>p1lasttimeTotalTUP</v>
      </c>
      <c r="B653" t="str">
        <f t="shared" si="89"/>
        <v>topup sample</v>
      </c>
      <c r="C653" t="str">
        <f t="shared" si="90"/>
        <v>freq</v>
      </c>
      <c r="D653" t="str">
        <f t="shared" si="92"/>
        <v>p1lasttime</v>
      </c>
      <c r="E653" t="str">
        <f>E652</f>
        <v>Total</v>
      </c>
      <c r="F653" t="s">
        <v>180</v>
      </c>
      <c r="H653" t="s">
        <v>74</v>
      </c>
      <c r="I653">
        <v>100</v>
      </c>
      <c r="J653">
        <v>100</v>
      </c>
      <c r="K653">
        <v>100</v>
      </c>
      <c r="L653">
        <v>100</v>
      </c>
      <c r="M653">
        <v>100</v>
      </c>
      <c r="N653" t="s">
        <v>74</v>
      </c>
      <c r="O653">
        <v>100</v>
      </c>
    </row>
    <row r="654" spans="1:15" x14ac:dyDescent="0.25">
      <c r="A654" t="str">
        <f t="shared" si="93"/>
        <v>TU</v>
      </c>
      <c r="B654" t="str">
        <f t="shared" si="89"/>
        <v>topup sample</v>
      </c>
      <c r="C654" t="str">
        <f t="shared" si="90"/>
        <v>freq</v>
      </c>
    </row>
    <row r="655" spans="1:15" x14ac:dyDescent="0.25">
      <c r="A655" t="str">
        <f t="shared" si="93"/>
        <v>TU</v>
      </c>
      <c r="B655" t="str">
        <f t="shared" si="89"/>
        <v>topup sample</v>
      </c>
      <c r="C655" t="str">
        <f t="shared" si="90"/>
        <v>freq</v>
      </c>
    </row>
    <row r="656" spans="1:15" x14ac:dyDescent="0.25">
      <c r="A656" t="str">
        <f t="shared" si="93"/>
        <v>TU</v>
      </c>
      <c r="B656" t="str">
        <f t="shared" si="89"/>
        <v>topup sample</v>
      </c>
      <c r="C656" t="str">
        <f t="shared" si="90"/>
        <v>freq</v>
      </c>
      <c r="G656" t="s">
        <v>218</v>
      </c>
      <c r="H656" t="s">
        <v>219</v>
      </c>
      <c r="I656" t="s">
        <v>220</v>
      </c>
    </row>
    <row r="657" spans="1:15" x14ac:dyDescent="0.25">
      <c r="A657" t="str">
        <f t="shared" si="93"/>
        <v>TU</v>
      </c>
      <c r="B657" t="str">
        <f t="shared" si="89"/>
        <v>topup sample</v>
      </c>
      <c r="C657" t="str">
        <f t="shared" si="90"/>
        <v>freq</v>
      </c>
      <c r="G657" t="s">
        <v>145</v>
      </c>
      <c r="I657" t="s">
        <v>74</v>
      </c>
    </row>
    <row r="658" spans="1:15" x14ac:dyDescent="0.25">
      <c r="A658" t="str">
        <f t="shared" si="93"/>
        <v>TU</v>
      </c>
      <c r="B658" t="str">
        <f t="shared" si="89"/>
        <v>topup sample</v>
      </c>
      <c r="C658" t="str">
        <f t="shared" si="90"/>
        <v>freq</v>
      </c>
      <c r="G658" t="s">
        <v>221</v>
      </c>
      <c r="H658" t="s">
        <v>219</v>
      </c>
      <c r="I658" t="s">
        <v>222</v>
      </c>
    </row>
    <row r="659" spans="1:15" x14ac:dyDescent="0.25">
      <c r="A659" t="str">
        <f t="shared" si="93"/>
        <v>TU</v>
      </c>
      <c r="B659" t="str">
        <f t="shared" si="89"/>
        <v>topup sample</v>
      </c>
      <c r="C659" t="str">
        <f t="shared" si="90"/>
        <v>freq</v>
      </c>
      <c r="G659" t="s">
        <v>223</v>
      </c>
      <c r="H659" t="s">
        <v>224</v>
      </c>
      <c r="I659" t="s">
        <v>225</v>
      </c>
    </row>
    <row r="660" spans="1:15" x14ac:dyDescent="0.25">
      <c r="A660" t="str">
        <f t="shared" si="93"/>
        <v>TU</v>
      </c>
      <c r="B660" t="str">
        <f t="shared" si="89"/>
        <v>topup sample</v>
      </c>
      <c r="C660" t="str">
        <f t="shared" si="90"/>
        <v>freq</v>
      </c>
      <c r="G660" t="s">
        <v>226</v>
      </c>
      <c r="H660" t="s">
        <v>227</v>
      </c>
      <c r="I660" t="s">
        <v>228</v>
      </c>
    </row>
    <row r="661" spans="1:15" x14ac:dyDescent="0.25">
      <c r="A661" t="str">
        <f t="shared" si="93"/>
        <v>TU</v>
      </c>
      <c r="B661" t="str">
        <f t="shared" si="89"/>
        <v>topup sample</v>
      </c>
      <c r="C661" t="str">
        <f t="shared" si="90"/>
        <v>freq</v>
      </c>
      <c r="G661" t="s">
        <v>218</v>
      </c>
      <c r="H661" t="s">
        <v>219</v>
      </c>
      <c r="I661" t="s">
        <v>220</v>
      </c>
    </row>
    <row r="662" spans="1:15" x14ac:dyDescent="0.25">
      <c r="A662" t="str">
        <f t="shared" si="93"/>
        <v>TU</v>
      </c>
      <c r="B662" t="str">
        <f t="shared" si="89"/>
        <v>topup sample</v>
      </c>
      <c r="C662" t="str">
        <f t="shared" si="90"/>
        <v>freq</v>
      </c>
    </row>
    <row r="663" spans="1:15" x14ac:dyDescent="0.25">
      <c r="A663" t="str">
        <f t="shared" si="93"/>
        <v>TU</v>
      </c>
      <c r="B663" t="str">
        <f t="shared" si="89"/>
        <v>topup sample</v>
      </c>
      <c r="C663" t="str">
        <f t="shared" si="90"/>
        <v>freq</v>
      </c>
      <c r="H663" t="s">
        <v>74</v>
      </c>
      <c r="K663" t="s">
        <v>155</v>
      </c>
    </row>
    <row r="664" spans="1:15" x14ac:dyDescent="0.25">
      <c r="A664" t="str">
        <f t="shared" si="93"/>
        <v>p1lastdayTU</v>
      </c>
      <c r="B664" t="str">
        <f t="shared" si="89"/>
        <v>topup sample</v>
      </c>
      <c r="C664" t="str">
        <f t="shared" si="90"/>
        <v>freq</v>
      </c>
      <c r="D664" t="str">
        <f>G664</f>
        <v>p1lastday</v>
      </c>
      <c r="G664" t="s">
        <v>162</v>
      </c>
      <c r="H664" t="s">
        <v>74</v>
      </c>
      <c r="I664">
        <v>12</v>
      </c>
      <c r="J664">
        <v>13</v>
      </c>
      <c r="K664">
        <v>14</v>
      </c>
      <c r="L664">
        <v>15</v>
      </c>
      <c r="M664">
        <v>16</v>
      </c>
      <c r="N664" t="s">
        <v>74</v>
      </c>
      <c r="O664" t="s">
        <v>81</v>
      </c>
    </row>
    <row r="665" spans="1:15" x14ac:dyDescent="0.25">
      <c r="A665" t="str">
        <f t="shared" si="93"/>
        <v>p1lastdayTU</v>
      </c>
      <c r="B665" t="str">
        <f t="shared" si="89"/>
        <v>topup sample</v>
      </c>
      <c r="C665" t="str">
        <f t="shared" si="90"/>
        <v>freq</v>
      </c>
      <c r="D665" t="str">
        <f>D664</f>
        <v>p1lastday</v>
      </c>
      <c r="G665" t="s">
        <v>79</v>
      </c>
      <c r="H665" t="s">
        <v>159</v>
      </c>
      <c r="I665" t="s">
        <v>79</v>
      </c>
      <c r="J665" t="s">
        <v>79</v>
      </c>
      <c r="K665" t="s">
        <v>79</v>
      </c>
      <c r="L665" t="s">
        <v>79</v>
      </c>
      <c r="M665" t="s">
        <v>79</v>
      </c>
      <c r="N665" t="s">
        <v>159</v>
      </c>
      <c r="O665" t="s">
        <v>157</v>
      </c>
    </row>
    <row r="666" spans="1:15" x14ac:dyDescent="0.25">
      <c r="A666" t="str">
        <f t="shared" si="93"/>
        <v>p1lastday1TUN</v>
      </c>
      <c r="B666" t="str">
        <f t="shared" si="89"/>
        <v>topup sample</v>
      </c>
      <c r="C666" t="str">
        <f t="shared" si="90"/>
        <v>freq</v>
      </c>
      <c r="D666" t="str">
        <f t="shared" ref="D666:D691" si="94">D665</f>
        <v>p1lastday</v>
      </c>
      <c r="E666">
        <f>G666</f>
        <v>1</v>
      </c>
      <c r="F666" t="s">
        <v>179</v>
      </c>
      <c r="G666">
        <v>1</v>
      </c>
      <c r="H666" t="s">
        <v>74</v>
      </c>
      <c r="I666">
        <v>457</v>
      </c>
      <c r="J666">
        <v>374</v>
      </c>
      <c r="K666">
        <v>365</v>
      </c>
      <c r="L666">
        <v>355</v>
      </c>
      <c r="M666">
        <v>377</v>
      </c>
      <c r="N666" t="s">
        <v>74</v>
      </c>
      <c r="O666" s="2">
        <v>1928</v>
      </c>
    </row>
    <row r="667" spans="1:15" x14ac:dyDescent="0.25">
      <c r="A667" t="str">
        <f t="shared" si="93"/>
        <v>p1lastday1TUP</v>
      </c>
      <c r="B667" t="str">
        <f t="shared" si="89"/>
        <v>topup sample</v>
      </c>
      <c r="C667" t="str">
        <f t="shared" si="90"/>
        <v>freq</v>
      </c>
      <c r="D667" t="str">
        <f t="shared" si="94"/>
        <v>p1lastday</v>
      </c>
      <c r="E667">
        <f>E666</f>
        <v>1</v>
      </c>
      <c r="F667" t="s">
        <v>180</v>
      </c>
      <c r="H667" t="s">
        <v>74</v>
      </c>
      <c r="I667">
        <v>11.44</v>
      </c>
      <c r="J667">
        <v>9.5</v>
      </c>
      <c r="K667">
        <v>9.5399999999999991</v>
      </c>
      <c r="L667">
        <v>9.59</v>
      </c>
      <c r="M667">
        <v>10.7</v>
      </c>
      <c r="N667" t="s">
        <v>74</v>
      </c>
      <c r="O667">
        <v>10.16</v>
      </c>
    </row>
    <row r="668" spans="1:15" x14ac:dyDescent="0.25">
      <c r="A668" t="str">
        <f t="shared" si="93"/>
        <v>p1lastdayTU</v>
      </c>
      <c r="B668" t="str">
        <f t="shared" ref="B668:B731" si="95">B667</f>
        <v>topup sample</v>
      </c>
      <c r="C668" t="str">
        <f t="shared" si="90"/>
        <v>freq</v>
      </c>
      <c r="D668" t="str">
        <f t="shared" si="94"/>
        <v>p1lastday</v>
      </c>
      <c r="G668" t="s">
        <v>79</v>
      </c>
      <c r="H668" t="s">
        <v>159</v>
      </c>
      <c r="I668" t="s">
        <v>79</v>
      </c>
      <c r="J668" t="s">
        <v>79</v>
      </c>
      <c r="K668" t="s">
        <v>79</v>
      </c>
      <c r="L668" t="s">
        <v>79</v>
      </c>
      <c r="M668" t="s">
        <v>79</v>
      </c>
      <c r="N668" t="s">
        <v>159</v>
      </c>
      <c r="O668" t="s">
        <v>157</v>
      </c>
    </row>
    <row r="669" spans="1:15" x14ac:dyDescent="0.25">
      <c r="A669" t="str">
        <f t="shared" si="93"/>
        <v>p1lastday2TUN</v>
      </c>
      <c r="B669" t="str">
        <f t="shared" si="95"/>
        <v>topup sample</v>
      </c>
      <c r="C669" t="str">
        <f t="shared" si="90"/>
        <v>freq</v>
      </c>
      <c r="D669" t="str">
        <f t="shared" si="94"/>
        <v>p1lastday</v>
      </c>
      <c r="E669">
        <f>G669</f>
        <v>2</v>
      </c>
      <c r="F669" t="s">
        <v>179</v>
      </c>
      <c r="G669">
        <v>2</v>
      </c>
      <c r="H669" t="s">
        <v>74</v>
      </c>
      <c r="I669">
        <v>659</v>
      </c>
      <c r="J669">
        <v>626</v>
      </c>
      <c r="K669">
        <v>656</v>
      </c>
      <c r="L669">
        <v>590</v>
      </c>
      <c r="M669">
        <v>565</v>
      </c>
      <c r="N669" t="s">
        <v>74</v>
      </c>
      <c r="O669" s="2">
        <v>3096</v>
      </c>
    </row>
    <row r="670" spans="1:15" x14ac:dyDescent="0.25">
      <c r="A670" t="str">
        <f t="shared" si="93"/>
        <v>p1lastday2TUP</v>
      </c>
      <c r="B670" t="str">
        <f t="shared" si="95"/>
        <v>topup sample</v>
      </c>
      <c r="C670" t="str">
        <f t="shared" si="90"/>
        <v>freq</v>
      </c>
      <c r="D670" t="str">
        <f t="shared" si="94"/>
        <v>p1lastday</v>
      </c>
      <c r="E670">
        <f>E669</f>
        <v>2</v>
      </c>
      <c r="F670" t="s">
        <v>180</v>
      </c>
      <c r="H670" t="s">
        <v>74</v>
      </c>
      <c r="I670">
        <v>16.5</v>
      </c>
      <c r="J670">
        <v>15.91</v>
      </c>
      <c r="K670">
        <v>17.149999999999999</v>
      </c>
      <c r="L670">
        <v>15.94</v>
      </c>
      <c r="M670">
        <v>16.03</v>
      </c>
      <c r="N670" t="s">
        <v>74</v>
      </c>
      <c r="O670">
        <v>16.309999999999999</v>
      </c>
    </row>
    <row r="671" spans="1:15" x14ac:dyDescent="0.25">
      <c r="A671" t="str">
        <f t="shared" si="93"/>
        <v>p1lastdayTU</v>
      </c>
      <c r="B671" t="str">
        <f t="shared" si="95"/>
        <v>topup sample</v>
      </c>
      <c r="C671" t="str">
        <f t="shared" si="90"/>
        <v>freq</v>
      </c>
      <c r="D671" t="str">
        <f t="shared" si="94"/>
        <v>p1lastday</v>
      </c>
      <c r="G671" t="s">
        <v>79</v>
      </c>
      <c r="H671" t="s">
        <v>159</v>
      </c>
      <c r="I671" t="s">
        <v>79</v>
      </c>
      <c r="J671" t="s">
        <v>79</v>
      </c>
      <c r="K671" t="s">
        <v>79</v>
      </c>
      <c r="L671" t="s">
        <v>79</v>
      </c>
      <c r="M671" t="s">
        <v>79</v>
      </c>
      <c r="N671" t="s">
        <v>159</v>
      </c>
      <c r="O671" t="s">
        <v>157</v>
      </c>
    </row>
    <row r="672" spans="1:15" x14ac:dyDescent="0.25">
      <c r="A672" t="str">
        <f t="shared" si="93"/>
        <v>p1lastday3TUN</v>
      </c>
      <c r="B672" t="str">
        <f t="shared" si="95"/>
        <v>topup sample</v>
      </c>
      <c r="C672" t="str">
        <f t="shared" si="90"/>
        <v>freq</v>
      </c>
      <c r="D672" t="str">
        <f t="shared" si="94"/>
        <v>p1lastday</v>
      </c>
      <c r="E672">
        <f>G672</f>
        <v>3</v>
      </c>
      <c r="F672" t="s">
        <v>179</v>
      </c>
      <c r="G672">
        <v>3</v>
      </c>
      <c r="H672" t="s">
        <v>74</v>
      </c>
      <c r="I672">
        <v>614</v>
      </c>
      <c r="J672">
        <v>620</v>
      </c>
      <c r="K672">
        <v>574</v>
      </c>
      <c r="L672">
        <v>600</v>
      </c>
      <c r="M672">
        <v>559</v>
      </c>
      <c r="N672" t="s">
        <v>74</v>
      </c>
      <c r="O672" s="2">
        <v>2967</v>
      </c>
    </row>
    <row r="673" spans="1:15" x14ac:dyDescent="0.25">
      <c r="A673" t="str">
        <f t="shared" si="93"/>
        <v>p1lastday3TUP</v>
      </c>
      <c r="B673" t="str">
        <f t="shared" si="95"/>
        <v>topup sample</v>
      </c>
      <c r="C673" t="str">
        <f t="shared" ref="C673:C736" si="96">C672</f>
        <v>freq</v>
      </c>
      <c r="D673" t="str">
        <f t="shared" si="94"/>
        <v>p1lastday</v>
      </c>
      <c r="E673">
        <f>E672</f>
        <v>3</v>
      </c>
      <c r="F673" t="s">
        <v>180</v>
      </c>
      <c r="H673" t="s">
        <v>74</v>
      </c>
      <c r="I673">
        <v>15.37</v>
      </c>
      <c r="J673">
        <v>15.76</v>
      </c>
      <c r="K673">
        <v>15.01</v>
      </c>
      <c r="L673">
        <v>16.21</v>
      </c>
      <c r="M673">
        <v>15.86</v>
      </c>
      <c r="N673" t="s">
        <v>74</v>
      </c>
      <c r="O673">
        <v>15.63</v>
      </c>
    </row>
    <row r="674" spans="1:15" x14ac:dyDescent="0.25">
      <c r="A674" t="str">
        <f t="shared" si="93"/>
        <v>p1lastdayTU</v>
      </c>
      <c r="B674" t="str">
        <f t="shared" si="95"/>
        <v>topup sample</v>
      </c>
      <c r="C674" t="str">
        <f t="shared" si="96"/>
        <v>freq</v>
      </c>
      <c r="D674" t="str">
        <f t="shared" si="94"/>
        <v>p1lastday</v>
      </c>
      <c r="G674" t="s">
        <v>79</v>
      </c>
      <c r="H674" t="s">
        <v>159</v>
      </c>
      <c r="I674" t="s">
        <v>79</v>
      </c>
      <c r="J674" t="s">
        <v>79</v>
      </c>
      <c r="K674" t="s">
        <v>79</v>
      </c>
      <c r="L674" t="s">
        <v>79</v>
      </c>
      <c r="M674" t="s">
        <v>79</v>
      </c>
      <c r="N674" t="s">
        <v>159</v>
      </c>
      <c r="O674" t="s">
        <v>157</v>
      </c>
    </row>
    <row r="675" spans="1:15" x14ac:dyDescent="0.25">
      <c r="A675" t="str">
        <f t="shared" si="93"/>
        <v>p1lastday4TUN</v>
      </c>
      <c r="B675" t="str">
        <f t="shared" si="95"/>
        <v>topup sample</v>
      </c>
      <c r="C675" t="str">
        <f t="shared" si="96"/>
        <v>freq</v>
      </c>
      <c r="D675" t="str">
        <f t="shared" si="94"/>
        <v>p1lastday</v>
      </c>
      <c r="E675">
        <f>G675</f>
        <v>4</v>
      </c>
      <c r="F675" t="s">
        <v>179</v>
      </c>
      <c r="G675">
        <v>4</v>
      </c>
      <c r="H675" t="s">
        <v>74</v>
      </c>
      <c r="I675">
        <v>565</v>
      </c>
      <c r="J675">
        <v>620</v>
      </c>
      <c r="K675">
        <v>590</v>
      </c>
      <c r="L675">
        <v>555</v>
      </c>
      <c r="M675">
        <v>523</v>
      </c>
      <c r="N675" t="s">
        <v>74</v>
      </c>
      <c r="O675" s="2">
        <v>2853</v>
      </c>
    </row>
    <row r="676" spans="1:15" x14ac:dyDescent="0.25">
      <c r="A676" t="str">
        <f t="shared" si="93"/>
        <v>p1lastday4TUP</v>
      </c>
      <c r="B676" t="str">
        <f t="shared" si="95"/>
        <v>topup sample</v>
      </c>
      <c r="C676" t="str">
        <f t="shared" si="96"/>
        <v>freq</v>
      </c>
      <c r="D676" t="str">
        <f t="shared" si="94"/>
        <v>p1lastday</v>
      </c>
      <c r="E676">
        <f>E675</f>
        <v>4</v>
      </c>
      <c r="F676" t="s">
        <v>180</v>
      </c>
      <c r="H676" t="s">
        <v>74</v>
      </c>
      <c r="I676">
        <v>14.14</v>
      </c>
      <c r="J676">
        <v>15.76</v>
      </c>
      <c r="K676">
        <v>15.43</v>
      </c>
      <c r="L676">
        <v>15</v>
      </c>
      <c r="M676">
        <v>14.84</v>
      </c>
      <c r="N676" t="s">
        <v>74</v>
      </c>
      <c r="O676">
        <v>15.03</v>
      </c>
    </row>
    <row r="677" spans="1:15" x14ac:dyDescent="0.25">
      <c r="A677" t="str">
        <f t="shared" si="93"/>
        <v>p1lastdayTU</v>
      </c>
      <c r="B677" t="str">
        <f t="shared" si="95"/>
        <v>topup sample</v>
      </c>
      <c r="C677" t="str">
        <f t="shared" si="96"/>
        <v>freq</v>
      </c>
      <c r="D677" t="str">
        <f t="shared" si="94"/>
        <v>p1lastday</v>
      </c>
      <c r="G677" t="s">
        <v>79</v>
      </c>
      <c r="H677" t="s">
        <v>159</v>
      </c>
      <c r="I677" t="s">
        <v>79</v>
      </c>
      <c r="J677" t="s">
        <v>79</v>
      </c>
      <c r="K677" t="s">
        <v>79</v>
      </c>
      <c r="L677" t="s">
        <v>79</v>
      </c>
      <c r="M677" t="s">
        <v>79</v>
      </c>
      <c r="N677" t="s">
        <v>159</v>
      </c>
      <c r="O677" t="s">
        <v>157</v>
      </c>
    </row>
    <row r="678" spans="1:15" x14ac:dyDescent="0.25">
      <c r="A678" t="str">
        <f t="shared" si="93"/>
        <v>p1lastday5TUN</v>
      </c>
      <c r="B678" t="str">
        <f t="shared" si="95"/>
        <v>topup sample</v>
      </c>
      <c r="C678" t="str">
        <f t="shared" si="96"/>
        <v>freq</v>
      </c>
      <c r="D678" t="str">
        <f t="shared" si="94"/>
        <v>p1lastday</v>
      </c>
      <c r="E678">
        <f>G678</f>
        <v>5</v>
      </c>
      <c r="F678" t="s">
        <v>179</v>
      </c>
      <c r="G678">
        <v>5</v>
      </c>
      <c r="H678" t="s">
        <v>74</v>
      </c>
      <c r="I678">
        <v>584</v>
      </c>
      <c r="J678">
        <v>573</v>
      </c>
      <c r="K678">
        <v>610</v>
      </c>
      <c r="L678">
        <v>493</v>
      </c>
      <c r="M678">
        <v>533</v>
      </c>
      <c r="N678" t="s">
        <v>74</v>
      </c>
      <c r="O678" s="2">
        <v>2793</v>
      </c>
    </row>
    <row r="679" spans="1:15" x14ac:dyDescent="0.25">
      <c r="A679" t="str">
        <f t="shared" si="93"/>
        <v>p1lastday5TUP</v>
      </c>
      <c r="B679" t="str">
        <f t="shared" si="95"/>
        <v>topup sample</v>
      </c>
      <c r="C679" t="str">
        <f t="shared" si="96"/>
        <v>freq</v>
      </c>
      <c r="D679" t="str">
        <f t="shared" si="94"/>
        <v>p1lastday</v>
      </c>
      <c r="E679">
        <f>E678</f>
        <v>5</v>
      </c>
      <c r="F679" t="s">
        <v>180</v>
      </c>
      <c r="H679" t="s">
        <v>74</v>
      </c>
      <c r="I679">
        <v>14.62</v>
      </c>
      <c r="J679">
        <v>14.56</v>
      </c>
      <c r="K679">
        <v>15.95</v>
      </c>
      <c r="L679">
        <v>13.32</v>
      </c>
      <c r="M679">
        <v>15.12</v>
      </c>
      <c r="N679" t="s">
        <v>74</v>
      </c>
      <c r="O679">
        <v>14.72</v>
      </c>
    </row>
    <row r="680" spans="1:15" x14ac:dyDescent="0.25">
      <c r="A680" t="str">
        <f t="shared" si="93"/>
        <v>p1lastdayTU</v>
      </c>
      <c r="B680" t="str">
        <f t="shared" si="95"/>
        <v>topup sample</v>
      </c>
      <c r="C680" t="str">
        <f t="shared" si="96"/>
        <v>freq</v>
      </c>
      <c r="D680" t="str">
        <f t="shared" si="94"/>
        <v>p1lastday</v>
      </c>
      <c r="G680" t="s">
        <v>79</v>
      </c>
      <c r="H680" t="s">
        <v>159</v>
      </c>
      <c r="I680" t="s">
        <v>79</v>
      </c>
      <c r="J680" t="s">
        <v>79</v>
      </c>
      <c r="K680" t="s">
        <v>79</v>
      </c>
      <c r="L680" t="s">
        <v>79</v>
      </c>
      <c r="M680" t="s">
        <v>79</v>
      </c>
      <c r="N680" t="s">
        <v>159</v>
      </c>
      <c r="O680" t="s">
        <v>157</v>
      </c>
    </row>
    <row r="681" spans="1:15" x14ac:dyDescent="0.25">
      <c r="A681" t="str">
        <f t="shared" si="93"/>
        <v>p1lastday6TUN</v>
      </c>
      <c r="B681" t="str">
        <f t="shared" si="95"/>
        <v>topup sample</v>
      </c>
      <c r="C681" t="str">
        <f t="shared" si="96"/>
        <v>freq</v>
      </c>
      <c r="D681" t="str">
        <f t="shared" si="94"/>
        <v>p1lastday</v>
      </c>
      <c r="E681">
        <f>G681</f>
        <v>6</v>
      </c>
      <c r="F681" t="s">
        <v>179</v>
      </c>
      <c r="G681">
        <v>6</v>
      </c>
      <c r="H681" t="s">
        <v>74</v>
      </c>
      <c r="I681">
        <v>429</v>
      </c>
      <c r="J681">
        <v>486</v>
      </c>
      <c r="K681">
        <v>461</v>
      </c>
      <c r="L681">
        <v>564</v>
      </c>
      <c r="M681">
        <v>468</v>
      </c>
      <c r="N681" t="s">
        <v>74</v>
      </c>
      <c r="O681" s="2">
        <v>2408</v>
      </c>
    </row>
    <row r="682" spans="1:15" x14ac:dyDescent="0.25">
      <c r="A682" t="str">
        <f t="shared" si="93"/>
        <v>p1lastday6TUP</v>
      </c>
      <c r="B682" t="str">
        <f t="shared" si="95"/>
        <v>topup sample</v>
      </c>
      <c r="C682" t="str">
        <f t="shared" si="96"/>
        <v>freq</v>
      </c>
      <c r="D682" t="str">
        <f t="shared" si="94"/>
        <v>p1lastday</v>
      </c>
      <c r="E682">
        <f>E681</f>
        <v>6</v>
      </c>
      <c r="F682" t="s">
        <v>180</v>
      </c>
      <c r="H682" t="s">
        <v>74</v>
      </c>
      <c r="I682">
        <v>10.74</v>
      </c>
      <c r="J682">
        <v>12.35</v>
      </c>
      <c r="K682">
        <v>12.06</v>
      </c>
      <c r="L682">
        <v>15.24</v>
      </c>
      <c r="M682">
        <v>13.28</v>
      </c>
      <c r="N682" t="s">
        <v>74</v>
      </c>
      <c r="O682">
        <v>12.69</v>
      </c>
    </row>
    <row r="683" spans="1:15" x14ac:dyDescent="0.25">
      <c r="A683" t="str">
        <f t="shared" si="93"/>
        <v>p1lastdayTU</v>
      </c>
      <c r="B683" t="str">
        <f t="shared" si="95"/>
        <v>topup sample</v>
      </c>
      <c r="C683" t="str">
        <f t="shared" si="96"/>
        <v>freq</v>
      </c>
      <c r="D683" t="str">
        <f t="shared" si="94"/>
        <v>p1lastday</v>
      </c>
      <c r="G683" t="s">
        <v>79</v>
      </c>
      <c r="H683" t="s">
        <v>159</v>
      </c>
      <c r="I683" t="s">
        <v>79</v>
      </c>
      <c r="J683" t="s">
        <v>79</v>
      </c>
      <c r="K683" t="s">
        <v>79</v>
      </c>
      <c r="L683" t="s">
        <v>79</v>
      </c>
      <c r="M683" t="s">
        <v>79</v>
      </c>
      <c r="N683" t="s">
        <v>159</v>
      </c>
      <c r="O683" t="s">
        <v>157</v>
      </c>
    </row>
    <row r="684" spans="1:15" x14ac:dyDescent="0.25">
      <c r="A684" t="str">
        <f t="shared" si="93"/>
        <v>p1lastday7TUN</v>
      </c>
      <c r="B684" t="str">
        <f t="shared" si="95"/>
        <v>topup sample</v>
      </c>
      <c r="C684" t="str">
        <f t="shared" si="96"/>
        <v>freq</v>
      </c>
      <c r="D684" t="str">
        <f t="shared" si="94"/>
        <v>p1lastday</v>
      </c>
      <c r="E684">
        <f>G684</f>
        <v>7</v>
      </c>
      <c r="F684" t="s">
        <v>179</v>
      </c>
      <c r="G684">
        <v>7</v>
      </c>
      <c r="H684" t="s">
        <v>74</v>
      </c>
      <c r="I684">
        <v>614</v>
      </c>
      <c r="J684">
        <v>544</v>
      </c>
      <c r="K684">
        <v>481</v>
      </c>
      <c r="L684">
        <v>457</v>
      </c>
      <c r="M684">
        <v>423</v>
      </c>
      <c r="N684" t="s">
        <v>74</v>
      </c>
      <c r="O684" s="2">
        <v>2519</v>
      </c>
    </row>
    <row r="685" spans="1:15" x14ac:dyDescent="0.25">
      <c r="A685" t="str">
        <f t="shared" si="93"/>
        <v>p1lastday7TUP</v>
      </c>
      <c r="B685" t="str">
        <f t="shared" si="95"/>
        <v>topup sample</v>
      </c>
      <c r="C685" t="str">
        <f t="shared" si="96"/>
        <v>freq</v>
      </c>
      <c r="D685" t="str">
        <f t="shared" si="94"/>
        <v>p1lastday</v>
      </c>
      <c r="E685">
        <f>E684</f>
        <v>7</v>
      </c>
      <c r="F685" t="s">
        <v>180</v>
      </c>
      <c r="H685" t="s">
        <v>74</v>
      </c>
      <c r="I685">
        <v>15.37</v>
      </c>
      <c r="J685">
        <v>13.82</v>
      </c>
      <c r="K685">
        <v>12.58</v>
      </c>
      <c r="L685">
        <v>12.35</v>
      </c>
      <c r="M685">
        <v>12</v>
      </c>
      <c r="N685" t="s">
        <v>74</v>
      </c>
      <c r="O685">
        <v>13.27</v>
      </c>
    </row>
    <row r="686" spans="1:15" x14ac:dyDescent="0.25">
      <c r="A686" t="str">
        <f t="shared" si="93"/>
        <v>p1lastdayTU</v>
      </c>
      <c r="B686" t="str">
        <f t="shared" si="95"/>
        <v>topup sample</v>
      </c>
      <c r="C686" t="str">
        <f t="shared" si="96"/>
        <v>freq</v>
      </c>
      <c r="D686" t="str">
        <f t="shared" si="94"/>
        <v>p1lastday</v>
      </c>
      <c r="G686" t="s">
        <v>79</v>
      </c>
      <c r="H686" t="s">
        <v>159</v>
      </c>
      <c r="I686" t="s">
        <v>79</v>
      </c>
      <c r="J686" t="s">
        <v>79</v>
      </c>
      <c r="K686" t="s">
        <v>79</v>
      </c>
      <c r="L686" t="s">
        <v>79</v>
      </c>
      <c r="M686" t="s">
        <v>79</v>
      </c>
      <c r="N686" t="s">
        <v>159</v>
      </c>
      <c r="O686" t="s">
        <v>157</v>
      </c>
    </row>
    <row r="687" spans="1:15" x14ac:dyDescent="0.25">
      <c r="A687" t="str">
        <f t="shared" si="93"/>
        <v>p1lastday.TUN</v>
      </c>
      <c r="B687" t="str">
        <f t="shared" si="95"/>
        <v>topup sample</v>
      </c>
      <c r="C687" t="str">
        <f t="shared" si="96"/>
        <v>freq</v>
      </c>
      <c r="D687" t="str">
        <f t="shared" si="94"/>
        <v>p1lastday</v>
      </c>
      <c r="E687" t="str">
        <f>G687</f>
        <v>.</v>
      </c>
      <c r="F687" t="s">
        <v>179</v>
      </c>
      <c r="G687" t="s">
        <v>93</v>
      </c>
      <c r="H687" t="s">
        <v>74</v>
      </c>
      <c r="I687">
        <v>73</v>
      </c>
      <c r="J687">
        <v>92</v>
      </c>
      <c r="K687">
        <v>87</v>
      </c>
      <c r="L687">
        <v>87</v>
      </c>
      <c r="M687">
        <v>76</v>
      </c>
      <c r="N687" t="s">
        <v>74</v>
      </c>
      <c r="O687">
        <v>415</v>
      </c>
    </row>
    <row r="688" spans="1:15" x14ac:dyDescent="0.25">
      <c r="A688" t="str">
        <f t="shared" si="93"/>
        <v>p1lastday.TUP</v>
      </c>
      <c r="B688" t="str">
        <f t="shared" si="95"/>
        <v>topup sample</v>
      </c>
      <c r="C688" t="str">
        <f t="shared" si="96"/>
        <v>freq</v>
      </c>
      <c r="D688" t="str">
        <f t="shared" si="94"/>
        <v>p1lastday</v>
      </c>
      <c r="E688" t="str">
        <f>E687</f>
        <v>.</v>
      </c>
      <c r="F688" t="s">
        <v>180</v>
      </c>
      <c r="H688" t="s">
        <v>74</v>
      </c>
      <c r="I688">
        <v>1.83</v>
      </c>
      <c r="J688">
        <v>2.34</v>
      </c>
      <c r="K688">
        <v>2.2799999999999998</v>
      </c>
      <c r="L688">
        <v>2.35</v>
      </c>
      <c r="M688">
        <v>2.16</v>
      </c>
      <c r="N688" t="s">
        <v>74</v>
      </c>
      <c r="O688">
        <v>2.19</v>
      </c>
    </row>
    <row r="689" spans="1:15" x14ac:dyDescent="0.25">
      <c r="A689" t="str">
        <f t="shared" si="93"/>
        <v>p1lastdayTU</v>
      </c>
      <c r="B689" t="str">
        <f t="shared" si="95"/>
        <v>topup sample</v>
      </c>
      <c r="C689" t="str">
        <f t="shared" si="96"/>
        <v>freq</v>
      </c>
      <c r="D689" t="str">
        <f t="shared" si="94"/>
        <v>p1lastday</v>
      </c>
      <c r="G689" t="s">
        <v>79</v>
      </c>
      <c r="H689" t="s">
        <v>159</v>
      </c>
      <c r="I689" t="s">
        <v>79</v>
      </c>
      <c r="J689" t="s">
        <v>79</v>
      </c>
      <c r="K689" t="s">
        <v>79</v>
      </c>
      <c r="L689" t="s">
        <v>79</v>
      </c>
      <c r="M689" t="s">
        <v>79</v>
      </c>
      <c r="N689" t="s">
        <v>159</v>
      </c>
      <c r="O689" t="s">
        <v>157</v>
      </c>
    </row>
    <row r="690" spans="1:15" x14ac:dyDescent="0.25">
      <c r="A690" t="str">
        <f t="shared" si="93"/>
        <v>p1lastdayTotalTUN</v>
      </c>
      <c r="B690" t="str">
        <f t="shared" si="95"/>
        <v>topup sample</v>
      </c>
      <c r="C690" t="str">
        <f t="shared" si="96"/>
        <v>freq</v>
      </c>
      <c r="D690" t="str">
        <f t="shared" si="94"/>
        <v>p1lastday</v>
      </c>
      <c r="E690" t="str">
        <f>G690</f>
        <v>Total</v>
      </c>
      <c r="F690" t="s">
        <v>179</v>
      </c>
      <c r="G690" t="s">
        <v>81</v>
      </c>
      <c r="H690" t="s">
        <v>74</v>
      </c>
      <c r="I690" s="2">
        <v>3995</v>
      </c>
      <c r="J690" s="2">
        <v>3935</v>
      </c>
      <c r="K690" s="2">
        <v>3824</v>
      </c>
      <c r="L690" s="2">
        <v>3701</v>
      </c>
      <c r="M690" s="2">
        <v>3524</v>
      </c>
      <c r="N690" t="s">
        <v>74</v>
      </c>
      <c r="O690" s="2">
        <v>18979</v>
      </c>
    </row>
    <row r="691" spans="1:15" x14ac:dyDescent="0.25">
      <c r="A691" t="str">
        <f t="shared" si="93"/>
        <v>p1lastdayTotalTUP</v>
      </c>
      <c r="B691" t="str">
        <f t="shared" si="95"/>
        <v>topup sample</v>
      </c>
      <c r="C691" t="str">
        <f t="shared" si="96"/>
        <v>freq</v>
      </c>
      <c r="D691" t="str">
        <f t="shared" si="94"/>
        <v>p1lastday</v>
      </c>
      <c r="E691" t="str">
        <f>E690</f>
        <v>Total</v>
      </c>
      <c r="F691" t="s">
        <v>180</v>
      </c>
      <c r="H691" t="s">
        <v>74</v>
      </c>
      <c r="I691">
        <v>100</v>
      </c>
      <c r="J691">
        <v>100</v>
      </c>
      <c r="K691">
        <v>100</v>
      </c>
      <c r="L691">
        <v>100</v>
      </c>
      <c r="M691">
        <v>100</v>
      </c>
      <c r="N691" t="s">
        <v>74</v>
      </c>
      <c r="O691">
        <v>100</v>
      </c>
    </row>
    <row r="692" spans="1:15" x14ac:dyDescent="0.25">
      <c r="A692" t="str">
        <f t="shared" si="93"/>
        <v>TU</v>
      </c>
      <c r="B692" t="str">
        <f t="shared" si="95"/>
        <v>topup sample</v>
      </c>
      <c r="C692" t="str">
        <f t="shared" si="96"/>
        <v>freq</v>
      </c>
    </row>
    <row r="693" spans="1:15" x14ac:dyDescent="0.25">
      <c r="A693" t="str">
        <f t="shared" si="93"/>
        <v>TU</v>
      </c>
      <c r="B693" t="str">
        <f t="shared" si="95"/>
        <v>topup sample</v>
      </c>
      <c r="C693" t="str">
        <f t="shared" si="96"/>
        <v>freq</v>
      </c>
    </row>
    <row r="694" spans="1:15" x14ac:dyDescent="0.25">
      <c r="A694" t="str">
        <f t="shared" si="93"/>
        <v>TU</v>
      </c>
      <c r="B694" t="str">
        <f t="shared" si="95"/>
        <v>topup sample</v>
      </c>
      <c r="C694" t="str">
        <f t="shared" si="96"/>
        <v>freq</v>
      </c>
      <c r="G694" t="s">
        <v>218</v>
      </c>
      <c r="H694" t="s">
        <v>219</v>
      </c>
      <c r="I694" t="s">
        <v>220</v>
      </c>
    </row>
    <row r="695" spans="1:15" x14ac:dyDescent="0.25">
      <c r="A695" t="str">
        <f t="shared" si="93"/>
        <v>TU</v>
      </c>
      <c r="B695" t="str">
        <f t="shared" si="95"/>
        <v>topup sample</v>
      </c>
      <c r="C695" t="str">
        <f t="shared" si="96"/>
        <v>freq</v>
      </c>
      <c r="G695" t="s">
        <v>145</v>
      </c>
      <c r="I695" t="s">
        <v>74</v>
      </c>
    </row>
    <row r="696" spans="1:15" x14ac:dyDescent="0.25">
      <c r="A696" t="str">
        <f t="shared" si="93"/>
        <v>TU</v>
      </c>
      <c r="B696" t="str">
        <f t="shared" si="95"/>
        <v>topup sample</v>
      </c>
      <c r="C696" t="str">
        <f t="shared" si="96"/>
        <v>freq</v>
      </c>
      <c r="G696" t="s">
        <v>221</v>
      </c>
      <c r="H696" t="s">
        <v>219</v>
      </c>
      <c r="I696" t="s">
        <v>222</v>
      </c>
    </row>
    <row r="697" spans="1:15" x14ac:dyDescent="0.25">
      <c r="A697" t="str">
        <f t="shared" si="93"/>
        <v>TU</v>
      </c>
      <c r="B697" t="str">
        <f t="shared" si="95"/>
        <v>topup sample</v>
      </c>
      <c r="C697" t="str">
        <f t="shared" si="96"/>
        <v>freq</v>
      </c>
      <c r="G697" t="s">
        <v>223</v>
      </c>
      <c r="H697" t="s">
        <v>224</v>
      </c>
      <c r="I697" t="s">
        <v>225</v>
      </c>
    </row>
    <row r="698" spans="1:15" x14ac:dyDescent="0.25">
      <c r="A698" t="str">
        <f t="shared" si="93"/>
        <v>TU</v>
      </c>
      <c r="B698" t="str">
        <f t="shared" si="95"/>
        <v>topup sample</v>
      </c>
      <c r="C698" t="str">
        <f t="shared" si="96"/>
        <v>freq</v>
      </c>
      <c r="G698" t="s">
        <v>226</v>
      </c>
      <c r="H698" t="s">
        <v>227</v>
      </c>
      <c r="I698" t="s">
        <v>228</v>
      </c>
    </row>
    <row r="699" spans="1:15" x14ac:dyDescent="0.25">
      <c r="A699" t="str">
        <f t="shared" si="93"/>
        <v>TU</v>
      </c>
      <c r="B699" t="str">
        <f t="shared" si="95"/>
        <v>topup sample</v>
      </c>
      <c r="C699" t="str">
        <f t="shared" si="96"/>
        <v>freq</v>
      </c>
      <c r="G699" t="s">
        <v>218</v>
      </c>
      <c r="H699" t="s">
        <v>219</v>
      </c>
      <c r="I699" t="s">
        <v>220</v>
      </c>
    </row>
    <row r="700" spans="1:15" x14ac:dyDescent="0.25">
      <c r="A700" t="str">
        <f t="shared" si="93"/>
        <v>TU</v>
      </c>
      <c r="B700" t="str">
        <f t="shared" si="95"/>
        <v>topup sample</v>
      </c>
      <c r="C700" t="str">
        <f t="shared" si="96"/>
        <v>freq</v>
      </c>
    </row>
    <row r="701" spans="1:15" x14ac:dyDescent="0.25">
      <c r="A701" t="str">
        <f t="shared" si="93"/>
        <v>TU</v>
      </c>
      <c r="B701" t="str">
        <f t="shared" si="95"/>
        <v>topup sample</v>
      </c>
      <c r="C701" t="str">
        <f t="shared" si="96"/>
        <v>freq</v>
      </c>
      <c r="H701" t="s">
        <v>74</v>
      </c>
      <c r="K701" t="s">
        <v>155</v>
      </c>
    </row>
    <row r="702" spans="1:15" x14ac:dyDescent="0.25">
      <c r="A702" t="str">
        <f t="shared" si="93"/>
        <v>p1ivwTU</v>
      </c>
      <c r="B702" t="str">
        <f t="shared" si="95"/>
        <v>topup sample</v>
      </c>
      <c r="C702" t="str">
        <f t="shared" si="96"/>
        <v>freq</v>
      </c>
      <c r="D702" t="str">
        <f>G702</f>
        <v>p1ivw</v>
      </c>
      <c r="G702" t="s">
        <v>163</v>
      </c>
      <c r="H702" t="s">
        <v>74</v>
      </c>
      <c r="I702">
        <v>12</v>
      </c>
      <c r="J702">
        <v>13</v>
      </c>
      <c r="K702">
        <v>14</v>
      </c>
      <c r="L702">
        <v>15</v>
      </c>
      <c r="M702">
        <v>16</v>
      </c>
      <c r="N702" t="s">
        <v>74</v>
      </c>
      <c r="O702" t="s">
        <v>81</v>
      </c>
    </row>
    <row r="703" spans="1:15" x14ac:dyDescent="0.25">
      <c r="A703" t="str">
        <f t="shared" si="93"/>
        <v>p1ivwTU</v>
      </c>
      <c r="B703" t="str">
        <f t="shared" si="95"/>
        <v>topup sample</v>
      </c>
      <c r="C703" t="str">
        <f t="shared" si="96"/>
        <v>freq</v>
      </c>
      <c r="D703" t="str">
        <f>D702</f>
        <v>p1ivw</v>
      </c>
      <c r="G703" t="s">
        <v>79</v>
      </c>
      <c r="H703" t="s">
        <v>159</v>
      </c>
      <c r="I703" t="s">
        <v>79</v>
      </c>
      <c r="J703" t="s">
        <v>79</v>
      </c>
      <c r="K703" t="s">
        <v>79</v>
      </c>
      <c r="L703" t="s">
        <v>79</v>
      </c>
      <c r="M703" t="s">
        <v>79</v>
      </c>
      <c r="N703" t="s">
        <v>159</v>
      </c>
      <c r="O703" t="s">
        <v>157</v>
      </c>
    </row>
    <row r="704" spans="1:15" x14ac:dyDescent="0.25">
      <c r="A704" t="str">
        <f t="shared" si="93"/>
        <v>p1ivw0TUN</v>
      </c>
      <c r="B704" t="str">
        <f t="shared" si="95"/>
        <v>topup sample</v>
      </c>
      <c r="C704" t="str">
        <f t="shared" si="96"/>
        <v>freq</v>
      </c>
      <c r="D704" t="str">
        <f t="shared" ref="D704:D713" si="97">D703</f>
        <v>p1ivw</v>
      </c>
      <c r="E704">
        <f>G704</f>
        <v>0</v>
      </c>
      <c r="F704" t="s">
        <v>179</v>
      </c>
      <c r="G704">
        <v>0</v>
      </c>
      <c r="H704" t="s">
        <v>74</v>
      </c>
      <c r="I704">
        <v>595</v>
      </c>
      <c r="J704">
        <v>737</v>
      </c>
      <c r="K704">
        <v>721</v>
      </c>
      <c r="L704">
        <v>714</v>
      </c>
      <c r="M704">
        <v>619</v>
      </c>
      <c r="N704" t="s">
        <v>74</v>
      </c>
      <c r="O704" s="2">
        <v>3386</v>
      </c>
    </row>
    <row r="705" spans="1:15" x14ac:dyDescent="0.25">
      <c r="A705" t="str">
        <f t="shared" ref="A705:A714" si="98">CONCATENATE(D705,E705,IF(B705="main sample","MS","TU"),F705)</f>
        <v>p1ivw0TUP</v>
      </c>
      <c r="B705" t="str">
        <f t="shared" si="95"/>
        <v>topup sample</v>
      </c>
      <c r="C705" t="str">
        <f t="shared" si="96"/>
        <v>freq</v>
      </c>
      <c r="D705" t="str">
        <f t="shared" si="97"/>
        <v>p1ivw</v>
      </c>
      <c r="E705">
        <f>E704</f>
        <v>0</v>
      </c>
      <c r="F705" t="s">
        <v>180</v>
      </c>
      <c r="H705" t="s">
        <v>74</v>
      </c>
      <c r="I705">
        <v>14.89</v>
      </c>
      <c r="J705">
        <v>18.73</v>
      </c>
      <c r="K705">
        <v>18.850000000000001</v>
      </c>
      <c r="L705">
        <v>19.29</v>
      </c>
      <c r="M705">
        <v>17.57</v>
      </c>
      <c r="N705" t="s">
        <v>74</v>
      </c>
      <c r="O705">
        <v>17.84</v>
      </c>
    </row>
    <row r="706" spans="1:15" x14ac:dyDescent="0.25">
      <c r="A706" t="str">
        <f t="shared" si="98"/>
        <v>p1ivwTU</v>
      </c>
      <c r="B706" t="str">
        <f t="shared" si="95"/>
        <v>topup sample</v>
      </c>
      <c r="C706" t="str">
        <f t="shared" si="96"/>
        <v>freq</v>
      </c>
      <c r="D706" t="str">
        <f t="shared" si="97"/>
        <v>p1ivw</v>
      </c>
      <c r="G706" t="s">
        <v>79</v>
      </c>
      <c r="H706" t="s">
        <v>159</v>
      </c>
      <c r="I706" t="s">
        <v>79</v>
      </c>
      <c r="J706" t="s">
        <v>79</v>
      </c>
      <c r="K706" t="s">
        <v>79</v>
      </c>
      <c r="L706" t="s">
        <v>79</v>
      </c>
      <c r="M706" t="s">
        <v>79</v>
      </c>
      <c r="N706" t="s">
        <v>159</v>
      </c>
      <c r="O706" t="s">
        <v>157</v>
      </c>
    </row>
    <row r="707" spans="1:15" x14ac:dyDescent="0.25">
      <c r="A707" t="str">
        <f t="shared" si="98"/>
        <v>p1ivw1TUN</v>
      </c>
      <c r="B707" t="str">
        <f t="shared" si="95"/>
        <v>topup sample</v>
      </c>
      <c r="C707" t="str">
        <f t="shared" si="96"/>
        <v>freq</v>
      </c>
      <c r="D707" t="str">
        <f t="shared" si="97"/>
        <v>p1ivw</v>
      </c>
      <c r="E707">
        <f>G707</f>
        <v>1</v>
      </c>
      <c r="F707" t="s">
        <v>179</v>
      </c>
      <c r="G707">
        <v>1</v>
      </c>
      <c r="H707" t="s">
        <v>74</v>
      </c>
      <c r="I707" s="2">
        <v>3343</v>
      </c>
      <c r="J707" s="2">
        <v>3125</v>
      </c>
      <c r="K707" s="2">
        <v>3045</v>
      </c>
      <c r="L707" s="2">
        <v>2947</v>
      </c>
      <c r="M707" s="2">
        <v>2887</v>
      </c>
      <c r="N707" t="s">
        <v>74</v>
      </c>
      <c r="O707" s="2">
        <v>15347</v>
      </c>
    </row>
    <row r="708" spans="1:15" x14ac:dyDescent="0.25">
      <c r="A708" t="str">
        <f t="shared" si="98"/>
        <v>p1ivw1TUP</v>
      </c>
      <c r="B708" t="str">
        <f t="shared" si="95"/>
        <v>topup sample</v>
      </c>
      <c r="C708" t="str">
        <f t="shared" si="96"/>
        <v>freq</v>
      </c>
      <c r="D708" t="str">
        <f t="shared" si="97"/>
        <v>p1ivw</v>
      </c>
      <c r="E708">
        <f>E707</f>
        <v>1</v>
      </c>
      <c r="F708" t="s">
        <v>180</v>
      </c>
      <c r="H708" t="s">
        <v>74</v>
      </c>
      <c r="I708">
        <v>83.68</v>
      </c>
      <c r="J708">
        <v>79.42</v>
      </c>
      <c r="K708">
        <v>79.63</v>
      </c>
      <c r="L708">
        <v>79.63</v>
      </c>
      <c r="M708">
        <v>81.92</v>
      </c>
      <c r="N708" t="s">
        <v>74</v>
      </c>
      <c r="O708">
        <v>80.86</v>
      </c>
    </row>
    <row r="709" spans="1:15" x14ac:dyDescent="0.25">
      <c r="A709" t="str">
        <f t="shared" si="98"/>
        <v>p1ivwTU</v>
      </c>
      <c r="B709" t="str">
        <f t="shared" si="95"/>
        <v>topup sample</v>
      </c>
      <c r="C709" t="str">
        <f t="shared" si="96"/>
        <v>freq</v>
      </c>
      <c r="D709" t="str">
        <f t="shared" si="97"/>
        <v>p1ivw</v>
      </c>
      <c r="G709" t="s">
        <v>79</v>
      </c>
      <c r="H709" t="s">
        <v>159</v>
      </c>
      <c r="I709" t="s">
        <v>79</v>
      </c>
      <c r="J709" t="s">
        <v>79</v>
      </c>
      <c r="K709" t="s">
        <v>79</v>
      </c>
      <c r="L709" t="s">
        <v>79</v>
      </c>
      <c r="M709" t="s">
        <v>79</v>
      </c>
      <c r="N709" t="s">
        <v>159</v>
      </c>
      <c r="O709" t="s">
        <v>157</v>
      </c>
    </row>
    <row r="710" spans="1:15" x14ac:dyDescent="0.25">
      <c r="A710" t="str">
        <f t="shared" si="98"/>
        <v>p1ivw.TUN</v>
      </c>
      <c r="B710" t="str">
        <f t="shared" si="95"/>
        <v>topup sample</v>
      </c>
      <c r="C710" t="str">
        <f t="shared" si="96"/>
        <v>freq</v>
      </c>
      <c r="D710" t="str">
        <f t="shared" si="97"/>
        <v>p1ivw</v>
      </c>
      <c r="E710" t="str">
        <f>G710</f>
        <v>.</v>
      </c>
      <c r="F710" t="s">
        <v>179</v>
      </c>
      <c r="G710" t="s">
        <v>93</v>
      </c>
      <c r="H710" t="s">
        <v>74</v>
      </c>
      <c r="I710">
        <v>57</v>
      </c>
      <c r="J710">
        <v>73</v>
      </c>
      <c r="K710">
        <v>58</v>
      </c>
      <c r="L710">
        <v>40</v>
      </c>
      <c r="M710">
        <v>18</v>
      </c>
      <c r="N710" t="s">
        <v>74</v>
      </c>
      <c r="O710">
        <v>246</v>
      </c>
    </row>
    <row r="711" spans="1:15" x14ac:dyDescent="0.25">
      <c r="A711" t="str">
        <f t="shared" si="98"/>
        <v>p1ivw.TUP</v>
      </c>
      <c r="B711" t="str">
        <f t="shared" si="95"/>
        <v>topup sample</v>
      </c>
      <c r="C711" t="str">
        <f t="shared" si="96"/>
        <v>freq</v>
      </c>
      <c r="D711" t="str">
        <f t="shared" si="97"/>
        <v>p1ivw</v>
      </c>
      <c r="E711" t="str">
        <f>E710</f>
        <v>.</v>
      </c>
      <c r="F711" t="s">
        <v>180</v>
      </c>
      <c r="H711" t="s">
        <v>74</v>
      </c>
      <c r="I711">
        <v>1.43</v>
      </c>
      <c r="J711">
        <v>1.86</v>
      </c>
      <c r="K711">
        <v>1.52</v>
      </c>
      <c r="L711">
        <v>1.08</v>
      </c>
      <c r="M711">
        <v>0.51</v>
      </c>
      <c r="N711" t="s">
        <v>74</v>
      </c>
      <c r="O711">
        <v>1.3</v>
      </c>
    </row>
    <row r="712" spans="1:15" x14ac:dyDescent="0.25">
      <c r="A712" t="str">
        <f t="shared" si="98"/>
        <v>p1ivwTU</v>
      </c>
      <c r="B712" t="str">
        <f t="shared" si="95"/>
        <v>topup sample</v>
      </c>
      <c r="C712" t="str">
        <f t="shared" si="96"/>
        <v>freq</v>
      </c>
      <c r="D712" t="str">
        <f t="shared" si="97"/>
        <v>p1ivw</v>
      </c>
      <c r="G712" t="s">
        <v>79</v>
      </c>
      <c r="H712" t="s">
        <v>159</v>
      </c>
      <c r="I712" t="s">
        <v>79</v>
      </c>
      <c r="J712" t="s">
        <v>79</v>
      </c>
      <c r="K712" t="s">
        <v>79</v>
      </c>
      <c r="L712" t="s">
        <v>79</v>
      </c>
      <c r="M712" t="s">
        <v>79</v>
      </c>
      <c r="N712" t="s">
        <v>159</v>
      </c>
      <c r="O712" t="s">
        <v>157</v>
      </c>
    </row>
    <row r="713" spans="1:15" x14ac:dyDescent="0.25">
      <c r="A713" t="str">
        <f t="shared" si="98"/>
        <v>p1ivwTotalTUN</v>
      </c>
      <c r="B713" t="str">
        <f t="shared" si="95"/>
        <v>topup sample</v>
      </c>
      <c r="C713" t="str">
        <f t="shared" si="96"/>
        <v>freq</v>
      </c>
      <c r="D713" t="str">
        <f t="shared" si="97"/>
        <v>p1ivw</v>
      </c>
      <c r="E713" t="str">
        <f>G713</f>
        <v>Total</v>
      </c>
      <c r="F713" t="s">
        <v>179</v>
      </c>
      <c r="G713" t="s">
        <v>81</v>
      </c>
      <c r="H713" t="s">
        <v>74</v>
      </c>
      <c r="I713" s="2">
        <v>3995</v>
      </c>
      <c r="J713" s="2">
        <v>3935</v>
      </c>
      <c r="K713" s="2">
        <v>3824</v>
      </c>
      <c r="L713" s="2">
        <v>3701</v>
      </c>
      <c r="M713" s="2">
        <v>3524</v>
      </c>
      <c r="N713" t="s">
        <v>74</v>
      </c>
      <c r="O713" s="2">
        <v>18979</v>
      </c>
    </row>
    <row r="714" spans="1:15" x14ac:dyDescent="0.25">
      <c r="A714" t="str">
        <f t="shared" si="98"/>
        <v>TotalTUP</v>
      </c>
      <c r="B714" t="str">
        <f t="shared" si="95"/>
        <v>topup sample</v>
      </c>
      <c r="C714" t="str">
        <f t="shared" si="96"/>
        <v>freq</v>
      </c>
      <c r="E714" t="str">
        <f>E713</f>
        <v>Total</v>
      </c>
      <c r="F714" t="s">
        <v>180</v>
      </c>
      <c r="H714" t="s">
        <v>74</v>
      </c>
      <c r="I714">
        <v>100</v>
      </c>
      <c r="J714">
        <v>100</v>
      </c>
      <c r="K714">
        <v>100</v>
      </c>
      <c r="L714">
        <v>100</v>
      </c>
      <c r="M714">
        <v>100</v>
      </c>
      <c r="N714" t="s">
        <v>74</v>
      </c>
      <c r="O714">
        <v>100</v>
      </c>
    </row>
    <row r="715" spans="1:15" x14ac:dyDescent="0.25">
      <c r="A715" t="str">
        <f t="shared" ref="A715:A752" si="99">CONCATENATE(D715,E715,IF(B715="main sample","MS","TU"))</f>
        <v>TU</v>
      </c>
      <c r="B715" t="str">
        <f t="shared" si="95"/>
        <v>topup sample</v>
      </c>
      <c r="C715" t="str">
        <f t="shared" si="96"/>
        <v>freq</v>
      </c>
    </row>
    <row r="716" spans="1:15" x14ac:dyDescent="0.25">
      <c r="A716" t="str">
        <f t="shared" si="99"/>
        <v>TU</v>
      </c>
      <c r="B716" t="str">
        <f t="shared" si="95"/>
        <v>topup sample</v>
      </c>
      <c r="C716" t="str">
        <f t="shared" si="96"/>
        <v>freq</v>
      </c>
      <c r="G716" t="s">
        <v>229</v>
      </c>
      <c r="H716" t="s">
        <v>230</v>
      </c>
      <c r="I716" t="s">
        <v>231</v>
      </c>
      <c r="J716" t="s">
        <v>232</v>
      </c>
      <c r="K716" t="s">
        <v>233</v>
      </c>
      <c r="L716">
        <v>12</v>
      </c>
    </row>
    <row r="717" spans="1:15" x14ac:dyDescent="0.25">
      <c r="A717" t="str">
        <f t="shared" si="99"/>
        <v>TU</v>
      </c>
      <c r="B717" t="str">
        <f t="shared" si="95"/>
        <v>topup sample</v>
      </c>
      <c r="C717" t="str">
        <f t="shared" si="96"/>
        <v>freq</v>
      </c>
    </row>
    <row r="718" spans="1:15" x14ac:dyDescent="0.25">
      <c r="A718" t="str">
        <f t="shared" si="99"/>
        <v>TU</v>
      </c>
      <c r="B718" t="str">
        <f t="shared" si="95"/>
        <v>topup sample</v>
      </c>
      <c r="C718" t="str">
        <f t="shared" si="96"/>
        <v>freq</v>
      </c>
      <c r="G718" t="s">
        <v>169</v>
      </c>
      <c r="H718" t="s">
        <v>74</v>
      </c>
      <c r="I718" t="s">
        <v>170</v>
      </c>
      <c r="J718" t="s">
        <v>171</v>
      </c>
      <c r="K718" t="s">
        <v>172</v>
      </c>
      <c r="L718" t="s">
        <v>173</v>
      </c>
      <c r="M718" t="s">
        <v>174</v>
      </c>
    </row>
    <row r="719" spans="1:15" x14ac:dyDescent="0.25">
      <c r="A719" t="str">
        <f t="shared" si="99"/>
        <v>TU</v>
      </c>
      <c r="B719" t="str">
        <f t="shared" si="95"/>
        <v>topup sample</v>
      </c>
      <c r="C719" t="str">
        <f t="shared" si="96"/>
        <v>freq</v>
      </c>
      <c r="G719" t="s">
        <v>175</v>
      </c>
      <c r="H719" t="s">
        <v>159</v>
      </c>
      <c r="I719" t="s">
        <v>80</v>
      </c>
      <c r="J719" t="s">
        <v>80</v>
      </c>
      <c r="K719" t="s">
        <v>80</v>
      </c>
      <c r="L719" t="s">
        <v>79</v>
      </c>
      <c r="M719" t="s">
        <v>157</v>
      </c>
    </row>
    <row r="720" spans="1:15" x14ac:dyDescent="0.25">
      <c r="A720" t="str">
        <f t="shared" si="99"/>
        <v>p1callcount12TU</v>
      </c>
      <c r="B720" t="str">
        <f t="shared" si="95"/>
        <v>topup sample</v>
      </c>
      <c r="C720" t="str">
        <f t="shared" si="96"/>
        <v>freq</v>
      </c>
      <c r="D720" t="str">
        <f>G720</f>
        <v>p1callcount</v>
      </c>
      <c r="E720">
        <f>L716</f>
        <v>12</v>
      </c>
      <c r="G720" t="s">
        <v>176</v>
      </c>
      <c r="H720" t="s">
        <v>74</v>
      </c>
      <c r="I720" s="2">
        <v>3938</v>
      </c>
      <c r="J720">
        <v>4.2163529999999998</v>
      </c>
      <c r="K720">
        <v>2.3098589999999999</v>
      </c>
      <c r="L720">
        <v>0</v>
      </c>
      <c r="M720">
        <v>19</v>
      </c>
    </row>
    <row r="721" spans="1:13" x14ac:dyDescent="0.25">
      <c r="A721" t="str">
        <f t="shared" si="99"/>
        <v>p1propnc12TU</v>
      </c>
      <c r="B721" t="str">
        <f t="shared" si="95"/>
        <v>topup sample</v>
      </c>
      <c r="C721" t="str">
        <f t="shared" si="96"/>
        <v>freq</v>
      </c>
      <c r="D721" t="str">
        <f>G721</f>
        <v>p1propnc</v>
      </c>
      <c r="E721">
        <f>E720</f>
        <v>12</v>
      </c>
      <c r="G721" t="s">
        <v>177</v>
      </c>
      <c r="H721" t="s">
        <v>74</v>
      </c>
      <c r="I721" s="2">
        <v>3904</v>
      </c>
      <c r="J721">
        <v>0.19580210000000001</v>
      </c>
      <c r="K721">
        <v>0.2426912</v>
      </c>
      <c r="L721">
        <v>0</v>
      </c>
      <c r="M721">
        <v>1</v>
      </c>
    </row>
    <row r="722" spans="1:13" x14ac:dyDescent="0.25">
      <c r="A722" t="str">
        <f t="shared" si="99"/>
        <v>p1duration12TU</v>
      </c>
      <c r="B722" t="str">
        <f t="shared" si="95"/>
        <v>topup sample</v>
      </c>
      <c r="C722" t="str">
        <f t="shared" si="96"/>
        <v>freq</v>
      </c>
      <c r="D722" t="str">
        <f>G722</f>
        <v>p1duration</v>
      </c>
      <c r="E722">
        <f>E721</f>
        <v>12</v>
      </c>
      <c r="G722" t="s">
        <v>178</v>
      </c>
      <c r="H722" t="s">
        <v>74</v>
      </c>
      <c r="I722" s="2">
        <v>3915</v>
      </c>
      <c r="J722">
        <v>17.362449999999999</v>
      </c>
      <c r="K722">
        <v>15.10061</v>
      </c>
      <c r="L722">
        <v>0</v>
      </c>
      <c r="M722">
        <v>83</v>
      </c>
    </row>
    <row r="723" spans="1:13" x14ac:dyDescent="0.25">
      <c r="A723" t="str">
        <f t="shared" si="99"/>
        <v>TU</v>
      </c>
      <c r="B723" t="str">
        <f t="shared" si="95"/>
        <v>topup sample</v>
      </c>
      <c r="C723" t="str">
        <f t="shared" si="96"/>
        <v>freq</v>
      </c>
      <c r="G723" t="s">
        <v>229</v>
      </c>
      <c r="H723" t="s">
        <v>230</v>
      </c>
      <c r="I723" t="s">
        <v>231</v>
      </c>
      <c r="J723" t="s">
        <v>232</v>
      </c>
      <c r="K723" t="s">
        <v>233</v>
      </c>
      <c r="L723">
        <v>13</v>
      </c>
    </row>
    <row r="724" spans="1:13" x14ac:dyDescent="0.25">
      <c r="A724" t="str">
        <f t="shared" si="99"/>
        <v>TU</v>
      </c>
      <c r="B724" t="str">
        <f t="shared" si="95"/>
        <v>topup sample</v>
      </c>
      <c r="C724" t="str">
        <f t="shared" si="96"/>
        <v>freq</v>
      </c>
    </row>
    <row r="725" spans="1:13" x14ac:dyDescent="0.25">
      <c r="A725" t="str">
        <f t="shared" si="99"/>
        <v>TU</v>
      </c>
      <c r="B725" t="str">
        <f t="shared" si="95"/>
        <v>topup sample</v>
      </c>
      <c r="C725" t="str">
        <f t="shared" si="96"/>
        <v>freq</v>
      </c>
      <c r="G725" t="s">
        <v>169</v>
      </c>
      <c r="H725" t="s">
        <v>74</v>
      </c>
      <c r="I725" t="s">
        <v>170</v>
      </c>
      <c r="J725" t="s">
        <v>171</v>
      </c>
      <c r="K725" t="s">
        <v>172</v>
      </c>
      <c r="L725" t="s">
        <v>173</v>
      </c>
      <c r="M725" t="s">
        <v>174</v>
      </c>
    </row>
    <row r="726" spans="1:13" x14ac:dyDescent="0.25">
      <c r="A726" t="str">
        <f t="shared" si="99"/>
        <v>TU</v>
      </c>
      <c r="B726" t="str">
        <f t="shared" si="95"/>
        <v>topup sample</v>
      </c>
      <c r="C726" t="str">
        <f t="shared" si="96"/>
        <v>freq</v>
      </c>
      <c r="G726" t="s">
        <v>175</v>
      </c>
      <c r="H726" t="s">
        <v>159</v>
      </c>
      <c r="I726" t="s">
        <v>80</v>
      </c>
      <c r="J726" t="s">
        <v>80</v>
      </c>
      <c r="K726" t="s">
        <v>80</v>
      </c>
      <c r="L726" t="s">
        <v>79</v>
      </c>
      <c r="M726" t="s">
        <v>157</v>
      </c>
    </row>
    <row r="727" spans="1:13" x14ac:dyDescent="0.25">
      <c r="A727" t="str">
        <f t="shared" si="99"/>
        <v>p1callcount13TU</v>
      </c>
      <c r="B727" t="str">
        <f t="shared" si="95"/>
        <v>topup sample</v>
      </c>
      <c r="C727" t="str">
        <f t="shared" si="96"/>
        <v>freq</v>
      </c>
      <c r="D727" t="str">
        <f>G727</f>
        <v>p1callcount</v>
      </c>
      <c r="E727">
        <f>L723</f>
        <v>13</v>
      </c>
      <c r="G727" t="s">
        <v>176</v>
      </c>
      <c r="H727" t="s">
        <v>74</v>
      </c>
      <c r="I727" s="2">
        <v>3862</v>
      </c>
      <c r="J727">
        <v>3.859658</v>
      </c>
      <c r="K727">
        <v>2.2434069999999999</v>
      </c>
      <c r="L727">
        <v>0</v>
      </c>
      <c r="M727">
        <v>20</v>
      </c>
    </row>
    <row r="728" spans="1:13" x14ac:dyDescent="0.25">
      <c r="A728" t="str">
        <f t="shared" si="99"/>
        <v>p1propnc13TU</v>
      </c>
      <c r="B728" t="str">
        <f t="shared" si="95"/>
        <v>topup sample</v>
      </c>
      <c r="C728" t="str">
        <f t="shared" si="96"/>
        <v>freq</v>
      </c>
      <c r="D728" t="str">
        <f>G728</f>
        <v>p1propnc</v>
      </c>
      <c r="E728">
        <f>E727</f>
        <v>13</v>
      </c>
      <c r="G728" t="s">
        <v>177</v>
      </c>
      <c r="H728" t="s">
        <v>74</v>
      </c>
      <c r="I728" s="2">
        <v>3831</v>
      </c>
      <c r="J728">
        <v>0.19441320000000001</v>
      </c>
      <c r="K728">
        <v>0.25528990000000001</v>
      </c>
      <c r="L728">
        <v>0</v>
      </c>
      <c r="M728">
        <v>1</v>
      </c>
    </row>
    <row r="729" spans="1:13" x14ac:dyDescent="0.25">
      <c r="A729" t="str">
        <f t="shared" si="99"/>
        <v>p1duration13TU</v>
      </c>
      <c r="B729" t="str">
        <f t="shared" si="95"/>
        <v>topup sample</v>
      </c>
      <c r="C729" t="str">
        <f t="shared" si="96"/>
        <v>freq</v>
      </c>
      <c r="D729" t="str">
        <f>G729</f>
        <v>p1duration</v>
      </c>
      <c r="E729">
        <f>E728</f>
        <v>13</v>
      </c>
      <c r="G729" t="s">
        <v>178</v>
      </c>
      <c r="H729" t="s">
        <v>74</v>
      </c>
      <c r="I729" s="2">
        <v>3839</v>
      </c>
      <c r="J729">
        <v>15.557180000000001</v>
      </c>
      <c r="K729">
        <v>14.16297</v>
      </c>
      <c r="L729">
        <v>0</v>
      </c>
      <c r="M729">
        <v>90</v>
      </c>
    </row>
    <row r="730" spans="1:13" x14ac:dyDescent="0.25">
      <c r="A730" t="str">
        <f t="shared" si="99"/>
        <v>TU</v>
      </c>
      <c r="B730" t="str">
        <f t="shared" si="95"/>
        <v>topup sample</v>
      </c>
      <c r="C730" t="str">
        <f t="shared" si="96"/>
        <v>freq</v>
      </c>
      <c r="G730" t="s">
        <v>229</v>
      </c>
      <c r="H730" t="s">
        <v>230</v>
      </c>
      <c r="I730" t="s">
        <v>231</v>
      </c>
      <c r="J730" t="s">
        <v>232</v>
      </c>
      <c r="K730" t="s">
        <v>233</v>
      </c>
      <c r="L730">
        <v>14</v>
      </c>
    </row>
    <row r="731" spans="1:13" x14ac:dyDescent="0.25">
      <c r="A731" t="str">
        <f t="shared" si="99"/>
        <v>TU</v>
      </c>
      <c r="B731" t="str">
        <f t="shared" si="95"/>
        <v>topup sample</v>
      </c>
      <c r="C731" t="str">
        <f t="shared" si="96"/>
        <v>freq</v>
      </c>
    </row>
    <row r="732" spans="1:13" x14ac:dyDescent="0.25">
      <c r="A732" t="str">
        <f t="shared" si="99"/>
        <v>TU</v>
      </c>
      <c r="B732" t="str">
        <f t="shared" ref="B732:B752" si="100">B731</f>
        <v>topup sample</v>
      </c>
      <c r="C732" t="str">
        <f t="shared" si="96"/>
        <v>freq</v>
      </c>
      <c r="G732" t="s">
        <v>169</v>
      </c>
      <c r="H732" t="s">
        <v>74</v>
      </c>
      <c r="I732" t="s">
        <v>170</v>
      </c>
      <c r="J732" t="s">
        <v>171</v>
      </c>
      <c r="K732" t="s">
        <v>172</v>
      </c>
      <c r="L732" t="s">
        <v>173</v>
      </c>
      <c r="M732" t="s">
        <v>174</v>
      </c>
    </row>
    <row r="733" spans="1:13" x14ac:dyDescent="0.25">
      <c r="A733" t="str">
        <f t="shared" si="99"/>
        <v>TU</v>
      </c>
      <c r="B733" t="str">
        <f t="shared" si="100"/>
        <v>topup sample</v>
      </c>
      <c r="C733" t="str">
        <f t="shared" si="96"/>
        <v>freq</v>
      </c>
      <c r="G733" t="s">
        <v>175</v>
      </c>
      <c r="H733" t="s">
        <v>159</v>
      </c>
      <c r="I733" t="s">
        <v>80</v>
      </c>
      <c r="J733" t="s">
        <v>80</v>
      </c>
      <c r="K733" t="s">
        <v>80</v>
      </c>
      <c r="L733" t="s">
        <v>79</v>
      </c>
      <c r="M733" t="s">
        <v>157</v>
      </c>
    </row>
    <row r="734" spans="1:13" x14ac:dyDescent="0.25">
      <c r="A734" t="str">
        <f t="shared" si="99"/>
        <v>p1callcount14TU</v>
      </c>
      <c r="B734" t="str">
        <f t="shared" si="100"/>
        <v>topup sample</v>
      </c>
      <c r="C734" t="str">
        <f t="shared" si="96"/>
        <v>freq</v>
      </c>
      <c r="D734" t="str">
        <f>G734</f>
        <v>p1callcount</v>
      </c>
      <c r="E734">
        <f>L730</f>
        <v>14</v>
      </c>
      <c r="G734" t="s">
        <v>176</v>
      </c>
      <c r="H734" t="s">
        <v>74</v>
      </c>
      <c r="I734" s="2">
        <v>3766</v>
      </c>
      <c r="J734">
        <v>3.9524689999999998</v>
      </c>
      <c r="K734">
        <v>2.2051789999999998</v>
      </c>
      <c r="L734">
        <v>0</v>
      </c>
      <c r="M734">
        <v>17</v>
      </c>
    </row>
    <row r="735" spans="1:13" x14ac:dyDescent="0.25">
      <c r="A735" t="str">
        <f t="shared" si="99"/>
        <v>p1propnc14TU</v>
      </c>
      <c r="B735" t="str">
        <f t="shared" si="100"/>
        <v>topup sample</v>
      </c>
      <c r="C735" t="str">
        <f t="shared" si="96"/>
        <v>freq</v>
      </c>
      <c r="D735" t="str">
        <f>G735</f>
        <v>p1propnc</v>
      </c>
      <c r="E735">
        <f>E734</f>
        <v>14</v>
      </c>
      <c r="G735" t="s">
        <v>177</v>
      </c>
      <c r="H735" t="s">
        <v>74</v>
      </c>
      <c r="I735" s="2">
        <v>3733</v>
      </c>
      <c r="J735">
        <v>0.20035230000000001</v>
      </c>
      <c r="K735">
        <v>0.25459219999999999</v>
      </c>
      <c r="L735">
        <v>0</v>
      </c>
      <c r="M735">
        <v>1</v>
      </c>
    </row>
    <row r="736" spans="1:13" x14ac:dyDescent="0.25">
      <c r="A736" t="str">
        <f t="shared" si="99"/>
        <v>p1duration14TU</v>
      </c>
      <c r="B736" t="str">
        <f t="shared" si="100"/>
        <v>topup sample</v>
      </c>
      <c r="C736" t="str">
        <f t="shared" si="96"/>
        <v>freq</v>
      </c>
      <c r="D736" t="str">
        <f>G736</f>
        <v>p1duration</v>
      </c>
      <c r="E736">
        <f>E735</f>
        <v>14</v>
      </c>
      <c r="G736" t="s">
        <v>178</v>
      </c>
      <c r="H736" t="s">
        <v>74</v>
      </c>
      <c r="I736" s="2">
        <v>3736</v>
      </c>
      <c r="J736">
        <v>16.20289</v>
      </c>
      <c r="K736">
        <v>13.89434</v>
      </c>
      <c r="L736">
        <v>0</v>
      </c>
      <c r="M736">
        <v>77</v>
      </c>
    </row>
    <row r="737" spans="1:13" x14ac:dyDescent="0.25">
      <c r="A737" t="str">
        <f t="shared" si="99"/>
        <v>TU</v>
      </c>
      <c r="B737" t="str">
        <f t="shared" si="100"/>
        <v>topup sample</v>
      </c>
      <c r="C737" t="str">
        <f t="shared" ref="C737:C752" si="101">C736</f>
        <v>freq</v>
      </c>
      <c r="G737" t="s">
        <v>229</v>
      </c>
      <c r="H737" t="s">
        <v>230</v>
      </c>
      <c r="I737" t="s">
        <v>231</v>
      </c>
      <c r="J737" t="s">
        <v>232</v>
      </c>
      <c r="K737" t="s">
        <v>233</v>
      </c>
      <c r="L737">
        <v>15</v>
      </c>
    </row>
    <row r="738" spans="1:13" x14ac:dyDescent="0.25">
      <c r="A738" t="str">
        <f t="shared" si="99"/>
        <v>TU</v>
      </c>
      <c r="B738" t="str">
        <f t="shared" si="100"/>
        <v>topup sample</v>
      </c>
      <c r="C738" t="str">
        <f t="shared" si="101"/>
        <v>freq</v>
      </c>
    </row>
    <row r="739" spans="1:13" x14ac:dyDescent="0.25">
      <c r="A739" t="str">
        <f t="shared" si="99"/>
        <v>TU</v>
      </c>
      <c r="B739" t="str">
        <f t="shared" si="100"/>
        <v>topup sample</v>
      </c>
      <c r="C739" t="str">
        <f t="shared" si="101"/>
        <v>freq</v>
      </c>
      <c r="G739" t="s">
        <v>169</v>
      </c>
      <c r="H739" t="s">
        <v>74</v>
      </c>
      <c r="I739" t="s">
        <v>170</v>
      </c>
      <c r="J739" t="s">
        <v>171</v>
      </c>
      <c r="K739" t="s">
        <v>172</v>
      </c>
      <c r="L739" t="s">
        <v>173</v>
      </c>
      <c r="M739" t="s">
        <v>174</v>
      </c>
    </row>
    <row r="740" spans="1:13" x14ac:dyDescent="0.25">
      <c r="A740" t="str">
        <f t="shared" si="99"/>
        <v>TU</v>
      </c>
      <c r="B740" t="str">
        <f t="shared" si="100"/>
        <v>topup sample</v>
      </c>
      <c r="C740" t="str">
        <f t="shared" si="101"/>
        <v>freq</v>
      </c>
      <c r="G740" t="s">
        <v>175</v>
      </c>
      <c r="H740" t="s">
        <v>159</v>
      </c>
      <c r="I740" t="s">
        <v>80</v>
      </c>
      <c r="J740" t="s">
        <v>80</v>
      </c>
      <c r="K740" t="s">
        <v>80</v>
      </c>
      <c r="L740" t="s">
        <v>79</v>
      </c>
      <c r="M740" t="s">
        <v>157</v>
      </c>
    </row>
    <row r="741" spans="1:13" x14ac:dyDescent="0.25">
      <c r="A741" t="str">
        <f t="shared" si="99"/>
        <v>p1callcount15TU</v>
      </c>
      <c r="B741" t="str">
        <f t="shared" si="100"/>
        <v>topup sample</v>
      </c>
      <c r="C741" t="str">
        <f t="shared" si="101"/>
        <v>freq</v>
      </c>
      <c r="D741" t="str">
        <f>G741</f>
        <v>p1callcount</v>
      </c>
      <c r="E741">
        <f>L737</f>
        <v>15</v>
      </c>
      <c r="G741" t="s">
        <v>176</v>
      </c>
      <c r="H741" t="s">
        <v>74</v>
      </c>
      <c r="I741" s="2">
        <v>3661</v>
      </c>
      <c r="J741">
        <v>3.6219610000000002</v>
      </c>
      <c r="K741">
        <v>2.0459740000000002</v>
      </c>
      <c r="L741">
        <v>0</v>
      </c>
      <c r="M741">
        <v>16</v>
      </c>
    </row>
    <row r="742" spans="1:13" x14ac:dyDescent="0.25">
      <c r="A742" t="str">
        <f t="shared" si="99"/>
        <v>p1propnc15TU</v>
      </c>
      <c r="B742" t="str">
        <f t="shared" si="100"/>
        <v>topup sample</v>
      </c>
      <c r="C742" t="str">
        <f t="shared" si="101"/>
        <v>freq</v>
      </c>
      <c r="D742" t="str">
        <f>G742</f>
        <v>p1propnc</v>
      </c>
      <c r="E742">
        <f>E741</f>
        <v>15</v>
      </c>
      <c r="G742" t="s">
        <v>177</v>
      </c>
      <c r="H742" t="s">
        <v>74</v>
      </c>
      <c r="I742" s="2">
        <v>3605</v>
      </c>
      <c r="J742">
        <v>0.1773362</v>
      </c>
      <c r="K742">
        <v>0.2491968</v>
      </c>
      <c r="L742">
        <v>0</v>
      </c>
      <c r="M742">
        <v>1</v>
      </c>
    </row>
    <row r="743" spans="1:13" x14ac:dyDescent="0.25">
      <c r="A743" t="str">
        <f t="shared" si="99"/>
        <v>p1duration15TU</v>
      </c>
      <c r="B743" t="str">
        <f t="shared" si="100"/>
        <v>topup sample</v>
      </c>
      <c r="C743" t="str">
        <f t="shared" si="101"/>
        <v>freq</v>
      </c>
      <c r="D743" t="str">
        <f>G743</f>
        <v>p1duration</v>
      </c>
      <c r="E743">
        <f>E742</f>
        <v>15</v>
      </c>
      <c r="G743" t="s">
        <v>178</v>
      </c>
      <c r="H743" t="s">
        <v>74</v>
      </c>
      <c r="I743" s="2">
        <v>3606</v>
      </c>
      <c r="J743">
        <v>15.93317</v>
      </c>
      <c r="K743">
        <v>14.655419999999999</v>
      </c>
      <c r="L743">
        <v>0</v>
      </c>
      <c r="M743">
        <v>86</v>
      </c>
    </row>
    <row r="744" spans="1:13" x14ac:dyDescent="0.25">
      <c r="A744" t="str">
        <f t="shared" si="99"/>
        <v>TU</v>
      </c>
      <c r="B744" t="str">
        <f t="shared" si="100"/>
        <v>topup sample</v>
      </c>
      <c r="C744" t="str">
        <f t="shared" si="101"/>
        <v>freq</v>
      </c>
      <c r="G744" t="s">
        <v>229</v>
      </c>
      <c r="H744" t="s">
        <v>230</v>
      </c>
      <c r="I744" t="s">
        <v>231</v>
      </c>
      <c r="J744" t="s">
        <v>232</v>
      </c>
      <c r="K744" t="s">
        <v>233</v>
      </c>
      <c r="L744">
        <v>16</v>
      </c>
    </row>
    <row r="745" spans="1:13" x14ac:dyDescent="0.25">
      <c r="A745" t="str">
        <f t="shared" si="99"/>
        <v>TU</v>
      </c>
      <c r="B745" t="str">
        <f t="shared" si="100"/>
        <v>topup sample</v>
      </c>
      <c r="C745" t="str">
        <f t="shared" si="101"/>
        <v>freq</v>
      </c>
    </row>
    <row r="746" spans="1:13" x14ac:dyDescent="0.25">
      <c r="A746" t="str">
        <f t="shared" si="99"/>
        <v>TU</v>
      </c>
      <c r="B746" t="str">
        <f t="shared" si="100"/>
        <v>topup sample</v>
      </c>
      <c r="C746" t="str">
        <f t="shared" si="101"/>
        <v>freq</v>
      </c>
      <c r="G746" t="s">
        <v>169</v>
      </c>
      <c r="H746" t="s">
        <v>74</v>
      </c>
      <c r="I746" t="s">
        <v>170</v>
      </c>
      <c r="J746" t="s">
        <v>171</v>
      </c>
      <c r="K746" t="s">
        <v>172</v>
      </c>
      <c r="L746" t="s">
        <v>173</v>
      </c>
      <c r="M746" t="s">
        <v>174</v>
      </c>
    </row>
    <row r="747" spans="1:13" x14ac:dyDescent="0.25">
      <c r="A747" t="str">
        <f t="shared" si="99"/>
        <v>TU</v>
      </c>
      <c r="B747" t="str">
        <f t="shared" si="100"/>
        <v>topup sample</v>
      </c>
      <c r="C747" t="str">
        <f t="shared" si="101"/>
        <v>freq</v>
      </c>
      <c r="G747" t="s">
        <v>175</v>
      </c>
      <c r="H747" t="s">
        <v>159</v>
      </c>
      <c r="I747" t="s">
        <v>80</v>
      </c>
      <c r="J747" t="s">
        <v>80</v>
      </c>
      <c r="K747" t="s">
        <v>80</v>
      </c>
      <c r="L747" t="s">
        <v>79</v>
      </c>
      <c r="M747" t="s">
        <v>157</v>
      </c>
    </row>
    <row r="748" spans="1:13" x14ac:dyDescent="0.25">
      <c r="A748" t="str">
        <f t="shared" si="99"/>
        <v>p1callcount16TU</v>
      </c>
      <c r="B748" t="str">
        <f t="shared" si="100"/>
        <v>topup sample</v>
      </c>
      <c r="C748" t="str">
        <f t="shared" si="101"/>
        <v>freq</v>
      </c>
      <c r="D748" t="str">
        <f>G748</f>
        <v>p1callcount</v>
      </c>
      <c r="E748">
        <f>L744</f>
        <v>16</v>
      </c>
      <c r="G748" t="s">
        <v>176</v>
      </c>
      <c r="H748" t="s">
        <v>74</v>
      </c>
      <c r="I748" s="2">
        <v>3506</v>
      </c>
      <c r="J748">
        <v>3.7102110000000001</v>
      </c>
      <c r="K748">
        <v>2.0960920000000001</v>
      </c>
      <c r="L748">
        <v>0</v>
      </c>
      <c r="M748">
        <v>15</v>
      </c>
    </row>
    <row r="749" spans="1:13" x14ac:dyDescent="0.25">
      <c r="A749" t="str">
        <f t="shared" si="99"/>
        <v>p1propnc16TU</v>
      </c>
      <c r="B749" t="str">
        <f t="shared" si="100"/>
        <v>topup sample</v>
      </c>
      <c r="C749" t="str">
        <f t="shared" si="101"/>
        <v>freq</v>
      </c>
      <c r="D749" t="str">
        <f>G749</f>
        <v>p1propnc</v>
      </c>
      <c r="E749">
        <f>E748</f>
        <v>16</v>
      </c>
      <c r="G749" t="s">
        <v>177</v>
      </c>
      <c r="H749" t="s">
        <v>74</v>
      </c>
      <c r="I749" s="2">
        <v>3429</v>
      </c>
      <c r="J749">
        <v>0.16238060000000001</v>
      </c>
      <c r="K749">
        <v>0.2314717</v>
      </c>
      <c r="L749">
        <v>0</v>
      </c>
      <c r="M749">
        <v>1</v>
      </c>
    </row>
    <row r="750" spans="1:13" x14ac:dyDescent="0.25">
      <c r="A750" t="str">
        <f t="shared" si="99"/>
        <v>p1duration16TU</v>
      </c>
      <c r="B750" t="str">
        <f t="shared" si="100"/>
        <v>topup sample</v>
      </c>
      <c r="C750" t="str">
        <f t="shared" si="101"/>
        <v>freq</v>
      </c>
      <c r="D750" t="str">
        <f>G750</f>
        <v>p1duration</v>
      </c>
      <c r="E750">
        <f>E749</f>
        <v>16</v>
      </c>
      <c r="G750" t="s">
        <v>178</v>
      </c>
      <c r="H750" t="s">
        <v>74</v>
      </c>
      <c r="I750" s="2">
        <v>3441</v>
      </c>
      <c r="J750">
        <v>17.26998</v>
      </c>
      <c r="K750">
        <v>15.093030000000001</v>
      </c>
      <c r="L750">
        <v>0</v>
      </c>
      <c r="M750">
        <v>88</v>
      </c>
    </row>
    <row r="751" spans="1:13" x14ac:dyDescent="0.25">
      <c r="A751" t="str">
        <f t="shared" si="99"/>
        <v>TU</v>
      </c>
      <c r="B751" t="str">
        <f t="shared" si="100"/>
        <v>topup sample</v>
      </c>
      <c r="C751" t="str">
        <f t="shared" si="101"/>
        <v>freq</v>
      </c>
    </row>
    <row r="752" spans="1:13" x14ac:dyDescent="0.25">
      <c r="A752" t="str">
        <f t="shared" si="99"/>
        <v>TU</v>
      </c>
      <c r="B752" t="str">
        <f t="shared" si="100"/>
        <v>topup sample</v>
      </c>
      <c r="C752" t="str">
        <f t="shared" si="101"/>
        <v>freq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InitWave</vt:lpstr>
      <vt:lpstr>Summary CallInfo</vt:lpstr>
      <vt:lpstr>StataOutput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Watson</dc:creator>
  <cp:lastModifiedBy>Nicole Watson</cp:lastModifiedBy>
  <dcterms:created xsi:type="dcterms:W3CDTF">2019-12-11T05:33:22Z</dcterms:created>
  <dcterms:modified xsi:type="dcterms:W3CDTF">2019-12-11T22:50:48Z</dcterms:modified>
</cp:coreProperties>
</file>