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9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ise-file.unimelb.edu.au\people\nw\Documents\HILDA Project\ARC Methodology\Adaptive design\"/>
    </mc:Choice>
  </mc:AlternateContent>
  <xr:revisionPtr revIDLastSave="0" documentId="13_ncr:1_{3A141AB6-395A-4147-A500-A4745546F76F}" xr6:coauthVersionLast="45" xr6:coauthVersionMax="45" xr10:uidLastSave="{00000000-0000-0000-0000-000000000000}"/>
  <bookViews>
    <workbookView xWindow="28680" yWindow="-120" windowWidth="29040" windowHeight="16440" firstSheet="2" activeTab="4" xr2:uid="{00000000-000D-0000-FFFF-FFFF00000000}"/>
  </bookViews>
  <sheets>
    <sheet name="Main Sample" sheetId="1" r:id="rId1"/>
    <sheet name="TopUp Sample" sheetId="2" r:id="rId2"/>
    <sheet name="Main - Base and Sim1-4" sheetId="3" r:id="rId3"/>
    <sheet name="TopUp - Base and Sim1-4" sheetId="4" r:id="rId4"/>
    <sheet name="Main - Base and Sim 5-8" sheetId="7" r:id="rId5"/>
    <sheet name="TopUp - Base and Sim 5-8" sheetId="8" r:id="rId6"/>
    <sheet name="Response Rates" sheetId="6" r:id="rId7"/>
    <sheet name="Costsavings" sheetId="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6" l="1"/>
  <c r="H30" i="6"/>
  <c r="G30" i="6"/>
  <c r="G12" i="6"/>
  <c r="N30" i="6"/>
  <c r="V9" i="5" l="1"/>
  <c r="G40" i="5" l="1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F41" i="5"/>
  <c r="F42" i="5"/>
  <c r="F43" i="5"/>
  <c r="F44" i="5"/>
  <c r="F40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B41" i="5"/>
  <c r="B42" i="5"/>
  <c r="B43" i="5"/>
  <c r="B44" i="5"/>
  <c r="B4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F30" i="5"/>
  <c r="F31" i="5"/>
  <c r="F32" i="5"/>
  <c r="F33" i="5"/>
  <c r="F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C29" i="5"/>
  <c r="D29" i="5"/>
  <c r="E29" i="5"/>
  <c r="B29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B19" i="5"/>
  <c r="B20" i="5"/>
  <c r="B21" i="5"/>
  <c r="B22" i="5"/>
  <c r="B18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B8" i="5"/>
  <c r="B9" i="5"/>
  <c r="B10" i="5"/>
  <c r="B11" i="5"/>
  <c r="B7" i="5"/>
  <c r="X8" i="5" l="1"/>
  <c r="V8" i="5"/>
  <c r="S45" i="5" l="1"/>
  <c r="O45" i="5"/>
  <c r="K45" i="5"/>
  <c r="G45" i="5"/>
  <c r="S34" i="5"/>
  <c r="O34" i="5"/>
  <c r="K34" i="5"/>
  <c r="G34" i="5"/>
  <c r="S23" i="5"/>
  <c r="O23" i="5"/>
  <c r="K23" i="5"/>
  <c r="G23" i="5"/>
  <c r="S12" i="5"/>
  <c r="O12" i="5"/>
  <c r="K12" i="5"/>
  <c r="G12" i="5"/>
  <c r="N25" i="6" l="1"/>
  <c r="O25" i="6"/>
  <c r="P25" i="6"/>
  <c r="Q25" i="6"/>
  <c r="R25" i="6"/>
  <c r="S25" i="6"/>
  <c r="T25" i="6"/>
  <c r="U25" i="6"/>
  <c r="N26" i="6"/>
  <c r="O26" i="6"/>
  <c r="P26" i="6"/>
  <c r="Q26" i="6"/>
  <c r="R26" i="6"/>
  <c r="S26" i="6"/>
  <c r="T26" i="6"/>
  <c r="U26" i="6"/>
  <c r="N27" i="6"/>
  <c r="O27" i="6"/>
  <c r="P27" i="6"/>
  <c r="Q27" i="6"/>
  <c r="R27" i="6"/>
  <c r="S27" i="6"/>
  <c r="T27" i="6"/>
  <c r="U27" i="6"/>
  <c r="N28" i="6"/>
  <c r="O28" i="6"/>
  <c r="P28" i="6"/>
  <c r="Q28" i="6"/>
  <c r="R28" i="6"/>
  <c r="S28" i="6"/>
  <c r="T28" i="6"/>
  <c r="U28" i="6"/>
  <c r="N29" i="6"/>
  <c r="O29" i="6"/>
  <c r="P29" i="6"/>
  <c r="Q29" i="6"/>
  <c r="R29" i="6"/>
  <c r="S29" i="6"/>
  <c r="T29" i="6"/>
  <c r="U29" i="6"/>
  <c r="M26" i="6"/>
  <c r="M27" i="6"/>
  <c r="M28" i="6"/>
  <c r="M29" i="6"/>
  <c r="M25" i="6"/>
  <c r="AB67" i="5"/>
  <c r="AC67" i="5"/>
  <c r="AB68" i="5"/>
  <c r="AC68" i="5"/>
  <c r="AB69" i="5"/>
  <c r="AC69" i="5"/>
  <c r="AC66" i="5"/>
  <c r="AB66" i="5"/>
  <c r="W41" i="5" l="1"/>
  <c r="V42" i="5"/>
  <c r="W29" i="5"/>
  <c r="V31" i="5"/>
  <c r="W31" i="5"/>
  <c r="W33" i="5"/>
  <c r="V33" i="5"/>
  <c r="AE44" i="5"/>
  <c r="AD44" i="5"/>
  <c r="AC44" i="5"/>
  <c r="AB44" i="5"/>
  <c r="AA44" i="5"/>
  <c r="Z44" i="5"/>
  <c r="Y44" i="5"/>
  <c r="X44" i="5"/>
  <c r="AE43" i="5"/>
  <c r="AD43" i="5"/>
  <c r="AC43" i="5"/>
  <c r="AB43" i="5"/>
  <c r="AA43" i="5"/>
  <c r="Z43" i="5"/>
  <c r="Y43" i="5"/>
  <c r="X43" i="5"/>
  <c r="AE42" i="5"/>
  <c r="AD42" i="5"/>
  <c r="AC42" i="5"/>
  <c r="AB42" i="5"/>
  <c r="AA42" i="5"/>
  <c r="Z42" i="5"/>
  <c r="Y42" i="5"/>
  <c r="X42" i="5"/>
  <c r="AE41" i="5"/>
  <c r="AE45" i="5" s="1"/>
  <c r="AD41" i="5"/>
  <c r="AD45" i="5" s="1"/>
  <c r="AC41" i="5"/>
  <c r="AC45" i="5" s="1"/>
  <c r="AB41" i="5"/>
  <c r="AB45" i="5" s="1"/>
  <c r="AA41" i="5"/>
  <c r="AA45" i="5" s="1"/>
  <c r="Z41" i="5"/>
  <c r="Z45" i="5" s="1"/>
  <c r="Y41" i="5"/>
  <c r="Y45" i="5" s="1"/>
  <c r="X41" i="5"/>
  <c r="Y40" i="5"/>
  <c r="X40" i="5"/>
  <c r="AE33" i="5"/>
  <c r="AD33" i="5"/>
  <c r="AC33" i="5"/>
  <c r="AB33" i="5"/>
  <c r="AA33" i="5"/>
  <c r="Z33" i="5"/>
  <c r="Y33" i="5"/>
  <c r="X33" i="5"/>
  <c r="AE32" i="5"/>
  <c r="AD32" i="5"/>
  <c r="AC32" i="5"/>
  <c r="AB32" i="5"/>
  <c r="AA32" i="5"/>
  <c r="Z32" i="5"/>
  <c r="Y32" i="5"/>
  <c r="X32" i="5"/>
  <c r="AE31" i="5"/>
  <c r="AD31" i="5"/>
  <c r="AC31" i="5"/>
  <c r="AB31" i="5"/>
  <c r="AA31" i="5"/>
  <c r="Z31" i="5"/>
  <c r="Y31" i="5"/>
  <c r="X31" i="5"/>
  <c r="AE30" i="5"/>
  <c r="AE34" i="5" s="1"/>
  <c r="AD30" i="5"/>
  <c r="AD34" i="5" s="1"/>
  <c r="AC30" i="5"/>
  <c r="AC34" i="5" s="1"/>
  <c r="AB30" i="5"/>
  <c r="AB34" i="5" s="1"/>
  <c r="AA30" i="5"/>
  <c r="AA34" i="5" s="1"/>
  <c r="Z30" i="5"/>
  <c r="Z34" i="5" s="1"/>
  <c r="Y30" i="5"/>
  <c r="Y34" i="5" s="1"/>
  <c r="X30" i="5"/>
  <c r="Y29" i="5"/>
  <c r="X29" i="5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G25" i="6"/>
  <c r="H25" i="6"/>
  <c r="I25" i="6"/>
  <c r="J25" i="6"/>
  <c r="G26" i="6"/>
  <c r="H26" i="6"/>
  <c r="I26" i="6"/>
  <c r="J26" i="6"/>
  <c r="G27" i="6"/>
  <c r="H27" i="6"/>
  <c r="I27" i="6"/>
  <c r="J27" i="6"/>
  <c r="G28" i="6"/>
  <c r="H28" i="6"/>
  <c r="I28" i="6"/>
  <c r="J28" i="6"/>
  <c r="G29" i="6"/>
  <c r="H29" i="6"/>
  <c r="I29" i="6"/>
  <c r="J29" i="6"/>
  <c r="G7" i="6"/>
  <c r="H7" i="6"/>
  <c r="I7" i="6"/>
  <c r="J7" i="6"/>
  <c r="G8" i="6"/>
  <c r="H8" i="6"/>
  <c r="I8" i="6"/>
  <c r="J8" i="6"/>
  <c r="G9" i="6"/>
  <c r="H9" i="6"/>
  <c r="I9" i="6"/>
  <c r="J9" i="6"/>
  <c r="G10" i="6"/>
  <c r="H10" i="6"/>
  <c r="I10" i="6"/>
  <c r="J10" i="6"/>
  <c r="G11" i="6"/>
  <c r="H11" i="6"/>
  <c r="I11" i="6"/>
  <c r="J11" i="6"/>
  <c r="D79" i="8"/>
  <c r="D78" i="8"/>
  <c r="C79" i="8"/>
  <c r="C78" i="8"/>
  <c r="D65" i="8"/>
  <c r="D64" i="8"/>
  <c r="C65" i="8"/>
  <c r="C64" i="8"/>
  <c r="D146" i="8"/>
  <c r="K146" i="8" s="1"/>
  <c r="C146" i="8"/>
  <c r="B146" i="8"/>
  <c r="D145" i="8"/>
  <c r="K145" i="8" s="1"/>
  <c r="C145" i="8"/>
  <c r="B145" i="8"/>
  <c r="D144" i="8"/>
  <c r="C144" i="8"/>
  <c r="B144" i="8"/>
  <c r="D143" i="8"/>
  <c r="K143" i="8" s="1"/>
  <c r="C143" i="8"/>
  <c r="B143" i="8"/>
  <c r="D142" i="8"/>
  <c r="K142" i="8" s="1"/>
  <c r="C142" i="8"/>
  <c r="B142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D135" i="8"/>
  <c r="C135" i="8"/>
  <c r="B135" i="8"/>
  <c r="D132" i="8"/>
  <c r="K132" i="8" s="1"/>
  <c r="C132" i="8"/>
  <c r="B132" i="8"/>
  <c r="D131" i="8"/>
  <c r="C131" i="8"/>
  <c r="B131" i="8"/>
  <c r="D130" i="8"/>
  <c r="C130" i="8"/>
  <c r="F123" i="8" s="1"/>
  <c r="B130" i="8"/>
  <c r="D129" i="8"/>
  <c r="K129" i="8" s="1"/>
  <c r="C129" i="8"/>
  <c r="B129" i="8"/>
  <c r="D128" i="8"/>
  <c r="C128" i="8"/>
  <c r="B128" i="8"/>
  <c r="B122" i="8"/>
  <c r="C122" i="8"/>
  <c r="D122" i="8"/>
  <c r="B123" i="8"/>
  <c r="C123" i="8"/>
  <c r="D123" i="8"/>
  <c r="B124" i="8"/>
  <c r="C124" i="8"/>
  <c r="D124" i="8"/>
  <c r="J124" i="8" s="1"/>
  <c r="B125" i="8"/>
  <c r="C125" i="8"/>
  <c r="D125" i="8"/>
  <c r="C121" i="8"/>
  <c r="D121" i="8"/>
  <c r="B121" i="8"/>
  <c r="D146" i="7"/>
  <c r="K146" i="7" s="1"/>
  <c r="C146" i="7"/>
  <c r="B146" i="7"/>
  <c r="D145" i="7"/>
  <c r="C145" i="7"/>
  <c r="B145" i="7"/>
  <c r="D144" i="7"/>
  <c r="C144" i="7"/>
  <c r="B144" i="7"/>
  <c r="D143" i="7"/>
  <c r="K143" i="7" s="1"/>
  <c r="C143" i="7"/>
  <c r="B143" i="7"/>
  <c r="D142" i="7"/>
  <c r="K142" i="7" s="1"/>
  <c r="C142" i="7"/>
  <c r="B142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H136" i="7" s="1"/>
  <c r="D135" i="7"/>
  <c r="C135" i="7"/>
  <c r="B135" i="7"/>
  <c r="D132" i="7"/>
  <c r="C132" i="7"/>
  <c r="B132" i="7"/>
  <c r="D131" i="7"/>
  <c r="G124" i="7" s="1"/>
  <c r="C131" i="7"/>
  <c r="B131" i="7"/>
  <c r="D130" i="7"/>
  <c r="K130" i="7" s="1"/>
  <c r="C130" i="7"/>
  <c r="B130" i="7"/>
  <c r="D129" i="7"/>
  <c r="K129" i="7" s="1"/>
  <c r="C129" i="7"/>
  <c r="I122" i="7" s="1"/>
  <c r="B129" i="7"/>
  <c r="H122" i="7" s="1"/>
  <c r="D128" i="7"/>
  <c r="K128" i="7" s="1"/>
  <c r="C128" i="7"/>
  <c r="B128" i="7"/>
  <c r="B122" i="7"/>
  <c r="C122" i="7"/>
  <c r="D122" i="7"/>
  <c r="B123" i="7"/>
  <c r="H123" i="7" s="1"/>
  <c r="C123" i="7"/>
  <c r="D123" i="7"/>
  <c r="B124" i="7"/>
  <c r="C124" i="7"/>
  <c r="D124" i="7"/>
  <c r="B125" i="7"/>
  <c r="C125" i="7"/>
  <c r="F125" i="7" s="1"/>
  <c r="D125" i="7"/>
  <c r="C121" i="7"/>
  <c r="I121" i="7" s="1"/>
  <c r="D121" i="7"/>
  <c r="B121" i="7"/>
  <c r="D117" i="8"/>
  <c r="C117" i="8"/>
  <c r="B117" i="8"/>
  <c r="D116" i="8"/>
  <c r="K116" i="8" s="1"/>
  <c r="C116" i="8"/>
  <c r="B116" i="8"/>
  <c r="D115" i="8"/>
  <c r="K115" i="8" s="1"/>
  <c r="C115" i="8"/>
  <c r="B115" i="8"/>
  <c r="D114" i="8"/>
  <c r="C114" i="8"/>
  <c r="B114" i="8"/>
  <c r="D113" i="8"/>
  <c r="K113" i="8" s="1"/>
  <c r="C113" i="8"/>
  <c r="B113" i="8"/>
  <c r="H106" i="8" s="1"/>
  <c r="D110" i="8"/>
  <c r="C110" i="8"/>
  <c r="B110" i="8"/>
  <c r="D109" i="8"/>
  <c r="C109" i="8"/>
  <c r="B109" i="8"/>
  <c r="D108" i="8"/>
  <c r="C108" i="8"/>
  <c r="B108" i="8"/>
  <c r="D107" i="8"/>
  <c r="C107" i="8"/>
  <c r="B107" i="8"/>
  <c r="D106" i="8"/>
  <c r="C106" i="8"/>
  <c r="B106" i="8"/>
  <c r="D103" i="8"/>
  <c r="K103" i="8" s="1"/>
  <c r="C103" i="8"/>
  <c r="B103" i="8"/>
  <c r="D102" i="8"/>
  <c r="C102" i="8"/>
  <c r="B102" i="8"/>
  <c r="D101" i="8"/>
  <c r="K101" i="8" s="1"/>
  <c r="C101" i="8"/>
  <c r="I94" i="8" s="1"/>
  <c r="B101" i="8"/>
  <c r="D100" i="8"/>
  <c r="C100" i="8"/>
  <c r="B100" i="8"/>
  <c r="D99" i="8"/>
  <c r="K99" i="8" s="1"/>
  <c r="C99" i="8"/>
  <c r="B99" i="8"/>
  <c r="B93" i="8"/>
  <c r="C93" i="8"/>
  <c r="D93" i="8"/>
  <c r="B94" i="8"/>
  <c r="C94" i="8"/>
  <c r="D94" i="8"/>
  <c r="B95" i="8"/>
  <c r="E95" i="8" s="1"/>
  <c r="C95" i="8"/>
  <c r="D95" i="8"/>
  <c r="J95" i="8" s="1"/>
  <c r="B96" i="8"/>
  <c r="C96" i="8"/>
  <c r="D96" i="8"/>
  <c r="C92" i="8"/>
  <c r="D92" i="8"/>
  <c r="B92" i="8"/>
  <c r="D117" i="7"/>
  <c r="C117" i="7"/>
  <c r="B117" i="7"/>
  <c r="D116" i="7"/>
  <c r="C116" i="7"/>
  <c r="B116" i="7"/>
  <c r="D115" i="7"/>
  <c r="C115" i="7"/>
  <c r="B115" i="7"/>
  <c r="D114" i="7"/>
  <c r="K114" i="7" s="1"/>
  <c r="C114" i="7"/>
  <c r="B114" i="7"/>
  <c r="D113" i="7"/>
  <c r="K113" i="7" s="1"/>
  <c r="C113" i="7"/>
  <c r="B113" i="7"/>
  <c r="D110" i="7"/>
  <c r="C110" i="7"/>
  <c r="B110" i="7"/>
  <c r="D109" i="7"/>
  <c r="J109" i="7" s="1"/>
  <c r="C109" i="7"/>
  <c r="B109" i="7"/>
  <c r="D108" i="7"/>
  <c r="C108" i="7"/>
  <c r="B108" i="7"/>
  <c r="D107" i="7"/>
  <c r="C107" i="7"/>
  <c r="B107" i="7"/>
  <c r="E107" i="7" s="1"/>
  <c r="D106" i="7"/>
  <c r="C106" i="7"/>
  <c r="B106" i="7"/>
  <c r="D103" i="7"/>
  <c r="K103" i="7" s="1"/>
  <c r="C103" i="7"/>
  <c r="B103" i="7"/>
  <c r="D102" i="7"/>
  <c r="K102" i="7" s="1"/>
  <c r="C102" i="7"/>
  <c r="B102" i="7"/>
  <c r="D101" i="7"/>
  <c r="K101" i="7" s="1"/>
  <c r="C101" i="7"/>
  <c r="B101" i="7"/>
  <c r="D100" i="7"/>
  <c r="K100" i="7" s="1"/>
  <c r="C100" i="7"/>
  <c r="B100" i="7"/>
  <c r="D99" i="7"/>
  <c r="K99" i="7" s="1"/>
  <c r="C99" i="7"/>
  <c r="B99" i="7"/>
  <c r="B93" i="7"/>
  <c r="C93" i="7"/>
  <c r="D93" i="7"/>
  <c r="B94" i="7"/>
  <c r="C94" i="7"/>
  <c r="D94" i="7"/>
  <c r="B95" i="7"/>
  <c r="C95" i="7"/>
  <c r="D95" i="7"/>
  <c r="B96" i="7"/>
  <c r="C96" i="7"/>
  <c r="I96" i="7" s="1"/>
  <c r="D96" i="7"/>
  <c r="G96" i="7" s="1"/>
  <c r="C92" i="7"/>
  <c r="D92" i="7"/>
  <c r="B92" i="7"/>
  <c r="C80" i="8"/>
  <c r="D80" i="8"/>
  <c r="C81" i="8"/>
  <c r="D81" i="8"/>
  <c r="C77" i="8"/>
  <c r="D77" i="8"/>
  <c r="J77" i="8" s="1"/>
  <c r="B81" i="8"/>
  <c r="B80" i="8"/>
  <c r="B79" i="8"/>
  <c r="B78" i="8"/>
  <c r="B77" i="8"/>
  <c r="D88" i="8"/>
  <c r="K88" i="8" s="1"/>
  <c r="C88" i="8"/>
  <c r="B88" i="8"/>
  <c r="D87" i="8"/>
  <c r="K87" i="8" s="1"/>
  <c r="C87" i="8"/>
  <c r="B87" i="8"/>
  <c r="D86" i="8"/>
  <c r="C86" i="8"/>
  <c r="B86" i="8"/>
  <c r="D85" i="8"/>
  <c r="K85" i="8" s="1"/>
  <c r="C85" i="8"/>
  <c r="B85" i="8"/>
  <c r="D84" i="8"/>
  <c r="C84" i="8"/>
  <c r="B84" i="8"/>
  <c r="C70" i="8"/>
  <c r="D70" i="8"/>
  <c r="C71" i="8"/>
  <c r="D71" i="8"/>
  <c r="K71" i="8" s="1"/>
  <c r="C72" i="8"/>
  <c r="D72" i="8"/>
  <c r="C73" i="8"/>
  <c r="D73" i="8"/>
  <c r="K73" i="8" s="1"/>
  <c r="C74" i="8"/>
  <c r="D74" i="8"/>
  <c r="K74" i="8" s="1"/>
  <c r="B74" i="8"/>
  <c r="B73" i="8"/>
  <c r="E66" i="8" s="1"/>
  <c r="B72" i="8"/>
  <c r="B71" i="8"/>
  <c r="B70" i="8"/>
  <c r="C66" i="8"/>
  <c r="D66" i="8"/>
  <c r="C67" i="8"/>
  <c r="D67" i="8"/>
  <c r="B64" i="8"/>
  <c r="H64" i="8" s="1"/>
  <c r="B65" i="8"/>
  <c r="B66" i="8"/>
  <c r="B67" i="8"/>
  <c r="C63" i="8"/>
  <c r="D63" i="8"/>
  <c r="B63" i="8"/>
  <c r="D88" i="7"/>
  <c r="K88" i="7" s="1"/>
  <c r="C88" i="7"/>
  <c r="B88" i="7"/>
  <c r="D87" i="7"/>
  <c r="C87" i="7"/>
  <c r="B87" i="7"/>
  <c r="D86" i="7"/>
  <c r="K86" i="7" s="1"/>
  <c r="C86" i="7"/>
  <c r="B86" i="7"/>
  <c r="D85" i="7"/>
  <c r="K85" i="7" s="1"/>
  <c r="C85" i="7"/>
  <c r="I78" i="7" s="1"/>
  <c r="B85" i="7"/>
  <c r="D84" i="7"/>
  <c r="K84" i="7" s="1"/>
  <c r="C84" i="7"/>
  <c r="B84" i="7"/>
  <c r="D81" i="7"/>
  <c r="C81" i="7"/>
  <c r="B81" i="7"/>
  <c r="D80" i="7"/>
  <c r="J80" i="7" s="1"/>
  <c r="C80" i="7"/>
  <c r="B80" i="7"/>
  <c r="D79" i="7"/>
  <c r="C79" i="7"/>
  <c r="B79" i="7"/>
  <c r="D78" i="7"/>
  <c r="C78" i="7"/>
  <c r="B78" i="7"/>
  <c r="E78" i="7" s="1"/>
  <c r="D77" i="7"/>
  <c r="C77" i="7"/>
  <c r="B77" i="7"/>
  <c r="D74" i="7"/>
  <c r="C74" i="7"/>
  <c r="B74" i="7"/>
  <c r="D73" i="7"/>
  <c r="K73" i="7" s="1"/>
  <c r="C73" i="7"/>
  <c r="B73" i="7"/>
  <c r="D72" i="7"/>
  <c r="K72" i="7" s="1"/>
  <c r="C72" i="7"/>
  <c r="B72" i="7"/>
  <c r="D71" i="7"/>
  <c r="K71" i="7" s="1"/>
  <c r="C71" i="7"/>
  <c r="B71" i="7"/>
  <c r="D70" i="7"/>
  <c r="K70" i="7" s="1"/>
  <c r="C70" i="7"/>
  <c r="B70" i="7"/>
  <c r="E63" i="7" s="1"/>
  <c r="B64" i="7"/>
  <c r="C64" i="7"/>
  <c r="D64" i="7"/>
  <c r="J64" i="7" s="1"/>
  <c r="B65" i="7"/>
  <c r="C65" i="7"/>
  <c r="D65" i="7"/>
  <c r="B66" i="7"/>
  <c r="C66" i="7"/>
  <c r="D66" i="7"/>
  <c r="B67" i="7"/>
  <c r="C67" i="7"/>
  <c r="D67" i="7"/>
  <c r="C63" i="7"/>
  <c r="D63" i="7"/>
  <c r="B63" i="7"/>
  <c r="D59" i="8"/>
  <c r="C59" i="8"/>
  <c r="B59" i="8"/>
  <c r="D58" i="8"/>
  <c r="K58" i="8" s="1"/>
  <c r="C58" i="8"/>
  <c r="B58" i="8"/>
  <c r="D57" i="8"/>
  <c r="G50" i="8" s="1"/>
  <c r="C57" i="8"/>
  <c r="B57" i="8"/>
  <c r="D56" i="8"/>
  <c r="K56" i="8" s="1"/>
  <c r="C56" i="8"/>
  <c r="B56" i="8"/>
  <c r="D55" i="8"/>
  <c r="K55" i="8" s="1"/>
  <c r="C55" i="8"/>
  <c r="B55" i="8"/>
  <c r="H48" i="8" s="1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5" i="8"/>
  <c r="C45" i="8"/>
  <c r="B45" i="8"/>
  <c r="D44" i="8"/>
  <c r="C44" i="8"/>
  <c r="B44" i="8"/>
  <c r="D43" i="8"/>
  <c r="K43" i="8" s="1"/>
  <c r="C43" i="8"/>
  <c r="B43" i="8"/>
  <c r="D42" i="8"/>
  <c r="K42" i="8" s="1"/>
  <c r="C42" i="8"/>
  <c r="B42" i="8"/>
  <c r="D41" i="8"/>
  <c r="K41" i="8" s="1"/>
  <c r="C41" i="8"/>
  <c r="B41" i="8"/>
  <c r="B35" i="8"/>
  <c r="C35" i="8"/>
  <c r="D35" i="8"/>
  <c r="B36" i="8"/>
  <c r="C36" i="8"/>
  <c r="D36" i="8"/>
  <c r="B37" i="8"/>
  <c r="H37" i="8" s="1"/>
  <c r="C37" i="8"/>
  <c r="D37" i="8"/>
  <c r="B38" i="8"/>
  <c r="C38" i="8"/>
  <c r="D38" i="8"/>
  <c r="C34" i="8"/>
  <c r="D34" i="8"/>
  <c r="B34" i="8"/>
  <c r="D59" i="7"/>
  <c r="K59" i="7" s="1"/>
  <c r="C59" i="7"/>
  <c r="B59" i="7"/>
  <c r="H52" i="7" s="1"/>
  <c r="D58" i="7"/>
  <c r="C58" i="7"/>
  <c r="B58" i="7"/>
  <c r="D57" i="7"/>
  <c r="K57" i="7" s="1"/>
  <c r="C57" i="7"/>
  <c r="B57" i="7"/>
  <c r="D56" i="7"/>
  <c r="C56" i="7"/>
  <c r="I49" i="7" s="1"/>
  <c r="B56" i="7"/>
  <c r="D55" i="7"/>
  <c r="K55" i="7" s="1"/>
  <c r="C55" i="7"/>
  <c r="B55" i="7"/>
  <c r="D52" i="7"/>
  <c r="C52" i="7"/>
  <c r="B52" i="7"/>
  <c r="E52" i="7" s="1"/>
  <c r="D51" i="7"/>
  <c r="J51" i="7" s="1"/>
  <c r="C51" i="7"/>
  <c r="B51" i="7"/>
  <c r="D50" i="7"/>
  <c r="C50" i="7"/>
  <c r="B50" i="7"/>
  <c r="D49" i="7"/>
  <c r="C49" i="7"/>
  <c r="B49" i="7"/>
  <c r="H49" i="7" s="1"/>
  <c r="D48" i="7"/>
  <c r="C48" i="7"/>
  <c r="B48" i="7"/>
  <c r="D45" i="7"/>
  <c r="K45" i="7" s="1"/>
  <c r="C45" i="7"/>
  <c r="B45" i="7"/>
  <c r="D44" i="7"/>
  <c r="C44" i="7"/>
  <c r="B44" i="7"/>
  <c r="D43" i="7"/>
  <c r="K43" i="7" s="1"/>
  <c r="C43" i="7"/>
  <c r="B43" i="7"/>
  <c r="D42" i="7"/>
  <c r="K42" i="7" s="1"/>
  <c r="C42" i="7"/>
  <c r="B42" i="7"/>
  <c r="D41" i="7"/>
  <c r="K41" i="7" s="1"/>
  <c r="C41" i="7"/>
  <c r="B41" i="7"/>
  <c r="B35" i="7"/>
  <c r="C35" i="7"/>
  <c r="D35" i="7"/>
  <c r="B36" i="7"/>
  <c r="E36" i="7" s="1"/>
  <c r="C36" i="7"/>
  <c r="D36" i="7"/>
  <c r="B37" i="7"/>
  <c r="C37" i="7"/>
  <c r="D37" i="7"/>
  <c r="B38" i="7"/>
  <c r="C38" i="7"/>
  <c r="D38" i="7"/>
  <c r="G38" i="7" s="1"/>
  <c r="C34" i="7"/>
  <c r="D34" i="7"/>
  <c r="B34" i="7"/>
  <c r="A132" i="8"/>
  <c r="A139" i="8" s="1"/>
  <c r="A146" i="8" s="1"/>
  <c r="A131" i="8"/>
  <c r="A138" i="8" s="1"/>
  <c r="A145" i="8" s="1"/>
  <c r="A130" i="8"/>
  <c r="A137" i="8" s="1"/>
  <c r="A144" i="8" s="1"/>
  <c r="A129" i="8"/>
  <c r="A136" i="8" s="1"/>
  <c r="A143" i="8" s="1"/>
  <c r="A128" i="8"/>
  <c r="A135" i="8" s="1"/>
  <c r="A142" i="8" s="1"/>
  <c r="A127" i="8"/>
  <c r="A134" i="8" s="1"/>
  <c r="A141" i="8" s="1"/>
  <c r="A103" i="8"/>
  <c r="A110" i="8" s="1"/>
  <c r="A117" i="8" s="1"/>
  <c r="A102" i="8"/>
  <c r="A109" i="8" s="1"/>
  <c r="A116" i="8" s="1"/>
  <c r="A101" i="8"/>
  <c r="A108" i="8" s="1"/>
  <c r="A115" i="8" s="1"/>
  <c r="A100" i="8"/>
  <c r="A107" i="8" s="1"/>
  <c r="A114" i="8" s="1"/>
  <c r="A99" i="8"/>
  <c r="A106" i="8" s="1"/>
  <c r="A113" i="8" s="1"/>
  <c r="A98" i="8"/>
  <c r="A105" i="8" s="1"/>
  <c r="A112" i="8" s="1"/>
  <c r="A79" i="8"/>
  <c r="A86" i="8" s="1"/>
  <c r="A74" i="8"/>
  <c r="A81" i="8" s="1"/>
  <c r="A88" i="8" s="1"/>
  <c r="A73" i="8"/>
  <c r="A80" i="8" s="1"/>
  <c r="A87" i="8" s="1"/>
  <c r="A72" i="8"/>
  <c r="A71" i="8"/>
  <c r="A78" i="8" s="1"/>
  <c r="A85" i="8" s="1"/>
  <c r="A70" i="8"/>
  <c r="A77" i="8" s="1"/>
  <c r="A84" i="8" s="1"/>
  <c r="A69" i="8"/>
  <c r="A76" i="8" s="1"/>
  <c r="A83" i="8" s="1"/>
  <c r="A45" i="8"/>
  <c r="A52" i="8" s="1"/>
  <c r="A59" i="8" s="1"/>
  <c r="A44" i="8"/>
  <c r="A51" i="8" s="1"/>
  <c r="A58" i="8" s="1"/>
  <c r="A43" i="8"/>
  <c r="A50" i="8" s="1"/>
  <c r="A57" i="8" s="1"/>
  <c r="A42" i="8"/>
  <c r="A49" i="8" s="1"/>
  <c r="A56" i="8" s="1"/>
  <c r="A41" i="8"/>
  <c r="A48" i="8" s="1"/>
  <c r="A55" i="8" s="1"/>
  <c r="A40" i="8"/>
  <c r="A47" i="8" s="1"/>
  <c r="A54" i="8" s="1"/>
  <c r="A21" i="8"/>
  <c r="A28" i="8" s="1"/>
  <c r="A16" i="8"/>
  <c r="A23" i="8" s="1"/>
  <c r="A30" i="8" s="1"/>
  <c r="A15" i="8"/>
  <c r="A22" i="8" s="1"/>
  <c r="A29" i="8" s="1"/>
  <c r="A14" i="8"/>
  <c r="A13" i="8"/>
  <c r="A20" i="8" s="1"/>
  <c r="A27" i="8" s="1"/>
  <c r="A12" i="8"/>
  <c r="A19" i="8" s="1"/>
  <c r="A26" i="8" s="1"/>
  <c r="A11" i="8"/>
  <c r="A18" i="8" s="1"/>
  <c r="A25" i="8" s="1"/>
  <c r="A136" i="4"/>
  <c r="A143" i="4" s="1"/>
  <c r="A132" i="4"/>
  <c r="A139" i="4" s="1"/>
  <c r="A146" i="4" s="1"/>
  <c r="A131" i="4"/>
  <c r="A138" i="4" s="1"/>
  <c r="A145" i="4" s="1"/>
  <c r="A130" i="4"/>
  <c r="A137" i="4" s="1"/>
  <c r="A144" i="4" s="1"/>
  <c r="A129" i="4"/>
  <c r="A128" i="4"/>
  <c r="A135" i="4" s="1"/>
  <c r="A142" i="4" s="1"/>
  <c r="A127" i="4"/>
  <c r="A134" i="4" s="1"/>
  <c r="A141" i="4" s="1"/>
  <c r="A108" i="4"/>
  <c r="A115" i="4" s="1"/>
  <c r="A103" i="4"/>
  <c r="A110" i="4" s="1"/>
  <c r="A117" i="4" s="1"/>
  <c r="A102" i="4"/>
  <c r="A109" i="4" s="1"/>
  <c r="A116" i="4" s="1"/>
  <c r="A101" i="4"/>
  <c r="A100" i="4"/>
  <c r="A107" i="4" s="1"/>
  <c r="A114" i="4" s="1"/>
  <c r="A99" i="4"/>
  <c r="A106" i="4" s="1"/>
  <c r="A113" i="4" s="1"/>
  <c r="A98" i="4"/>
  <c r="A105" i="4" s="1"/>
  <c r="A112" i="4" s="1"/>
  <c r="A87" i="4"/>
  <c r="A78" i="4"/>
  <c r="A85" i="4" s="1"/>
  <c r="A74" i="4"/>
  <c r="A81" i="4" s="1"/>
  <c r="A88" i="4" s="1"/>
  <c r="A73" i="4"/>
  <c r="A80" i="4" s="1"/>
  <c r="A72" i="4"/>
  <c r="A79" i="4" s="1"/>
  <c r="A86" i="4" s="1"/>
  <c r="A71" i="4"/>
  <c r="A70" i="4"/>
  <c r="A77" i="4" s="1"/>
  <c r="A84" i="4" s="1"/>
  <c r="A69" i="4"/>
  <c r="A76" i="4" s="1"/>
  <c r="A83" i="4" s="1"/>
  <c r="A50" i="4"/>
  <c r="A57" i="4" s="1"/>
  <c r="A49" i="4"/>
  <c r="A56" i="4" s="1"/>
  <c r="A45" i="4"/>
  <c r="A52" i="4" s="1"/>
  <c r="A59" i="4" s="1"/>
  <c r="A44" i="4"/>
  <c r="A51" i="4" s="1"/>
  <c r="A58" i="4" s="1"/>
  <c r="A43" i="4"/>
  <c r="A42" i="4"/>
  <c r="A41" i="4"/>
  <c r="A48" i="4" s="1"/>
  <c r="A55" i="4" s="1"/>
  <c r="A40" i="4"/>
  <c r="A47" i="4" s="1"/>
  <c r="A54" i="4" s="1"/>
  <c r="A29" i="4"/>
  <c r="A21" i="4"/>
  <c r="A28" i="4" s="1"/>
  <c r="A16" i="4"/>
  <c r="A23" i="4" s="1"/>
  <c r="A30" i="4" s="1"/>
  <c r="A15" i="4"/>
  <c r="A22" i="4" s="1"/>
  <c r="A14" i="4"/>
  <c r="A13" i="4"/>
  <c r="A20" i="4" s="1"/>
  <c r="A27" i="4" s="1"/>
  <c r="A12" i="4"/>
  <c r="A19" i="4" s="1"/>
  <c r="A26" i="4" s="1"/>
  <c r="A11" i="4"/>
  <c r="A18" i="4" s="1"/>
  <c r="A25" i="4" s="1"/>
  <c r="A138" i="3"/>
  <c r="A145" i="3" s="1"/>
  <c r="A132" i="3"/>
  <c r="A139" i="3" s="1"/>
  <c r="A146" i="3" s="1"/>
  <c r="A131" i="3"/>
  <c r="A130" i="3"/>
  <c r="A137" i="3" s="1"/>
  <c r="A144" i="3" s="1"/>
  <c r="A129" i="3"/>
  <c r="A136" i="3" s="1"/>
  <c r="A143" i="3" s="1"/>
  <c r="A128" i="3"/>
  <c r="A135" i="3" s="1"/>
  <c r="A142" i="3" s="1"/>
  <c r="A127" i="3"/>
  <c r="A134" i="3" s="1"/>
  <c r="A141" i="3" s="1"/>
  <c r="A103" i="3"/>
  <c r="A110" i="3" s="1"/>
  <c r="A117" i="3" s="1"/>
  <c r="A102" i="3"/>
  <c r="A109" i="3" s="1"/>
  <c r="A116" i="3" s="1"/>
  <c r="A101" i="3"/>
  <c r="A108" i="3" s="1"/>
  <c r="A115" i="3" s="1"/>
  <c r="A100" i="3"/>
  <c r="A107" i="3" s="1"/>
  <c r="A114" i="3" s="1"/>
  <c r="A99" i="3"/>
  <c r="A106" i="3" s="1"/>
  <c r="A113" i="3" s="1"/>
  <c r="A98" i="3"/>
  <c r="A105" i="3" s="1"/>
  <c r="A112" i="3" s="1"/>
  <c r="A81" i="3"/>
  <c r="A88" i="3" s="1"/>
  <c r="A74" i="3"/>
  <c r="A73" i="3"/>
  <c r="A80" i="3" s="1"/>
  <c r="A87" i="3" s="1"/>
  <c r="A72" i="3"/>
  <c r="A79" i="3" s="1"/>
  <c r="A86" i="3" s="1"/>
  <c r="A71" i="3"/>
  <c r="A78" i="3" s="1"/>
  <c r="A85" i="3" s="1"/>
  <c r="A70" i="3"/>
  <c r="A77" i="3" s="1"/>
  <c r="A84" i="3" s="1"/>
  <c r="A69" i="3"/>
  <c r="A76" i="3" s="1"/>
  <c r="A83" i="3" s="1"/>
  <c r="A51" i="3"/>
  <c r="A58" i="3" s="1"/>
  <c r="A45" i="3"/>
  <c r="A52" i="3" s="1"/>
  <c r="A59" i="3" s="1"/>
  <c r="A44" i="3"/>
  <c r="A43" i="3"/>
  <c r="A50" i="3" s="1"/>
  <c r="A57" i="3" s="1"/>
  <c r="A42" i="3"/>
  <c r="A49" i="3" s="1"/>
  <c r="A56" i="3" s="1"/>
  <c r="A41" i="3"/>
  <c r="A48" i="3" s="1"/>
  <c r="A55" i="3" s="1"/>
  <c r="A40" i="3"/>
  <c r="A47" i="3" s="1"/>
  <c r="A54" i="3" s="1"/>
  <c r="A22" i="3"/>
  <c r="A29" i="3" s="1"/>
  <c r="A16" i="3"/>
  <c r="A23" i="3" s="1"/>
  <c r="A30" i="3" s="1"/>
  <c r="A15" i="3"/>
  <c r="A14" i="3"/>
  <c r="A21" i="3" s="1"/>
  <c r="A28" i="3" s="1"/>
  <c r="A13" i="3"/>
  <c r="A20" i="3" s="1"/>
  <c r="A27" i="3" s="1"/>
  <c r="A12" i="3"/>
  <c r="A19" i="3" s="1"/>
  <c r="A26" i="3" s="1"/>
  <c r="A11" i="3"/>
  <c r="A18" i="3" s="1"/>
  <c r="A25" i="3" s="1"/>
  <c r="A136" i="7"/>
  <c r="A143" i="7" s="1"/>
  <c r="A132" i="7"/>
  <c r="A139" i="7" s="1"/>
  <c r="A146" i="7" s="1"/>
  <c r="A131" i="7"/>
  <c r="A138" i="7" s="1"/>
  <c r="A145" i="7" s="1"/>
  <c r="A130" i="7"/>
  <c r="A137" i="7" s="1"/>
  <c r="A144" i="7" s="1"/>
  <c r="A129" i="7"/>
  <c r="A128" i="7"/>
  <c r="A135" i="7" s="1"/>
  <c r="A142" i="7" s="1"/>
  <c r="A127" i="7"/>
  <c r="A134" i="7" s="1"/>
  <c r="A141" i="7" s="1"/>
  <c r="A107" i="7"/>
  <c r="A114" i="7" s="1"/>
  <c r="A103" i="7"/>
  <c r="A110" i="7" s="1"/>
  <c r="A117" i="7" s="1"/>
  <c r="A102" i="7"/>
  <c r="A109" i="7" s="1"/>
  <c r="A116" i="7" s="1"/>
  <c r="A101" i="7"/>
  <c r="A108" i="7" s="1"/>
  <c r="A115" i="7" s="1"/>
  <c r="A100" i="7"/>
  <c r="A99" i="7"/>
  <c r="A106" i="7" s="1"/>
  <c r="A113" i="7" s="1"/>
  <c r="A98" i="7"/>
  <c r="A105" i="7" s="1"/>
  <c r="A112" i="7" s="1"/>
  <c r="A78" i="7"/>
  <c r="A85" i="7" s="1"/>
  <c r="A74" i="7"/>
  <c r="A81" i="7" s="1"/>
  <c r="A88" i="7" s="1"/>
  <c r="A73" i="7"/>
  <c r="A80" i="7" s="1"/>
  <c r="A87" i="7" s="1"/>
  <c r="A72" i="7"/>
  <c r="A79" i="7" s="1"/>
  <c r="A86" i="7" s="1"/>
  <c r="A71" i="7"/>
  <c r="A70" i="7"/>
  <c r="A77" i="7" s="1"/>
  <c r="A84" i="7" s="1"/>
  <c r="A69" i="7"/>
  <c r="A76" i="7" s="1"/>
  <c r="A83" i="7" s="1"/>
  <c r="A57" i="7"/>
  <c r="A51" i="7"/>
  <c r="A58" i="7" s="1"/>
  <c r="A45" i="7"/>
  <c r="A52" i="7" s="1"/>
  <c r="A59" i="7" s="1"/>
  <c r="A44" i="7"/>
  <c r="A43" i="7"/>
  <c r="A50" i="7" s="1"/>
  <c r="A42" i="7"/>
  <c r="A49" i="7" s="1"/>
  <c r="A56" i="7" s="1"/>
  <c r="A41" i="7"/>
  <c r="A48" i="7" s="1"/>
  <c r="A55" i="7" s="1"/>
  <c r="A40" i="7"/>
  <c r="A47" i="7" s="1"/>
  <c r="A54" i="7" s="1"/>
  <c r="A25" i="7"/>
  <c r="A19" i="7"/>
  <c r="A26" i="7" s="1"/>
  <c r="A18" i="7"/>
  <c r="A12" i="7"/>
  <c r="A13" i="7"/>
  <c r="A20" i="7" s="1"/>
  <c r="A27" i="7" s="1"/>
  <c r="A14" i="7"/>
  <c r="A21" i="7" s="1"/>
  <c r="A28" i="7" s="1"/>
  <c r="A15" i="7"/>
  <c r="A22" i="7" s="1"/>
  <c r="A29" i="7" s="1"/>
  <c r="A16" i="7"/>
  <c r="A23" i="7" s="1"/>
  <c r="A30" i="7" s="1"/>
  <c r="A11" i="7"/>
  <c r="E139" i="8"/>
  <c r="F136" i="8"/>
  <c r="K131" i="8"/>
  <c r="K128" i="8"/>
  <c r="E122" i="8"/>
  <c r="G121" i="8"/>
  <c r="K102" i="8"/>
  <c r="K100" i="8"/>
  <c r="J93" i="8"/>
  <c r="K84" i="8"/>
  <c r="I80" i="8"/>
  <c r="K72" i="8"/>
  <c r="K70" i="8"/>
  <c r="J64" i="8"/>
  <c r="K45" i="8"/>
  <c r="D25" i="8"/>
  <c r="D54" i="8" s="1"/>
  <c r="D83" i="8" s="1"/>
  <c r="D112" i="8" s="1"/>
  <c r="D141" i="8" s="1"/>
  <c r="C25" i="8"/>
  <c r="C54" i="8" s="1"/>
  <c r="C83" i="8" s="1"/>
  <c r="C112" i="8" s="1"/>
  <c r="C141" i="8" s="1"/>
  <c r="B25" i="8"/>
  <c r="B54" i="8" s="1"/>
  <c r="B83" i="8" s="1"/>
  <c r="B112" i="8" s="1"/>
  <c r="B141" i="8" s="1"/>
  <c r="J18" i="8"/>
  <c r="J47" i="8" s="1"/>
  <c r="J76" i="8" s="1"/>
  <c r="J105" i="8" s="1"/>
  <c r="J134" i="8" s="1"/>
  <c r="I18" i="8"/>
  <c r="I47" i="8" s="1"/>
  <c r="I76" i="8" s="1"/>
  <c r="I105" i="8" s="1"/>
  <c r="I134" i="8" s="1"/>
  <c r="H18" i="8"/>
  <c r="H47" i="8" s="1"/>
  <c r="H76" i="8" s="1"/>
  <c r="H105" i="8" s="1"/>
  <c r="H134" i="8" s="1"/>
  <c r="G18" i="8"/>
  <c r="G47" i="8" s="1"/>
  <c r="G76" i="8" s="1"/>
  <c r="G105" i="8" s="1"/>
  <c r="G134" i="8" s="1"/>
  <c r="F18" i="8"/>
  <c r="F47" i="8" s="1"/>
  <c r="F76" i="8" s="1"/>
  <c r="F105" i="8" s="1"/>
  <c r="F134" i="8" s="1"/>
  <c r="E18" i="8"/>
  <c r="E47" i="8" s="1"/>
  <c r="E76" i="8" s="1"/>
  <c r="E105" i="8" s="1"/>
  <c r="E134" i="8" s="1"/>
  <c r="D18" i="8"/>
  <c r="D47" i="8" s="1"/>
  <c r="D76" i="8" s="1"/>
  <c r="D105" i="8" s="1"/>
  <c r="D134" i="8" s="1"/>
  <c r="C18" i="8"/>
  <c r="C47" i="8" s="1"/>
  <c r="C76" i="8" s="1"/>
  <c r="C105" i="8" s="1"/>
  <c r="C134" i="8" s="1"/>
  <c r="B18" i="8"/>
  <c r="B47" i="8" s="1"/>
  <c r="B76" i="8" s="1"/>
  <c r="B105" i="8" s="1"/>
  <c r="B134" i="8" s="1"/>
  <c r="D11" i="8"/>
  <c r="D40" i="8" s="1"/>
  <c r="D69" i="8" s="1"/>
  <c r="D98" i="8" s="1"/>
  <c r="D127" i="8" s="1"/>
  <c r="C11" i="8"/>
  <c r="C40" i="8" s="1"/>
  <c r="C69" i="8" s="1"/>
  <c r="C98" i="8" s="1"/>
  <c r="C127" i="8" s="1"/>
  <c r="B11" i="8"/>
  <c r="B40" i="8" s="1"/>
  <c r="B69" i="8" s="1"/>
  <c r="B98" i="8" s="1"/>
  <c r="B127" i="8" s="1"/>
  <c r="D5" i="8"/>
  <c r="J4" i="8"/>
  <c r="J33" i="8" s="1"/>
  <c r="J62" i="8" s="1"/>
  <c r="J91" i="8" s="1"/>
  <c r="J120" i="8" s="1"/>
  <c r="I4" i="8"/>
  <c r="I33" i="8" s="1"/>
  <c r="I62" i="8" s="1"/>
  <c r="I91" i="8" s="1"/>
  <c r="I120" i="8" s="1"/>
  <c r="H4" i="8"/>
  <c r="H33" i="8" s="1"/>
  <c r="H62" i="8" s="1"/>
  <c r="H91" i="8" s="1"/>
  <c r="H120" i="8" s="1"/>
  <c r="G4" i="8"/>
  <c r="G33" i="8" s="1"/>
  <c r="G62" i="8" s="1"/>
  <c r="G91" i="8" s="1"/>
  <c r="G120" i="8" s="1"/>
  <c r="F4" i="8"/>
  <c r="F33" i="8" s="1"/>
  <c r="F62" i="8" s="1"/>
  <c r="F91" i="8" s="1"/>
  <c r="F120" i="8" s="1"/>
  <c r="E4" i="8"/>
  <c r="E33" i="8" s="1"/>
  <c r="E62" i="8" s="1"/>
  <c r="E91" i="8" s="1"/>
  <c r="E120" i="8" s="1"/>
  <c r="D4" i="8"/>
  <c r="D33" i="8" s="1"/>
  <c r="D62" i="8" s="1"/>
  <c r="D91" i="8" s="1"/>
  <c r="D120" i="8" s="1"/>
  <c r="C4" i="8"/>
  <c r="C33" i="8" s="1"/>
  <c r="C62" i="8" s="1"/>
  <c r="C91" i="8" s="1"/>
  <c r="C120" i="8" s="1"/>
  <c r="B4" i="8"/>
  <c r="B33" i="8" s="1"/>
  <c r="B62" i="8" s="1"/>
  <c r="B91" i="8" s="1"/>
  <c r="B120" i="8" s="1"/>
  <c r="K145" i="7"/>
  <c r="K144" i="7"/>
  <c r="J137" i="7"/>
  <c r="G137" i="7"/>
  <c r="E135" i="7"/>
  <c r="K132" i="7"/>
  <c r="H124" i="7"/>
  <c r="E124" i="7"/>
  <c r="F121" i="7"/>
  <c r="K116" i="7"/>
  <c r="K115" i="7"/>
  <c r="J108" i="7"/>
  <c r="J93" i="7"/>
  <c r="K87" i="7"/>
  <c r="H78" i="7"/>
  <c r="G77" i="7"/>
  <c r="H66" i="7"/>
  <c r="E66" i="7"/>
  <c r="K58" i="7"/>
  <c r="K44" i="7"/>
  <c r="D25" i="7"/>
  <c r="D54" i="7" s="1"/>
  <c r="D83" i="7" s="1"/>
  <c r="D112" i="7" s="1"/>
  <c r="D141" i="7" s="1"/>
  <c r="C25" i="7"/>
  <c r="C54" i="7" s="1"/>
  <c r="C83" i="7" s="1"/>
  <c r="C112" i="7" s="1"/>
  <c r="C141" i="7" s="1"/>
  <c r="B25" i="7"/>
  <c r="B54" i="7" s="1"/>
  <c r="B83" i="7" s="1"/>
  <c r="B112" i="7" s="1"/>
  <c r="B141" i="7" s="1"/>
  <c r="J18" i="7"/>
  <c r="J47" i="7" s="1"/>
  <c r="J76" i="7" s="1"/>
  <c r="J105" i="7" s="1"/>
  <c r="J134" i="7" s="1"/>
  <c r="I18" i="7"/>
  <c r="I47" i="7" s="1"/>
  <c r="I76" i="7" s="1"/>
  <c r="I105" i="7" s="1"/>
  <c r="I134" i="7" s="1"/>
  <c r="H18" i="7"/>
  <c r="H47" i="7" s="1"/>
  <c r="H76" i="7" s="1"/>
  <c r="H105" i="7" s="1"/>
  <c r="H134" i="7" s="1"/>
  <c r="G18" i="7"/>
  <c r="G47" i="7" s="1"/>
  <c r="G76" i="7" s="1"/>
  <c r="G105" i="7" s="1"/>
  <c r="G134" i="7" s="1"/>
  <c r="F18" i="7"/>
  <c r="F47" i="7" s="1"/>
  <c r="F76" i="7" s="1"/>
  <c r="F105" i="7" s="1"/>
  <c r="F134" i="7" s="1"/>
  <c r="E18" i="7"/>
  <c r="E47" i="7" s="1"/>
  <c r="E76" i="7" s="1"/>
  <c r="E105" i="7" s="1"/>
  <c r="E134" i="7" s="1"/>
  <c r="D18" i="7"/>
  <c r="D47" i="7" s="1"/>
  <c r="D76" i="7" s="1"/>
  <c r="D105" i="7" s="1"/>
  <c r="D134" i="7" s="1"/>
  <c r="C18" i="7"/>
  <c r="C47" i="7" s="1"/>
  <c r="C76" i="7" s="1"/>
  <c r="C105" i="7" s="1"/>
  <c r="C134" i="7" s="1"/>
  <c r="B18" i="7"/>
  <c r="B47" i="7" s="1"/>
  <c r="B76" i="7" s="1"/>
  <c r="B105" i="7" s="1"/>
  <c r="B134" i="7" s="1"/>
  <c r="D11" i="7"/>
  <c r="D40" i="7" s="1"/>
  <c r="D69" i="7" s="1"/>
  <c r="D98" i="7" s="1"/>
  <c r="D127" i="7" s="1"/>
  <c r="C11" i="7"/>
  <c r="C40" i="7" s="1"/>
  <c r="C69" i="7" s="1"/>
  <c r="C98" i="7" s="1"/>
  <c r="C127" i="7" s="1"/>
  <c r="B11" i="7"/>
  <c r="B40" i="7" s="1"/>
  <c r="B69" i="7" s="1"/>
  <c r="B98" i="7" s="1"/>
  <c r="B127" i="7" s="1"/>
  <c r="J4" i="7"/>
  <c r="J33" i="7" s="1"/>
  <c r="J62" i="7" s="1"/>
  <c r="J91" i="7" s="1"/>
  <c r="J120" i="7" s="1"/>
  <c r="I4" i="7"/>
  <c r="I33" i="7" s="1"/>
  <c r="I62" i="7" s="1"/>
  <c r="I91" i="7" s="1"/>
  <c r="I120" i="7" s="1"/>
  <c r="H4" i="7"/>
  <c r="H33" i="7" s="1"/>
  <c r="H62" i="7" s="1"/>
  <c r="H91" i="7" s="1"/>
  <c r="H120" i="7" s="1"/>
  <c r="G4" i="7"/>
  <c r="G33" i="7" s="1"/>
  <c r="G62" i="7" s="1"/>
  <c r="G91" i="7" s="1"/>
  <c r="G120" i="7" s="1"/>
  <c r="F4" i="7"/>
  <c r="F33" i="7" s="1"/>
  <c r="F62" i="7" s="1"/>
  <c r="F91" i="7" s="1"/>
  <c r="F120" i="7" s="1"/>
  <c r="E4" i="7"/>
  <c r="E33" i="7" s="1"/>
  <c r="E62" i="7" s="1"/>
  <c r="E91" i="7" s="1"/>
  <c r="E120" i="7" s="1"/>
  <c r="D4" i="7"/>
  <c r="D33" i="7" s="1"/>
  <c r="D62" i="7" s="1"/>
  <c r="D91" i="7" s="1"/>
  <c r="D120" i="7" s="1"/>
  <c r="C4" i="7"/>
  <c r="C33" i="7" s="1"/>
  <c r="C62" i="7" s="1"/>
  <c r="C91" i="7" s="1"/>
  <c r="C120" i="7" s="1"/>
  <c r="B4" i="7"/>
  <c r="B33" i="7" s="1"/>
  <c r="B62" i="7" s="1"/>
  <c r="B91" i="7" s="1"/>
  <c r="B120" i="7" s="1"/>
  <c r="H34" i="7" l="1"/>
  <c r="F80" i="7"/>
  <c r="I109" i="7"/>
  <c r="E108" i="8"/>
  <c r="K131" i="7"/>
  <c r="I123" i="8"/>
  <c r="F35" i="7"/>
  <c r="I48" i="8"/>
  <c r="E51" i="8"/>
  <c r="J107" i="7"/>
  <c r="F110" i="7"/>
  <c r="I106" i="8"/>
  <c r="E109" i="8"/>
  <c r="J136" i="7"/>
  <c r="G95" i="8"/>
  <c r="G109" i="7"/>
  <c r="X45" i="5"/>
  <c r="AO42" i="5"/>
  <c r="X34" i="5"/>
  <c r="V41" i="5"/>
  <c r="V30" i="5"/>
  <c r="AO30" i="5" s="1"/>
  <c r="V29" i="5"/>
  <c r="W44" i="5"/>
  <c r="W42" i="5"/>
  <c r="AJ42" i="5" s="1"/>
  <c r="AM33" i="5"/>
  <c r="G93" i="7"/>
  <c r="I92" i="8"/>
  <c r="I67" i="8"/>
  <c r="I135" i="7"/>
  <c r="H138" i="7"/>
  <c r="F78" i="7"/>
  <c r="H93" i="8"/>
  <c r="F37" i="8"/>
  <c r="H49" i="8"/>
  <c r="H65" i="7"/>
  <c r="F81" i="8"/>
  <c r="E81" i="7"/>
  <c r="F51" i="8"/>
  <c r="J81" i="7"/>
  <c r="F109" i="8"/>
  <c r="G139" i="7"/>
  <c r="H121" i="8"/>
  <c r="G135" i="8"/>
  <c r="I138" i="8"/>
  <c r="H136" i="8"/>
  <c r="J48" i="8"/>
  <c r="H36" i="7"/>
  <c r="F48" i="8"/>
  <c r="E35" i="7"/>
  <c r="E48" i="7"/>
  <c r="I36" i="8"/>
  <c r="H35" i="8"/>
  <c r="E64" i="7"/>
  <c r="G79" i="7"/>
  <c r="E93" i="7"/>
  <c r="E106" i="7"/>
  <c r="G108" i="7"/>
  <c r="F96" i="7"/>
  <c r="F51" i="7"/>
  <c r="I66" i="7"/>
  <c r="H67" i="8"/>
  <c r="I95" i="7"/>
  <c r="J96" i="8"/>
  <c r="I138" i="7"/>
  <c r="F122" i="7"/>
  <c r="G65" i="7"/>
  <c r="E110" i="7"/>
  <c r="F136" i="7"/>
  <c r="E135" i="8"/>
  <c r="J137" i="8"/>
  <c r="G52" i="7"/>
  <c r="J38" i="7"/>
  <c r="H96" i="8"/>
  <c r="K57" i="8"/>
  <c r="F93" i="8"/>
  <c r="H110" i="8"/>
  <c r="H36" i="8"/>
  <c r="H50" i="8"/>
  <c r="H63" i="8"/>
  <c r="E79" i="8"/>
  <c r="H94" i="8"/>
  <c r="H108" i="8"/>
  <c r="G110" i="8"/>
  <c r="G125" i="8"/>
  <c r="G79" i="8"/>
  <c r="E64" i="8"/>
  <c r="I81" i="8"/>
  <c r="M63" i="8"/>
  <c r="M92" i="8"/>
  <c r="F34" i="8"/>
  <c r="I63" i="8"/>
  <c r="E48" i="8"/>
  <c r="E80" i="8"/>
  <c r="H137" i="8"/>
  <c r="J139" i="8"/>
  <c r="H65" i="8"/>
  <c r="H125" i="8"/>
  <c r="F65" i="8"/>
  <c r="E63" i="8"/>
  <c r="E96" i="8"/>
  <c r="J108" i="8"/>
  <c r="F94" i="8"/>
  <c r="H109" i="8"/>
  <c r="I122" i="8"/>
  <c r="K144" i="8"/>
  <c r="E67" i="8"/>
  <c r="I78" i="8"/>
  <c r="H123" i="8"/>
  <c r="K117" i="8"/>
  <c r="G37" i="8"/>
  <c r="J80" i="8"/>
  <c r="F66" i="7"/>
  <c r="F109" i="7"/>
  <c r="H63" i="7"/>
  <c r="E121" i="7"/>
  <c r="G135" i="7"/>
  <c r="F107" i="7"/>
  <c r="H110" i="7"/>
  <c r="F138" i="7"/>
  <c r="H67" i="7"/>
  <c r="G81" i="7"/>
  <c r="E108" i="7"/>
  <c r="E49" i="7"/>
  <c r="G106" i="7"/>
  <c r="I137" i="7"/>
  <c r="F49" i="7"/>
  <c r="F95" i="7"/>
  <c r="H107" i="7"/>
  <c r="J135" i="7"/>
  <c r="F36" i="7"/>
  <c r="I48" i="7"/>
  <c r="H51" i="7"/>
  <c r="I65" i="7"/>
  <c r="I77" i="7"/>
  <c r="E80" i="7"/>
  <c r="F94" i="7"/>
  <c r="I106" i="7"/>
  <c r="H109" i="7"/>
  <c r="E122" i="7"/>
  <c r="I38" i="7"/>
  <c r="I50" i="7"/>
  <c r="F50" i="7"/>
  <c r="H34" i="8"/>
  <c r="E34" i="8"/>
  <c r="H92" i="8"/>
  <c r="E92" i="8"/>
  <c r="H95" i="8"/>
  <c r="E137" i="7"/>
  <c r="H137" i="7"/>
  <c r="H124" i="8"/>
  <c r="E124" i="8"/>
  <c r="H48" i="7"/>
  <c r="I64" i="7"/>
  <c r="H77" i="8"/>
  <c r="H96" i="7"/>
  <c r="I93" i="7"/>
  <c r="G94" i="8"/>
  <c r="J94" i="8"/>
  <c r="E107" i="8"/>
  <c r="I107" i="8"/>
  <c r="F107" i="8"/>
  <c r="G37" i="7"/>
  <c r="J37" i="7"/>
  <c r="K86" i="8"/>
  <c r="J79" i="8"/>
  <c r="H93" i="7"/>
  <c r="J135" i="8"/>
  <c r="F48" i="7"/>
  <c r="J49" i="8"/>
  <c r="J52" i="8"/>
  <c r="K59" i="8"/>
  <c r="H35" i="7"/>
  <c r="E136" i="8"/>
  <c r="G121" i="7"/>
  <c r="J121" i="7"/>
  <c r="G123" i="7"/>
  <c r="J123" i="7"/>
  <c r="J138" i="7"/>
  <c r="G138" i="7"/>
  <c r="E139" i="7"/>
  <c r="H139" i="7"/>
  <c r="J50" i="7"/>
  <c r="G50" i="7"/>
  <c r="H52" i="8"/>
  <c r="E52" i="8"/>
  <c r="G66" i="7"/>
  <c r="J66" i="7"/>
  <c r="E34" i="7"/>
  <c r="E51" i="7"/>
  <c r="F52" i="8"/>
  <c r="I52" i="8"/>
  <c r="G35" i="7"/>
  <c r="F106" i="7"/>
  <c r="G51" i="8"/>
  <c r="J109" i="8"/>
  <c r="I49" i="8"/>
  <c r="F49" i="8"/>
  <c r="E77" i="7"/>
  <c r="H77" i="7"/>
  <c r="G95" i="7"/>
  <c r="J95" i="7"/>
  <c r="H106" i="7"/>
  <c r="G122" i="7"/>
  <c r="J51" i="8"/>
  <c r="G138" i="8"/>
  <c r="J67" i="7"/>
  <c r="E79" i="7"/>
  <c r="H79" i="7"/>
  <c r="J67" i="8"/>
  <c r="G67" i="8"/>
  <c r="J96" i="7"/>
  <c r="E94" i="7"/>
  <c r="H94" i="7"/>
  <c r="G110" i="7"/>
  <c r="K117" i="7"/>
  <c r="J110" i="7"/>
  <c r="K130" i="8"/>
  <c r="G123" i="8"/>
  <c r="G65" i="8"/>
  <c r="W32" i="5"/>
  <c r="AM32" i="5" s="1"/>
  <c r="V32" i="5"/>
  <c r="AL32" i="5" s="1"/>
  <c r="V44" i="5"/>
  <c r="AL44" i="5" s="1"/>
  <c r="H38" i="7"/>
  <c r="I35" i="7"/>
  <c r="G34" i="8"/>
  <c r="M34" i="8"/>
  <c r="J36" i="8"/>
  <c r="G64" i="7"/>
  <c r="F67" i="7"/>
  <c r="I108" i="7"/>
  <c r="G106" i="8"/>
  <c r="I109" i="8"/>
  <c r="I136" i="7"/>
  <c r="F135" i="8"/>
  <c r="H138" i="8"/>
  <c r="E37" i="7"/>
  <c r="I38" i="8"/>
  <c r="I50" i="8"/>
  <c r="J77" i="7"/>
  <c r="I66" i="8"/>
  <c r="I77" i="8"/>
  <c r="F80" i="8"/>
  <c r="H92" i="7"/>
  <c r="J107" i="8"/>
  <c r="I110" i="8"/>
  <c r="E125" i="7"/>
  <c r="E123" i="7"/>
  <c r="J125" i="7"/>
  <c r="M121" i="8"/>
  <c r="J123" i="8"/>
  <c r="I136" i="8"/>
  <c r="I79" i="8"/>
  <c r="AF30" i="5"/>
  <c r="G34" i="7"/>
  <c r="J36" i="7"/>
  <c r="H38" i="8"/>
  <c r="I35" i="8"/>
  <c r="E36" i="8"/>
  <c r="G38" i="8"/>
  <c r="I92" i="7"/>
  <c r="H95" i="7"/>
  <c r="F123" i="7"/>
  <c r="E138" i="7"/>
  <c r="J49" i="7"/>
  <c r="I52" i="7"/>
  <c r="J63" i="7"/>
  <c r="J65" i="7"/>
  <c r="H81" i="8"/>
  <c r="G92" i="7"/>
  <c r="G93" i="8"/>
  <c r="I96" i="8"/>
  <c r="G139" i="8"/>
  <c r="W30" i="5"/>
  <c r="AM30" i="5" s="1"/>
  <c r="W43" i="5"/>
  <c r="AM43" i="5" s="1"/>
  <c r="H50" i="7"/>
  <c r="E94" i="8"/>
  <c r="F125" i="8"/>
  <c r="I64" i="8"/>
  <c r="W40" i="5"/>
  <c r="AM42" i="5"/>
  <c r="AF44" i="5"/>
  <c r="AF41" i="5"/>
  <c r="V40" i="5"/>
  <c r="AF42" i="5"/>
  <c r="V43" i="5"/>
  <c r="AL43" i="5" s="1"/>
  <c r="AI42" i="5"/>
  <c r="AG41" i="5"/>
  <c r="AL42" i="5"/>
  <c r="AG31" i="5"/>
  <c r="AI31" i="5"/>
  <c r="AO33" i="5"/>
  <c r="AJ31" i="5"/>
  <c r="AP33" i="5"/>
  <c r="AL31" i="5"/>
  <c r="AF33" i="5"/>
  <c r="AP30" i="5"/>
  <c r="AG33" i="5"/>
  <c r="AO31" i="5"/>
  <c r="AI33" i="5"/>
  <c r="AP31" i="5"/>
  <c r="AJ33" i="5"/>
  <c r="AF31" i="5"/>
  <c r="AL33" i="5"/>
  <c r="AJ41" i="5"/>
  <c r="AM31" i="5"/>
  <c r="AM41" i="5"/>
  <c r="AO41" i="5"/>
  <c r="AP41" i="5"/>
  <c r="J65" i="8"/>
  <c r="F79" i="8"/>
  <c r="G136" i="8"/>
  <c r="I137" i="8"/>
  <c r="J136" i="8"/>
  <c r="F139" i="8"/>
  <c r="F137" i="8"/>
  <c r="E137" i="8"/>
  <c r="I124" i="8"/>
  <c r="G122" i="8"/>
  <c r="F121" i="8"/>
  <c r="J122" i="8"/>
  <c r="E123" i="8"/>
  <c r="F122" i="8"/>
  <c r="F137" i="7"/>
  <c r="G136" i="7"/>
  <c r="J139" i="7"/>
  <c r="I139" i="7"/>
  <c r="I123" i="7"/>
  <c r="F124" i="7"/>
  <c r="H125" i="7"/>
  <c r="H121" i="7"/>
  <c r="I108" i="8"/>
  <c r="G107" i="8"/>
  <c r="K114" i="8"/>
  <c r="F108" i="8"/>
  <c r="I95" i="8"/>
  <c r="J92" i="8"/>
  <c r="I110" i="7"/>
  <c r="I94" i="7"/>
  <c r="G94" i="7"/>
  <c r="F92" i="7"/>
  <c r="J94" i="7"/>
  <c r="E95" i="7"/>
  <c r="F93" i="7"/>
  <c r="J92" i="7"/>
  <c r="H80" i="8"/>
  <c r="F77" i="8"/>
  <c r="H78" i="8"/>
  <c r="J81" i="8"/>
  <c r="G78" i="8"/>
  <c r="F66" i="8"/>
  <c r="J63" i="8"/>
  <c r="G66" i="8"/>
  <c r="J66" i="8"/>
  <c r="G63" i="8"/>
  <c r="F77" i="7"/>
  <c r="F79" i="7"/>
  <c r="G78" i="7"/>
  <c r="I81" i="7"/>
  <c r="I79" i="7"/>
  <c r="I67" i="7"/>
  <c r="F65" i="7"/>
  <c r="E67" i="7"/>
  <c r="F63" i="7"/>
  <c r="F38" i="8"/>
  <c r="J38" i="8"/>
  <c r="E35" i="8"/>
  <c r="J35" i="8"/>
  <c r="G35" i="8"/>
  <c r="E38" i="8"/>
  <c r="I34" i="8"/>
  <c r="J34" i="8"/>
  <c r="K56" i="7"/>
  <c r="E50" i="7"/>
  <c r="J48" i="7"/>
  <c r="I51" i="7"/>
  <c r="G49" i="7"/>
  <c r="F52" i="7"/>
  <c r="G48" i="7"/>
  <c r="G51" i="7"/>
  <c r="I37" i="7"/>
  <c r="I34" i="7"/>
  <c r="F38" i="7"/>
  <c r="J34" i="7"/>
  <c r="F34" i="7"/>
  <c r="J50" i="8"/>
  <c r="H51" i="8"/>
  <c r="I65" i="8"/>
  <c r="J78" i="8"/>
  <c r="H79" i="8"/>
  <c r="I93" i="8"/>
  <c r="J106" i="8"/>
  <c r="H107" i="8"/>
  <c r="J110" i="8"/>
  <c r="I121" i="8"/>
  <c r="I125" i="8"/>
  <c r="H135" i="8"/>
  <c r="J138" i="8"/>
  <c r="H139" i="8"/>
  <c r="I37" i="8"/>
  <c r="F35" i="8"/>
  <c r="J37" i="8"/>
  <c r="G48" i="8"/>
  <c r="E49" i="8"/>
  <c r="I51" i="8"/>
  <c r="G52" i="8"/>
  <c r="F63" i="8"/>
  <c r="H66" i="8"/>
  <c r="F67" i="8"/>
  <c r="E77" i="8"/>
  <c r="G80" i="8"/>
  <c r="E81" i="8"/>
  <c r="F95" i="8"/>
  <c r="G108" i="8"/>
  <c r="J121" i="8"/>
  <c r="H122" i="8"/>
  <c r="J125" i="8"/>
  <c r="I135" i="8"/>
  <c r="I139" i="8"/>
  <c r="F36" i="8"/>
  <c r="K44" i="8"/>
  <c r="G49" i="8"/>
  <c r="E50" i="8"/>
  <c r="F64" i="8"/>
  <c r="G77" i="8"/>
  <c r="E78" i="8"/>
  <c r="G81" i="8"/>
  <c r="F92" i="8"/>
  <c r="F96" i="8"/>
  <c r="E106" i="8"/>
  <c r="G109" i="8"/>
  <c r="E110" i="8"/>
  <c r="F124" i="8"/>
  <c r="G137" i="8"/>
  <c r="E138" i="8"/>
  <c r="G36" i="8"/>
  <c r="E37" i="8"/>
  <c r="F50" i="8"/>
  <c r="G64" i="8"/>
  <c r="E65" i="8"/>
  <c r="F78" i="8"/>
  <c r="G92" i="8"/>
  <c r="E93" i="8"/>
  <c r="G96" i="8"/>
  <c r="F106" i="8"/>
  <c r="F110" i="8"/>
  <c r="E121" i="8"/>
  <c r="G124" i="8"/>
  <c r="E125" i="8"/>
  <c r="F138" i="8"/>
  <c r="G36" i="7"/>
  <c r="F37" i="7"/>
  <c r="E38" i="7"/>
  <c r="G63" i="7"/>
  <c r="F64" i="7"/>
  <c r="E65" i="7"/>
  <c r="G80" i="7"/>
  <c r="F81" i="7"/>
  <c r="E92" i="7"/>
  <c r="G107" i="7"/>
  <c r="F108" i="7"/>
  <c r="E109" i="7"/>
  <c r="J122" i="7"/>
  <c r="G125" i="7"/>
  <c r="F135" i="7"/>
  <c r="E136" i="7"/>
  <c r="J78" i="7"/>
  <c r="H80" i="7"/>
  <c r="I124" i="7"/>
  <c r="J35" i="7"/>
  <c r="I36" i="7"/>
  <c r="H37" i="7"/>
  <c r="J52" i="7"/>
  <c r="I63" i="7"/>
  <c r="H64" i="7"/>
  <c r="J79" i="7"/>
  <c r="I80" i="7"/>
  <c r="H81" i="7"/>
  <c r="J106" i="7"/>
  <c r="I107" i="7"/>
  <c r="H108" i="7"/>
  <c r="J124" i="7"/>
  <c r="I125" i="7"/>
  <c r="H135" i="7"/>
  <c r="G67" i="7"/>
  <c r="E96" i="7"/>
  <c r="F139" i="7"/>
  <c r="K74" i="7"/>
  <c r="AP42" i="5" l="1"/>
  <c r="AF43" i="5"/>
  <c r="AO43" i="5"/>
  <c r="V45" i="5"/>
  <c r="AF45" i="5" s="1"/>
  <c r="Y66" i="5" s="1"/>
  <c r="AL41" i="5"/>
  <c r="AP43" i="5"/>
  <c r="AI43" i="5"/>
  <c r="AI41" i="5"/>
  <c r="AG43" i="5"/>
  <c r="W45" i="5"/>
  <c r="AG45" i="5" s="1"/>
  <c r="Z66" i="5" s="1"/>
  <c r="AL30" i="5"/>
  <c r="AO32" i="5"/>
  <c r="AI30" i="5"/>
  <c r="AJ32" i="5"/>
  <c r="AP32" i="5"/>
  <c r="AG32" i="5"/>
  <c r="AG44" i="5"/>
  <c r="AM44" i="5"/>
  <c r="AP44" i="5"/>
  <c r="AJ43" i="5"/>
  <c r="AJ44" i="5"/>
  <c r="AO45" i="5"/>
  <c r="AL45" i="5"/>
  <c r="AI45" i="5"/>
  <c r="AG42" i="5"/>
  <c r="V34" i="5"/>
  <c r="AI32" i="5"/>
  <c r="AF32" i="5"/>
  <c r="AG30" i="5"/>
  <c r="W34" i="5"/>
  <c r="AJ30" i="5"/>
  <c r="AI44" i="5"/>
  <c r="AO44" i="5"/>
  <c r="D78" i="4"/>
  <c r="D79" i="4"/>
  <c r="C78" i="4"/>
  <c r="C79" i="4"/>
  <c r="C65" i="4"/>
  <c r="D65" i="4"/>
  <c r="O65" i="8" s="1"/>
  <c r="C64" i="4"/>
  <c r="D64" i="4"/>
  <c r="O64" i="8" s="1"/>
  <c r="D66" i="4"/>
  <c r="O66" i="8" s="1"/>
  <c r="D79" i="3"/>
  <c r="C78" i="3"/>
  <c r="D65" i="3"/>
  <c r="O65" i="7" s="1"/>
  <c r="C64" i="3"/>
  <c r="AM45" i="5" l="1"/>
  <c r="Z68" i="5" s="1"/>
  <c r="AJ45" i="5"/>
  <c r="Z67" i="5" s="1"/>
  <c r="AP45" i="5"/>
  <c r="Z69" i="5" s="1"/>
  <c r="AL34" i="5"/>
  <c r="V68" i="5" s="1"/>
  <c r="AI34" i="5"/>
  <c r="V67" i="5" s="1"/>
  <c r="AO34" i="5"/>
  <c r="V69" i="5" s="1"/>
  <c r="AF34" i="5"/>
  <c r="V66" i="5" s="1"/>
  <c r="AP34" i="5"/>
  <c r="W69" i="5" s="1"/>
  <c r="AJ34" i="5"/>
  <c r="W67" i="5" s="1"/>
  <c r="AM34" i="5"/>
  <c r="W68" i="5" s="1"/>
  <c r="AG34" i="5"/>
  <c r="W66" i="5" s="1"/>
  <c r="Y67" i="5"/>
  <c r="Y69" i="5"/>
  <c r="Y68" i="5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N11" i="6"/>
  <c r="O11" i="6"/>
  <c r="P11" i="6"/>
  <c r="Q11" i="6"/>
  <c r="U18" i="6" s="1"/>
  <c r="M8" i="6"/>
  <c r="M9" i="6"/>
  <c r="M10" i="6"/>
  <c r="M11" i="6"/>
  <c r="M7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B8" i="6"/>
  <c r="B9" i="6"/>
  <c r="B10" i="6"/>
  <c r="B11" i="6"/>
  <c r="B7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B26" i="6"/>
  <c r="B27" i="6"/>
  <c r="B28" i="6"/>
  <c r="B29" i="6"/>
  <c r="B25" i="6"/>
  <c r="I30" i="6" l="1"/>
  <c r="R30" i="6"/>
  <c r="S30" i="6"/>
  <c r="H12" i="6"/>
  <c r="I12" i="6"/>
  <c r="R12" i="6"/>
  <c r="S12" i="6"/>
  <c r="O18" i="6"/>
  <c r="S18" i="6"/>
  <c r="C33" i="6"/>
  <c r="G33" i="6"/>
  <c r="C16" i="6"/>
  <c r="G16" i="6"/>
  <c r="E33" i="6"/>
  <c r="I33" i="6"/>
  <c r="F17" i="6"/>
  <c r="J17" i="6"/>
  <c r="N16" i="6"/>
  <c r="R16" i="6"/>
  <c r="O32" i="6"/>
  <c r="S32" i="6"/>
  <c r="D35" i="6"/>
  <c r="H35" i="6"/>
  <c r="E15" i="6"/>
  <c r="I15" i="6"/>
  <c r="N34" i="6"/>
  <c r="R34" i="6"/>
  <c r="C35" i="6"/>
  <c r="G35" i="6"/>
  <c r="D17" i="6"/>
  <c r="H17" i="6"/>
  <c r="P17" i="6"/>
  <c r="T17" i="6"/>
  <c r="P15" i="6"/>
  <c r="T15" i="6"/>
  <c r="Q33" i="6"/>
  <c r="U33" i="6"/>
  <c r="F34" i="6"/>
  <c r="J34" i="6"/>
  <c r="C15" i="6"/>
  <c r="G15" i="6"/>
  <c r="O17" i="6"/>
  <c r="S17" i="6"/>
  <c r="P35" i="6"/>
  <c r="T35" i="6"/>
  <c r="P33" i="6"/>
  <c r="T33" i="6"/>
  <c r="F35" i="6"/>
  <c r="J35" i="6"/>
  <c r="C18" i="6"/>
  <c r="G18" i="6"/>
  <c r="O14" i="6"/>
  <c r="S14" i="6"/>
  <c r="P34" i="6"/>
  <c r="T34" i="6"/>
  <c r="F15" i="6"/>
  <c r="J15" i="6"/>
  <c r="O34" i="6"/>
  <c r="S34" i="6"/>
  <c r="Q15" i="6"/>
  <c r="U15" i="6"/>
  <c r="N36" i="6"/>
  <c r="R36" i="6"/>
  <c r="F32" i="6"/>
  <c r="J32" i="6"/>
  <c r="E36" i="6"/>
  <c r="I36" i="6"/>
  <c r="E34" i="6"/>
  <c r="I34" i="6"/>
  <c r="E32" i="6"/>
  <c r="I32" i="6"/>
  <c r="F18" i="6"/>
  <c r="J18" i="6"/>
  <c r="F16" i="6"/>
  <c r="J16" i="6"/>
  <c r="F14" i="6"/>
  <c r="J14" i="6"/>
  <c r="N17" i="6"/>
  <c r="R17" i="6"/>
  <c r="N15" i="6"/>
  <c r="R15" i="6"/>
  <c r="O35" i="6"/>
  <c r="S35" i="6"/>
  <c r="O33" i="6"/>
  <c r="S33" i="6"/>
  <c r="F33" i="6"/>
  <c r="J33" i="6"/>
  <c r="C14" i="6"/>
  <c r="G14" i="6"/>
  <c r="P36" i="6"/>
  <c r="T36" i="6"/>
  <c r="E35" i="6"/>
  <c r="I35" i="6"/>
  <c r="O36" i="6"/>
  <c r="S36" i="6"/>
  <c r="D33" i="6"/>
  <c r="H33" i="6"/>
  <c r="Q17" i="6"/>
  <c r="U17" i="6"/>
  <c r="N32" i="6"/>
  <c r="M32" i="6" s="1"/>
  <c r="R32" i="6"/>
  <c r="D15" i="6"/>
  <c r="H15" i="6"/>
  <c r="Q35" i="6"/>
  <c r="U35" i="6"/>
  <c r="F36" i="6"/>
  <c r="J36" i="6"/>
  <c r="C17" i="6"/>
  <c r="G17" i="6"/>
  <c r="O15" i="6"/>
  <c r="S15" i="6"/>
  <c r="D36" i="6"/>
  <c r="H36" i="6"/>
  <c r="D34" i="6"/>
  <c r="H34" i="6"/>
  <c r="D32" i="6"/>
  <c r="H32" i="6"/>
  <c r="E18" i="6"/>
  <c r="I18" i="6"/>
  <c r="E16" i="6"/>
  <c r="I16" i="6"/>
  <c r="E14" i="6"/>
  <c r="I14" i="6"/>
  <c r="Q18" i="6"/>
  <c r="Q16" i="6"/>
  <c r="U16" i="6"/>
  <c r="Q14" i="6"/>
  <c r="U14" i="6"/>
  <c r="N35" i="6"/>
  <c r="R35" i="6"/>
  <c r="N33" i="6"/>
  <c r="R33" i="6"/>
  <c r="O16" i="6"/>
  <c r="S16" i="6"/>
  <c r="P32" i="6"/>
  <c r="T32" i="6"/>
  <c r="N18" i="6"/>
  <c r="R18" i="6"/>
  <c r="N14" i="6"/>
  <c r="R14" i="6"/>
  <c r="E17" i="6"/>
  <c r="I17" i="6"/>
  <c r="C36" i="6"/>
  <c r="G36" i="6"/>
  <c r="C34" i="6"/>
  <c r="G34" i="6"/>
  <c r="C32" i="6"/>
  <c r="G32" i="6"/>
  <c r="D18" i="6"/>
  <c r="H18" i="6"/>
  <c r="D16" i="6"/>
  <c r="H16" i="6"/>
  <c r="D14" i="6"/>
  <c r="H14" i="6"/>
  <c r="P18" i="6"/>
  <c r="T18" i="6"/>
  <c r="P16" i="6"/>
  <c r="T16" i="6"/>
  <c r="P14" i="6"/>
  <c r="T14" i="6"/>
  <c r="Q36" i="6"/>
  <c r="U36" i="6"/>
  <c r="Q34" i="6"/>
  <c r="U34" i="6"/>
  <c r="Q32" i="6"/>
  <c r="U32" i="6"/>
  <c r="G134" i="4"/>
  <c r="B54" i="4"/>
  <c r="B83" i="4" s="1"/>
  <c r="B112" i="4" s="1"/>
  <c r="B141" i="4" s="1"/>
  <c r="B40" i="4"/>
  <c r="B69" i="4" s="1"/>
  <c r="B98" i="4" s="1"/>
  <c r="B127" i="4" s="1"/>
  <c r="D25" i="4"/>
  <c r="D54" i="4" s="1"/>
  <c r="D83" i="4" s="1"/>
  <c r="D112" i="4" s="1"/>
  <c r="D141" i="4" s="1"/>
  <c r="C25" i="4"/>
  <c r="C54" i="4" s="1"/>
  <c r="C83" i="4" s="1"/>
  <c r="C112" i="4" s="1"/>
  <c r="C141" i="4" s="1"/>
  <c r="B25" i="4"/>
  <c r="J18" i="4"/>
  <c r="J47" i="4" s="1"/>
  <c r="J76" i="4" s="1"/>
  <c r="J105" i="4" s="1"/>
  <c r="J134" i="4" s="1"/>
  <c r="I18" i="4"/>
  <c r="H18" i="4"/>
  <c r="G18" i="4"/>
  <c r="F18" i="4"/>
  <c r="F47" i="4" s="1"/>
  <c r="F76" i="4" s="1"/>
  <c r="F105" i="4" s="1"/>
  <c r="F134" i="4" s="1"/>
  <c r="E18" i="4"/>
  <c r="E47" i="4" s="1"/>
  <c r="E76" i="4" s="1"/>
  <c r="E105" i="4" s="1"/>
  <c r="E134" i="4" s="1"/>
  <c r="D18" i="4"/>
  <c r="D47" i="4" s="1"/>
  <c r="D76" i="4" s="1"/>
  <c r="D105" i="4" s="1"/>
  <c r="D134" i="4" s="1"/>
  <c r="C18" i="4"/>
  <c r="C47" i="4" s="1"/>
  <c r="C76" i="4" s="1"/>
  <c r="C105" i="4" s="1"/>
  <c r="C134" i="4" s="1"/>
  <c r="B18" i="4"/>
  <c r="B47" i="4" s="1"/>
  <c r="B76" i="4" s="1"/>
  <c r="B105" i="4" s="1"/>
  <c r="B134" i="4" s="1"/>
  <c r="D11" i="4"/>
  <c r="D40" i="4" s="1"/>
  <c r="D69" i="4" s="1"/>
  <c r="D98" i="4" s="1"/>
  <c r="D127" i="4" s="1"/>
  <c r="C11" i="4"/>
  <c r="C40" i="4" s="1"/>
  <c r="C69" i="4" s="1"/>
  <c r="C98" i="4" s="1"/>
  <c r="C127" i="4" s="1"/>
  <c r="B11" i="4"/>
  <c r="G47" i="4"/>
  <c r="G76" i="4" s="1"/>
  <c r="G105" i="4" s="1"/>
  <c r="B11" i="3"/>
  <c r="B40" i="3" s="1"/>
  <c r="B69" i="3" s="1"/>
  <c r="B98" i="3" s="1"/>
  <c r="B127" i="3" s="1"/>
  <c r="C11" i="3"/>
  <c r="C40" i="3" s="1"/>
  <c r="C69" i="3" s="1"/>
  <c r="C98" i="3" s="1"/>
  <c r="C127" i="3" s="1"/>
  <c r="D11" i="3"/>
  <c r="D40" i="3" s="1"/>
  <c r="D69" i="3" s="1"/>
  <c r="D98" i="3" s="1"/>
  <c r="D127" i="3" s="1"/>
  <c r="D59" i="4"/>
  <c r="C59" i="4"/>
  <c r="B59" i="4"/>
  <c r="D58" i="4"/>
  <c r="C58" i="4"/>
  <c r="B58" i="4"/>
  <c r="D57" i="4"/>
  <c r="K57" i="4" s="1"/>
  <c r="C57" i="4"/>
  <c r="B57" i="4"/>
  <c r="D56" i="4"/>
  <c r="C56" i="4"/>
  <c r="B56" i="4"/>
  <c r="D55" i="4"/>
  <c r="K55" i="4" s="1"/>
  <c r="C55" i="4"/>
  <c r="B55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C34" i="4"/>
  <c r="D34" i="4"/>
  <c r="O34" i="8" s="1"/>
  <c r="C35" i="4"/>
  <c r="D35" i="4"/>
  <c r="O35" i="8" s="1"/>
  <c r="C36" i="4"/>
  <c r="D36" i="4"/>
  <c r="O36" i="8" s="1"/>
  <c r="C37" i="4"/>
  <c r="D37" i="4"/>
  <c r="O37" i="8" s="1"/>
  <c r="C38" i="4"/>
  <c r="D38" i="4"/>
  <c r="O38" i="8" s="1"/>
  <c r="B35" i="4"/>
  <c r="B36" i="4"/>
  <c r="B37" i="4"/>
  <c r="B38" i="4"/>
  <c r="B34" i="4"/>
  <c r="D88" i="4"/>
  <c r="K88" i="4" s="1"/>
  <c r="C88" i="4"/>
  <c r="B88" i="4"/>
  <c r="D87" i="4"/>
  <c r="K87" i="4" s="1"/>
  <c r="C87" i="4"/>
  <c r="B87" i="4"/>
  <c r="D86" i="4"/>
  <c r="K86" i="4" s="1"/>
  <c r="C86" i="4"/>
  <c r="B86" i="4"/>
  <c r="D85" i="4"/>
  <c r="K85" i="4" s="1"/>
  <c r="C85" i="4"/>
  <c r="F78" i="4" s="1"/>
  <c r="B85" i="4"/>
  <c r="D84" i="4"/>
  <c r="C84" i="4"/>
  <c r="B84" i="4"/>
  <c r="D81" i="4"/>
  <c r="C81" i="4"/>
  <c r="B81" i="4"/>
  <c r="D80" i="4"/>
  <c r="C80" i="4"/>
  <c r="B80" i="4"/>
  <c r="B79" i="4"/>
  <c r="B78" i="4"/>
  <c r="D77" i="4"/>
  <c r="C77" i="4"/>
  <c r="B77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C63" i="4"/>
  <c r="D63" i="4"/>
  <c r="O63" i="8" s="1"/>
  <c r="C66" i="4"/>
  <c r="C67" i="4"/>
  <c r="D67" i="4"/>
  <c r="O67" i="8" s="1"/>
  <c r="O68" i="8" s="1"/>
  <c r="B64" i="4"/>
  <c r="B65" i="4"/>
  <c r="B66" i="4"/>
  <c r="B67" i="4"/>
  <c r="B63" i="4"/>
  <c r="D117" i="4"/>
  <c r="K117" i="4" s="1"/>
  <c r="C117" i="4"/>
  <c r="B117" i="4"/>
  <c r="D116" i="4"/>
  <c r="C116" i="4"/>
  <c r="B116" i="4"/>
  <c r="D115" i="4"/>
  <c r="K115" i="4" s="1"/>
  <c r="C115" i="4"/>
  <c r="B115" i="4"/>
  <c r="D114" i="4"/>
  <c r="K114" i="4" s="1"/>
  <c r="C114" i="4"/>
  <c r="B114" i="4"/>
  <c r="D113" i="4"/>
  <c r="K113" i="4" s="1"/>
  <c r="C113" i="4"/>
  <c r="B113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B93" i="4"/>
  <c r="C93" i="4"/>
  <c r="D93" i="4"/>
  <c r="O93" i="8" s="1"/>
  <c r="B94" i="4"/>
  <c r="C94" i="4"/>
  <c r="D94" i="4"/>
  <c r="O94" i="8" s="1"/>
  <c r="B95" i="4"/>
  <c r="E95" i="4" s="1"/>
  <c r="C95" i="4"/>
  <c r="D95" i="4"/>
  <c r="O95" i="8" s="1"/>
  <c r="B96" i="4"/>
  <c r="C96" i="4"/>
  <c r="D96" i="4"/>
  <c r="O96" i="8" s="1"/>
  <c r="C92" i="4"/>
  <c r="D92" i="4"/>
  <c r="O92" i="8" s="1"/>
  <c r="B92" i="4"/>
  <c r="D146" i="4"/>
  <c r="K146" i="4" s="1"/>
  <c r="C146" i="4"/>
  <c r="B146" i="4"/>
  <c r="D145" i="4"/>
  <c r="K145" i="4" s="1"/>
  <c r="C145" i="4"/>
  <c r="B145" i="4"/>
  <c r="D144" i="4"/>
  <c r="K144" i="4" s="1"/>
  <c r="C144" i="4"/>
  <c r="B144" i="4"/>
  <c r="D143" i="4"/>
  <c r="K143" i="4" s="1"/>
  <c r="C143" i="4"/>
  <c r="B143" i="4"/>
  <c r="D142" i="4"/>
  <c r="C142" i="4"/>
  <c r="B142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C121" i="4"/>
  <c r="D121" i="4"/>
  <c r="C122" i="4"/>
  <c r="D122" i="4"/>
  <c r="O122" i="8" s="1"/>
  <c r="C123" i="4"/>
  <c r="D123" i="4"/>
  <c r="O123" i="8" s="1"/>
  <c r="C124" i="4"/>
  <c r="D124" i="4"/>
  <c r="O124" i="8" s="1"/>
  <c r="C125" i="4"/>
  <c r="D125" i="4"/>
  <c r="O125" i="8" s="1"/>
  <c r="B122" i="4"/>
  <c r="B123" i="4"/>
  <c r="B124" i="4"/>
  <c r="B125" i="4"/>
  <c r="B121" i="4"/>
  <c r="D146" i="3"/>
  <c r="K146" i="3" s="1"/>
  <c r="C146" i="3"/>
  <c r="B146" i="3"/>
  <c r="D145" i="3"/>
  <c r="K145" i="3" s="1"/>
  <c r="C145" i="3"/>
  <c r="B145" i="3"/>
  <c r="D144" i="3"/>
  <c r="K144" i="3" s="1"/>
  <c r="C144" i="3"/>
  <c r="B144" i="3"/>
  <c r="D143" i="3"/>
  <c r="C143" i="3"/>
  <c r="B143" i="3"/>
  <c r="D142" i="3"/>
  <c r="K142" i="3" s="1"/>
  <c r="C142" i="3"/>
  <c r="B142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B122" i="3"/>
  <c r="C122" i="3"/>
  <c r="D122" i="3"/>
  <c r="O122" i="7" s="1"/>
  <c r="B123" i="3"/>
  <c r="C123" i="3"/>
  <c r="D123" i="3"/>
  <c r="O123" i="7" s="1"/>
  <c r="B124" i="3"/>
  <c r="E124" i="3" s="1"/>
  <c r="C124" i="3"/>
  <c r="D124" i="3"/>
  <c r="O124" i="7" s="1"/>
  <c r="B125" i="3"/>
  <c r="C125" i="3"/>
  <c r="I125" i="3" s="1"/>
  <c r="D125" i="3"/>
  <c r="O125" i="7" s="1"/>
  <c r="C121" i="3"/>
  <c r="D121" i="3"/>
  <c r="O121" i="7" s="1"/>
  <c r="B121" i="3"/>
  <c r="D117" i="3"/>
  <c r="K117" i="3" s="1"/>
  <c r="C117" i="3"/>
  <c r="B117" i="3"/>
  <c r="D116" i="3"/>
  <c r="K116" i="3" s="1"/>
  <c r="C116" i="3"/>
  <c r="B116" i="3"/>
  <c r="D115" i="3"/>
  <c r="K115" i="3" s="1"/>
  <c r="C115" i="3"/>
  <c r="B115" i="3"/>
  <c r="D114" i="3"/>
  <c r="K114" i="3" s="1"/>
  <c r="C114" i="3"/>
  <c r="B114" i="3"/>
  <c r="D113" i="3"/>
  <c r="K113" i="3" s="1"/>
  <c r="C113" i="3"/>
  <c r="B113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C92" i="3"/>
  <c r="D92" i="3"/>
  <c r="O92" i="7" s="1"/>
  <c r="C93" i="3"/>
  <c r="D93" i="3"/>
  <c r="O93" i="7" s="1"/>
  <c r="C94" i="3"/>
  <c r="D94" i="3"/>
  <c r="O94" i="7" s="1"/>
  <c r="C95" i="3"/>
  <c r="D95" i="3"/>
  <c r="O95" i="7" s="1"/>
  <c r="C96" i="3"/>
  <c r="D96" i="3"/>
  <c r="O96" i="7" s="1"/>
  <c r="B93" i="3"/>
  <c r="B94" i="3"/>
  <c r="B95" i="3"/>
  <c r="B96" i="3"/>
  <c r="B92" i="3"/>
  <c r="D88" i="3"/>
  <c r="K88" i="3" s="1"/>
  <c r="C88" i="3"/>
  <c r="B88" i="3"/>
  <c r="D87" i="3"/>
  <c r="K87" i="3" s="1"/>
  <c r="C87" i="3"/>
  <c r="B87" i="3"/>
  <c r="D86" i="3"/>
  <c r="K86" i="3" s="1"/>
  <c r="C86" i="3"/>
  <c r="B86" i="3"/>
  <c r="D85" i="3"/>
  <c r="K85" i="3" s="1"/>
  <c r="C85" i="3"/>
  <c r="F78" i="3" s="1"/>
  <c r="B85" i="3"/>
  <c r="D84" i="3"/>
  <c r="K84" i="3" s="1"/>
  <c r="C84" i="3"/>
  <c r="B84" i="3"/>
  <c r="D81" i="3"/>
  <c r="D80" i="3"/>
  <c r="C81" i="3"/>
  <c r="F81" i="3" s="1"/>
  <c r="C80" i="3"/>
  <c r="C79" i="3"/>
  <c r="D78" i="3"/>
  <c r="D77" i="3"/>
  <c r="C77" i="3"/>
  <c r="B81" i="3"/>
  <c r="B80" i="3"/>
  <c r="B79" i="3"/>
  <c r="B78" i="3"/>
  <c r="B77" i="3"/>
  <c r="B71" i="3"/>
  <c r="C71" i="3"/>
  <c r="D71" i="3"/>
  <c r="B72" i="3"/>
  <c r="C72" i="3"/>
  <c r="D72" i="3"/>
  <c r="J65" i="3" s="1"/>
  <c r="B73" i="3"/>
  <c r="C73" i="3"/>
  <c r="D73" i="3"/>
  <c r="B74" i="3"/>
  <c r="C74" i="3"/>
  <c r="D74" i="3"/>
  <c r="C70" i="3"/>
  <c r="D70" i="3"/>
  <c r="B70" i="3"/>
  <c r="D66" i="3"/>
  <c r="O66" i="7" s="1"/>
  <c r="D67" i="3"/>
  <c r="O67" i="7" s="1"/>
  <c r="C67" i="3"/>
  <c r="C66" i="3"/>
  <c r="C65" i="3"/>
  <c r="O64" i="7"/>
  <c r="C63" i="3"/>
  <c r="D63" i="3"/>
  <c r="O63" i="7" s="1"/>
  <c r="B64" i="3"/>
  <c r="B65" i="3"/>
  <c r="B66" i="3"/>
  <c r="B67" i="3"/>
  <c r="B63" i="3"/>
  <c r="D59" i="3"/>
  <c r="K59" i="3" s="1"/>
  <c r="C59" i="3"/>
  <c r="B59" i="3"/>
  <c r="D58" i="3"/>
  <c r="K58" i="3" s="1"/>
  <c r="C58" i="3"/>
  <c r="B58" i="3"/>
  <c r="D57" i="3"/>
  <c r="K57" i="3" s="1"/>
  <c r="C57" i="3"/>
  <c r="B57" i="3"/>
  <c r="D56" i="3"/>
  <c r="K56" i="3" s="1"/>
  <c r="C56" i="3"/>
  <c r="B56" i="3"/>
  <c r="D55" i="3"/>
  <c r="K55" i="3" s="1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B35" i="3"/>
  <c r="C35" i="3"/>
  <c r="D35" i="3"/>
  <c r="O35" i="7" s="1"/>
  <c r="B36" i="3"/>
  <c r="C36" i="3"/>
  <c r="D36" i="3"/>
  <c r="O36" i="7" s="1"/>
  <c r="B37" i="3"/>
  <c r="C37" i="3"/>
  <c r="D37" i="3"/>
  <c r="O37" i="7" s="1"/>
  <c r="B38" i="3"/>
  <c r="C38" i="3"/>
  <c r="I38" i="3" s="1"/>
  <c r="D38" i="3"/>
  <c r="O38" i="7" s="1"/>
  <c r="C34" i="3"/>
  <c r="D34" i="3"/>
  <c r="O34" i="7" s="1"/>
  <c r="B34" i="3"/>
  <c r="D27" i="2"/>
  <c r="D30" i="8" s="1"/>
  <c r="K30" i="8" s="1"/>
  <c r="C27" i="2"/>
  <c r="C30" i="8" s="1"/>
  <c r="B27" i="2"/>
  <c r="B30" i="8" s="1"/>
  <c r="L30" i="8" s="1"/>
  <c r="D26" i="2"/>
  <c r="D29" i="8" s="1"/>
  <c r="K29" i="8" s="1"/>
  <c r="C26" i="2"/>
  <c r="C29" i="8" s="1"/>
  <c r="B26" i="2"/>
  <c r="B29" i="8" s="1"/>
  <c r="L29" i="8" s="1"/>
  <c r="D25" i="2"/>
  <c r="D28" i="8" s="1"/>
  <c r="K28" i="8" s="1"/>
  <c r="C25" i="2"/>
  <c r="C28" i="8" s="1"/>
  <c r="B25" i="2"/>
  <c r="B28" i="8" s="1"/>
  <c r="L28" i="8" s="1"/>
  <c r="D24" i="2"/>
  <c r="D27" i="8" s="1"/>
  <c r="K27" i="8" s="1"/>
  <c r="C24" i="2"/>
  <c r="C27" i="8" s="1"/>
  <c r="B24" i="2"/>
  <c r="B27" i="8" s="1"/>
  <c r="L27" i="8" s="1"/>
  <c r="D23" i="2"/>
  <c r="D26" i="8" s="1"/>
  <c r="K26" i="8" s="1"/>
  <c r="C23" i="2"/>
  <c r="C26" i="8" s="1"/>
  <c r="B23" i="2"/>
  <c r="B26" i="8" s="1"/>
  <c r="L26" i="8" s="1"/>
  <c r="D20" i="2"/>
  <c r="D23" i="8" s="1"/>
  <c r="C20" i="2"/>
  <c r="C23" i="8" s="1"/>
  <c r="B20" i="2"/>
  <c r="B23" i="8" s="1"/>
  <c r="D19" i="2"/>
  <c r="D22" i="8" s="1"/>
  <c r="C19" i="2"/>
  <c r="C22" i="8" s="1"/>
  <c r="B19" i="2"/>
  <c r="B22" i="8" s="1"/>
  <c r="D18" i="2"/>
  <c r="D21" i="8" s="1"/>
  <c r="C18" i="2"/>
  <c r="C21" i="8" s="1"/>
  <c r="B18" i="2"/>
  <c r="B21" i="8" s="1"/>
  <c r="D17" i="2"/>
  <c r="D20" i="8" s="1"/>
  <c r="C17" i="2"/>
  <c r="C20" i="8" s="1"/>
  <c r="B17" i="2"/>
  <c r="B20" i="8" s="1"/>
  <c r="D16" i="2"/>
  <c r="D19" i="8" s="1"/>
  <c r="C16" i="2"/>
  <c r="C19" i="8" s="1"/>
  <c r="B16" i="2"/>
  <c r="B19" i="8" s="1"/>
  <c r="D13" i="2"/>
  <c r="D16" i="8" s="1"/>
  <c r="K16" i="8" s="1"/>
  <c r="C13" i="2"/>
  <c r="C16" i="8" s="1"/>
  <c r="B13" i="2"/>
  <c r="B16" i="8" s="1"/>
  <c r="L16" i="8" s="1"/>
  <c r="D12" i="2"/>
  <c r="D15" i="8" s="1"/>
  <c r="K15" i="8" s="1"/>
  <c r="C12" i="2"/>
  <c r="C15" i="8" s="1"/>
  <c r="B12" i="2"/>
  <c r="B15" i="8" s="1"/>
  <c r="L15" i="8" s="1"/>
  <c r="D11" i="2"/>
  <c r="D14" i="8" s="1"/>
  <c r="K14" i="8" s="1"/>
  <c r="C11" i="2"/>
  <c r="C14" i="8" s="1"/>
  <c r="B11" i="2"/>
  <c r="B14" i="8" s="1"/>
  <c r="L14" i="8" s="1"/>
  <c r="D10" i="2"/>
  <c r="D13" i="8" s="1"/>
  <c r="K13" i="8" s="1"/>
  <c r="C10" i="2"/>
  <c r="C13" i="8" s="1"/>
  <c r="B10" i="2"/>
  <c r="B13" i="8" s="1"/>
  <c r="L13" i="8" s="1"/>
  <c r="D9" i="2"/>
  <c r="D12" i="8" s="1"/>
  <c r="C9" i="2"/>
  <c r="C12" i="8" s="1"/>
  <c r="B9" i="2"/>
  <c r="B12" i="8" s="1"/>
  <c r="L12" i="8" s="1"/>
  <c r="B3" i="2"/>
  <c r="B6" i="8" s="1"/>
  <c r="C3" i="2"/>
  <c r="C6" i="8" s="1"/>
  <c r="D3" i="2"/>
  <c r="D6" i="8" s="1"/>
  <c r="B4" i="2"/>
  <c r="B7" i="8" s="1"/>
  <c r="C4" i="2"/>
  <c r="C7" i="8" s="1"/>
  <c r="D4" i="2"/>
  <c r="D7" i="8" s="1"/>
  <c r="B5" i="2"/>
  <c r="B8" i="8" s="1"/>
  <c r="C5" i="2"/>
  <c r="C8" i="8" s="1"/>
  <c r="D5" i="2"/>
  <c r="D8" i="8" s="1"/>
  <c r="B6" i="2"/>
  <c r="B9" i="8" s="1"/>
  <c r="C6" i="2"/>
  <c r="C9" i="8" s="1"/>
  <c r="D6" i="2"/>
  <c r="D9" i="8" s="1"/>
  <c r="C2" i="2"/>
  <c r="C5" i="8" s="1"/>
  <c r="D2" i="2"/>
  <c r="D5" i="4" s="1"/>
  <c r="B2" i="2"/>
  <c r="B5" i="8" s="1"/>
  <c r="D27" i="1"/>
  <c r="D30" i="7" s="1"/>
  <c r="K30" i="7" s="1"/>
  <c r="C27" i="1"/>
  <c r="C30" i="7" s="1"/>
  <c r="B27" i="1"/>
  <c r="B30" i="7" s="1"/>
  <c r="L30" i="7" s="1"/>
  <c r="D26" i="1"/>
  <c r="D29" i="7" s="1"/>
  <c r="K29" i="7" s="1"/>
  <c r="C26" i="1"/>
  <c r="C29" i="7" s="1"/>
  <c r="B26" i="1"/>
  <c r="B29" i="7" s="1"/>
  <c r="D25" i="1"/>
  <c r="D28" i="7" s="1"/>
  <c r="K28" i="7" s="1"/>
  <c r="C25" i="1"/>
  <c r="C28" i="7" s="1"/>
  <c r="B25" i="1"/>
  <c r="B28" i="7" s="1"/>
  <c r="L28" i="7" s="1"/>
  <c r="D24" i="1"/>
  <c r="D27" i="7" s="1"/>
  <c r="K27" i="7" s="1"/>
  <c r="C24" i="1"/>
  <c r="C27" i="7" s="1"/>
  <c r="B24" i="1"/>
  <c r="B27" i="7" s="1"/>
  <c r="L27" i="7" s="1"/>
  <c r="D23" i="1"/>
  <c r="D26" i="7" s="1"/>
  <c r="K26" i="7" s="1"/>
  <c r="C23" i="1"/>
  <c r="C26" i="7" s="1"/>
  <c r="B23" i="1"/>
  <c r="B26" i="7" s="1"/>
  <c r="L26" i="7" s="1"/>
  <c r="D20" i="1"/>
  <c r="D23" i="7" s="1"/>
  <c r="C20" i="1"/>
  <c r="C23" i="7" s="1"/>
  <c r="B20" i="1"/>
  <c r="B23" i="7" s="1"/>
  <c r="D19" i="1"/>
  <c r="D22" i="7" s="1"/>
  <c r="C19" i="1"/>
  <c r="C22" i="7" s="1"/>
  <c r="B19" i="1"/>
  <c r="B22" i="7" s="1"/>
  <c r="D18" i="1"/>
  <c r="D21" i="7" s="1"/>
  <c r="C18" i="1"/>
  <c r="C21" i="7" s="1"/>
  <c r="B18" i="1"/>
  <c r="B21" i="7" s="1"/>
  <c r="D17" i="1"/>
  <c r="D20" i="7" s="1"/>
  <c r="C17" i="1"/>
  <c r="C20" i="7" s="1"/>
  <c r="B17" i="1"/>
  <c r="B20" i="7" s="1"/>
  <c r="D16" i="1"/>
  <c r="D19" i="7" s="1"/>
  <c r="C16" i="1"/>
  <c r="C19" i="7" s="1"/>
  <c r="B16" i="1"/>
  <c r="B19" i="7" s="1"/>
  <c r="D13" i="1"/>
  <c r="D16" i="7" s="1"/>
  <c r="K16" i="7" s="1"/>
  <c r="C13" i="1"/>
  <c r="C16" i="7" s="1"/>
  <c r="B13" i="1"/>
  <c r="B16" i="7" s="1"/>
  <c r="D12" i="1"/>
  <c r="D15" i="7" s="1"/>
  <c r="K15" i="7" s="1"/>
  <c r="C12" i="1"/>
  <c r="C15" i="7" s="1"/>
  <c r="B12" i="1"/>
  <c r="B15" i="7" s="1"/>
  <c r="L15" i="7" s="1"/>
  <c r="D11" i="1"/>
  <c r="D14" i="7" s="1"/>
  <c r="K14" i="7" s="1"/>
  <c r="C11" i="1"/>
  <c r="C14" i="7" s="1"/>
  <c r="B11" i="1"/>
  <c r="B14" i="7" s="1"/>
  <c r="L14" i="7" s="1"/>
  <c r="D10" i="1"/>
  <c r="D13" i="7" s="1"/>
  <c r="K13" i="7" s="1"/>
  <c r="C10" i="1"/>
  <c r="C13" i="7" s="1"/>
  <c r="B10" i="1"/>
  <c r="B13" i="7" s="1"/>
  <c r="L13" i="7" s="1"/>
  <c r="D9" i="1"/>
  <c r="D12" i="7" s="1"/>
  <c r="K12" i="7" s="1"/>
  <c r="C9" i="1"/>
  <c r="C12" i="7" s="1"/>
  <c r="B9" i="1"/>
  <c r="B12" i="7" s="1"/>
  <c r="B3" i="1"/>
  <c r="B6" i="7" s="1"/>
  <c r="C3" i="1"/>
  <c r="C6" i="7" s="1"/>
  <c r="D3" i="1"/>
  <c r="D6" i="7" s="1"/>
  <c r="B4" i="1"/>
  <c r="B7" i="7" s="1"/>
  <c r="C4" i="1"/>
  <c r="C7" i="7" s="1"/>
  <c r="D4" i="1"/>
  <c r="D7" i="7" s="1"/>
  <c r="B5" i="1"/>
  <c r="B8" i="7" s="1"/>
  <c r="C5" i="1"/>
  <c r="C8" i="7" s="1"/>
  <c r="D5" i="1"/>
  <c r="D8" i="7" s="1"/>
  <c r="B6" i="1"/>
  <c r="B9" i="7" s="1"/>
  <c r="C6" i="1"/>
  <c r="C9" i="7" s="1"/>
  <c r="D6" i="1"/>
  <c r="D9" i="7" s="1"/>
  <c r="C2" i="1"/>
  <c r="C5" i="7" s="1"/>
  <c r="D2" i="1"/>
  <c r="B2" i="1"/>
  <c r="B5" i="7" s="1"/>
  <c r="G50" i="4" l="1"/>
  <c r="I35" i="4"/>
  <c r="H48" i="4"/>
  <c r="B36" i="6"/>
  <c r="I50" i="4"/>
  <c r="I95" i="3"/>
  <c r="E125" i="3"/>
  <c r="F122" i="3"/>
  <c r="I77" i="3"/>
  <c r="J81" i="3"/>
  <c r="H79" i="3"/>
  <c r="H92" i="3"/>
  <c r="J106" i="3"/>
  <c r="I109" i="3"/>
  <c r="I109" i="4"/>
  <c r="I106" i="3"/>
  <c r="E109" i="3"/>
  <c r="J50" i="4"/>
  <c r="E48" i="4"/>
  <c r="H22" i="7"/>
  <c r="F48" i="3"/>
  <c r="E51" i="3"/>
  <c r="O39" i="8"/>
  <c r="U19" i="6"/>
  <c r="E121" i="3"/>
  <c r="G135" i="3"/>
  <c r="I138" i="3"/>
  <c r="H94" i="4"/>
  <c r="F35" i="4"/>
  <c r="F50" i="4"/>
  <c r="B17" i="6"/>
  <c r="B35" i="6"/>
  <c r="B16" i="6"/>
  <c r="I36" i="3"/>
  <c r="F19" i="6"/>
  <c r="F48" i="4"/>
  <c r="H51" i="4"/>
  <c r="B34" i="6"/>
  <c r="M18" i="6"/>
  <c r="I80" i="4"/>
  <c r="O68" i="7"/>
  <c r="E121" i="4"/>
  <c r="O97" i="8"/>
  <c r="B32" i="6"/>
  <c r="M14" i="6"/>
  <c r="E52" i="3"/>
  <c r="O39" i="7"/>
  <c r="E137" i="3"/>
  <c r="G139" i="3"/>
  <c r="B18" i="6"/>
  <c r="M16" i="6"/>
  <c r="B33" i="6"/>
  <c r="O126" i="7"/>
  <c r="O126" i="8"/>
  <c r="E34" i="4"/>
  <c r="F34" i="4"/>
  <c r="J48" i="4"/>
  <c r="B14" i="6"/>
  <c r="M15" i="6"/>
  <c r="B15" i="6"/>
  <c r="F37" i="3"/>
  <c r="G36" i="3"/>
  <c r="H65" i="3"/>
  <c r="O97" i="7"/>
  <c r="E122" i="4"/>
  <c r="H107" i="4"/>
  <c r="J34" i="4"/>
  <c r="F49" i="4"/>
  <c r="M121" i="4"/>
  <c r="O121" i="8"/>
  <c r="E35" i="4"/>
  <c r="M17" i="6"/>
  <c r="M35" i="6"/>
  <c r="M36" i="6"/>
  <c r="M33" i="6"/>
  <c r="M34" i="6"/>
  <c r="J37" i="6"/>
  <c r="T37" i="6"/>
  <c r="I37" i="6"/>
  <c r="F37" i="6"/>
  <c r="P37" i="6"/>
  <c r="E37" i="6"/>
  <c r="H19" i="6"/>
  <c r="S19" i="6"/>
  <c r="H19" i="8"/>
  <c r="E19" i="8"/>
  <c r="I23" i="7"/>
  <c r="F23" i="7"/>
  <c r="J49" i="3"/>
  <c r="I108" i="3"/>
  <c r="J122" i="4"/>
  <c r="H8" i="8"/>
  <c r="E8" i="8"/>
  <c r="F22" i="8"/>
  <c r="I22" i="8"/>
  <c r="G52" i="3"/>
  <c r="I6" i="7"/>
  <c r="F6" i="7"/>
  <c r="I21" i="7"/>
  <c r="F21" i="7"/>
  <c r="J7" i="8"/>
  <c r="G7" i="8"/>
  <c r="M94" i="8"/>
  <c r="M65" i="8"/>
  <c r="M36" i="8"/>
  <c r="M123" i="8"/>
  <c r="K12" i="8"/>
  <c r="J5" i="8"/>
  <c r="G5" i="8"/>
  <c r="H20" i="8"/>
  <c r="E20" i="8"/>
  <c r="J22" i="8"/>
  <c r="G22" i="8"/>
  <c r="E38" i="3"/>
  <c r="I50" i="3"/>
  <c r="H80" i="4"/>
  <c r="N37" i="6"/>
  <c r="O37" i="6"/>
  <c r="Q19" i="6"/>
  <c r="Q37" i="6"/>
  <c r="F5" i="7"/>
  <c r="I5" i="7"/>
  <c r="H23" i="7"/>
  <c r="E23" i="7"/>
  <c r="G21" i="8"/>
  <c r="J21" i="8"/>
  <c r="J9" i="7"/>
  <c r="G9" i="7"/>
  <c r="M67" i="7"/>
  <c r="M96" i="7"/>
  <c r="M38" i="7"/>
  <c r="M125" i="7"/>
  <c r="J20" i="7"/>
  <c r="G20" i="7"/>
  <c r="H22" i="8"/>
  <c r="E22" i="8"/>
  <c r="G38" i="3"/>
  <c r="G96" i="3"/>
  <c r="J123" i="3"/>
  <c r="J106" i="4"/>
  <c r="O19" i="6"/>
  <c r="G23" i="7"/>
  <c r="J23" i="7"/>
  <c r="I96" i="3"/>
  <c r="J92" i="4"/>
  <c r="M92" i="4"/>
  <c r="R37" i="6"/>
  <c r="S37" i="6"/>
  <c r="H9" i="7"/>
  <c r="E6" i="7"/>
  <c r="H6" i="7"/>
  <c r="H19" i="7"/>
  <c r="E19" i="7"/>
  <c r="G21" i="7"/>
  <c r="J21" i="7"/>
  <c r="E22" i="7"/>
  <c r="L29" i="7"/>
  <c r="I5" i="8"/>
  <c r="F5" i="8"/>
  <c r="I7" i="8"/>
  <c r="F7" i="8"/>
  <c r="I20" i="8"/>
  <c r="F20" i="8"/>
  <c r="H23" i="8"/>
  <c r="E23" i="8"/>
  <c r="J37" i="3"/>
  <c r="E35" i="3"/>
  <c r="H66" i="3"/>
  <c r="H81" i="3"/>
  <c r="G122" i="3"/>
  <c r="J124" i="4"/>
  <c r="G96" i="4"/>
  <c r="T19" i="6"/>
  <c r="G37" i="6"/>
  <c r="I7" i="7"/>
  <c r="F7" i="7"/>
  <c r="I20" i="7"/>
  <c r="F20" i="7"/>
  <c r="J8" i="8"/>
  <c r="M95" i="8"/>
  <c r="G8" i="8"/>
  <c r="M124" i="8"/>
  <c r="M37" i="8"/>
  <c r="M66" i="8"/>
  <c r="E9" i="7"/>
  <c r="L16" i="7"/>
  <c r="I8" i="8"/>
  <c r="F8" i="8"/>
  <c r="F52" i="3"/>
  <c r="H92" i="4"/>
  <c r="F109" i="4"/>
  <c r="D19" i="6"/>
  <c r="J6" i="7"/>
  <c r="M35" i="7"/>
  <c r="M122" i="7"/>
  <c r="M64" i="7"/>
  <c r="G6" i="7"/>
  <c r="M93" i="7"/>
  <c r="H21" i="7"/>
  <c r="E21" i="7"/>
  <c r="G35" i="3"/>
  <c r="U37" i="6"/>
  <c r="J8" i="7"/>
  <c r="G8" i="7"/>
  <c r="M95" i="7"/>
  <c r="M124" i="7"/>
  <c r="M37" i="7"/>
  <c r="M66" i="7"/>
  <c r="I19" i="7"/>
  <c r="F19" i="7"/>
  <c r="J9" i="8"/>
  <c r="M125" i="8"/>
  <c r="M38" i="8"/>
  <c r="M96" i="8"/>
  <c r="M67" i="8"/>
  <c r="G9" i="8"/>
  <c r="E7" i="8"/>
  <c r="H7" i="8"/>
  <c r="J20" i="8"/>
  <c r="G20" i="8"/>
  <c r="I23" i="8"/>
  <c r="F23" i="8"/>
  <c r="G94" i="3"/>
  <c r="H124" i="4"/>
  <c r="M63" i="4"/>
  <c r="J67" i="4"/>
  <c r="J38" i="4"/>
  <c r="M34" i="4"/>
  <c r="P19" i="6"/>
  <c r="C37" i="6"/>
  <c r="I19" i="8"/>
  <c r="F19" i="8"/>
  <c r="H5" i="8"/>
  <c r="E5" i="8"/>
  <c r="J19" i="8"/>
  <c r="G19" i="8"/>
  <c r="E50" i="3"/>
  <c r="J125" i="4"/>
  <c r="I8" i="7"/>
  <c r="F8" i="7"/>
  <c r="E5" i="7"/>
  <c r="L12" i="7"/>
  <c r="H5" i="7"/>
  <c r="H8" i="7"/>
  <c r="E8" i="7"/>
  <c r="G19" i="7"/>
  <c r="J19" i="7"/>
  <c r="I22" i="7"/>
  <c r="F22" i="7"/>
  <c r="I9" i="8"/>
  <c r="F9" i="8"/>
  <c r="J6" i="8"/>
  <c r="M35" i="8"/>
  <c r="G6" i="8"/>
  <c r="M93" i="8"/>
  <c r="M122" i="8"/>
  <c r="M64" i="8"/>
  <c r="H21" i="8"/>
  <c r="E21" i="8"/>
  <c r="J23" i="8"/>
  <c r="G23" i="8"/>
  <c r="J67" i="3"/>
  <c r="G77" i="3"/>
  <c r="H125" i="4"/>
  <c r="E81" i="4"/>
  <c r="H37" i="6"/>
  <c r="R19" i="6"/>
  <c r="J19" i="6"/>
  <c r="G19" i="6"/>
  <c r="I19" i="6"/>
  <c r="E6" i="8"/>
  <c r="H6" i="8"/>
  <c r="H7" i="7"/>
  <c r="E7" i="7"/>
  <c r="J121" i="3"/>
  <c r="I9" i="7"/>
  <c r="F9" i="7"/>
  <c r="D5" i="3"/>
  <c r="M92" i="3" s="1"/>
  <c r="D5" i="7"/>
  <c r="G7" i="7"/>
  <c r="J7" i="7"/>
  <c r="M94" i="7"/>
  <c r="M123" i="7"/>
  <c r="M65" i="7"/>
  <c r="M36" i="7"/>
  <c r="E20" i="7"/>
  <c r="H20" i="7"/>
  <c r="J22" i="7"/>
  <c r="G22" i="7"/>
  <c r="H9" i="8"/>
  <c r="E9" i="8"/>
  <c r="I6" i="8"/>
  <c r="F6" i="8"/>
  <c r="F21" i="8"/>
  <c r="I21" i="8"/>
  <c r="G34" i="3"/>
  <c r="J93" i="3"/>
  <c r="I77" i="4"/>
  <c r="D37" i="6"/>
  <c r="N19" i="6"/>
  <c r="C19" i="6"/>
  <c r="E19" i="6"/>
  <c r="J79" i="4"/>
  <c r="F80" i="4"/>
  <c r="E67" i="3"/>
  <c r="F67" i="4"/>
  <c r="H77" i="4"/>
  <c r="I63" i="3"/>
  <c r="E37" i="3"/>
  <c r="G49" i="4"/>
  <c r="K56" i="4"/>
  <c r="E50" i="4"/>
  <c r="J52" i="4"/>
  <c r="K59" i="4"/>
  <c r="F35" i="3"/>
  <c r="J34" i="3"/>
  <c r="F37" i="4"/>
  <c r="E37" i="4"/>
  <c r="H49" i="4"/>
  <c r="G51" i="4"/>
  <c r="K58" i="4"/>
  <c r="I121" i="3"/>
  <c r="I136" i="3"/>
  <c r="E139" i="3"/>
  <c r="J136" i="3"/>
  <c r="K143" i="3"/>
  <c r="G137" i="4"/>
  <c r="G135" i="4"/>
  <c r="K142" i="4"/>
  <c r="F138" i="4"/>
  <c r="G122" i="4"/>
  <c r="I136" i="4"/>
  <c r="H139" i="4"/>
  <c r="H136" i="3"/>
  <c r="J138" i="3"/>
  <c r="I124" i="3"/>
  <c r="J109" i="4"/>
  <c r="K116" i="4"/>
  <c r="I95" i="4"/>
  <c r="F107" i="4"/>
  <c r="J107" i="4"/>
  <c r="I108" i="4"/>
  <c r="I110" i="4"/>
  <c r="G95" i="4"/>
  <c r="E93" i="4"/>
  <c r="F94" i="4"/>
  <c r="H107" i="3"/>
  <c r="J77" i="4"/>
  <c r="K84" i="4"/>
  <c r="E80" i="4"/>
  <c r="J80" i="4"/>
  <c r="I67" i="3"/>
  <c r="E65" i="4"/>
  <c r="H78" i="3"/>
  <c r="E78" i="4"/>
  <c r="H63" i="3"/>
  <c r="J64" i="3"/>
  <c r="E77" i="4"/>
  <c r="G67" i="4"/>
  <c r="F65" i="3"/>
  <c r="H67" i="4"/>
  <c r="E34" i="3"/>
  <c r="G48" i="3"/>
  <c r="J110" i="4"/>
  <c r="H95" i="3"/>
  <c r="F107" i="3"/>
  <c r="I34" i="3"/>
  <c r="I49" i="3"/>
  <c r="H52" i="3"/>
  <c r="J78" i="3"/>
  <c r="F93" i="3"/>
  <c r="E96" i="3"/>
  <c r="F135" i="3"/>
  <c r="E138" i="3"/>
  <c r="I37" i="3"/>
  <c r="J94" i="3"/>
  <c r="H106" i="4"/>
  <c r="G108" i="4"/>
  <c r="H36" i="4"/>
  <c r="H38" i="4"/>
  <c r="J49" i="4"/>
  <c r="F52" i="4"/>
  <c r="G78" i="4"/>
  <c r="J36" i="3"/>
  <c r="G51" i="3"/>
  <c r="H36" i="3"/>
  <c r="H77" i="3"/>
  <c r="F79" i="3"/>
  <c r="F49" i="3"/>
  <c r="E95" i="3"/>
  <c r="G79" i="4"/>
  <c r="H35" i="4"/>
  <c r="H108" i="4"/>
  <c r="E110" i="3"/>
  <c r="J137" i="3"/>
  <c r="H136" i="4"/>
  <c r="I64" i="4"/>
  <c r="J92" i="3"/>
  <c r="H106" i="3"/>
  <c r="J108" i="3"/>
  <c r="G49" i="3"/>
  <c r="G106" i="3"/>
  <c r="E124" i="4"/>
  <c r="E92" i="3"/>
  <c r="J38" i="3"/>
  <c r="I92" i="3"/>
  <c r="I123" i="3"/>
  <c r="H122" i="3"/>
  <c r="H50" i="3"/>
  <c r="H110" i="4"/>
  <c r="I36" i="4"/>
  <c r="I51" i="3"/>
  <c r="G109" i="3"/>
  <c r="H49" i="3"/>
  <c r="E135" i="3"/>
  <c r="H37" i="3"/>
  <c r="F124" i="4"/>
  <c r="J138" i="4"/>
  <c r="F36" i="3"/>
  <c r="E48" i="3"/>
  <c r="J50" i="3"/>
  <c r="I66" i="3"/>
  <c r="E80" i="3"/>
  <c r="F106" i="3"/>
  <c r="G125" i="3"/>
  <c r="H123" i="3"/>
  <c r="J51" i="3"/>
  <c r="F138" i="3"/>
  <c r="F121" i="4"/>
  <c r="I67" i="4"/>
  <c r="I66" i="4"/>
  <c r="J37" i="4"/>
  <c r="G136" i="3"/>
  <c r="F139" i="3"/>
  <c r="F121" i="3"/>
  <c r="H137" i="3"/>
  <c r="H122" i="4"/>
  <c r="J125" i="3"/>
  <c r="I137" i="3"/>
  <c r="H135" i="3"/>
  <c r="J122" i="3"/>
  <c r="J139" i="3"/>
  <c r="J124" i="3"/>
  <c r="E122" i="3"/>
  <c r="F123" i="3"/>
  <c r="I124" i="4"/>
  <c r="G123" i="4"/>
  <c r="H121" i="3"/>
  <c r="J135" i="3"/>
  <c r="E136" i="4"/>
  <c r="H124" i="3"/>
  <c r="G121" i="4"/>
  <c r="H135" i="4"/>
  <c r="G123" i="3"/>
  <c r="F136" i="3"/>
  <c r="H139" i="3"/>
  <c r="F125" i="3"/>
  <c r="E139" i="4"/>
  <c r="F123" i="4"/>
  <c r="G95" i="3"/>
  <c r="H109" i="3"/>
  <c r="J95" i="3"/>
  <c r="F109" i="3"/>
  <c r="F110" i="4"/>
  <c r="G108" i="3"/>
  <c r="F96" i="3"/>
  <c r="G107" i="4"/>
  <c r="G110" i="4"/>
  <c r="H96" i="3"/>
  <c r="E107" i="3"/>
  <c r="J109" i="3"/>
  <c r="H110" i="3"/>
  <c r="I107" i="4"/>
  <c r="F95" i="4"/>
  <c r="E109" i="4"/>
  <c r="E106" i="3"/>
  <c r="F94" i="3"/>
  <c r="E94" i="3"/>
  <c r="G107" i="3"/>
  <c r="F92" i="3"/>
  <c r="E108" i="4"/>
  <c r="E107" i="4"/>
  <c r="F110" i="3"/>
  <c r="E93" i="3"/>
  <c r="I93" i="3"/>
  <c r="H108" i="3"/>
  <c r="J110" i="3"/>
  <c r="I94" i="3"/>
  <c r="I107" i="3"/>
  <c r="H64" i="3"/>
  <c r="F77" i="3"/>
  <c r="J64" i="4"/>
  <c r="F64" i="4"/>
  <c r="E63" i="3"/>
  <c r="I64" i="3"/>
  <c r="G66" i="3"/>
  <c r="J77" i="3"/>
  <c r="E64" i="3"/>
  <c r="F77" i="4"/>
  <c r="J63" i="3"/>
  <c r="G79" i="3"/>
  <c r="F64" i="3"/>
  <c r="I78" i="3"/>
  <c r="G77" i="4"/>
  <c r="H67" i="3"/>
  <c r="E78" i="3"/>
  <c r="I80" i="3"/>
  <c r="E81" i="3"/>
  <c r="E63" i="4"/>
  <c r="F63" i="4"/>
  <c r="G65" i="3"/>
  <c r="G78" i="3"/>
  <c r="J66" i="3"/>
  <c r="E67" i="4"/>
  <c r="J65" i="4"/>
  <c r="J63" i="4"/>
  <c r="I79" i="3"/>
  <c r="F66" i="3"/>
  <c r="G64" i="3"/>
  <c r="J80" i="3"/>
  <c r="E77" i="3"/>
  <c r="E64" i="4"/>
  <c r="F34" i="3"/>
  <c r="H35" i="3"/>
  <c r="F38" i="3"/>
  <c r="H48" i="3"/>
  <c r="F51" i="3"/>
  <c r="G37" i="4"/>
  <c r="E49" i="4"/>
  <c r="J51" i="4"/>
  <c r="I35" i="3"/>
  <c r="I48" i="3"/>
  <c r="I52" i="3"/>
  <c r="H37" i="4"/>
  <c r="J35" i="4"/>
  <c r="I38" i="4"/>
  <c r="H34" i="3"/>
  <c r="J35" i="3"/>
  <c r="H38" i="3"/>
  <c r="J48" i="3"/>
  <c r="F50" i="3"/>
  <c r="H51" i="3"/>
  <c r="J52" i="3"/>
  <c r="I37" i="4"/>
  <c r="G34" i="4"/>
  <c r="E36" i="3"/>
  <c r="G37" i="3"/>
  <c r="E49" i="3"/>
  <c r="G50" i="3"/>
  <c r="H34" i="4"/>
  <c r="I34" i="4"/>
  <c r="G48" i="4"/>
  <c r="I48" i="4"/>
  <c r="J36" i="4"/>
  <c r="H52" i="4"/>
  <c r="I47" i="4"/>
  <c r="I76" i="4" s="1"/>
  <c r="I105" i="4" s="1"/>
  <c r="I134" i="4" s="1"/>
  <c r="H47" i="4"/>
  <c r="H76" i="4" s="1"/>
  <c r="H105" i="4" s="1"/>
  <c r="H134" i="4" s="1"/>
  <c r="G81" i="3"/>
  <c r="I81" i="4"/>
  <c r="F63" i="3"/>
  <c r="F67" i="3"/>
  <c r="F80" i="3"/>
  <c r="G63" i="4"/>
  <c r="F66" i="4"/>
  <c r="H64" i="4"/>
  <c r="H79" i="4"/>
  <c r="J81" i="4"/>
  <c r="I79" i="4"/>
  <c r="G65" i="4"/>
  <c r="I65" i="3"/>
  <c r="G63" i="3"/>
  <c r="E66" i="3"/>
  <c r="G67" i="3"/>
  <c r="E79" i="3"/>
  <c r="G80" i="3"/>
  <c r="I81" i="3"/>
  <c r="H78" i="4"/>
  <c r="H80" i="3"/>
  <c r="I78" i="4"/>
  <c r="F81" i="4"/>
  <c r="F65" i="4"/>
  <c r="J79" i="3"/>
  <c r="E65" i="3"/>
  <c r="J66" i="4"/>
  <c r="H81" i="4"/>
  <c r="J78" i="4"/>
  <c r="G64" i="4"/>
  <c r="H66" i="4"/>
  <c r="H94" i="3"/>
  <c r="G93" i="3"/>
  <c r="G110" i="3"/>
  <c r="G109" i="4"/>
  <c r="E92" i="4"/>
  <c r="I106" i="4"/>
  <c r="H93" i="3"/>
  <c r="G92" i="3"/>
  <c r="E108" i="3"/>
  <c r="I110" i="3"/>
  <c r="F106" i="4"/>
  <c r="F95" i="3"/>
  <c r="F108" i="3"/>
  <c r="G106" i="4"/>
  <c r="E110" i="4"/>
  <c r="J107" i="3"/>
  <c r="E106" i="4"/>
  <c r="H95" i="4"/>
  <c r="J96" i="3"/>
  <c r="J108" i="4"/>
  <c r="G93" i="4"/>
  <c r="F96" i="4"/>
  <c r="G94" i="4"/>
  <c r="J94" i="4"/>
  <c r="G121" i="3"/>
  <c r="I122" i="3"/>
  <c r="I135" i="3"/>
  <c r="G138" i="3"/>
  <c r="I139" i="3"/>
  <c r="J123" i="4"/>
  <c r="F136" i="4"/>
  <c r="E135" i="4"/>
  <c r="J137" i="4"/>
  <c r="E138" i="4"/>
  <c r="H125" i="3"/>
  <c r="F137" i="3"/>
  <c r="H138" i="3"/>
  <c r="F124" i="3"/>
  <c r="E123" i="3"/>
  <c r="G124" i="3"/>
  <c r="E136" i="3"/>
  <c r="G137" i="3"/>
  <c r="H121" i="4"/>
  <c r="G138" i="4"/>
  <c r="I123" i="4"/>
  <c r="G125" i="4"/>
  <c r="I138" i="4"/>
  <c r="H123" i="4"/>
  <c r="I122" i="4"/>
  <c r="E125" i="4"/>
  <c r="G139" i="4"/>
  <c r="F125" i="4"/>
  <c r="H50" i="4"/>
  <c r="I49" i="4"/>
  <c r="E52" i="4"/>
  <c r="G52" i="4"/>
  <c r="I51" i="4"/>
  <c r="E51" i="4"/>
  <c r="F51" i="4"/>
  <c r="I52" i="4"/>
  <c r="G35" i="4"/>
  <c r="E38" i="4"/>
  <c r="F38" i="4"/>
  <c r="F36" i="4"/>
  <c r="G38" i="4"/>
  <c r="G36" i="4"/>
  <c r="E36" i="4"/>
  <c r="F79" i="4"/>
  <c r="G81" i="4"/>
  <c r="E79" i="4"/>
  <c r="G80" i="4"/>
  <c r="I63" i="4"/>
  <c r="I65" i="4"/>
  <c r="E66" i="4"/>
  <c r="G66" i="4"/>
  <c r="H65" i="4"/>
  <c r="H63" i="4"/>
  <c r="F108" i="4"/>
  <c r="H109" i="4"/>
  <c r="J93" i="4"/>
  <c r="I93" i="4"/>
  <c r="H96" i="4"/>
  <c r="F92" i="4"/>
  <c r="I94" i="4"/>
  <c r="J95" i="4"/>
  <c r="E96" i="4"/>
  <c r="H93" i="4"/>
  <c r="F93" i="4"/>
  <c r="I92" i="4"/>
  <c r="I96" i="4"/>
  <c r="G92" i="4"/>
  <c r="J96" i="4"/>
  <c r="E94" i="4"/>
  <c r="G136" i="4"/>
  <c r="F139" i="4"/>
  <c r="H137" i="4"/>
  <c r="J139" i="4"/>
  <c r="I137" i="4"/>
  <c r="F135" i="4"/>
  <c r="H138" i="4"/>
  <c r="J135" i="4"/>
  <c r="J136" i="4"/>
  <c r="I135" i="4"/>
  <c r="E137" i="4"/>
  <c r="I139" i="4"/>
  <c r="F137" i="4"/>
  <c r="I125" i="4"/>
  <c r="I121" i="4"/>
  <c r="G124" i="4"/>
  <c r="F122" i="4"/>
  <c r="J121" i="4"/>
  <c r="E123" i="4"/>
  <c r="AF55" i="5"/>
  <c r="AE22" i="5"/>
  <c r="AD22" i="5"/>
  <c r="AC22" i="5"/>
  <c r="AB22" i="5"/>
  <c r="AA22" i="5"/>
  <c r="Z22" i="5"/>
  <c r="Y22" i="5"/>
  <c r="X22" i="5"/>
  <c r="W22" i="5"/>
  <c r="V22" i="5"/>
  <c r="AE21" i="5"/>
  <c r="AD21" i="5"/>
  <c r="AC21" i="5"/>
  <c r="AB21" i="5"/>
  <c r="AA21" i="5"/>
  <c r="Z21" i="5"/>
  <c r="Y21" i="5"/>
  <c r="X21" i="5"/>
  <c r="W21" i="5"/>
  <c r="V21" i="5"/>
  <c r="AE20" i="5"/>
  <c r="AD20" i="5"/>
  <c r="AC20" i="5"/>
  <c r="AB20" i="5"/>
  <c r="AA20" i="5"/>
  <c r="Z20" i="5"/>
  <c r="Y20" i="5"/>
  <c r="X20" i="5"/>
  <c r="W20" i="5"/>
  <c r="V20" i="5"/>
  <c r="AE19" i="5"/>
  <c r="AD19" i="5"/>
  <c r="AD23" i="5" s="1"/>
  <c r="AC19" i="5"/>
  <c r="AC23" i="5" s="1"/>
  <c r="AB19" i="5"/>
  <c r="AA19" i="5"/>
  <c r="Z19" i="5"/>
  <c r="Y19" i="5"/>
  <c r="X19" i="5"/>
  <c r="W19" i="5"/>
  <c r="V19" i="5"/>
  <c r="Y18" i="5"/>
  <c r="X18" i="5"/>
  <c r="W18" i="5"/>
  <c r="V18" i="5"/>
  <c r="AE9" i="5"/>
  <c r="AE10" i="5"/>
  <c r="AE11" i="5"/>
  <c r="AE8" i="5"/>
  <c r="AE12" i="5" s="1"/>
  <c r="AD8" i="5"/>
  <c r="AD12" i="5" s="1"/>
  <c r="AB9" i="5"/>
  <c r="AC9" i="5"/>
  <c r="AD9" i="5"/>
  <c r="AB10" i="5"/>
  <c r="AC10" i="5"/>
  <c r="AD10" i="5"/>
  <c r="AB11" i="5"/>
  <c r="AC11" i="5"/>
  <c r="AD11" i="5"/>
  <c r="AC8" i="5"/>
  <c r="AB8" i="5"/>
  <c r="X11" i="5"/>
  <c r="Y11" i="5"/>
  <c r="Z9" i="5"/>
  <c r="AA9" i="5"/>
  <c r="Z10" i="5"/>
  <c r="AA10" i="5"/>
  <c r="Z11" i="5"/>
  <c r="AA11" i="5"/>
  <c r="AA8" i="5"/>
  <c r="Z8" i="5"/>
  <c r="W8" i="5"/>
  <c r="W9" i="5"/>
  <c r="V10" i="5"/>
  <c r="W10" i="5"/>
  <c r="V11" i="5"/>
  <c r="W11" i="5"/>
  <c r="W7" i="5"/>
  <c r="V7" i="5"/>
  <c r="X7" i="5"/>
  <c r="Y8" i="5"/>
  <c r="X9" i="5"/>
  <c r="Y9" i="5"/>
  <c r="X10" i="5"/>
  <c r="Y10" i="5"/>
  <c r="Y7" i="5"/>
  <c r="AE23" i="5" l="1"/>
  <c r="X23" i="5"/>
  <c r="AA23" i="5"/>
  <c r="Y23" i="5"/>
  <c r="Z23" i="5"/>
  <c r="AI23" i="5" s="1"/>
  <c r="AB23" i="5"/>
  <c r="AC12" i="5"/>
  <c r="AB12" i="5"/>
  <c r="AA12" i="5"/>
  <c r="Z12" i="5"/>
  <c r="X12" i="5"/>
  <c r="Y12" i="5"/>
  <c r="V23" i="5"/>
  <c r="W23" i="5"/>
  <c r="AL23" i="5"/>
  <c r="AO23" i="5"/>
  <c r="AF23" i="5"/>
  <c r="Y62" i="5" s="1"/>
  <c r="V12" i="5"/>
  <c r="AF12" i="5" s="1"/>
  <c r="W12" i="5"/>
  <c r="M63" i="3"/>
  <c r="M34" i="3"/>
  <c r="M39" i="8"/>
  <c r="M39" i="7"/>
  <c r="J5" i="7"/>
  <c r="M34" i="7"/>
  <c r="M121" i="7"/>
  <c r="M92" i="7"/>
  <c r="M63" i="7"/>
  <c r="G5" i="7"/>
  <c r="M68" i="8"/>
  <c r="M97" i="7"/>
  <c r="M126" i="7"/>
  <c r="M121" i="3"/>
  <c r="M97" i="8"/>
  <c r="M126" i="8"/>
  <c r="M68" i="7"/>
  <c r="AE56" i="5"/>
  <c r="AD56" i="5"/>
  <c r="AC56" i="5"/>
  <c r="AB56" i="5"/>
  <c r="AA56" i="5"/>
  <c r="Z56" i="5"/>
  <c r="Y56" i="5"/>
  <c r="X56" i="5"/>
  <c r="W56" i="5"/>
  <c r="V56" i="5"/>
  <c r="AP55" i="5"/>
  <c r="AO55" i="5"/>
  <c r="AM55" i="5"/>
  <c r="AL55" i="5"/>
  <c r="AJ55" i="5"/>
  <c r="AI55" i="5"/>
  <c r="AG55" i="5"/>
  <c r="AP54" i="5"/>
  <c r="AO54" i="5"/>
  <c r="AM54" i="5"/>
  <c r="AL54" i="5"/>
  <c r="AJ54" i="5"/>
  <c r="AI54" i="5"/>
  <c r="AG54" i="5"/>
  <c r="AF54" i="5"/>
  <c r="AP53" i="5"/>
  <c r="AO53" i="5"/>
  <c r="AM53" i="5"/>
  <c r="AL53" i="5"/>
  <c r="AJ53" i="5"/>
  <c r="AI53" i="5"/>
  <c r="AG53" i="5"/>
  <c r="AF53" i="5"/>
  <c r="AP52" i="5"/>
  <c r="AO52" i="5"/>
  <c r="AM52" i="5"/>
  <c r="AL52" i="5"/>
  <c r="AJ52" i="5"/>
  <c r="AI52" i="5"/>
  <c r="AG52" i="5"/>
  <c r="AF52" i="5"/>
  <c r="AP22" i="5"/>
  <c r="AO22" i="5"/>
  <c r="AM22" i="5"/>
  <c r="AL22" i="5"/>
  <c r="AJ22" i="5"/>
  <c r="AI22" i="5"/>
  <c r="AG22" i="5"/>
  <c r="AF22" i="5"/>
  <c r="AP21" i="5"/>
  <c r="AO21" i="5"/>
  <c r="AM21" i="5"/>
  <c r="AL21" i="5"/>
  <c r="AJ21" i="5"/>
  <c r="AI21" i="5"/>
  <c r="AG21" i="5"/>
  <c r="AF21" i="5"/>
  <c r="AP20" i="5"/>
  <c r="AO20" i="5"/>
  <c r="AM20" i="5"/>
  <c r="AL20" i="5"/>
  <c r="AJ20" i="5"/>
  <c r="AI20" i="5"/>
  <c r="AG20" i="5"/>
  <c r="AF20" i="5"/>
  <c r="AP19" i="5"/>
  <c r="AO19" i="5"/>
  <c r="AM19" i="5"/>
  <c r="AL19" i="5"/>
  <c r="AJ19" i="5"/>
  <c r="AI19" i="5"/>
  <c r="AG19" i="5"/>
  <c r="AF19" i="5"/>
  <c r="AP11" i="5"/>
  <c r="AO11" i="5"/>
  <c r="AM11" i="5"/>
  <c r="AL11" i="5"/>
  <c r="AJ11" i="5"/>
  <c r="AI11" i="5"/>
  <c r="AG11" i="5"/>
  <c r="AF11" i="5"/>
  <c r="AP10" i="5"/>
  <c r="AO10" i="5"/>
  <c r="AM10" i="5"/>
  <c r="AL10" i="5"/>
  <c r="AJ10" i="5"/>
  <c r="AI10" i="5"/>
  <c r="AG10" i="5"/>
  <c r="AF10" i="5"/>
  <c r="AP9" i="5"/>
  <c r="AO9" i="5"/>
  <c r="AM9" i="5"/>
  <c r="AL9" i="5"/>
  <c r="AJ9" i="5"/>
  <c r="AI9" i="5"/>
  <c r="AG9" i="5"/>
  <c r="AF9" i="5"/>
  <c r="AP8" i="5"/>
  <c r="AO8" i="5"/>
  <c r="AM8" i="5"/>
  <c r="AL8" i="5"/>
  <c r="AJ8" i="5"/>
  <c r="AI8" i="5"/>
  <c r="AG8" i="5"/>
  <c r="AF8" i="5"/>
  <c r="AP23" i="5" l="1"/>
  <c r="Z65" i="5" s="1"/>
  <c r="AJ23" i="5"/>
  <c r="Z63" i="5" s="1"/>
  <c r="AM23" i="5"/>
  <c r="Z64" i="5" s="1"/>
  <c r="AG23" i="5"/>
  <c r="Z62" i="5" s="1"/>
  <c r="Y65" i="5"/>
  <c r="Y63" i="5"/>
  <c r="AP12" i="5"/>
  <c r="W65" i="5" s="1"/>
  <c r="V62" i="5"/>
  <c r="V72" i="5" s="1"/>
  <c r="AG12" i="5"/>
  <c r="W62" i="5" s="1"/>
  <c r="AJ12" i="5"/>
  <c r="W63" i="5" s="1"/>
  <c r="AI12" i="5"/>
  <c r="V63" i="5" s="1"/>
  <c r="V73" i="5" s="1"/>
  <c r="AL12" i="5"/>
  <c r="V64" i="5" s="1"/>
  <c r="V74" i="5" s="1"/>
  <c r="AO56" i="5"/>
  <c r="AB65" i="5" s="1"/>
  <c r="AP56" i="5"/>
  <c r="AC65" i="5" s="1"/>
  <c r="AG56" i="5"/>
  <c r="AC62" i="5" s="1"/>
  <c r="AF56" i="5"/>
  <c r="AB62" i="5" s="1"/>
  <c r="AI56" i="5"/>
  <c r="AB63" i="5" s="1"/>
  <c r="AL56" i="5"/>
  <c r="AB64" i="5" s="1"/>
  <c r="AJ56" i="5"/>
  <c r="AC63" i="5" s="1"/>
  <c r="AM56" i="5"/>
  <c r="AC64" i="5" s="1"/>
  <c r="Y64" i="5"/>
  <c r="AM12" i="5"/>
  <c r="W64" i="5" s="1"/>
  <c r="AO12" i="5"/>
  <c r="V65" i="5" s="1"/>
  <c r="V75" i="5" s="1"/>
  <c r="B5" i="3" l="1"/>
  <c r="C5" i="3"/>
  <c r="K132" i="4" l="1"/>
  <c r="K99" i="4"/>
  <c r="K70" i="4"/>
  <c r="K43" i="4"/>
  <c r="D30" i="4"/>
  <c r="K30" i="4" s="1"/>
  <c r="C30" i="4"/>
  <c r="B30" i="4"/>
  <c r="L30" i="4" s="1"/>
  <c r="D29" i="4"/>
  <c r="K29" i="4" s="1"/>
  <c r="C29" i="4"/>
  <c r="B29" i="4"/>
  <c r="L29" i="4" s="1"/>
  <c r="D28" i="4"/>
  <c r="K28" i="4" s="1"/>
  <c r="C28" i="4"/>
  <c r="B28" i="4"/>
  <c r="L28" i="4" s="1"/>
  <c r="D27" i="4"/>
  <c r="K27" i="4" s="1"/>
  <c r="C27" i="4"/>
  <c r="B27" i="4"/>
  <c r="L27" i="4" s="1"/>
  <c r="D26" i="4"/>
  <c r="K26" i="4" s="1"/>
  <c r="C26" i="4"/>
  <c r="B26" i="4"/>
  <c r="L26" i="4" s="1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6" i="4"/>
  <c r="C16" i="4"/>
  <c r="B16" i="4"/>
  <c r="L16" i="4" s="1"/>
  <c r="D15" i="4"/>
  <c r="K15" i="4" s="1"/>
  <c r="C15" i="4"/>
  <c r="B15" i="4"/>
  <c r="L15" i="4" s="1"/>
  <c r="D14" i="4"/>
  <c r="K14" i="4" s="1"/>
  <c r="C14" i="4"/>
  <c r="B14" i="4"/>
  <c r="L14" i="4" s="1"/>
  <c r="D13" i="4"/>
  <c r="K13" i="4" s="1"/>
  <c r="C13" i="4"/>
  <c r="B13" i="4"/>
  <c r="L13" i="4" s="1"/>
  <c r="D12" i="4"/>
  <c r="C12" i="4"/>
  <c r="B12" i="4"/>
  <c r="L12" i="4" s="1"/>
  <c r="D9" i="4"/>
  <c r="C9" i="4"/>
  <c r="B9" i="4"/>
  <c r="D8" i="4"/>
  <c r="C8" i="4"/>
  <c r="B8" i="4"/>
  <c r="D7" i="4"/>
  <c r="C7" i="4"/>
  <c r="B7" i="4"/>
  <c r="D6" i="4"/>
  <c r="C6" i="4"/>
  <c r="B6" i="4"/>
  <c r="C5" i="4"/>
  <c r="B5" i="4"/>
  <c r="J4" i="4"/>
  <c r="J33" i="4" s="1"/>
  <c r="J62" i="4" s="1"/>
  <c r="J91" i="4" s="1"/>
  <c r="J120" i="4" s="1"/>
  <c r="I4" i="4"/>
  <c r="I33" i="4" s="1"/>
  <c r="I62" i="4" s="1"/>
  <c r="I91" i="4" s="1"/>
  <c r="I120" i="4" s="1"/>
  <c r="H4" i="4"/>
  <c r="H33" i="4" s="1"/>
  <c r="H62" i="4" s="1"/>
  <c r="H91" i="4" s="1"/>
  <c r="H120" i="4" s="1"/>
  <c r="G4" i="4"/>
  <c r="G33" i="4" s="1"/>
  <c r="G62" i="4" s="1"/>
  <c r="G91" i="4" s="1"/>
  <c r="G120" i="4" s="1"/>
  <c r="F4" i="4"/>
  <c r="F33" i="4" s="1"/>
  <c r="F62" i="4" s="1"/>
  <c r="F91" i="4" s="1"/>
  <c r="F120" i="4" s="1"/>
  <c r="E4" i="4"/>
  <c r="E33" i="4" s="1"/>
  <c r="E62" i="4" s="1"/>
  <c r="E91" i="4" s="1"/>
  <c r="E120" i="4" s="1"/>
  <c r="D4" i="4"/>
  <c r="D33" i="4" s="1"/>
  <c r="D62" i="4" s="1"/>
  <c r="D91" i="4" s="1"/>
  <c r="D120" i="4" s="1"/>
  <c r="C4" i="4"/>
  <c r="C33" i="4" s="1"/>
  <c r="C62" i="4" s="1"/>
  <c r="C91" i="4" s="1"/>
  <c r="C120" i="4" s="1"/>
  <c r="B4" i="4"/>
  <c r="B33" i="4" s="1"/>
  <c r="B62" i="4" s="1"/>
  <c r="B91" i="4" s="1"/>
  <c r="B120" i="4" s="1"/>
  <c r="K131" i="4"/>
  <c r="K130" i="4"/>
  <c r="K129" i="4"/>
  <c r="K128" i="4"/>
  <c r="K103" i="4"/>
  <c r="K102" i="4"/>
  <c r="K101" i="4"/>
  <c r="K100" i="4"/>
  <c r="K74" i="4"/>
  <c r="K73" i="4"/>
  <c r="K72" i="4"/>
  <c r="K71" i="4"/>
  <c r="K45" i="4"/>
  <c r="K44" i="4"/>
  <c r="K42" i="4"/>
  <c r="K41" i="4"/>
  <c r="K16" i="4"/>
  <c r="K132" i="3"/>
  <c r="K131" i="3"/>
  <c r="K130" i="3"/>
  <c r="K129" i="3"/>
  <c r="K128" i="3"/>
  <c r="K103" i="3"/>
  <c r="K102" i="3"/>
  <c r="K101" i="3"/>
  <c r="K100" i="3"/>
  <c r="K99" i="3"/>
  <c r="K74" i="3"/>
  <c r="K73" i="3"/>
  <c r="K72" i="3"/>
  <c r="K71" i="3"/>
  <c r="K70" i="3"/>
  <c r="K45" i="3"/>
  <c r="K44" i="3"/>
  <c r="K43" i="3"/>
  <c r="K42" i="3"/>
  <c r="K41" i="3"/>
  <c r="M66" i="4" l="1"/>
  <c r="M124" i="4"/>
  <c r="M95" i="4"/>
  <c r="M37" i="4"/>
  <c r="M64" i="4"/>
  <c r="M93" i="4"/>
  <c r="M35" i="4"/>
  <c r="M122" i="4"/>
  <c r="M67" i="4"/>
  <c r="M125" i="4"/>
  <c r="M38" i="4"/>
  <c r="M96" i="4"/>
  <c r="M65" i="4"/>
  <c r="M36" i="4"/>
  <c r="M123" i="4"/>
  <c r="M94" i="4"/>
  <c r="J19" i="4"/>
  <c r="G19" i="4"/>
  <c r="E7" i="4"/>
  <c r="H7" i="4"/>
  <c r="G9" i="4"/>
  <c r="J9" i="4"/>
  <c r="J5" i="4"/>
  <c r="G5" i="4"/>
  <c r="E20" i="4"/>
  <c r="H20" i="4"/>
  <c r="H22" i="4"/>
  <c r="E22" i="4"/>
  <c r="G21" i="4"/>
  <c r="J21" i="4"/>
  <c r="I7" i="4"/>
  <c r="F7" i="4"/>
  <c r="F20" i="4"/>
  <c r="I20" i="4"/>
  <c r="I22" i="4"/>
  <c r="F22" i="4"/>
  <c r="G7" i="4"/>
  <c r="J7" i="4"/>
  <c r="G20" i="4"/>
  <c r="J20" i="4"/>
  <c r="J22" i="4"/>
  <c r="G22" i="4"/>
  <c r="I9" i="4"/>
  <c r="F9" i="4"/>
  <c r="H5" i="4"/>
  <c r="E5" i="4"/>
  <c r="E8" i="4"/>
  <c r="H8" i="4"/>
  <c r="H9" i="4"/>
  <c r="E9" i="4"/>
  <c r="J23" i="4"/>
  <c r="G23" i="4"/>
  <c r="J6" i="4"/>
  <c r="G6" i="4"/>
  <c r="I5" i="4"/>
  <c r="F5" i="4"/>
  <c r="F8" i="4"/>
  <c r="I8" i="4"/>
  <c r="H19" i="4"/>
  <c r="E19" i="4"/>
  <c r="H21" i="4"/>
  <c r="E21" i="4"/>
  <c r="E23" i="4"/>
  <c r="H23" i="4"/>
  <c r="I6" i="4"/>
  <c r="F6" i="4"/>
  <c r="K12" i="4"/>
  <c r="E6" i="4"/>
  <c r="H6" i="4"/>
  <c r="G8" i="4"/>
  <c r="J8" i="4"/>
  <c r="I19" i="4"/>
  <c r="F19" i="4"/>
  <c r="F21" i="4"/>
  <c r="I21" i="4"/>
  <c r="I23" i="4"/>
  <c r="F23" i="4"/>
  <c r="B4" i="3"/>
  <c r="B33" i="3" s="1"/>
  <c r="B62" i="3" s="1"/>
  <c r="B91" i="3" s="1"/>
  <c r="B120" i="3" s="1"/>
  <c r="C4" i="3"/>
  <c r="C33" i="3" s="1"/>
  <c r="C62" i="3" s="1"/>
  <c r="C91" i="3" s="1"/>
  <c r="C120" i="3" s="1"/>
  <c r="D4" i="3"/>
  <c r="D33" i="3" s="1"/>
  <c r="D62" i="3" s="1"/>
  <c r="D91" i="3" s="1"/>
  <c r="D120" i="3" s="1"/>
  <c r="E4" i="3"/>
  <c r="E33" i="3" s="1"/>
  <c r="E62" i="3" s="1"/>
  <c r="E91" i="3" s="1"/>
  <c r="E120" i="3" s="1"/>
  <c r="F4" i="3"/>
  <c r="F33" i="3" s="1"/>
  <c r="F62" i="3" s="1"/>
  <c r="F91" i="3" s="1"/>
  <c r="F120" i="3" s="1"/>
  <c r="G4" i="3"/>
  <c r="G33" i="3" s="1"/>
  <c r="G62" i="3" s="1"/>
  <c r="G91" i="3" s="1"/>
  <c r="G120" i="3" s="1"/>
  <c r="H4" i="3"/>
  <c r="H33" i="3" s="1"/>
  <c r="H62" i="3" s="1"/>
  <c r="H91" i="3" s="1"/>
  <c r="H120" i="3" s="1"/>
  <c r="I4" i="3"/>
  <c r="I33" i="3" s="1"/>
  <c r="I62" i="3" s="1"/>
  <c r="I91" i="3" s="1"/>
  <c r="I120" i="3" s="1"/>
  <c r="J4" i="3"/>
  <c r="J33" i="3" s="1"/>
  <c r="J62" i="3" s="1"/>
  <c r="J91" i="3" s="1"/>
  <c r="J120" i="3" s="1"/>
  <c r="B6" i="3"/>
  <c r="C6" i="3"/>
  <c r="D6" i="3"/>
  <c r="B7" i="3"/>
  <c r="C7" i="3"/>
  <c r="D7" i="3"/>
  <c r="B8" i="3"/>
  <c r="C8" i="3"/>
  <c r="D8" i="3"/>
  <c r="B9" i="3"/>
  <c r="C9" i="3"/>
  <c r="D9" i="3"/>
  <c r="B12" i="3"/>
  <c r="C12" i="3"/>
  <c r="D12" i="3"/>
  <c r="B13" i="3"/>
  <c r="L13" i="3" s="1"/>
  <c r="C13" i="3"/>
  <c r="D13" i="3"/>
  <c r="K13" i="3" s="1"/>
  <c r="B14" i="3"/>
  <c r="L14" i="3" s="1"/>
  <c r="C14" i="3"/>
  <c r="D14" i="3"/>
  <c r="K14" i="3" s="1"/>
  <c r="B15" i="3"/>
  <c r="L15" i="3" s="1"/>
  <c r="C15" i="3"/>
  <c r="D15" i="3"/>
  <c r="K15" i="3" s="1"/>
  <c r="B16" i="3"/>
  <c r="L16" i="3" s="1"/>
  <c r="C16" i="3"/>
  <c r="D16" i="3"/>
  <c r="K16" i="3" s="1"/>
  <c r="B18" i="3"/>
  <c r="B47" i="3" s="1"/>
  <c r="B76" i="3" s="1"/>
  <c r="B105" i="3" s="1"/>
  <c r="B134" i="3" s="1"/>
  <c r="C18" i="3"/>
  <c r="C47" i="3" s="1"/>
  <c r="C76" i="3" s="1"/>
  <c r="C105" i="3" s="1"/>
  <c r="C134" i="3" s="1"/>
  <c r="D18" i="3"/>
  <c r="D47" i="3" s="1"/>
  <c r="D76" i="3" s="1"/>
  <c r="D105" i="3" s="1"/>
  <c r="D134" i="3" s="1"/>
  <c r="E18" i="3"/>
  <c r="E47" i="3" s="1"/>
  <c r="E76" i="3" s="1"/>
  <c r="E105" i="3" s="1"/>
  <c r="E134" i="3" s="1"/>
  <c r="F18" i="3"/>
  <c r="F47" i="3" s="1"/>
  <c r="F76" i="3" s="1"/>
  <c r="F105" i="3" s="1"/>
  <c r="F134" i="3" s="1"/>
  <c r="G18" i="3"/>
  <c r="G47" i="3" s="1"/>
  <c r="G76" i="3" s="1"/>
  <c r="G105" i="3" s="1"/>
  <c r="G134" i="3" s="1"/>
  <c r="H18" i="3"/>
  <c r="H47" i="3" s="1"/>
  <c r="H76" i="3" s="1"/>
  <c r="H105" i="3" s="1"/>
  <c r="H134" i="3" s="1"/>
  <c r="I18" i="3"/>
  <c r="I47" i="3" s="1"/>
  <c r="I76" i="3" s="1"/>
  <c r="I105" i="3" s="1"/>
  <c r="I134" i="3" s="1"/>
  <c r="J18" i="3"/>
  <c r="J47" i="3" s="1"/>
  <c r="J76" i="3" s="1"/>
  <c r="J105" i="3" s="1"/>
  <c r="J134" i="3" s="1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5" i="3"/>
  <c r="B54" i="3" s="1"/>
  <c r="B83" i="3" s="1"/>
  <c r="B112" i="3" s="1"/>
  <c r="B141" i="3" s="1"/>
  <c r="C25" i="3"/>
  <c r="C54" i="3" s="1"/>
  <c r="C83" i="3" s="1"/>
  <c r="C112" i="3" s="1"/>
  <c r="C141" i="3" s="1"/>
  <c r="D25" i="3"/>
  <c r="D54" i="3" s="1"/>
  <c r="D83" i="3" s="1"/>
  <c r="D112" i="3" s="1"/>
  <c r="D141" i="3" s="1"/>
  <c r="B26" i="3"/>
  <c r="L26" i="3" s="1"/>
  <c r="C26" i="3"/>
  <c r="D26" i="3"/>
  <c r="K26" i="3" s="1"/>
  <c r="B27" i="3"/>
  <c r="L27" i="3" s="1"/>
  <c r="C27" i="3"/>
  <c r="D27" i="3"/>
  <c r="K27" i="3" s="1"/>
  <c r="B28" i="3"/>
  <c r="L28" i="3" s="1"/>
  <c r="C28" i="3"/>
  <c r="D28" i="3"/>
  <c r="K28" i="3" s="1"/>
  <c r="B29" i="3"/>
  <c r="L29" i="3" s="1"/>
  <c r="C29" i="3"/>
  <c r="D29" i="3"/>
  <c r="K29" i="3" s="1"/>
  <c r="B30" i="3"/>
  <c r="L30" i="3" s="1"/>
  <c r="C30" i="3"/>
  <c r="D30" i="3"/>
  <c r="K30" i="3" s="1"/>
  <c r="M97" i="4" l="1"/>
  <c r="M39" i="4"/>
  <c r="M68" i="4"/>
  <c r="M66" i="3"/>
  <c r="M124" i="3"/>
  <c r="M37" i="3"/>
  <c r="M95" i="3"/>
  <c r="M65" i="3"/>
  <c r="M36" i="3"/>
  <c r="M123" i="3"/>
  <c r="M94" i="3"/>
  <c r="M125" i="3"/>
  <c r="M67" i="3"/>
  <c r="M38" i="3"/>
  <c r="M96" i="3"/>
  <c r="M126" i="4"/>
  <c r="M122" i="3"/>
  <c r="M93" i="3"/>
  <c r="M64" i="3"/>
  <c r="M35" i="3"/>
  <c r="I6" i="3"/>
  <c r="F6" i="3"/>
  <c r="G8" i="3"/>
  <c r="J8" i="3"/>
  <c r="I8" i="3"/>
  <c r="F8" i="3"/>
  <c r="H8" i="3"/>
  <c r="E8" i="3"/>
  <c r="J19" i="3"/>
  <c r="G19" i="3"/>
  <c r="I5" i="3"/>
  <c r="F5" i="3"/>
  <c r="G21" i="3"/>
  <c r="J21" i="3"/>
  <c r="F21" i="3"/>
  <c r="I21" i="3"/>
  <c r="J23" i="3"/>
  <c r="G23" i="3"/>
  <c r="H21" i="3"/>
  <c r="E21" i="3"/>
  <c r="J7" i="3"/>
  <c r="G7" i="3"/>
  <c r="I19" i="3"/>
  <c r="F19" i="3"/>
  <c r="I23" i="3"/>
  <c r="F23" i="3"/>
  <c r="G20" i="3"/>
  <c r="J20" i="3"/>
  <c r="I7" i="3"/>
  <c r="F7" i="3"/>
  <c r="I22" i="3"/>
  <c r="F22" i="3"/>
  <c r="H9" i="3"/>
  <c r="E9" i="3"/>
  <c r="H19" i="3"/>
  <c r="E19" i="3"/>
  <c r="H23" i="3"/>
  <c r="E23" i="3"/>
  <c r="I20" i="3"/>
  <c r="F20" i="3"/>
  <c r="G9" i="3"/>
  <c r="J9" i="3"/>
  <c r="E7" i="3"/>
  <c r="H7" i="3"/>
  <c r="K12" i="3"/>
  <c r="G5" i="3"/>
  <c r="J5" i="3"/>
  <c r="H22" i="3"/>
  <c r="E22" i="3"/>
  <c r="H6" i="3"/>
  <c r="E6" i="3"/>
  <c r="L12" i="3"/>
  <c r="H5" i="3"/>
  <c r="E5" i="3"/>
  <c r="G22" i="3"/>
  <c r="J22" i="3"/>
  <c r="E20" i="3"/>
  <c r="H20" i="3"/>
  <c r="I9" i="3"/>
  <c r="F9" i="3"/>
  <c r="J6" i="3"/>
  <c r="G6" i="3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J2" i="1"/>
  <c r="I2" i="1"/>
  <c r="H2" i="1"/>
  <c r="G2" i="1"/>
  <c r="F2" i="1"/>
  <c r="E2" i="1"/>
  <c r="M97" i="3" l="1"/>
  <c r="M126" i="3"/>
  <c r="M39" i="3"/>
  <c r="M68" i="3"/>
</calcChain>
</file>

<file path=xl/sharedStrings.xml><?xml version="1.0" encoding="utf-8"?>
<sst xmlns="http://schemas.openxmlformats.org/spreadsheetml/2006/main" count="944" uniqueCount="180">
  <si>
    <t>Wave</t>
  </si>
  <si>
    <t>P1_R</t>
  </si>
  <si>
    <t>P2_R</t>
  </si>
  <si>
    <t>P3_R</t>
  </si>
  <si>
    <t>P1_R_SD</t>
  </si>
  <si>
    <t>P2_R_SD</t>
  </si>
  <si>
    <t>P3_R_SD</t>
  </si>
  <si>
    <t>P1_CV</t>
  </si>
  <si>
    <t>P2_CV</t>
  </si>
  <si>
    <t>P3_CV</t>
  </si>
  <si>
    <t>P1_CV_SD</t>
  </si>
  <si>
    <t>P2_CV_SD</t>
  </si>
  <si>
    <t>P3_CV_SD</t>
  </si>
  <si>
    <t>P1_R_LB</t>
  </si>
  <si>
    <t>P2_R_LB</t>
  </si>
  <si>
    <t>P3_R_LB</t>
  </si>
  <si>
    <t>P1_R_UB</t>
  </si>
  <si>
    <t>P2_R_UB</t>
  </si>
  <si>
    <t>P3_R_UB</t>
  </si>
  <si>
    <t>P1_CV_LB</t>
  </si>
  <si>
    <t>P2_CV_LB</t>
  </si>
  <si>
    <t>P3_CV_LB</t>
  </si>
  <si>
    <t>P1_CV_UB</t>
  </si>
  <si>
    <t>P2_CV_UB</t>
  </si>
  <si>
    <t>P3_CV_UB</t>
  </si>
  <si>
    <t>All results</t>
  </si>
  <si>
    <t>BASE</t>
  </si>
  <si>
    <t>SimOption 1</t>
  </si>
  <si>
    <t>SimOption 2</t>
  </si>
  <si>
    <t>SimOption 3</t>
  </si>
  <si>
    <t>2*SE P3</t>
  </si>
  <si>
    <t>2*SE P1</t>
  </si>
  <si>
    <t>Wave 12</t>
  </si>
  <si>
    <t>Wave 13</t>
  </si>
  <si>
    <t>Wave 14</t>
  </si>
  <si>
    <t>Wave 15</t>
  </si>
  <si>
    <t>Wave 16</t>
  </si>
  <si>
    <t>Sim1</t>
  </si>
  <si>
    <t>F2F visits</t>
  </si>
  <si>
    <t>Phone calls</t>
  </si>
  <si>
    <t>Total</t>
  </si>
  <si>
    <t>Sim2</t>
  </si>
  <si>
    <t>Sim3</t>
  </si>
  <si>
    <t>Sim4</t>
  </si>
  <si>
    <t>Base</t>
  </si>
  <si>
    <t>Savings</t>
  </si>
  <si>
    <t>Savings %</t>
  </si>
  <si>
    <t>HILDA main sample</t>
  </si>
  <si>
    <t>Cost savings achieved by restricting follow up fieldwork</t>
  </si>
  <si>
    <t>HILDA topup sample</t>
  </si>
  <si>
    <t>Understanding Society</t>
  </si>
  <si>
    <t>Wave 2</t>
  </si>
  <si>
    <t>Wave 3</t>
  </si>
  <si>
    <t>Wave 4</t>
  </si>
  <si>
    <t>Wave 5</t>
  </si>
  <si>
    <t>Wave 6</t>
  </si>
  <si>
    <t>F2F</t>
  </si>
  <si>
    <t>Ph</t>
  </si>
  <si>
    <t>Re-shape…</t>
  </si>
  <si>
    <t>Sim 1</t>
  </si>
  <si>
    <t>Sim 2</t>
  </si>
  <si>
    <t>Sim 3</t>
  </si>
  <si>
    <t>Sim 4</t>
  </si>
  <si>
    <t>Av F2F</t>
  </si>
  <si>
    <t>Av Ph</t>
  </si>
  <si>
    <t>Savings - Total calls</t>
  </si>
  <si>
    <t>|</t>
  </si>
  <si>
    <t>AvF2F</t>
  </si>
  <si>
    <t>AvPh</t>
  </si>
  <si>
    <t>Sf2f_1</t>
  </si>
  <si>
    <t>Sph_1</t>
  </si>
  <si>
    <t>Sf2f_2</t>
  </si>
  <si>
    <t>Sph_2</t>
  </si>
  <si>
    <t>------------</t>
  </si>
  <si>
    <t>-+</t>
  </si>
  <si>
    <t>-----------</t>
  </si>
  <si>
    <t>----------</t>
  </si>
  <si>
    <t>mainw12</t>
  </si>
  <si>
    <t>mainw13</t>
  </si>
  <si>
    <t>mainw14</t>
  </si>
  <si>
    <t>mainw15</t>
  </si>
  <si>
    <t>mainw16</t>
  </si>
  <si>
    <t>topupw12</t>
  </si>
  <si>
    <t>topupw13</t>
  </si>
  <si>
    <t>topupw14</t>
  </si>
  <si>
    <t>topupw15</t>
  </si>
  <si>
    <t>topupw16</t>
  </si>
  <si>
    <t>Sf2f_3</t>
  </si>
  <si>
    <t>Sph_3</t>
  </si>
  <si>
    <t>Sf2f_4</t>
  </si>
  <si>
    <t>Sph_4</t>
  </si>
  <si>
    <t>Response rates</t>
  </si>
  <si>
    <t>Main</t>
  </si>
  <si>
    <t>Topup</t>
  </si>
  <si>
    <t>Wave 11</t>
  </si>
  <si>
    <t>Proportion responding every wave to t</t>
  </si>
  <si>
    <t>Proportion responding in wave t</t>
  </si>
  <si>
    <t>Savings - Total number HH with some savings and average amount</t>
  </si>
  <si>
    <t>Savings - Total number and average savings per HH</t>
  </si>
  <si>
    <t>Pers</t>
  </si>
  <si>
    <t>HH</t>
  </si>
  <si>
    <t>Base - # responding</t>
  </si>
  <si>
    <t>Allpers</t>
  </si>
  <si>
    <t>Allhh</t>
  </si>
  <si>
    <t>Spers_1</t>
  </si>
  <si>
    <t>Shh_1</t>
  </si>
  <si>
    <t>Spers_2</t>
  </si>
  <si>
    <t>Shh_2</t>
  </si>
  <si>
    <t>Spers_3</t>
  </si>
  <si>
    <t>Shh_3</t>
  </si>
  <si>
    <t>Spers_4</t>
  </si>
  <si>
    <t>Shh_4</t>
  </si>
  <si>
    <t>SimOption 5</t>
  </si>
  <si>
    <t>SimOption 6</t>
  </si>
  <si>
    <t>SimOption 7</t>
  </si>
  <si>
    <t>SimOption 8</t>
  </si>
  <si>
    <t>SimOption 4</t>
  </si>
  <si>
    <t>Sim5</t>
  </si>
  <si>
    <t>Sim6</t>
  </si>
  <si>
    <t>Sim7</t>
  </si>
  <si>
    <t>Sim8</t>
  </si>
  <si>
    <t>Diff</t>
  </si>
  <si>
    <t>Sim 5-1</t>
  </si>
  <si>
    <t>Sim 6-2</t>
  </si>
  <si>
    <t>Sim 7-3</t>
  </si>
  <si>
    <t>Sim 8-4</t>
  </si>
  <si>
    <t>Spers_5</t>
  </si>
  <si>
    <t>Shh_5</t>
  </si>
  <si>
    <t>Sf2f_5</t>
  </si>
  <si>
    <t>Sph_5</t>
  </si>
  <si>
    <t>Spers_6</t>
  </si>
  <si>
    <t>Shh_6</t>
  </si>
  <si>
    <t>Sf2f_6</t>
  </si>
  <si>
    <t>Sph_6</t>
  </si>
  <si>
    <t>Spers_7</t>
  </si>
  <si>
    <t>Shh_7</t>
  </si>
  <si>
    <t>Sf2f_7</t>
  </si>
  <si>
    <t>Sph_7</t>
  </si>
  <si>
    <t>Spers_8</t>
  </si>
  <si>
    <t>Shh_8</t>
  </si>
  <si>
    <t>Sf2f_8</t>
  </si>
  <si>
    <t>Sph_8</t>
  </si>
  <si>
    <t>Sim 5</t>
  </si>
  <si>
    <t>Sim 6</t>
  </si>
  <si>
    <t>Sim 7</t>
  </si>
  <si>
    <t>Sim 8</t>
  </si>
  <si>
    <t>Diff Sim2-Base P3</t>
  </si>
  <si>
    <t>Average W13-16</t>
  </si>
  <si>
    <t>Diff Sim4-Base P3</t>
  </si>
  <si>
    <t>Diff Sim3-Base P3</t>
  </si>
  <si>
    <t>Diff Sim1-Base P3</t>
  </si>
  <si>
    <t>Sim3-Base</t>
  </si>
  <si>
    <t>Sim4-Base</t>
  </si>
  <si>
    <t>Sim1-Base</t>
  </si>
  <si>
    <t>Sim2-Base</t>
  </si>
  <si>
    <t>Ave W13-16</t>
  </si>
  <si>
    <t>Diff Sim5-Base P3</t>
  </si>
  <si>
    <t>Diff Sim6-Base P3</t>
  </si>
  <si>
    <t>Diff Sim7-Base P3</t>
  </si>
  <si>
    <t>Diff Sim8-Base P3</t>
  </si>
  <si>
    <t>% increase</t>
  </si>
  <si>
    <t>Sim5-Sim1</t>
  </si>
  <si>
    <t>Sim5-Sim2</t>
  </si>
  <si>
    <t>Sim5-Sim3</t>
  </si>
  <si>
    <t>Sim5-Sim4</t>
  </si>
  <si>
    <t>HILDA topup sample (Wave 11 and t)</t>
  </si>
  <si>
    <t>HILDA main sample (Wave 11 and t)</t>
  </si>
  <si>
    <t>HILDA main sample (Wave 11 to t)</t>
  </si>
  <si>
    <t>HILDA topup sample (Wave 11 to t)</t>
  </si>
  <si>
    <t>R-indicators for Wave 11 respondents in Waves 12 to 16 (HILDA main sample)</t>
  </si>
  <si>
    <t>R-indicators for Wave 11 respondents in Waves 12 to 16 (topup sample)</t>
  </si>
  <si>
    <t>R-indicators for Wave 11 respondents in Waves 12 to 16 (Main Sample)</t>
  </si>
  <si>
    <t>R-indicators for Wave 11 respondents in Waves 12 to 16 (Topup Sample)</t>
  </si>
  <si>
    <t>% cost savings</t>
  </si>
  <si>
    <t>Sim1-Sim2</t>
  </si>
  <si>
    <t>Sim6-Sim2</t>
  </si>
  <si>
    <t>Sim7-Sim3</t>
  </si>
  <si>
    <t>Sim8-Sim4</t>
  </si>
  <si>
    <t>Total W13-16</t>
  </si>
  <si>
    <t>From matrix listing at end of log file for 'Costsavings for sim.log'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</si>
</sst>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"/>
    <numFmt numFmtId="167" formatCode="0.00000"/>
  </numFmts>
  <fonts count="10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</font>
    <font>
      <sz val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1" applyNumberFormat="0" applyAlignment="0" applyProtection="0"/>
  </cellStyleXfs>
  <cellXfs count="2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0" fontId="0" fillId="2" borderId="0" xfId="0" applyFill="1"/>
    <xf numFmtId="0" fontId="5" fillId="3" borderId="0" xfId="2"/>
    <xf numFmtId="165" fontId="0" fillId="0" borderId="0" xfId="0" applyNumberFormat="1"/>
    <xf numFmtId="0" fontId="6" fillId="4" borderId="0" xfId="3"/>
    <xf numFmtId="166" fontId="0" fillId="0" borderId="0" xfId="0" applyNumberFormat="1"/>
    <xf numFmtId="165" fontId="5" fillId="3" borderId="0" xfId="2" applyNumberFormat="1"/>
    <xf numFmtId="165" fontId="6" fillId="4" borderId="0" xfId="3" applyNumberFormat="1"/>
    <xf numFmtId="9" fontId="0" fillId="0" borderId="0" xfId="1" applyFont="1"/>
    <xf numFmtId="1" fontId="2" fillId="0" borderId="0" xfId="0" applyNumberFormat="1" applyFont="1"/>
    <xf numFmtId="0" fontId="7" fillId="5" borderId="0" xfId="4"/>
    <xf numFmtId="0" fontId="8" fillId="6" borderId="1" xfId="5"/>
    <xf numFmtId="0" fontId="9" fillId="0" borderId="0" xfId="0" applyFont="1"/>
    <xf numFmtId="167" fontId="0" fillId="0" borderId="0" xfId="0" applyNumberFormat="1"/>
  </cellXfs>
  <cellStyles count="6">
    <cellStyle name="Bad" xfId="4" builtinId="27"/>
    <cellStyle name="Good" xfId="2" builtinId="26"/>
    <cellStyle name="Input" xfId="5" builtinId="20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Sample'!$B$2:$B$6</c:f>
              <c:numCache>
                <c:formatCode>General</c:formatCode>
                <c:ptCount val="5"/>
                <c:pt idx="0">
                  <c:v>0.89252280699999997</c:v>
                </c:pt>
                <c:pt idx="1">
                  <c:v>0.89217502999999998</c:v>
                </c:pt>
                <c:pt idx="2">
                  <c:v>0.90530365400000001</c:v>
                </c:pt>
                <c:pt idx="3">
                  <c:v>0.89122785400000004</c:v>
                </c:pt>
                <c:pt idx="4">
                  <c:v>0.88562144300000001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6-4940-949C-FC78F0B0555A}"/>
            </c:ext>
          </c:extLst>
        </c:ser>
        <c:ser>
          <c:idx val="1"/>
          <c:order val="1"/>
          <c:tx>
            <c:strRef>
              <c:f>'Main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Sample'!$C$2:$C$6</c:f>
              <c:numCache>
                <c:formatCode>General</c:formatCode>
                <c:ptCount val="5"/>
                <c:pt idx="0">
                  <c:v>0.935218836</c:v>
                </c:pt>
                <c:pt idx="1">
                  <c:v>0.93972636899999995</c:v>
                </c:pt>
                <c:pt idx="2">
                  <c:v>0.93120284499999995</c:v>
                </c:pt>
                <c:pt idx="3">
                  <c:v>0.92225947900000005</c:v>
                </c:pt>
                <c:pt idx="4">
                  <c:v>0.90604824100000003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6-4940-949C-FC78F0B0555A}"/>
            </c:ext>
          </c:extLst>
        </c:ser>
        <c:ser>
          <c:idx val="2"/>
          <c:order val="2"/>
          <c:tx>
            <c:strRef>
              <c:f>'Main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Sample'!$D$2:$D$6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0.95273092500000001</c:v>
                </c:pt>
                <c:pt idx="2">
                  <c:v>0.94634044500000003</c:v>
                </c:pt>
                <c:pt idx="3">
                  <c:v>0.93290130000000004</c:v>
                </c:pt>
                <c:pt idx="4">
                  <c:v>0.912846186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6-4940-949C-FC78F0B0555A}"/>
            </c:ext>
          </c:extLst>
        </c:ser>
        <c:ser>
          <c:idx val="3"/>
          <c:order val="3"/>
          <c:tx>
            <c:strRef>
              <c:f>'Main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Sample'!$E$2:$E$6</c:f>
              <c:numCache>
                <c:formatCode>General</c:formatCode>
                <c:ptCount val="5"/>
                <c:pt idx="0">
                  <c:v>0.87817822699999992</c:v>
                </c:pt>
                <c:pt idx="1">
                  <c:v>0.87728982999999994</c:v>
                </c:pt>
                <c:pt idx="2">
                  <c:v>0.89063075400000002</c:v>
                </c:pt>
                <c:pt idx="3">
                  <c:v>0.87645691400000003</c:v>
                </c:pt>
                <c:pt idx="4">
                  <c:v>0.87047018300000001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6-4940-949C-FC78F0B0555A}"/>
            </c:ext>
          </c:extLst>
        </c:ser>
        <c:ser>
          <c:idx val="4"/>
          <c:order val="4"/>
          <c:tx>
            <c:strRef>
              <c:f>'Main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Sample'!$F$2:$F$6</c:f>
              <c:numCache>
                <c:formatCode>General</c:formatCode>
                <c:ptCount val="5"/>
                <c:pt idx="0">
                  <c:v>0.92454431599999998</c:v>
                </c:pt>
                <c:pt idx="1">
                  <c:v>0.92845318899999996</c:v>
                </c:pt>
                <c:pt idx="2">
                  <c:v>0.91909814499999998</c:v>
                </c:pt>
                <c:pt idx="3">
                  <c:v>0.90970215900000007</c:v>
                </c:pt>
                <c:pt idx="4">
                  <c:v>0.89251708100000005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6-4940-949C-FC78F0B0555A}"/>
            </c:ext>
          </c:extLst>
        </c:ser>
        <c:ser>
          <c:idx val="5"/>
          <c:order val="5"/>
          <c:tx>
            <c:strRef>
              <c:f>'Main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Sample'!$G$2:$G$6</c:f>
              <c:numCache>
                <c:formatCode>General</c:formatCode>
                <c:ptCount val="5"/>
                <c:pt idx="0">
                  <c:v>0.953321376</c:v>
                </c:pt>
                <c:pt idx="1">
                  <c:v>0.94198130499999999</c:v>
                </c:pt>
                <c:pt idx="2">
                  <c:v>0.93523546499999999</c:v>
                </c:pt>
                <c:pt idx="3">
                  <c:v>0.92078982000000009</c:v>
                </c:pt>
                <c:pt idx="4">
                  <c:v>0.89954542599999998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6-4940-949C-FC78F0B0555A}"/>
            </c:ext>
          </c:extLst>
        </c:ser>
        <c:ser>
          <c:idx val="6"/>
          <c:order val="6"/>
          <c:tx>
            <c:strRef>
              <c:f>'Main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Sample'!$H$2:$H$6</c:f>
              <c:numCache>
                <c:formatCode>General</c:formatCode>
                <c:ptCount val="5"/>
                <c:pt idx="0">
                  <c:v>0.90686738700000002</c:v>
                </c:pt>
                <c:pt idx="1">
                  <c:v>0.90706023000000002</c:v>
                </c:pt>
                <c:pt idx="2">
                  <c:v>0.919976554</c:v>
                </c:pt>
                <c:pt idx="3">
                  <c:v>0.90599879400000005</c:v>
                </c:pt>
                <c:pt idx="4">
                  <c:v>0.90077270300000001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6-4940-949C-FC78F0B0555A}"/>
            </c:ext>
          </c:extLst>
        </c:ser>
        <c:ser>
          <c:idx val="7"/>
          <c:order val="7"/>
          <c:tx>
            <c:strRef>
              <c:f>'Main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Sample'!$I$2:$I$6</c:f>
              <c:numCache>
                <c:formatCode>General</c:formatCode>
                <c:ptCount val="5"/>
                <c:pt idx="0">
                  <c:v>0.94589335600000002</c:v>
                </c:pt>
                <c:pt idx="1">
                  <c:v>0.95099954899999994</c:v>
                </c:pt>
                <c:pt idx="2">
                  <c:v>0.94330754499999991</c:v>
                </c:pt>
                <c:pt idx="3">
                  <c:v>0.93481679900000003</c:v>
                </c:pt>
                <c:pt idx="4">
                  <c:v>0.91957940100000002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6-4940-949C-FC78F0B0555A}"/>
            </c:ext>
          </c:extLst>
        </c:ser>
        <c:ser>
          <c:idx val="8"/>
          <c:order val="8"/>
          <c:tx>
            <c:strRef>
              <c:f>'Main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Sample'!$J$2:$J$6</c:f>
              <c:numCache>
                <c:formatCode>General</c:formatCode>
                <c:ptCount val="5"/>
                <c:pt idx="0">
                  <c:v>0.97051069599999995</c:v>
                </c:pt>
                <c:pt idx="1">
                  <c:v>0.96348054500000002</c:v>
                </c:pt>
                <c:pt idx="2">
                  <c:v>0.95744542500000007</c:v>
                </c:pt>
                <c:pt idx="3">
                  <c:v>0.94501278</c:v>
                </c:pt>
                <c:pt idx="4">
                  <c:v>0.92614694600000003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6-4940-949C-FC78F0B05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6480"/>
        <c:axId val="46598784"/>
      </c:lineChart>
      <c:catAx>
        <c:axId val="465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784"/>
        <c:crosses val="autoZero"/>
        <c:auto val="1"/>
        <c:lblAlgn val="ctr"/>
        <c:lblOffset val="100"/>
        <c:noMultiLvlLbl val="0"/>
      </c:catAx>
      <c:valAx>
        <c:axId val="4659878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SIM3:</a:t>
            </a:r>
            <a:r>
              <a:rPr lang="en-AU" b="1" baseline="0"/>
              <a:t> </a:t>
            </a:r>
            <a:r>
              <a:rPr lang="en-AU" b="1"/>
              <a:t>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'[8]Main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Sample'!$B$2:$B$6</c:f>
              <c:numCache>
                <c:formatCode>General</c:formatCode>
                <c:ptCount val="5"/>
                <c:pt idx="0">
                  <c:v>0.88183296499999997</c:v>
                </c:pt>
                <c:pt idx="1">
                  <c:v>0.88659506399999999</c:v>
                </c:pt>
                <c:pt idx="2">
                  <c:v>0.89506228099999996</c:v>
                </c:pt>
                <c:pt idx="3">
                  <c:v>0.87942354599999994</c:v>
                </c:pt>
                <c:pt idx="4">
                  <c:v>0.87886567000000004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C-46DC-9701-F5006983A7C9}"/>
            </c:ext>
          </c:extLst>
        </c:ser>
        <c:ser>
          <c:idx val="1"/>
          <c:order val="1"/>
          <c:tx>
            <c:strRef>
              <c:f>'[8]Main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Sample'!$C$2:$C$6</c:f>
              <c:numCache>
                <c:formatCode>General</c:formatCode>
                <c:ptCount val="5"/>
                <c:pt idx="0">
                  <c:v>0.93039558499999997</c:v>
                </c:pt>
                <c:pt idx="1">
                  <c:v>0.95888062399999996</c:v>
                </c:pt>
                <c:pt idx="2">
                  <c:v>0.948982094</c:v>
                </c:pt>
                <c:pt idx="3">
                  <c:v>0.93060473099999996</c:v>
                </c:pt>
                <c:pt idx="4">
                  <c:v>0.91558421099999998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C-46DC-9701-F5006983A7C9}"/>
            </c:ext>
          </c:extLst>
        </c:ser>
        <c:ser>
          <c:idx val="2"/>
          <c:order val="2"/>
          <c:tx>
            <c:strRef>
              <c:f>'[8]Main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Sample'!$D$2:$D$6</c:f>
              <c:numCache>
                <c:formatCode>General</c:formatCode>
                <c:ptCount val="5"/>
                <c:pt idx="0">
                  <c:v>0.96116185499999995</c:v>
                </c:pt>
                <c:pt idx="1">
                  <c:v>0.95715954400000003</c:v>
                </c:pt>
                <c:pt idx="2">
                  <c:v>0.963298977</c:v>
                </c:pt>
                <c:pt idx="3">
                  <c:v>0.94078275099999997</c:v>
                </c:pt>
                <c:pt idx="4">
                  <c:v>0.91860652499999995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C-46DC-9701-F5006983A7C9}"/>
            </c:ext>
          </c:extLst>
        </c:ser>
        <c:ser>
          <c:idx val="3"/>
          <c:order val="3"/>
          <c:tx>
            <c:strRef>
              <c:f>'[8]Main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Sample'!$E$2:$E$6</c:f>
              <c:numCache>
                <c:formatCode>General</c:formatCode>
                <c:ptCount val="5"/>
                <c:pt idx="0">
                  <c:v>0.86717985099999995</c:v>
                </c:pt>
                <c:pt idx="1">
                  <c:v>0.87156505500000003</c:v>
                </c:pt>
                <c:pt idx="2">
                  <c:v>0.88028735800000002</c:v>
                </c:pt>
                <c:pt idx="3">
                  <c:v>0.86456854599999999</c:v>
                </c:pt>
                <c:pt idx="4">
                  <c:v>0.86368571100000002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C-46DC-9701-F5006983A7C9}"/>
            </c:ext>
          </c:extLst>
        </c:ser>
        <c:ser>
          <c:idx val="4"/>
          <c:order val="4"/>
          <c:tx>
            <c:strRef>
              <c:f>'[8]Main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Sample'!$F$2:$F$6</c:f>
              <c:numCache>
                <c:formatCode>General</c:formatCode>
                <c:ptCount val="5"/>
                <c:pt idx="0">
                  <c:v>0.91925539499999998</c:v>
                </c:pt>
                <c:pt idx="1">
                  <c:v>0.947674393</c:v>
                </c:pt>
                <c:pt idx="2">
                  <c:v>0.935570978</c:v>
                </c:pt>
                <c:pt idx="3">
                  <c:v>0.91689809999999994</c:v>
                </c:pt>
                <c:pt idx="4">
                  <c:v>0.90062674600000003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C-46DC-9701-F5006983A7C9}"/>
            </c:ext>
          </c:extLst>
        </c:ser>
        <c:ser>
          <c:idx val="5"/>
          <c:order val="5"/>
          <c:tx>
            <c:strRef>
              <c:f>'[8]Main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Sample'!$G$2:$G$6</c:f>
              <c:numCache>
                <c:formatCode>General</c:formatCode>
                <c:ptCount val="5"/>
                <c:pt idx="0">
                  <c:v>0.95559327700000007</c:v>
                </c:pt>
                <c:pt idx="1">
                  <c:v>0.94716452600000001</c:v>
                </c:pt>
                <c:pt idx="2">
                  <c:v>0.95108062299999996</c:v>
                </c:pt>
                <c:pt idx="3">
                  <c:v>0.92808809299999995</c:v>
                </c:pt>
                <c:pt idx="4">
                  <c:v>0.90610142700000007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C-46DC-9701-F5006983A7C9}"/>
            </c:ext>
          </c:extLst>
        </c:ser>
        <c:ser>
          <c:idx val="6"/>
          <c:order val="6"/>
          <c:tx>
            <c:strRef>
              <c:f>'[8]Main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Sample'!$H$2:$H$6</c:f>
              <c:numCache>
                <c:formatCode>General</c:formatCode>
                <c:ptCount val="5"/>
                <c:pt idx="0">
                  <c:v>0.89648709100000001</c:v>
                </c:pt>
                <c:pt idx="1">
                  <c:v>0.90162625500000004</c:v>
                </c:pt>
                <c:pt idx="2">
                  <c:v>0.90983843800000008</c:v>
                </c:pt>
                <c:pt idx="3">
                  <c:v>0.89427962599999999</c:v>
                </c:pt>
                <c:pt idx="4">
                  <c:v>0.89404683100000004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8C-46DC-9701-F5006983A7C9}"/>
            </c:ext>
          </c:extLst>
        </c:ser>
        <c:ser>
          <c:idx val="7"/>
          <c:order val="7"/>
          <c:tx>
            <c:strRef>
              <c:f>'[8]Main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Sample'!$I$2:$I$6</c:f>
              <c:numCache>
                <c:formatCode>General</c:formatCode>
                <c:ptCount val="5"/>
                <c:pt idx="0">
                  <c:v>0.94153667500000005</c:v>
                </c:pt>
                <c:pt idx="1">
                  <c:v>0.97406295300000001</c:v>
                </c:pt>
                <c:pt idx="2">
                  <c:v>0.96262129800000007</c:v>
                </c:pt>
                <c:pt idx="3">
                  <c:v>0.94399730000000004</c:v>
                </c:pt>
                <c:pt idx="4">
                  <c:v>0.92968582599999994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8C-46DC-9701-F5006983A7C9}"/>
            </c:ext>
          </c:extLst>
        </c:ser>
        <c:ser>
          <c:idx val="8"/>
          <c:order val="8"/>
          <c:tx>
            <c:strRef>
              <c:f>'[8]Main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Sample'!$J$2:$J$6</c:f>
              <c:numCache>
                <c:formatCode>General</c:formatCode>
                <c:ptCount val="5"/>
                <c:pt idx="0">
                  <c:v>0.97341875700000002</c:v>
                </c:pt>
                <c:pt idx="1">
                  <c:v>0.97166756599999993</c:v>
                </c:pt>
                <c:pt idx="2">
                  <c:v>0.97680690299999995</c:v>
                </c:pt>
                <c:pt idx="3">
                  <c:v>0.95424829300000003</c:v>
                </c:pt>
                <c:pt idx="4">
                  <c:v>0.93535622699999998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8C-46DC-9701-F500698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4240"/>
        <c:axId val="57455744"/>
      </c:lineChart>
      <c:catAx>
        <c:axId val="467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5744"/>
        <c:crosses val="autoZero"/>
        <c:auto val="1"/>
        <c:lblAlgn val="ctr"/>
        <c:lblOffset val="100"/>
        <c:noMultiLvlLbl val="0"/>
      </c:catAx>
      <c:valAx>
        <c:axId val="574557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SIM4: 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'[9]Main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Sample'!$B$2:$B$6</c:f>
              <c:numCache>
                <c:formatCode>General</c:formatCode>
                <c:ptCount val="5"/>
                <c:pt idx="0">
                  <c:v>0.88183296499999997</c:v>
                </c:pt>
                <c:pt idx="1">
                  <c:v>0.88659506399999999</c:v>
                </c:pt>
                <c:pt idx="2">
                  <c:v>0.89506228099999996</c:v>
                </c:pt>
                <c:pt idx="3">
                  <c:v>0.87942354599999994</c:v>
                </c:pt>
                <c:pt idx="4">
                  <c:v>0.87886567000000004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5-4E70-BE31-EB12095F43FD}"/>
            </c:ext>
          </c:extLst>
        </c:ser>
        <c:ser>
          <c:idx val="1"/>
          <c:order val="1"/>
          <c:tx>
            <c:strRef>
              <c:f>'[9]Main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Sample'!$C$2:$C$6</c:f>
              <c:numCache>
                <c:formatCode>General</c:formatCode>
                <c:ptCount val="5"/>
                <c:pt idx="0">
                  <c:v>0.93039558499999997</c:v>
                </c:pt>
                <c:pt idx="1">
                  <c:v>0.92114920499999997</c:v>
                </c:pt>
                <c:pt idx="2">
                  <c:v>0.92191332599999998</c:v>
                </c:pt>
                <c:pt idx="3">
                  <c:v>0.90792980199999995</c:v>
                </c:pt>
                <c:pt idx="4">
                  <c:v>0.89788916299999999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5-4E70-BE31-EB12095F43FD}"/>
            </c:ext>
          </c:extLst>
        </c:ser>
        <c:ser>
          <c:idx val="2"/>
          <c:order val="2"/>
          <c:tx>
            <c:strRef>
              <c:f>'[9]Main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Sample'!$D$2:$D$6</c:f>
              <c:numCache>
                <c:formatCode>General</c:formatCode>
                <c:ptCount val="5"/>
                <c:pt idx="0">
                  <c:v>0.96116185499999995</c:v>
                </c:pt>
                <c:pt idx="1">
                  <c:v>0.92299097299999999</c:v>
                </c:pt>
                <c:pt idx="2">
                  <c:v>0.93275034899999998</c:v>
                </c:pt>
                <c:pt idx="3">
                  <c:v>0.91703191699999997</c:v>
                </c:pt>
                <c:pt idx="4">
                  <c:v>0.900086198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5-4E70-BE31-EB12095F43FD}"/>
            </c:ext>
          </c:extLst>
        </c:ser>
        <c:ser>
          <c:idx val="3"/>
          <c:order val="3"/>
          <c:tx>
            <c:strRef>
              <c:f>'[9]Main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Sample'!$E$2:$E$6</c:f>
              <c:numCache>
                <c:formatCode>General</c:formatCode>
                <c:ptCount val="5"/>
                <c:pt idx="0">
                  <c:v>0.86717985099999995</c:v>
                </c:pt>
                <c:pt idx="1">
                  <c:v>0.87156505500000003</c:v>
                </c:pt>
                <c:pt idx="2">
                  <c:v>0.88028735800000002</c:v>
                </c:pt>
                <c:pt idx="3">
                  <c:v>0.86456854599999999</c:v>
                </c:pt>
                <c:pt idx="4">
                  <c:v>0.86368571100000002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5-4E70-BE31-EB12095F43FD}"/>
            </c:ext>
          </c:extLst>
        </c:ser>
        <c:ser>
          <c:idx val="4"/>
          <c:order val="4"/>
          <c:tx>
            <c:strRef>
              <c:f>'[9]Main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Sample'!$F$2:$F$6</c:f>
              <c:numCache>
                <c:formatCode>General</c:formatCode>
                <c:ptCount val="5"/>
                <c:pt idx="0">
                  <c:v>0.91925539499999998</c:v>
                </c:pt>
                <c:pt idx="1">
                  <c:v>0.90830015600000003</c:v>
                </c:pt>
                <c:pt idx="2">
                  <c:v>0.90773488999999996</c:v>
                </c:pt>
                <c:pt idx="3">
                  <c:v>0.895611398</c:v>
                </c:pt>
                <c:pt idx="4">
                  <c:v>0.88428690300000001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5-4E70-BE31-EB12095F43FD}"/>
            </c:ext>
          </c:extLst>
        </c:ser>
        <c:ser>
          <c:idx val="5"/>
          <c:order val="5"/>
          <c:tx>
            <c:strRef>
              <c:f>'[9]Main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Sample'!$G$2:$G$6</c:f>
              <c:numCache>
                <c:formatCode>General</c:formatCode>
                <c:ptCount val="5"/>
                <c:pt idx="0">
                  <c:v>0.95559327700000007</c:v>
                </c:pt>
                <c:pt idx="1">
                  <c:v>0.91188964900000002</c:v>
                </c:pt>
                <c:pt idx="2">
                  <c:v>0.92033040099999996</c:v>
                </c:pt>
                <c:pt idx="3">
                  <c:v>0.90538932500000002</c:v>
                </c:pt>
                <c:pt idx="4">
                  <c:v>0.888662481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5-4E70-BE31-EB12095F43FD}"/>
            </c:ext>
          </c:extLst>
        </c:ser>
        <c:ser>
          <c:idx val="6"/>
          <c:order val="6"/>
          <c:tx>
            <c:strRef>
              <c:f>'[9]Main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Sample'!$H$2:$H$6</c:f>
              <c:numCache>
                <c:formatCode>General</c:formatCode>
                <c:ptCount val="5"/>
                <c:pt idx="0">
                  <c:v>0.89648709100000001</c:v>
                </c:pt>
                <c:pt idx="1">
                  <c:v>0.90162625500000004</c:v>
                </c:pt>
                <c:pt idx="2">
                  <c:v>0.90983843800000008</c:v>
                </c:pt>
                <c:pt idx="3">
                  <c:v>0.89427962599999999</c:v>
                </c:pt>
                <c:pt idx="4">
                  <c:v>0.89404683100000004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5-4E70-BE31-EB12095F43FD}"/>
            </c:ext>
          </c:extLst>
        </c:ser>
        <c:ser>
          <c:idx val="7"/>
          <c:order val="7"/>
          <c:tx>
            <c:strRef>
              <c:f>'[9]Main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Sample'!$I$2:$I$6</c:f>
              <c:numCache>
                <c:formatCode>General</c:formatCode>
                <c:ptCount val="5"/>
                <c:pt idx="0">
                  <c:v>0.94153667500000005</c:v>
                </c:pt>
                <c:pt idx="1">
                  <c:v>0.93256103599999995</c:v>
                </c:pt>
                <c:pt idx="2">
                  <c:v>0.93361161000000004</c:v>
                </c:pt>
                <c:pt idx="3">
                  <c:v>0.92179319800000004</c:v>
                </c:pt>
                <c:pt idx="4">
                  <c:v>0.91261930300000005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85-4E70-BE31-EB12095F43FD}"/>
            </c:ext>
          </c:extLst>
        </c:ser>
        <c:ser>
          <c:idx val="8"/>
          <c:order val="8"/>
          <c:tx>
            <c:strRef>
              <c:f>'[9]Main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Sample'!$J$2:$J$6</c:f>
              <c:numCache>
                <c:formatCode>General</c:formatCode>
                <c:ptCount val="5"/>
                <c:pt idx="0">
                  <c:v>0.97341875700000002</c:v>
                </c:pt>
                <c:pt idx="1">
                  <c:v>0.93595116900000008</c:v>
                </c:pt>
                <c:pt idx="2">
                  <c:v>0.94499952099999995</c:v>
                </c:pt>
                <c:pt idx="3">
                  <c:v>0.93080804500000003</c:v>
                </c:pt>
                <c:pt idx="4">
                  <c:v>0.91706784100000005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85-4E70-BE31-EB12095F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6560"/>
        <c:axId val="57684736"/>
      </c:lineChart>
      <c:catAx>
        <c:axId val="576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4736"/>
        <c:crosses val="autoZero"/>
        <c:auto val="1"/>
        <c:lblAlgn val="ctr"/>
        <c:lblOffset val="100"/>
        <c:noMultiLvlLbl val="0"/>
      </c:catAx>
      <c:valAx>
        <c:axId val="576847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SIM2: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'[7]Main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Sample'!$B$16:$B$20</c:f>
              <c:numCache>
                <c:formatCode>General</c:formatCode>
                <c:ptCount val="5"/>
                <c:pt idx="0">
                  <c:v>7.0687615999999995E-2</c:v>
                </c:pt>
                <c:pt idx="1">
                  <c:v>6.9835144000000002E-2</c:v>
                </c:pt>
                <c:pt idx="2">
                  <c:v>6.3346031999999997E-2</c:v>
                </c:pt>
                <c:pt idx="3">
                  <c:v>7.2338605E-2</c:v>
                </c:pt>
                <c:pt idx="4">
                  <c:v>7.4932405999999993E-2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2-40F0-8F06-6FD9471FF9BA}"/>
            </c:ext>
          </c:extLst>
        </c:ser>
        <c:ser>
          <c:idx val="1"/>
          <c:order val="1"/>
          <c:tx>
            <c:strRef>
              <c:f>'[7]Main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CD-4854-8528-573DAA3D431D}"/>
              </c:ext>
            </c:extLst>
          </c:dPt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Sample'!$C$16:$C$20</c:f>
              <c:numCache>
                <c:formatCode>General</c:formatCode>
                <c:ptCount val="5"/>
                <c:pt idx="0">
                  <c:v>3.72684E-2</c:v>
                </c:pt>
                <c:pt idx="1">
                  <c:v>1.61776E-2</c:v>
                </c:pt>
                <c:pt idx="2">
                  <c:v>1.35409E-2</c:v>
                </c:pt>
                <c:pt idx="3">
                  <c:v>2.6549900000000001E-2</c:v>
                </c:pt>
                <c:pt idx="4">
                  <c:v>2.8771999999999999E-2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2-40F0-8F06-6FD9471FF9BA}"/>
            </c:ext>
          </c:extLst>
        </c:ser>
        <c:ser>
          <c:idx val="2"/>
          <c:order val="2"/>
          <c:tx>
            <c:strRef>
              <c:f>'[7]Main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2CD-4854-8528-573DAA3D431D}"/>
              </c:ext>
            </c:extLst>
          </c:dPt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Sample'!$D$16:$D$20</c:f>
              <c:numCache>
                <c:formatCode>General</c:formatCode>
                <c:ptCount val="5"/>
                <c:pt idx="0">
                  <c:v>2.0249E-2</c:v>
                </c:pt>
                <c:pt idx="1">
                  <c:v>1.17941E-2</c:v>
                </c:pt>
                <c:pt idx="2">
                  <c:v>1.3916599999999999E-2</c:v>
                </c:pt>
                <c:pt idx="3">
                  <c:v>1.61345E-2</c:v>
                </c:pt>
                <c:pt idx="4">
                  <c:v>1.85302E-2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2-40F0-8F06-6FD9471FF9BA}"/>
            </c:ext>
          </c:extLst>
        </c:ser>
        <c:ser>
          <c:idx val="3"/>
          <c:order val="3"/>
          <c:tx>
            <c:strRef>
              <c:f>'[7]Main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Sample'!$E$16:$E$20</c:f>
              <c:numCache>
                <c:formatCode>General</c:formatCode>
                <c:ptCount val="5"/>
                <c:pt idx="0">
                  <c:v>6.1921395999999997E-2</c:v>
                </c:pt>
                <c:pt idx="1">
                  <c:v>6.0578864000000003E-2</c:v>
                </c:pt>
                <c:pt idx="2">
                  <c:v>5.4426452E-2</c:v>
                </c:pt>
                <c:pt idx="3">
                  <c:v>6.3425725000000002E-2</c:v>
                </c:pt>
                <c:pt idx="4">
                  <c:v>6.554136599999999E-2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2-40F0-8F06-6FD9471FF9BA}"/>
            </c:ext>
          </c:extLst>
        </c:ser>
        <c:ser>
          <c:idx val="4"/>
          <c:order val="4"/>
          <c:tx>
            <c:strRef>
              <c:f>'[7]Main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Sample'!$F$16:$F$20</c:f>
              <c:numCache>
                <c:formatCode>General</c:formatCode>
                <c:ptCount val="5"/>
                <c:pt idx="0">
                  <c:v>3.1303299999999999E-2</c:v>
                </c:pt>
                <c:pt idx="1">
                  <c:v>7.9501399999999996E-3</c:v>
                </c:pt>
                <c:pt idx="2">
                  <c:v>5.4938399999999998E-3</c:v>
                </c:pt>
                <c:pt idx="3">
                  <c:v>1.8734000000000001E-2</c:v>
                </c:pt>
                <c:pt idx="4">
                  <c:v>2.0216119999999997E-2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D2-40F0-8F06-6FD9471FF9BA}"/>
            </c:ext>
          </c:extLst>
        </c:ser>
        <c:ser>
          <c:idx val="5"/>
          <c:order val="5"/>
          <c:tx>
            <c:strRef>
              <c:f>'[7]Main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Sample'!$G$16:$G$20</c:f>
              <c:numCache>
                <c:formatCode>General</c:formatCode>
                <c:ptCount val="5"/>
                <c:pt idx="0">
                  <c:v>1.5444039999999999E-2</c:v>
                </c:pt>
                <c:pt idx="1">
                  <c:v>5.11774E-3</c:v>
                </c:pt>
                <c:pt idx="2">
                  <c:v>5.4974999999999989E-3</c:v>
                </c:pt>
                <c:pt idx="3">
                  <c:v>8.4885599999999992E-3</c:v>
                </c:pt>
                <c:pt idx="4">
                  <c:v>9.9194999999999995E-3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D2-40F0-8F06-6FD9471FF9BA}"/>
            </c:ext>
          </c:extLst>
        </c:ser>
        <c:ser>
          <c:idx val="6"/>
          <c:order val="6"/>
          <c:tx>
            <c:strRef>
              <c:f>'[7]Main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Sample'!$H$16:$H$20</c:f>
              <c:numCache>
                <c:formatCode>General</c:formatCode>
                <c:ptCount val="5"/>
                <c:pt idx="0">
                  <c:v>7.9453836E-2</c:v>
                </c:pt>
                <c:pt idx="1">
                  <c:v>7.9091424000000007E-2</c:v>
                </c:pt>
                <c:pt idx="2">
                  <c:v>7.2265611999999993E-2</c:v>
                </c:pt>
                <c:pt idx="3">
                  <c:v>8.1251484999999998E-2</c:v>
                </c:pt>
                <c:pt idx="4">
                  <c:v>8.4323445999999996E-2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D2-40F0-8F06-6FD9471FF9BA}"/>
            </c:ext>
          </c:extLst>
        </c:ser>
        <c:ser>
          <c:idx val="7"/>
          <c:order val="7"/>
          <c:tx>
            <c:strRef>
              <c:f>'[7]Main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Sample'!$I$16:$I$20</c:f>
              <c:numCache>
                <c:formatCode>General</c:formatCode>
                <c:ptCount val="5"/>
                <c:pt idx="0">
                  <c:v>4.3233500000000001E-2</c:v>
                </c:pt>
                <c:pt idx="1">
                  <c:v>2.4405059999999999E-2</c:v>
                </c:pt>
                <c:pt idx="2">
                  <c:v>2.158796E-2</c:v>
                </c:pt>
                <c:pt idx="3">
                  <c:v>3.4365800000000002E-2</c:v>
                </c:pt>
                <c:pt idx="4">
                  <c:v>3.7327880000000001E-2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D2-40F0-8F06-6FD9471FF9BA}"/>
            </c:ext>
          </c:extLst>
        </c:ser>
        <c:ser>
          <c:idx val="8"/>
          <c:order val="8"/>
          <c:tx>
            <c:strRef>
              <c:f>'[7]Main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Sample'!$J$16:$J$20</c:f>
              <c:numCache>
                <c:formatCode>General</c:formatCode>
                <c:ptCount val="5"/>
                <c:pt idx="0">
                  <c:v>2.505396E-2</c:v>
                </c:pt>
                <c:pt idx="1">
                  <c:v>1.8470460000000001E-2</c:v>
                </c:pt>
                <c:pt idx="2">
                  <c:v>2.23357E-2</c:v>
                </c:pt>
                <c:pt idx="3">
                  <c:v>2.378044E-2</c:v>
                </c:pt>
                <c:pt idx="4">
                  <c:v>2.7140900000000003E-2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D2-40F0-8F06-6FD9471F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4592"/>
        <c:axId val="57936128"/>
      </c:lineChart>
      <c:catAx>
        <c:axId val="579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6128"/>
        <c:crosses val="autoZero"/>
        <c:auto val="1"/>
        <c:lblAlgn val="ctr"/>
        <c:lblOffset val="100"/>
        <c:noMultiLvlLbl val="0"/>
      </c:catAx>
      <c:valAx>
        <c:axId val="579361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459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SIM4: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'[9]Main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Sample'!$B$16:$B$20</c:f>
              <c:numCache>
                <c:formatCode>General</c:formatCode>
                <c:ptCount val="5"/>
                <c:pt idx="0">
                  <c:v>7.0687615999999995E-2</c:v>
                </c:pt>
                <c:pt idx="1">
                  <c:v>6.9835144000000002E-2</c:v>
                </c:pt>
                <c:pt idx="2">
                  <c:v>6.3346031999999997E-2</c:v>
                </c:pt>
                <c:pt idx="3">
                  <c:v>7.2338605E-2</c:v>
                </c:pt>
                <c:pt idx="4">
                  <c:v>7.4932405999999993E-2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F-4B02-A73B-339E8033AC7C}"/>
            </c:ext>
          </c:extLst>
        </c:ser>
        <c:ser>
          <c:idx val="1"/>
          <c:order val="1"/>
          <c:tx>
            <c:strRef>
              <c:f>'[9]Main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Sample'!$C$16:$C$20</c:f>
              <c:numCache>
                <c:formatCode>General</c:formatCode>
                <c:ptCount val="5"/>
                <c:pt idx="0">
                  <c:v>3.72684E-2</c:v>
                </c:pt>
                <c:pt idx="1">
                  <c:v>4.3804200000000001E-2</c:v>
                </c:pt>
                <c:pt idx="2">
                  <c:v>4.3767800000000003E-2</c:v>
                </c:pt>
                <c:pt idx="3">
                  <c:v>5.1982399999999998E-2</c:v>
                </c:pt>
                <c:pt idx="4">
                  <c:v>5.87757E-2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F-4B02-A73B-339E8033AC7C}"/>
            </c:ext>
          </c:extLst>
        </c:ser>
        <c:ser>
          <c:idx val="2"/>
          <c:order val="2"/>
          <c:tx>
            <c:strRef>
              <c:f>'[9]Main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Sample'!$D$16:$D$20</c:f>
              <c:numCache>
                <c:formatCode>General</c:formatCode>
                <c:ptCount val="5"/>
                <c:pt idx="0">
                  <c:v>2.0249E-2</c:v>
                </c:pt>
                <c:pt idx="1">
                  <c:v>4.2111000000000003E-2</c:v>
                </c:pt>
                <c:pt idx="2">
                  <c:v>3.7085300000000002E-2</c:v>
                </c:pt>
                <c:pt idx="3">
                  <c:v>4.6192799999999999E-2</c:v>
                </c:pt>
                <c:pt idx="4">
                  <c:v>5.6614200000000003E-2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F-4B02-A73B-339E8033AC7C}"/>
            </c:ext>
          </c:extLst>
        </c:ser>
        <c:ser>
          <c:idx val="3"/>
          <c:order val="3"/>
          <c:tx>
            <c:strRef>
              <c:f>'[9]Main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Sample'!$E$16:$E$20</c:f>
              <c:numCache>
                <c:formatCode>General</c:formatCode>
                <c:ptCount val="5"/>
                <c:pt idx="0">
                  <c:v>6.1921093000000003E-2</c:v>
                </c:pt>
                <c:pt idx="1">
                  <c:v>6.05785E-2</c:v>
                </c:pt>
                <c:pt idx="2">
                  <c:v>5.4426079000000002E-2</c:v>
                </c:pt>
                <c:pt idx="3">
                  <c:v>6.3425401000000006E-2</c:v>
                </c:pt>
                <c:pt idx="4">
                  <c:v>6.5540994999999991E-2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F-4B02-A73B-339E8033AC7C}"/>
            </c:ext>
          </c:extLst>
        </c:ser>
        <c:ser>
          <c:idx val="4"/>
          <c:order val="4"/>
          <c:tx>
            <c:strRef>
              <c:f>'[9]Main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Sample'!$F$16:$F$20</c:f>
              <c:numCache>
                <c:formatCode>General</c:formatCode>
                <c:ptCount val="5"/>
                <c:pt idx="0">
                  <c:v>3.13031E-2</c:v>
                </c:pt>
                <c:pt idx="1">
                  <c:v>3.7452599999999996E-2</c:v>
                </c:pt>
                <c:pt idx="2">
                  <c:v>3.7206980000000001E-2</c:v>
                </c:pt>
                <c:pt idx="3">
                  <c:v>4.4140699999999998E-2</c:v>
                </c:pt>
                <c:pt idx="4">
                  <c:v>5.0296220000000003E-2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F-4B02-A73B-339E8033AC7C}"/>
            </c:ext>
          </c:extLst>
        </c:ser>
        <c:ser>
          <c:idx val="5"/>
          <c:order val="5"/>
          <c:tx>
            <c:strRef>
              <c:f>'[9]Main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Sample'!$G$16:$G$20</c:f>
              <c:numCache>
                <c:formatCode>General</c:formatCode>
                <c:ptCount val="5"/>
                <c:pt idx="0">
                  <c:v>1.382068E-2</c:v>
                </c:pt>
                <c:pt idx="1">
                  <c:v>3.4985280000000001E-2</c:v>
                </c:pt>
                <c:pt idx="2">
                  <c:v>3.0301780000000004E-2</c:v>
                </c:pt>
                <c:pt idx="3">
                  <c:v>3.8448140000000006E-2</c:v>
                </c:pt>
                <c:pt idx="4">
                  <c:v>4.6905959999999997E-2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CF-4B02-A73B-339E8033AC7C}"/>
            </c:ext>
          </c:extLst>
        </c:ser>
        <c:ser>
          <c:idx val="6"/>
          <c:order val="6"/>
          <c:tx>
            <c:strRef>
              <c:f>'[9]Main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Sample'!$H$16:$H$20</c:f>
              <c:numCache>
                <c:formatCode>General</c:formatCode>
                <c:ptCount val="5"/>
                <c:pt idx="0">
                  <c:v>7.9453533000000007E-2</c:v>
                </c:pt>
                <c:pt idx="1">
                  <c:v>7.9091060000000005E-2</c:v>
                </c:pt>
                <c:pt idx="2">
                  <c:v>7.2265238999999995E-2</c:v>
                </c:pt>
                <c:pt idx="3">
                  <c:v>8.1251161000000002E-2</c:v>
                </c:pt>
                <c:pt idx="4">
                  <c:v>8.4323074999999997E-2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CF-4B02-A73B-339E8033AC7C}"/>
            </c:ext>
          </c:extLst>
        </c:ser>
        <c:ser>
          <c:idx val="7"/>
          <c:order val="7"/>
          <c:tx>
            <c:strRef>
              <c:f>'[9]Main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Sample'!$I$16:$I$20</c:f>
              <c:numCache>
                <c:formatCode>General</c:formatCode>
                <c:ptCount val="5"/>
                <c:pt idx="0">
                  <c:v>4.3233300000000002E-2</c:v>
                </c:pt>
                <c:pt idx="1">
                  <c:v>5.0926199999999998E-2</c:v>
                </c:pt>
                <c:pt idx="2">
                  <c:v>5.1709619999999998E-2</c:v>
                </c:pt>
                <c:pt idx="3">
                  <c:v>5.89183E-2</c:v>
                </c:pt>
                <c:pt idx="4">
                  <c:v>6.6604780000000002E-2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CF-4B02-A73B-339E8033AC7C}"/>
            </c:ext>
          </c:extLst>
        </c:ser>
        <c:ser>
          <c:idx val="8"/>
          <c:order val="8"/>
          <c:tx>
            <c:strRef>
              <c:f>'[9]Main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Sample'!$J$16:$J$20</c:f>
              <c:numCache>
                <c:formatCode>General</c:formatCode>
                <c:ptCount val="5"/>
                <c:pt idx="0">
                  <c:v>2.3088919999999999E-2</c:v>
                </c:pt>
                <c:pt idx="1">
                  <c:v>4.8128520000000001E-2</c:v>
                </c:pt>
                <c:pt idx="2">
                  <c:v>4.3893020000000005E-2</c:v>
                </c:pt>
                <c:pt idx="3">
                  <c:v>5.2572859999999999E-2</c:v>
                </c:pt>
                <c:pt idx="4">
                  <c:v>6.2972239999999999E-2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CF-4B02-A73B-339E8033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7360"/>
        <c:axId val="57968896"/>
      </c:lineChart>
      <c:catAx>
        <c:axId val="579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896"/>
        <c:crosses val="autoZero"/>
        <c:auto val="1"/>
        <c:lblAlgn val="ctr"/>
        <c:lblOffset val="100"/>
        <c:noMultiLvlLbl val="0"/>
      </c:catAx>
      <c:valAx>
        <c:axId val="5796889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736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SIM3: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'[8]Main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Sample'!$B$16:$B$20</c:f>
              <c:numCache>
                <c:formatCode>General</c:formatCode>
                <c:ptCount val="5"/>
                <c:pt idx="0">
                  <c:v>7.0687615999999995E-2</c:v>
                </c:pt>
                <c:pt idx="1">
                  <c:v>6.9835144000000002E-2</c:v>
                </c:pt>
                <c:pt idx="2">
                  <c:v>6.3346031999999997E-2</c:v>
                </c:pt>
                <c:pt idx="3">
                  <c:v>7.2338605E-2</c:v>
                </c:pt>
                <c:pt idx="4">
                  <c:v>7.4932405999999993E-2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0-429F-A948-BD6B47C6E27D}"/>
            </c:ext>
          </c:extLst>
        </c:ser>
        <c:ser>
          <c:idx val="1"/>
          <c:order val="1"/>
          <c:tx>
            <c:strRef>
              <c:f>'[8]Main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Sample'!$C$16:$C$20</c:f>
              <c:numCache>
                <c:formatCode>General</c:formatCode>
                <c:ptCount val="5"/>
                <c:pt idx="0">
                  <c:v>3.72684E-2</c:v>
                </c:pt>
                <c:pt idx="1">
                  <c:v>2.2929999999999999E-2</c:v>
                </c:pt>
                <c:pt idx="2">
                  <c:v>2.87414E-2</c:v>
                </c:pt>
                <c:pt idx="3">
                  <c:v>3.9315999999999997E-2</c:v>
                </c:pt>
                <c:pt idx="4">
                  <c:v>4.8765700000000002E-2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0-429F-A948-BD6B47C6E27D}"/>
            </c:ext>
          </c:extLst>
        </c:ser>
        <c:ser>
          <c:idx val="2"/>
          <c:order val="2"/>
          <c:tx>
            <c:strRef>
              <c:f>'[8]Main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Sample'!$D$16:$D$20</c:f>
              <c:numCache>
                <c:formatCode>General</c:formatCode>
                <c:ptCount val="5"/>
                <c:pt idx="0">
                  <c:v>2.0249E-2</c:v>
                </c:pt>
                <c:pt idx="1">
                  <c:v>2.3478499999999999E-2</c:v>
                </c:pt>
                <c:pt idx="2">
                  <c:v>2.0320299999999999E-2</c:v>
                </c:pt>
                <c:pt idx="3">
                  <c:v>3.3068399999999998E-2</c:v>
                </c:pt>
                <c:pt idx="4">
                  <c:v>4.6271899999999998E-2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0-429F-A948-BD6B47C6E27D}"/>
            </c:ext>
          </c:extLst>
        </c:ser>
        <c:ser>
          <c:idx val="3"/>
          <c:order val="3"/>
          <c:tx>
            <c:strRef>
              <c:f>'[8]Main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Sample'!$E$16:$E$20</c:f>
              <c:numCache>
                <c:formatCode>General</c:formatCode>
                <c:ptCount val="5"/>
                <c:pt idx="0">
                  <c:v>6.1921093000000003E-2</c:v>
                </c:pt>
                <c:pt idx="1">
                  <c:v>6.05785E-2</c:v>
                </c:pt>
                <c:pt idx="2">
                  <c:v>5.4426079000000002E-2</c:v>
                </c:pt>
                <c:pt idx="3">
                  <c:v>6.3425401000000006E-2</c:v>
                </c:pt>
                <c:pt idx="4">
                  <c:v>6.5540994999999991E-2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0-429F-A948-BD6B47C6E27D}"/>
            </c:ext>
          </c:extLst>
        </c:ser>
        <c:ser>
          <c:idx val="4"/>
          <c:order val="4"/>
          <c:tx>
            <c:strRef>
              <c:f>'[8]Main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Sample'!$F$16:$F$20</c:f>
              <c:numCache>
                <c:formatCode>General</c:formatCode>
                <c:ptCount val="5"/>
                <c:pt idx="0">
                  <c:v>3.13031E-2</c:v>
                </c:pt>
                <c:pt idx="1">
                  <c:v>1.4460819999999999E-2</c:v>
                </c:pt>
                <c:pt idx="2">
                  <c:v>2.1049720000000001E-2</c:v>
                </c:pt>
                <c:pt idx="3">
                  <c:v>3.1722760000000003E-2</c:v>
                </c:pt>
                <c:pt idx="4">
                  <c:v>4.0620879999999998E-2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0-429F-A948-BD6B47C6E27D}"/>
            </c:ext>
          </c:extLst>
        </c:ser>
        <c:ser>
          <c:idx val="5"/>
          <c:order val="5"/>
          <c:tx>
            <c:strRef>
              <c:f>'[8]Main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Sample'!$G$16:$G$20</c:f>
              <c:numCache>
                <c:formatCode>General</c:formatCode>
                <c:ptCount val="5"/>
                <c:pt idx="0">
                  <c:v>1.382068E-2</c:v>
                </c:pt>
                <c:pt idx="1">
                  <c:v>1.5517099999999999E-2</c:v>
                </c:pt>
                <c:pt idx="2">
                  <c:v>1.2828279999999999E-2</c:v>
                </c:pt>
                <c:pt idx="3">
                  <c:v>2.55073E-2</c:v>
                </c:pt>
                <c:pt idx="4">
                  <c:v>3.6647180000000001E-2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0-429F-A948-BD6B47C6E27D}"/>
            </c:ext>
          </c:extLst>
        </c:ser>
        <c:ser>
          <c:idx val="6"/>
          <c:order val="6"/>
          <c:tx>
            <c:strRef>
              <c:f>'[8]Main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Sample'!$H$16:$H$20</c:f>
              <c:numCache>
                <c:formatCode>General</c:formatCode>
                <c:ptCount val="5"/>
                <c:pt idx="0">
                  <c:v>7.9453533000000007E-2</c:v>
                </c:pt>
                <c:pt idx="1">
                  <c:v>7.9091060000000005E-2</c:v>
                </c:pt>
                <c:pt idx="2">
                  <c:v>7.2265238999999995E-2</c:v>
                </c:pt>
                <c:pt idx="3">
                  <c:v>8.1251161000000002E-2</c:v>
                </c:pt>
                <c:pt idx="4">
                  <c:v>8.4323074999999997E-2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0-429F-A948-BD6B47C6E27D}"/>
            </c:ext>
          </c:extLst>
        </c:ser>
        <c:ser>
          <c:idx val="7"/>
          <c:order val="7"/>
          <c:tx>
            <c:strRef>
              <c:f>'[8]Main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Sample'!$I$16:$I$20</c:f>
              <c:numCache>
                <c:formatCode>General</c:formatCode>
                <c:ptCount val="5"/>
                <c:pt idx="0">
                  <c:v>4.3233300000000002E-2</c:v>
                </c:pt>
                <c:pt idx="1">
                  <c:v>2.9173379999999999E-2</c:v>
                </c:pt>
                <c:pt idx="2">
                  <c:v>3.6283080000000002E-2</c:v>
                </c:pt>
                <c:pt idx="3">
                  <c:v>4.7073240000000002E-2</c:v>
                </c:pt>
                <c:pt idx="4">
                  <c:v>5.7408719999999996E-2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0-429F-A948-BD6B47C6E27D}"/>
            </c:ext>
          </c:extLst>
        </c:ser>
        <c:ser>
          <c:idx val="8"/>
          <c:order val="8"/>
          <c:tx>
            <c:strRef>
              <c:f>'[8]Main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Sample'!$J$16:$J$20</c:f>
              <c:numCache>
                <c:formatCode>General</c:formatCode>
                <c:ptCount val="5"/>
                <c:pt idx="0">
                  <c:v>2.3088919999999999E-2</c:v>
                </c:pt>
                <c:pt idx="1">
                  <c:v>2.8936900000000002E-2</c:v>
                </c:pt>
                <c:pt idx="2">
                  <c:v>2.705772E-2</c:v>
                </c:pt>
                <c:pt idx="3">
                  <c:v>4.0092099999999999E-2</c:v>
                </c:pt>
                <c:pt idx="4">
                  <c:v>5.3232219999999997E-2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C0-429F-A948-BD6B47C6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4544"/>
        <c:axId val="59726080"/>
      </c:lineChart>
      <c:catAx>
        <c:axId val="597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080"/>
        <c:crosses val="autoZero"/>
        <c:auto val="1"/>
        <c:lblAlgn val="ctr"/>
        <c:lblOffset val="100"/>
        <c:noMultiLvlLbl val="0"/>
      </c:catAx>
      <c:valAx>
        <c:axId val="5972608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5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Base-initial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Sim1-4'!$L$12:$L$16</c:f>
                <c:numCache>
                  <c:formatCode>General</c:formatCode>
                  <c:ptCount val="5"/>
                  <c:pt idx="0">
                    <c:v>1.4344579999999999E-2</c:v>
                  </c:pt>
                  <c:pt idx="1">
                    <c:v>1.4885199999999999E-2</c:v>
                  </c:pt>
                  <c:pt idx="2">
                    <c:v>1.4672899999999999E-2</c:v>
                  </c:pt>
                  <c:pt idx="3">
                    <c:v>1.477094E-2</c:v>
                  </c:pt>
                  <c:pt idx="4">
                    <c:v>1.515126E-2</c:v>
                  </c:pt>
                </c:numCache>
              </c:numRef>
            </c:plus>
            <c:minus>
              <c:numRef>
                <c:f>'Main - Base and Sim1-4'!$L$12:$L$16</c:f>
                <c:numCache>
                  <c:formatCode>General</c:formatCode>
                  <c:ptCount val="5"/>
                  <c:pt idx="0">
                    <c:v>1.4344579999999999E-2</c:v>
                  </c:pt>
                  <c:pt idx="1">
                    <c:v>1.4885199999999999E-2</c:v>
                  </c:pt>
                  <c:pt idx="2">
                    <c:v>1.4672899999999999E-2</c:v>
                  </c:pt>
                  <c:pt idx="3">
                    <c:v>1.477094E-2</c:v>
                  </c:pt>
                  <c:pt idx="4">
                    <c:v>1.515126E-2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Sim1-4'!$B$5:$B$9</c:f>
              <c:numCache>
                <c:formatCode>General</c:formatCode>
                <c:ptCount val="5"/>
                <c:pt idx="0">
                  <c:v>0.89252280699999997</c:v>
                </c:pt>
                <c:pt idx="1">
                  <c:v>0.89217502999999998</c:v>
                </c:pt>
                <c:pt idx="2">
                  <c:v>0.90530365400000001</c:v>
                </c:pt>
                <c:pt idx="3">
                  <c:v>0.89122785400000004</c:v>
                </c:pt>
                <c:pt idx="4">
                  <c:v>0.88562144300000001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9-4E6F-8C9E-96D3C5EF8062}"/>
            </c:ext>
          </c:extLst>
        </c:ser>
        <c:ser>
          <c:idx val="1"/>
          <c:order val="1"/>
          <c:tx>
            <c:v>Base-followup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Sim1-4'!$K$12:$K$16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1.074962E-2</c:v>
                  </c:pt>
                  <c:pt idx="2">
                    <c:v>1.110498E-2</c:v>
                  </c:pt>
                  <c:pt idx="3">
                    <c:v>1.2111480000000001E-2</c:v>
                  </c:pt>
                  <c:pt idx="4">
                    <c:v>1.330076E-2</c:v>
                  </c:pt>
                </c:numCache>
              </c:numRef>
            </c:plus>
            <c:minus>
              <c:numRef>
                <c:f>'Main - Base and Sim1-4'!$K$12:$K$16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1.074962E-2</c:v>
                  </c:pt>
                  <c:pt idx="2">
                    <c:v>1.110498E-2</c:v>
                  </c:pt>
                  <c:pt idx="3">
                    <c:v>1.2111480000000001E-2</c:v>
                  </c:pt>
                  <c:pt idx="4">
                    <c:v>1.330076E-2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Sim1-4'!$D$5:$D$9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0.95273092500000001</c:v>
                </c:pt>
                <c:pt idx="2">
                  <c:v>0.94634044500000003</c:v>
                </c:pt>
                <c:pt idx="3">
                  <c:v>0.93290130000000004</c:v>
                </c:pt>
                <c:pt idx="4">
                  <c:v>0.912846186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9-4E6F-8C9E-96D3C5EF8062}"/>
            </c:ext>
          </c:extLst>
        </c:ser>
        <c:ser>
          <c:idx val="2"/>
          <c:order val="2"/>
          <c:tx>
            <c:v>Sim1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Sim1-4'!$K$41:$K$45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1.323858E-2</c:v>
                  </c:pt>
                  <c:pt idx="2">
                    <c:v>1.3467659999999999E-2</c:v>
                  </c:pt>
                  <c:pt idx="3">
                    <c:v>1.305632E-2</c:v>
                  </c:pt>
                  <c:pt idx="4">
                    <c:v>1.4268100000000001E-2</c:v>
                  </c:pt>
                </c:numCache>
              </c:numRef>
            </c:plus>
            <c:minus>
              <c:numRef>
                <c:f>'Main - Base and Sim1-4'!$K$41:$K$45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1.323858E-2</c:v>
                  </c:pt>
                  <c:pt idx="2">
                    <c:v>1.3467659999999999E-2</c:v>
                  </c:pt>
                  <c:pt idx="3">
                    <c:v>1.305632E-2</c:v>
                  </c:pt>
                  <c:pt idx="4">
                    <c:v>1.4268100000000001E-2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Sim1-4'!$D$34:$D$38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0.91838318900000004</c:v>
                </c:pt>
                <c:pt idx="2">
                  <c:v>0.91676766200000004</c:v>
                </c:pt>
                <c:pt idx="3">
                  <c:v>0.90893753799999999</c:v>
                </c:pt>
                <c:pt idx="4">
                  <c:v>0.88820615400000003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9-4E6F-8C9E-96D3C5EF8062}"/>
            </c:ext>
          </c:extLst>
        </c:ser>
        <c:ser>
          <c:idx val="3"/>
          <c:order val="3"/>
          <c:tx>
            <c:v>Sim2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Sim1-4'!$K$70:$K$74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1.4587559999999999E-2</c:v>
                  </c:pt>
                  <c:pt idx="2">
                    <c:v>1.468202E-2</c:v>
                  </c:pt>
                  <c:pt idx="3">
                    <c:v>1.3894139999999999E-2</c:v>
                  </c:pt>
                  <c:pt idx="4">
                    <c:v>1.478936E-2</c:v>
                  </c:pt>
                </c:numCache>
              </c:numRef>
            </c:plus>
            <c:minus>
              <c:numRef>
                <c:f>'Main - Base and Sim1-4'!$K$70:$K$74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1.4587559999999999E-2</c:v>
                  </c:pt>
                  <c:pt idx="2">
                    <c:v>1.468202E-2</c:v>
                  </c:pt>
                  <c:pt idx="3">
                    <c:v>1.3894139999999999E-2</c:v>
                  </c:pt>
                  <c:pt idx="4">
                    <c:v>1.478936E-2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Sim1-4'!$D$63:$D$67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0.997</c:v>
                </c:pt>
                <c:pt idx="2">
                  <c:v>0.99365189700000001</c:v>
                </c:pt>
                <c:pt idx="3">
                  <c:v>0.95462051800000003</c:v>
                </c:pt>
                <c:pt idx="4">
                  <c:v>0.94488048599999996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9-4E6F-8C9E-96D3C5EF8062}"/>
            </c:ext>
          </c:extLst>
        </c:ser>
        <c:ser>
          <c:idx val="4"/>
          <c:order val="4"/>
          <c:tx>
            <c:v>Sim3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Sim1-4'!$K$99:$K$103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1.374976E-2</c:v>
                  </c:pt>
                  <c:pt idx="2">
                    <c:v>1.3746700000000001E-2</c:v>
                  </c:pt>
                  <c:pt idx="3">
                    <c:v>1.364844E-2</c:v>
                  </c:pt>
                  <c:pt idx="4">
                    <c:v>1.4820760000000001E-2</c:v>
                  </c:pt>
                </c:numCache>
              </c:numRef>
            </c:plus>
            <c:minus>
              <c:numRef>
                <c:f>'Main - Base and Sim1-4'!$K$99:$K$103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1.374976E-2</c:v>
                  </c:pt>
                  <c:pt idx="2">
                    <c:v>1.3746700000000001E-2</c:v>
                  </c:pt>
                  <c:pt idx="3">
                    <c:v>1.364844E-2</c:v>
                  </c:pt>
                  <c:pt idx="4">
                    <c:v>1.4820760000000001E-2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Sim1-4'!$D$92:$D$96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0.95394233299999998</c:v>
                </c:pt>
                <c:pt idx="2">
                  <c:v>0.950839514</c:v>
                </c:pt>
                <c:pt idx="3">
                  <c:v>0.93744103099999998</c:v>
                </c:pt>
                <c:pt idx="4">
                  <c:v>0.92081506599999996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9-4E6F-8C9E-96D3C5EF8062}"/>
            </c:ext>
          </c:extLst>
        </c:ser>
        <c:ser>
          <c:idx val="5"/>
          <c:order val="5"/>
          <c:tx>
            <c:v>Sim4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Sim1-4'!$K$128:$K$132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1.2922400000000001E-2</c:v>
                  </c:pt>
                  <c:pt idx="2">
                    <c:v>1.33726E-2</c:v>
                  </c:pt>
                  <c:pt idx="3">
                    <c:v>1.288748E-2</c:v>
                  </c:pt>
                  <c:pt idx="4">
                    <c:v>1.42008E-2</c:v>
                  </c:pt>
                </c:numCache>
              </c:numRef>
            </c:plus>
            <c:minus>
              <c:numRef>
                <c:f>'Main - Base and Sim1-4'!$K$128:$K$132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1.2922400000000001E-2</c:v>
                  </c:pt>
                  <c:pt idx="2">
                    <c:v>1.33726E-2</c:v>
                  </c:pt>
                  <c:pt idx="3">
                    <c:v>1.288748E-2</c:v>
                  </c:pt>
                  <c:pt idx="4">
                    <c:v>1.42008E-2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Sim1-4'!$D$121:$D$125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0.93187271299999996</c:v>
                </c:pt>
                <c:pt idx="2">
                  <c:v>0.93439688099999996</c:v>
                </c:pt>
                <c:pt idx="3">
                  <c:v>0.91814739000000001</c:v>
                </c:pt>
                <c:pt idx="4">
                  <c:v>0.90204957500000005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49-4E6F-8C9E-96D3C5EF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76384"/>
        <c:axId val="59802752"/>
      </c:lineChart>
      <c:catAx>
        <c:axId val="597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2752"/>
        <c:crosses val="autoZero"/>
        <c:auto val="1"/>
        <c:lblAlgn val="ctr"/>
        <c:lblOffset val="100"/>
        <c:noMultiLvlLbl val="0"/>
      </c:catAx>
      <c:valAx>
        <c:axId val="5980275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CVs for Wave 11 respondents in Waves 12 to 16 (Main Sample)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Base-initial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Sim1-4'!$L$26:$L$30</c:f>
                <c:numCache>
                  <c:formatCode>General</c:formatCode>
                  <c:ptCount val="5"/>
                  <c:pt idx="0">
                    <c:v>8.5821200000000004E-3</c:v>
                  </c:pt>
                  <c:pt idx="1">
                    <c:v>9.1614399999999999E-3</c:v>
                  </c:pt>
                  <c:pt idx="2">
                    <c:v>8.8293799999999995E-3</c:v>
                  </c:pt>
                  <c:pt idx="3">
                    <c:v>8.8080599999999995E-3</c:v>
                  </c:pt>
                  <c:pt idx="4">
                    <c:v>9.3062000000000006E-3</c:v>
                  </c:pt>
                </c:numCache>
              </c:numRef>
            </c:plus>
            <c:minus>
              <c:numRef>
                <c:f>'Main - Base and Sim1-4'!$L$26:$L$30</c:f>
                <c:numCache>
                  <c:formatCode>General</c:formatCode>
                  <c:ptCount val="5"/>
                  <c:pt idx="0">
                    <c:v>8.5821200000000004E-3</c:v>
                  </c:pt>
                  <c:pt idx="1">
                    <c:v>9.1614399999999999E-3</c:v>
                  </c:pt>
                  <c:pt idx="2">
                    <c:v>8.8293799999999995E-3</c:v>
                  </c:pt>
                  <c:pt idx="3">
                    <c:v>8.8080599999999995E-3</c:v>
                  </c:pt>
                  <c:pt idx="4">
                    <c:v>9.3062000000000006E-3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Sim1-4'!$B$19:$B$23</c:f>
              <c:numCache>
                <c:formatCode>General</c:formatCode>
                <c:ptCount val="5"/>
                <c:pt idx="0">
                  <c:v>6.4299563000000004E-2</c:v>
                </c:pt>
                <c:pt idx="1">
                  <c:v>6.6361130000000004E-2</c:v>
                </c:pt>
                <c:pt idx="2">
                  <c:v>5.6982199999999997E-2</c:v>
                </c:pt>
                <c:pt idx="3">
                  <c:v>6.4859671999999993E-2</c:v>
                </c:pt>
                <c:pt idx="4">
                  <c:v>7.0250638000000004E-2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C-4E15-850F-CE7B964418E4}"/>
            </c:ext>
          </c:extLst>
        </c:ser>
        <c:ser>
          <c:idx val="1"/>
          <c:order val="1"/>
          <c:tx>
            <c:v>Base-followup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Sim1-4'!$K$26:$K$30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5.7284600000000003E-3</c:v>
                  </c:pt>
                  <c:pt idx="2">
                    <c:v>6.0023200000000002E-3</c:v>
                  </c:pt>
                  <c:pt idx="3">
                    <c:v>6.6164800000000001E-3</c:v>
                  </c:pt>
                  <c:pt idx="4">
                    <c:v>7.3714799999999997E-3</c:v>
                  </c:pt>
                </c:numCache>
              </c:numRef>
            </c:plus>
            <c:minus>
              <c:numRef>
                <c:f>'Main - Base and Sim1-4'!$K$26:$K$30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5.7284600000000003E-3</c:v>
                  </c:pt>
                  <c:pt idx="2">
                    <c:v>6.0023200000000002E-3</c:v>
                  </c:pt>
                  <c:pt idx="3">
                    <c:v>6.6164800000000001E-3</c:v>
                  </c:pt>
                  <c:pt idx="4">
                    <c:v>7.3714799999999997E-3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Sim1-4'!$D$19:$D$23</c:f>
              <c:numCache>
                <c:formatCode>General</c:formatCode>
                <c:ptCount val="5"/>
                <c:pt idx="0">
                  <c:v>1.99411E-2</c:v>
                </c:pt>
                <c:pt idx="1">
                  <c:v>2.5189599999999999E-2</c:v>
                </c:pt>
                <c:pt idx="2">
                  <c:v>2.9003299999999999E-2</c:v>
                </c:pt>
                <c:pt idx="3">
                  <c:v>3.6655600000000003E-2</c:v>
                </c:pt>
                <c:pt idx="4">
                  <c:v>4.8301200000000002E-2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C-4E15-850F-CE7B964418E4}"/>
            </c:ext>
          </c:extLst>
        </c:ser>
        <c:ser>
          <c:idx val="2"/>
          <c:order val="2"/>
          <c:tx>
            <c:v>Sim1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Sim1-4'!$K$55:$K$59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7.5449999999999996E-3</c:v>
                  </c:pt>
                  <c:pt idx="2">
                    <c:v>7.6094800000000001E-3</c:v>
                  </c:pt>
                  <c:pt idx="3">
                    <c:v>7.36194E-3</c:v>
                  </c:pt>
                  <c:pt idx="4">
                    <c:v>8.2245200000000008E-3</c:v>
                  </c:pt>
                </c:numCache>
              </c:numRef>
            </c:plus>
            <c:minus>
              <c:numRef>
                <c:f>'Main - Base and Sim1-4'!$K$55:$K$59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7.5449999999999996E-3</c:v>
                  </c:pt>
                  <c:pt idx="2">
                    <c:v>7.6094800000000001E-3</c:v>
                  </c:pt>
                  <c:pt idx="3">
                    <c:v>7.36194E-3</c:v>
                  </c:pt>
                  <c:pt idx="4">
                    <c:v>8.2245200000000008E-3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Sim1-4'!$D$48:$D$52</c:f>
              <c:numCache>
                <c:formatCode>General</c:formatCode>
                <c:ptCount val="5"/>
                <c:pt idx="0">
                  <c:v>1.99411E-2</c:v>
                </c:pt>
                <c:pt idx="1">
                  <c:v>4.6514899999999998E-2</c:v>
                </c:pt>
                <c:pt idx="2">
                  <c:v>4.7027300000000001E-2</c:v>
                </c:pt>
                <c:pt idx="3">
                  <c:v>5.1345500000000002E-2</c:v>
                </c:pt>
                <c:pt idx="4">
                  <c:v>6.4438509000000005E-2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C-4E15-850F-CE7B964418E4}"/>
            </c:ext>
          </c:extLst>
        </c:ser>
        <c:ser>
          <c:idx val="3"/>
          <c:order val="3"/>
          <c:tx>
            <c:v>Sim2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Sim1-4'!$K$84:$K$88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8.3306600000000001E-3</c:v>
                  </c:pt>
                  <c:pt idx="2">
                    <c:v>8.3201200000000003E-3</c:v>
                  </c:pt>
                  <c:pt idx="3">
                    <c:v>7.8588200000000007E-3</c:v>
                  </c:pt>
                  <c:pt idx="4">
                    <c:v>8.5792999999999998E-3</c:v>
                  </c:pt>
                </c:numCache>
              </c:numRef>
            </c:plus>
            <c:minus>
              <c:numRef>
                <c:f>'Main - Base and Sim1-4'!$K$84:$K$88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8.3306600000000001E-3</c:v>
                  </c:pt>
                  <c:pt idx="2">
                    <c:v>8.3201200000000003E-3</c:v>
                  </c:pt>
                  <c:pt idx="3">
                    <c:v>7.8588200000000007E-3</c:v>
                  </c:pt>
                  <c:pt idx="4">
                    <c:v>8.5792999999999998E-3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Sim1-4'!$D$77:$D$81</c:f>
              <c:numCache>
                <c:formatCode>General</c:formatCode>
                <c:ptCount val="5"/>
                <c:pt idx="0">
                  <c:v>1.99411E-2</c:v>
                </c:pt>
                <c:pt idx="1">
                  <c:v>0</c:v>
                </c:pt>
                <c:pt idx="2">
                  <c:v>3.5974000000000002E-3</c:v>
                </c:pt>
                <c:pt idx="3">
                  <c:v>2.5667599999999999E-2</c:v>
                </c:pt>
                <c:pt idx="4">
                  <c:v>3.1974700000000002E-2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C-4E15-850F-CE7B964418E4}"/>
            </c:ext>
          </c:extLst>
        </c:ser>
        <c:ser>
          <c:idx val="4"/>
          <c:order val="4"/>
          <c:tx>
            <c:v>Sim3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Sim1-4'!$K$113:$K$117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7.8506400000000007E-3</c:v>
                  </c:pt>
                  <c:pt idx="2">
                    <c:v>7.7818200000000001E-3</c:v>
                  </c:pt>
                  <c:pt idx="3">
                    <c:v>7.7149999999999996E-3</c:v>
                  </c:pt>
                  <c:pt idx="4">
                    <c:v>8.5733400000000005E-3</c:v>
                  </c:pt>
                </c:numCache>
              </c:numRef>
            </c:plus>
            <c:minus>
              <c:numRef>
                <c:f>'Main - Base and Sim1-4'!$K$113:$K$117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7.8506400000000007E-3</c:v>
                  </c:pt>
                  <c:pt idx="2">
                    <c:v>7.7818200000000001E-3</c:v>
                  </c:pt>
                  <c:pt idx="3">
                    <c:v>7.7149999999999996E-3</c:v>
                  </c:pt>
                  <c:pt idx="4">
                    <c:v>8.5733400000000005E-3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Sim1-4'!$D$106:$D$110</c:f>
              <c:numCache>
                <c:formatCode>General</c:formatCode>
                <c:ptCount val="5"/>
                <c:pt idx="0">
                  <c:v>1.99411E-2</c:v>
                </c:pt>
                <c:pt idx="1">
                  <c:v>2.6297299999999999E-2</c:v>
                </c:pt>
                <c:pt idx="2">
                  <c:v>2.7829099999999999E-2</c:v>
                </c:pt>
                <c:pt idx="3">
                  <c:v>3.5362299999999999E-2</c:v>
                </c:pt>
                <c:pt idx="4">
                  <c:v>4.5805600000000002E-2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9C-4E15-850F-CE7B964418E4}"/>
            </c:ext>
          </c:extLst>
        </c:ser>
        <c:ser>
          <c:idx val="5"/>
          <c:order val="5"/>
          <c:tx>
            <c:v>Sim4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Sim1-4'!$K$142:$K$146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7.3676599999999998E-3</c:v>
                  </c:pt>
                  <c:pt idx="2">
                    <c:v>7.5546399999999996E-3</c:v>
                  </c:pt>
                  <c:pt idx="3">
                    <c:v>7.2635199999999999E-3</c:v>
                  </c:pt>
                  <c:pt idx="4">
                    <c:v>8.1851600000000004E-3</c:v>
                  </c:pt>
                </c:numCache>
              </c:numRef>
            </c:plus>
            <c:minus>
              <c:numRef>
                <c:f>'Main - Base and Sim1-4'!$K$142:$K$146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7.3676599999999998E-3</c:v>
                  </c:pt>
                  <c:pt idx="2">
                    <c:v>7.5546399999999996E-3</c:v>
                  </c:pt>
                  <c:pt idx="3">
                    <c:v>7.2635199999999999E-3</c:v>
                  </c:pt>
                  <c:pt idx="4">
                    <c:v>8.1851600000000004E-3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Sim1-4'!$D$135:$D$139</c:f>
              <c:numCache>
                <c:formatCode>General</c:formatCode>
                <c:ptCount val="5"/>
                <c:pt idx="0">
                  <c:v>1.99411E-2</c:v>
                </c:pt>
                <c:pt idx="1">
                  <c:v>3.8842399999999999E-2</c:v>
                </c:pt>
                <c:pt idx="2">
                  <c:v>3.7061299999999998E-2</c:v>
                </c:pt>
                <c:pt idx="3">
                  <c:v>4.6132399999999997E-2</c:v>
                </c:pt>
                <c:pt idx="4">
                  <c:v>5.6456100000000002E-2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9C-4E15-850F-CE7B964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76384"/>
        <c:axId val="59802752"/>
      </c:lineChart>
      <c:catAx>
        <c:axId val="597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2752"/>
        <c:crosses val="autoZero"/>
        <c:auto val="1"/>
        <c:lblAlgn val="ctr"/>
        <c:lblOffset val="100"/>
        <c:noMultiLvlLbl val="0"/>
      </c:catAx>
      <c:valAx>
        <c:axId val="598027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BASE: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Sample'!$B$2:$B$6</c:f>
              <c:numCache>
                <c:formatCode>General</c:formatCode>
                <c:ptCount val="5"/>
                <c:pt idx="0">
                  <c:v>0.87420230499999996</c:v>
                </c:pt>
                <c:pt idx="1">
                  <c:v>0.88621148900000002</c:v>
                </c:pt>
                <c:pt idx="2">
                  <c:v>0.91885114800000001</c:v>
                </c:pt>
                <c:pt idx="3">
                  <c:v>0.89733762100000003</c:v>
                </c:pt>
                <c:pt idx="4">
                  <c:v>0.84119116599999999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C-49B8-B429-D7072022D7A2}"/>
            </c:ext>
          </c:extLst>
        </c:ser>
        <c:ser>
          <c:idx val="1"/>
          <c:order val="1"/>
          <c:tx>
            <c:strRef>
              <c:f>'TopUp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Sample'!$C$2:$C$6</c:f>
              <c:numCache>
                <c:formatCode>General</c:formatCode>
                <c:ptCount val="5"/>
                <c:pt idx="0">
                  <c:v>0.92508163899999996</c:v>
                </c:pt>
                <c:pt idx="1">
                  <c:v>0.93488536700000002</c:v>
                </c:pt>
                <c:pt idx="2">
                  <c:v>0.93255936500000003</c:v>
                </c:pt>
                <c:pt idx="3">
                  <c:v>0.91221048100000002</c:v>
                </c:pt>
                <c:pt idx="4">
                  <c:v>0.881084325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C-49B8-B429-D7072022D7A2}"/>
            </c:ext>
          </c:extLst>
        </c:ser>
        <c:ser>
          <c:idx val="2"/>
          <c:order val="2"/>
          <c:tx>
            <c:strRef>
              <c:f>'TopUp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Sample'!$D$2:$D$6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0.93726857200000002</c:v>
                </c:pt>
                <c:pt idx="2">
                  <c:v>0.93271876099999995</c:v>
                </c:pt>
                <c:pt idx="3">
                  <c:v>0.91261060000000005</c:v>
                </c:pt>
                <c:pt idx="4">
                  <c:v>0.89232613900000002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C-49B8-B429-D7072022D7A2}"/>
            </c:ext>
          </c:extLst>
        </c:ser>
        <c:ser>
          <c:idx val="3"/>
          <c:order val="3"/>
          <c:tx>
            <c:strRef>
              <c:f>'TopUp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Sample'!$E$2:$E$6</c:f>
              <c:numCache>
                <c:formatCode>General</c:formatCode>
                <c:ptCount val="5"/>
                <c:pt idx="0">
                  <c:v>0.8452167049999999</c:v>
                </c:pt>
                <c:pt idx="1">
                  <c:v>0.85562668900000005</c:v>
                </c:pt>
                <c:pt idx="2">
                  <c:v>0.88738774799999998</c:v>
                </c:pt>
                <c:pt idx="3">
                  <c:v>0.86594222100000007</c:v>
                </c:pt>
                <c:pt idx="4">
                  <c:v>0.810559166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C-49B8-B429-D7072022D7A2}"/>
            </c:ext>
          </c:extLst>
        </c:ser>
        <c:ser>
          <c:idx val="4"/>
          <c:order val="4"/>
          <c:tx>
            <c:strRef>
              <c:f>'TopUp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Sample'!$F$2:$F$6</c:f>
              <c:numCache>
                <c:formatCode>General</c:formatCode>
                <c:ptCount val="5"/>
                <c:pt idx="0">
                  <c:v>0.900968039</c:v>
                </c:pt>
                <c:pt idx="1">
                  <c:v>0.90800916700000001</c:v>
                </c:pt>
                <c:pt idx="2">
                  <c:v>0.90434556500000007</c:v>
                </c:pt>
                <c:pt idx="3">
                  <c:v>0.88312928099999999</c:v>
                </c:pt>
                <c:pt idx="4">
                  <c:v>0.85184052499999996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C-49B8-B429-D7072022D7A2}"/>
            </c:ext>
          </c:extLst>
        </c:ser>
        <c:ser>
          <c:idx val="5"/>
          <c:order val="5"/>
          <c:tx>
            <c:strRef>
              <c:f>'TopUp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Sample'!$G$2:$G$6</c:f>
              <c:numCache>
                <c:formatCode>General</c:formatCode>
                <c:ptCount val="5"/>
                <c:pt idx="0">
                  <c:v>0.91501922199999997</c:v>
                </c:pt>
                <c:pt idx="1">
                  <c:v>0.91161077200000007</c:v>
                </c:pt>
                <c:pt idx="2">
                  <c:v>0.90556196099999997</c:v>
                </c:pt>
                <c:pt idx="3">
                  <c:v>0.8846092000000001</c:v>
                </c:pt>
                <c:pt idx="4">
                  <c:v>0.863604339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C-49B8-B429-D7072022D7A2}"/>
            </c:ext>
          </c:extLst>
        </c:ser>
        <c:ser>
          <c:idx val="6"/>
          <c:order val="6"/>
          <c:tx>
            <c:strRef>
              <c:f>'TopUp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Sample'!$H$2:$H$6</c:f>
              <c:numCache>
                <c:formatCode>General</c:formatCode>
                <c:ptCount val="5"/>
                <c:pt idx="0">
                  <c:v>0.90318790500000001</c:v>
                </c:pt>
                <c:pt idx="1">
                  <c:v>0.91679628899999999</c:v>
                </c:pt>
                <c:pt idx="2">
                  <c:v>0.95031454800000004</c:v>
                </c:pt>
                <c:pt idx="3">
                  <c:v>0.92873302099999999</c:v>
                </c:pt>
                <c:pt idx="4">
                  <c:v>0.87182316599999998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6C-49B8-B429-D7072022D7A2}"/>
            </c:ext>
          </c:extLst>
        </c:ser>
        <c:ser>
          <c:idx val="7"/>
          <c:order val="7"/>
          <c:tx>
            <c:strRef>
              <c:f>'TopUp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Sample'!$I$2:$I$6</c:f>
              <c:numCache>
                <c:formatCode>General</c:formatCode>
                <c:ptCount val="5"/>
                <c:pt idx="0">
                  <c:v>0.94919523899999991</c:v>
                </c:pt>
                <c:pt idx="1">
                  <c:v>0.96176156700000004</c:v>
                </c:pt>
                <c:pt idx="2">
                  <c:v>0.96077316499999998</c:v>
                </c:pt>
                <c:pt idx="3">
                  <c:v>0.94129168100000005</c:v>
                </c:pt>
                <c:pt idx="4">
                  <c:v>0.91032812500000004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6C-49B8-B429-D7072022D7A2}"/>
            </c:ext>
          </c:extLst>
        </c:ser>
        <c:ser>
          <c:idx val="8"/>
          <c:order val="8"/>
          <c:tx>
            <c:strRef>
              <c:f>'TopUp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Sample'!$J$2:$J$6</c:f>
              <c:numCache>
                <c:formatCode>General</c:formatCode>
                <c:ptCount val="5"/>
                <c:pt idx="0">
                  <c:v>0.95816362200000005</c:v>
                </c:pt>
                <c:pt idx="1">
                  <c:v>0.96292637199999997</c:v>
                </c:pt>
                <c:pt idx="2">
                  <c:v>0.95987556099999993</c:v>
                </c:pt>
                <c:pt idx="3">
                  <c:v>0.940612</c:v>
                </c:pt>
                <c:pt idx="4">
                  <c:v>0.92104793900000004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6C-49B8-B429-D7072022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7616"/>
        <c:axId val="59889152"/>
      </c:lineChart>
      <c:catAx>
        <c:axId val="598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152"/>
        <c:crosses val="autoZero"/>
        <c:auto val="1"/>
        <c:lblAlgn val="ctr"/>
        <c:lblOffset val="100"/>
        <c:noMultiLvlLbl val="0"/>
      </c:catAx>
      <c:valAx>
        <c:axId val="5988915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SIM1: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Sample'!$B$2:$B$6</c:f>
              <c:numCache>
                <c:formatCode>General</c:formatCode>
                <c:ptCount val="5"/>
                <c:pt idx="0">
                  <c:v>0.87238884900000002</c:v>
                </c:pt>
                <c:pt idx="1">
                  <c:v>0.88513784299999998</c:v>
                </c:pt>
                <c:pt idx="2">
                  <c:v>0.91019779599999995</c:v>
                </c:pt>
                <c:pt idx="3">
                  <c:v>0.89714661500000004</c:v>
                </c:pt>
                <c:pt idx="4">
                  <c:v>0.84174646900000005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B-4C7C-8E19-29D45083EE7A}"/>
            </c:ext>
          </c:extLst>
        </c:ser>
        <c:ser>
          <c:idx val="1"/>
          <c:order val="1"/>
          <c:tx>
            <c:strRef>
              <c:f>'[6]TopUp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Sample'!$C$2:$C$6</c:f>
              <c:numCache>
                <c:formatCode>General</c:formatCode>
                <c:ptCount val="5"/>
                <c:pt idx="0">
                  <c:v>0.92466796399999995</c:v>
                </c:pt>
                <c:pt idx="1">
                  <c:v>0.89429821799999998</c:v>
                </c:pt>
                <c:pt idx="2">
                  <c:v>0.91000102400000005</c:v>
                </c:pt>
                <c:pt idx="3">
                  <c:v>0.89161775799999998</c:v>
                </c:pt>
                <c:pt idx="4">
                  <c:v>0.86462059000000002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B-4C7C-8E19-29D45083EE7A}"/>
            </c:ext>
          </c:extLst>
        </c:ser>
        <c:ser>
          <c:idx val="2"/>
          <c:order val="2"/>
          <c:tx>
            <c:strRef>
              <c:f>'[6]TopUp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Sample'!$D$2:$D$6</c:f>
              <c:numCache>
                <c:formatCode>General</c:formatCode>
                <c:ptCount val="5"/>
                <c:pt idx="0">
                  <c:v>0.93437268900000003</c:v>
                </c:pt>
                <c:pt idx="1">
                  <c:v>0.88554943399999997</c:v>
                </c:pt>
                <c:pt idx="2">
                  <c:v>0.90337547900000004</c:v>
                </c:pt>
                <c:pt idx="3">
                  <c:v>0.88518456499999998</c:v>
                </c:pt>
                <c:pt idx="4">
                  <c:v>0.87060889699999999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B-4C7C-8E19-29D45083EE7A}"/>
            </c:ext>
          </c:extLst>
        </c:ser>
        <c:ser>
          <c:idx val="3"/>
          <c:order val="3"/>
          <c:tx>
            <c:strRef>
              <c:f>'[6]TopUp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Sample'!$E$2:$E$6</c:f>
              <c:numCache>
                <c:formatCode>General</c:formatCode>
                <c:ptCount val="5"/>
                <c:pt idx="0">
                  <c:v>0.84327802000000007</c:v>
                </c:pt>
                <c:pt idx="1">
                  <c:v>0.854634334</c:v>
                </c:pt>
                <c:pt idx="2">
                  <c:v>0.87905805000000004</c:v>
                </c:pt>
                <c:pt idx="3">
                  <c:v>0.86553657000000006</c:v>
                </c:pt>
                <c:pt idx="4">
                  <c:v>0.81121284699999996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B-4C7C-8E19-29D45083EE7A}"/>
            </c:ext>
          </c:extLst>
        </c:ser>
        <c:ser>
          <c:idx val="4"/>
          <c:order val="4"/>
          <c:tx>
            <c:strRef>
              <c:f>'[6]TopUp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Sample'!$F$2:$F$6</c:f>
              <c:numCache>
                <c:formatCode>General</c:formatCode>
                <c:ptCount val="5"/>
                <c:pt idx="0">
                  <c:v>0.90022760099999999</c:v>
                </c:pt>
                <c:pt idx="1">
                  <c:v>0.86894490000000002</c:v>
                </c:pt>
                <c:pt idx="2">
                  <c:v>0.8840274079999999</c:v>
                </c:pt>
                <c:pt idx="3">
                  <c:v>0.86117540300000006</c:v>
                </c:pt>
                <c:pt idx="4">
                  <c:v>0.833442978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B-4C7C-8E19-29D45083EE7A}"/>
            </c:ext>
          </c:extLst>
        </c:ser>
        <c:ser>
          <c:idx val="5"/>
          <c:order val="5"/>
          <c:tx>
            <c:strRef>
              <c:f>'[6]TopUp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Sample'!$G$2:$G$6</c:f>
              <c:numCache>
                <c:formatCode>General</c:formatCode>
                <c:ptCount val="5"/>
                <c:pt idx="0">
                  <c:v>0.91431974700000007</c:v>
                </c:pt>
                <c:pt idx="1">
                  <c:v>0.86081790299999994</c:v>
                </c:pt>
                <c:pt idx="2">
                  <c:v>0.87997178600000003</c:v>
                </c:pt>
                <c:pt idx="3">
                  <c:v>0.85829913499999999</c:v>
                </c:pt>
                <c:pt idx="4">
                  <c:v>0.84026667399999999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BB-4C7C-8E19-29D45083EE7A}"/>
            </c:ext>
          </c:extLst>
        </c:ser>
        <c:ser>
          <c:idx val="6"/>
          <c:order val="6"/>
          <c:tx>
            <c:strRef>
              <c:f>'[6]TopUp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Sample'!$H$2:$H$6</c:f>
              <c:numCache>
                <c:formatCode>General</c:formatCode>
                <c:ptCount val="5"/>
                <c:pt idx="0">
                  <c:v>0.90151241999999998</c:v>
                </c:pt>
                <c:pt idx="1">
                  <c:v>0.91565753399999994</c:v>
                </c:pt>
                <c:pt idx="2">
                  <c:v>0.94135805000000006</c:v>
                </c:pt>
                <c:pt idx="3">
                  <c:v>0.92877536999999999</c:v>
                </c:pt>
                <c:pt idx="4">
                  <c:v>0.87229284699999998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BB-4C7C-8E19-29D45083EE7A}"/>
            </c:ext>
          </c:extLst>
        </c:ser>
        <c:ser>
          <c:idx val="7"/>
          <c:order val="7"/>
          <c:tx>
            <c:strRef>
              <c:f>'[6]TopUp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Sample'!$I$2:$I$6</c:f>
              <c:numCache>
                <c:formatCode>General</c:formatCode>
                <c:ptCount val="5"/>
                <c:pt idx="0">
                  <c:v>0.94912200099999999</c:v>
                </c:pt>
                <c:pt idx="1">
                  <c:v>0.92285090000000003</c:v>
                </c:pt>
                <c:pt idx="2">
                  <c:v>0.94125660799999999</c:v>
                </c:pt>
                <c:pt idx="3">
                  <c:v>0.92048340299999998</c:v>
                </c:pt>
                <c:pt idx="4">
                  <c:v>0.89226577799999995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BB-4C7C-8E19-29D45083EE7A}"/>
            </c:ext>
          </c:extLst>
        </c:ser>
        <c:ser>
          <c:idx val="8"/>
          <c:order val="8"/>
          <c:tx>
            <c:strRef>
              <c:f>'[6]TopUp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Sample'!$J$2:$J$6</c:f>
              <c:numCache>
                <c:formatCode>General</c:formatCode>
                <c:ptCount val="5"/>
                <c:pt idx="0">
                  <c:v>0.95785334700000002</c:v>
                </c:pt>
                <c:pt idx="1">
                  <c:v>0.91317270299999997</c:v>
                </c:pt>
                <c:pt idx="2">
                  <c:v>0.93626458600000007</c:v>
                </c:pt>
                <c:pt idx="3">
                  <c:v>0.91617153499999993</c:v>
                </c:pt>
                <c:pt idx="4">
                  <c:v>0.89802387399999994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BB-4C7C-8E19-29D45083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8960"/>
        <c:axId val="59930496"/>
      </c:lineChart>
      <c:catAx>
        <c:axId val="599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0496"/>
        <c:crosses val="autoZero"/>
        <c:auto val="1"/>
        <c:lblAlgn val="ctr"/>
        <c:lblOffset val="100"/>
        <c:noMultiLvlLbl val="0"/>
      </c:catAx>
      <c:valAx>
        <c:axId val="5993049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SIM3: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Sample'!$B$2:$B$6</c:f>
              <c:numCache>
                <c:formatCode>General</c:formatCode>
                <c:ptCount val="5"/>
                <c:pt idx="0">
                  <c:v>0.87238884900000002</c:v>
                </c:pt>
                <c:pt idx="1">
                  <c:v>0.88513784299999998</c:v>
                </c:pt>
                <c:pt idx="2">
                  <c:v>0.91019779599999995</c:v>
                </c:pt>
                <c:pt idx="3">
                  <c:v>0.89714661500000004</c:v>
                </c:pt>
                <c:pt idx="4">
                  <c:v>0.84174646900000005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C-4F65-963B-17F77CD96989}"/>
            </c:ext>
          </c:extLst>
        </c:ser>
        <c:ser>
          <c:idx val="1"/>
          <c:order val="1"/>
          <c:tx>
            <c:strRef>
              <c:f>'[8]TopUp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Sample'!$C$2:$C$6</c:f>
              <c:numCache>
                <c:formatCode>General</c:formatCode>
                <c:ptCount val="5"/>
                <c:pt idx="0">
                  <c:v>0.92466796399999995</c:v>
                </c:pt>
                <c:pt idx="1">
                  <c:v>0.94735353</c:v>
                </c:pt>
                <c:pt idx="2">
                  <c:v>0.94623978900000005</c:v>
                </c:pt>
                <c:pt idx="3">
                  <c:v>0.91411107800000002</c:v>
                </c:pt>
                <c:pt idx="4">
                  <c:v>0.886508399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C-4F65-963B-17F77CD96989}"/>
            </c:ext>
          </c:extLst>
        </c:ser>
        <c:ser>
          <c:idx val="2"/>
          <c:order val="2"/>
          <c:tx>
            <c:strRef>
              <c:f>'[8]TopUp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Sample'!$D$2:$D$6</c:f>
              <c:numCache>
                <c:formatCode>General</c:formatCode>
                <c:ptCount val="5"/>
                <c:pt idx="0">
                  <c:v>0.93437268900000003</c:v>
                </c:pt>
                <c:pt idx="1">
                  <c:v>0.94459403399999997</c:v>
                </c:pt>
                <c:pt idx="2">
                  <c:v>0.94493991099999997</c:v>
                </c:pt>
                <c:pt idx="3">
                  <c:v>0.92223575300000005</c:v>
                </c:pt>
                <c:pt idx="4">
                  <c:v>0.90132195000000004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C-4F65-963B-17F77CD96989}"/>
            </c:ext>
          </c:extLst>
        </c:ser>
        <c:ser>
          <c:idx val="3"/>
          <c:order val="3"/>
          <c:tx>
            <c:strRef>
              <c:f>'[8]TopUp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Sample'!$E$2:$E$6</c:f>
              <c:numCache>
                <c:formatCode>General</c:formatCode>
                <c:ptCount val="5"/>
                <c:pt idx="0">
                  <c:v>0.84327802000000007</c:v>
                </c:pt>
                <c:pt idx="1">
                  <c:v>0.854634334</c:v>
                </c:pt>
                <c:pt idx="2">
                  <c:v>0.87905805000000004</c:v>
                </c:pt>
                <c:pt idx="3">
                  <c:v>0.86553657000000006</c:v>
                </c:pt>
                <c:pt idx="4">
                  <c:v>0.81121284699999996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C-4F65-963B-17F77CD96989}"/>
            </c:ext>
          </c:extLst>
        </c:ser>
        <c:ser>
          <c:idx val="4"/>
          <c:order val="4"/>
          <c:tx>
            <c:strRef>
              <c:f>'[8]TopUp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Sample'!$F$2:$F$6</c:f>
              <c:numCache>
                <c:formatCode>General</c:formatCode>
                <c:ptCount val="5"/>
                <c:pt idx="0">
                  <c:v>0.90022760099999999</c:v>
                </c:pt>
                <c:pt idx="1">
                  <c:v>0.92314587400000003</c:v>
                </c:pt>
                <c:pt idx="2">
                  <c:v>0.91896689799999998</c:v>
                </c:pt>
                <c:pt idx="3">
                  <c:v>0.88434395999999993</c:v>
                </c:pt>
                <c:pt idx="4">
                  <c:v>0.85511272599999999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C-4F65-963B-17F77CD96989}"/>
            </c:ext>
          </c:extLst>
        </c:ser>
        <c:ser>
          <c:idx val="5"/>
          <c:order val="5"/>
          <c:tx>
            <c:strRef>
              <c:f>'[8]TopUp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Sample'!$G$2:$G$6</c:f>
              <c:numCache>
                <c:formatCode>General</c:formatCode>
                <c:ptCount val="5"/>
                <c:pt idx="0">
                  <c:v>0.91431974700000007</c:v>
                </c:pt>
                <c:pt idx="1">
                  <c:v>0.92328706700000007</c:v>
                </c:pt>
                <c:pt idx="2">
                  <c:v>0.92039677099999995</c:v>
                </c:pt>
                <c:pt idx="3">
                  <c:v>0.89587851299999999</c:v>
                </c:pt>
                <c:pt idx="4">
                  <c:v>0.87081469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C-4F65-963B-17F77CD96989}"/>
            </c:ext>
          </c:extLst>
        </c:ser>
        <c:ser>
          <c:idx val="6"/>
          <c:order val="6"/>
          <c:tx>
            <c:strRef>
              <c:f>'[8]TopUp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Sample'!$H$2:$H$6</c:f>
              <c:numCache>
                <c:formatCode>General</c:formatCode>
                <c:ptCount val="5"/>
                <c:pt idx="0">
                  <c:v>0.90151241999999998</c:v>
                </c:pt>
                <c:pt idx="1">
                  <c:v>0.91565753399999994</c:v>
                </c:pt>
                <c:pt idx="2">
                  <c:v>0.94135805000000006</c:v>
                </c:pt>
                <c:pt idx="3">
                  <c:v>0.92877536999999999</c:v>
                </c:pt>
                <c:pt idx="4">
                  <c:v>0.87229284699999998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C-4F65-963B-17F77CD96989}"/>
            </c:ext>
          </c:extLst>
        </c:ser>
        <c:ser>
          <c:idx val="7"/>
          <c:order val="7"/>
          <c:tx>
            <c:strRef>
              <c:f>'[8]TopUp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Sample'!$I$2:$I$6</c:f>
              <c:numCache>
                <c:formatCode>General</c:formatCode>
                <c:ptCount val="5"/>
                <c:pt idx="0">
                  <c:v>0.94912200099999999</c:v>
                </c:pt>
                <c:pt idx="1">
                  <c:v>0.98020107400000001</c:v>
                </c:pt>
                <c:pt idx="2">
                  <c:v>0.97918409800000006</c:v>
                </c:pt>
                <c:pt idx="3">
                  <c:v>0.94568715999999997</c:v>
                </c:pt>
                <c:pt idx="4">
                  <c:v>0.91536392599999994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8C-4F65-963B-17F77CD96989}"/>
            </c:ext>
          </c:extLst>
        </c:ser>
        <c:ser>
          <c:idx val="8"/>
          <c:order val="8"/>
          <c:tx>
            <c:strRef>
              <c:f>'[8]TopUp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Sample'!$J$2:$J$6</c:f>
              <c:numCache>
                <c:formatCode>General</c:formatCode>
                <c:ptCount val="5"/>
                <c:pt idx="0">
                  <c:v>0.95785334700000002</c:v>
                </c:pt>
                <c:pt idx="1">
                  <c:v>0.97807786699999999</c:v>
                </c:pt>
                <c:pt idx="2">
                  <c:v>0.97982557100000001</c:v>
                </c:pt>
                <c:pt idx="3">
                  <c:v>0.95682851300000005</c:v>
                </c:pt>
                <c:pt idx="4">
                  <c:v>0.93058989000000003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8C-4F65-963B-17F77CD9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1728"/>
        <c:axId val="59963264"/>
      </c:lineChart>
      <c:catAx>
        <c:axId val="599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3264"/>
        <c:crosses val="autoZero"/>
        <c:auto val="1"/>
        <c:lblAlgn val="ctr"/>
        <c:lblOffset val="100"/>
        <c:noMultiLvlLbl val="0"/>
      </c:catAx>
      <c:valAx>
        <c:axId val="5996326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Sample'!$B$16:$B$20</c:f>
              <c:numCache>
                <c:formatCode>General</c:formatCode>
                <c:ptCount val="5"/>
                <c:pt idx="0">
                  <c:v>6.4299563000000004E-2</c:v>
                </c:pt>
                <c:pt idx="1">
                  <c:v>6.6361130000000004E-2</c:v>
                </c:pt>
                <c:pt idx="2">
                  <c:v>5.6982199999999997E-2</c:v>
                </c:pt>
                <c:pt idx="3">
                  <c:v>6.4859671999999993E-2</c:v>
                </c:pt>
                <c:pt idx="4">
                  <c:v>7.0250638000000004E-2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1-4E30-AEED-5B05E04C1EBF}"/>
            </c:ext>
          </c:extLst>
        </c:ser>
        <c:ser>
          <c:idx val="1"/>
          <c:order val="1"/>
          <c:tx>
            <c:strRef>
              <c:f>'Main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Sample'!$C$16:$C$20</c:f>
              <c:numCache>
                <c:formatCode>General</c:formatCode>
                <c:ptCount val="5"/>
                <c:pt idx="0">
                  <c:v>3.4769700000000001E-2</c:v>
                </c:pt>
                <c:pt idx="1">
                  <c:v>3.2792200000000001E-2</c:v>
                </c:pt>
                <c:pt idx="2">
                  <c:v>3.7989200000000001E-2</c:v>
                </c:pt>
                <c:pt idx="3">
                  <c:v>4.3135100000000003E-2</c:v>
                </c:pt>
                <c:pt idx="4">
                  <c:v>5.3027600000000001E-2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1-4E30-AEED-5B05E04C1EBF}"/>
            </c:ext>
          </c:extLst>
        </c:ser>
        <c:ser>
          <c:idx val="2"/>
          <c:order val="2"/>
          <c:tx>
            <c:strRef>
              <c:f>'Main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Sample'!$D$16:$D$20</c:f>
              <c:numCache>
                <c:formatCode>General</c:formatCode>
                <c:ptCount val="5"/>
                <c:pt idx="0">
                  <c:v>1.99411E-2</c:v>
                </c:pt>
                <c:pt idx="1">
                  <c:v>2.5189599999999999E-2</c:v>
                </c:pt>
                <c:pt idx="2">
                  <c:v>2.9003299999999999E-2</c:v>
                </c:pt>
                <c:pt idx="3">
                  <c:v>3.6655600000000003E-2</c:v>
                </c:pt>
                <c:pt idx="4">
                  <c:v>4.8301200000000002E-2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1-4E30-AEED-5B05E04C1EBF}"/>
            </c:ext>
          </c:extLst>
        </c:ser>
        <c:ser>
          <c:idx val="3"/>
          <c:order val="3"/>
          <c:tx>
            <c:strRef>
              <c:f>'Main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Sample'!$E$16:$E$20</c:f>
              <c:numCache>
                <c:formatCode>General</c:formatCode>
                <c:ptCount val="5"/>
                <c:pt idx="0">
                  <c:v>5.5717443000000005E-2</c:v>
                </c:pt>
                <c:pt idx="1">
                  <c:v>5.7199690000000004E-2</c:v>
                </c:pt>
                <c:pt idx="2">
                  <c:v>4.8152819999999999E-2</c:v>
                </c:pt>
                <c:pt idx="3">
                  <c:v>5.6051611999999994E-2</c:v>
                </c:pt>
                <c:pt idx="4">
                  <c:v>6.0944438000000004E-2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1-4E30-AEED-5B05E04C1EBF}"/>
            </c:ext>
          </c:extLst>
        </c:ser>
        <c:ser>
          <c:idx val="4"/>
          <c:order val="4"/>
          <c:tx>
            <c:strRef>
              <c:f>'Main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Sample'!$F$16:$F$20</c:f>
              <c:numCache>
                <c:formatCode>General</c:formatCode>
                <c:ptCount val="5"/>
                <c:pt idx="0">
                  <c:v>2.9040380000000001E-2</c:v>
                </c:pt>
                <c:pt idx="1">
                  <c:v>2.6658939999999999E-2</c:v>
                </c:pt>
                <c:pt idx="2">
                  <c:v>3.1305039999999999E-2</c:v>
                </c:pt>
                <c:pt idx="3">
                  <c:v>3.6167480000000002E-2</c:v>
                </c:pt>
                <c:pt idx="4">
                  <c:v>4.5390279999999998E-2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71-4E30-AEED-5B05E04C1EBF}"/>
            </c:ext>
          </c:extLst>
        </c:ser>
        <c:ser>
          <c:idx val="5"/>
          <c:order val="5"/>
          <c:tx>
            <c:strRef>
              <c:f>'Main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Sample'!$G$16:$G$20</c:f>
              <c:numCache>
                <c:formatCode>General</c:formatCode>
                <c:ptCount val="5"/>
                <c:pt idx="0">
                  <c:v>1.5440860000000001E-2</c:v>
                </c:pt>
                <c:pt idx="1">
                  <c:v>1.9461139999999998E-2</c:v>
                </c:pt>
                <c:pt idx="2">
                  <c:v>2.3000979999999997E-2</c:v>
                </c:pt>
                <c:pt idx="3">
                  <c:v>3.0039120000000002E-2</c:v>
                </c:pt>
                <c:pt idx="4">
                  <c:v>4.0929720000000003E-2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71-4E30-AEED-5B05E04C1EBF}"/>
            </c:ext>
          </c:extLst>
        </c:ser>
        <c:ser>
          <c:idx val="6"/>
          <c:order val="6"/>
          <c:tx>
            <c:strRef>
              <c:f>'Main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Sample'!$H$16:$H$20</c:f>
              <c:numCache>
                <c:formatCode>General</c:formatCode>
                <c:ptCount val="5"/>
                <c:pt idx="0">
                  <c:v>7.2881683000000003E-2</c:v>
                </c:pt>
                <c:pt idx="1">
                  <c:v>7.5522570000000011E-2</c:v>
                </c:pt>
                <c:pt idx="2">
                  <c:v>6.5811579999999995E-2</c:v>
                </c:pt>
                <c:pt idx="3">
                  <c:v>7.3667731999999986E-2</c:v>
                </c:pt>
                <c:pt idx="4">
                  <c:v>7.9556838000000005E-2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71-4E30-AEED-5B05E04C1EBF}"/>
            </c:ext>
          </c:extLst>
        </c:ser>
        <c:ser>
          <c:idx val="7"/>
          <c:order val="7"/>
          <c:tx>
            <c:strRef>
              <c:f>'Main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Sample'!$I$16:$I$20</c:f>
              <c:numCache>
                <c:formatCode>General</c:formatCode>
                <c:ptCount val="5"/>
                <c:pt idx="0">
                  <c:v>4.0499020000000004E-2</c:v>
                </c:pt>
                <c:pt idx="1">
                  <c:v>3.8925460000000002E-2</c:v>
                </c:pt>
                <c:pt idx="2">
                  <c:v>4.4673360000000002E-2</c:v>
                </c:pt>
                <c:pt idx="3">
                  <c:v>5.0102720000000003E-2</c:v>
                </c:pt>
                <c:pt idx="4">
                  <c:v>6.0664920000000004E-2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71-4E30-AEED-5B05E04C1EBF}"/>
            </c:ext>
          </c:extLst>
        </c:ser>
        <c:ser>
          <c:idx val="8"/>
          <c:order val="8"/>
          <c:tx>
            <c:strRef>
              <c:f>'Main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Sample'!$J$16:$J$20</c:f>
              <c:numCache>
                <c:formatCode>General</c:formatCode>
                <c:ptCount val="5"/>
                <c:pt idx="0">
                  <c:v>2.4441339999999999E-2</c:v>
                </c:pt>
                <c:pt idx="1">
                  <c:v>3.0918060000000001E-2</c:v>
                </c:pt>
                <c:pt idx="2">
                  <c:v>3.5005620000000001E-2</c:v>
                </c:pt>
                <c:pt idx="3">
                  <c:v>4.3272080000000004E-2</c:v>
                </c:pt>
                <c:pt idx="4">
                  <c:v>5.5672680000000002E-2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71-4E30-AEED-5B05E04C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3728"/>
        <c:axId val="95912704"/>
      </c:lineChart>
      <c:catAx>
        <c:axId val="937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704"/>
        <c:crosses val="autoZero"/>
        <c:auto val="1"/>
        <c:lblAlgn val="ctr"/>
        <c:lblOffset val="100"/>
        <c:noMultiLvlLbl val="0"/>
      </c:catAx>
      <c:valAx>
        <c:axId val="95912704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372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BASE: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Sample'!$B$16:$B$20</c:f>
              <c:numCache>
                <c:formatCode>General</c:formatCode>
                <c:ptCount val="5"/>
                <c:pt idx="0">
                  <c:v>8.0844405999999994E-2</c:v>
                </c:pt>
                <c:pt idx="1">
                  <c:v>7.7527183999999999E-2</c:v>
                </c:pt>
                <c:pt idx="2">
                  <c:v>5.4206799999999999E-2</c:v>
                </c:pt>
                <c:pt idx="3">
                  <c:v>6.9060015000000002E-2</c:v>
                </c:pt>
                <c:pt idx="4">
                  <c:v>0.11000004400000001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B-47D2-ACD6-9304076C3C70}"/>
            </c:ext>
          </c:extLst>
        </c:ser>
        <c:ser>
          <c:idx val="1"/>
          <c:order val="1"/>
          <c:tx>
            <c:strRef>
              <c:f>'TopUp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Sample'!$C$16:$C$20</c:f>
              <c:numCache>
                <c:formatCode>General</c:formatCode>
                <c:ptCount val="5"/>
                <c:pt idx="0">
                  <c:v>4.2401899999999999E-2</c:v>
                </c:pt>
                <c:pt idx="1">
                  <c:v>3.83328E-2</c:v>
                </c:pt>
                <c:pt idx="2">
                  <c:v>4.0549500000000002E-2</c:v>
                </c:pt>
                <c:pt idx="3">
                  <c:v>5.4302599999999999E-2</c:v>
                </c:pt>
                <c:pt idx="4">
                  <c:v>7.4680175000000001E-2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B-47D2-ACD6-9304076C3C70}"/>
            </c:ext>
          </c:extLst>
        </c:ser>
        <c:ser>
          <c:idx val="2"/>
          <c:order val="2"/>
          <c:tx>
            <c:strRef>
              <c:f>'TopUp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Sample'!$D$16:$D$20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3.5992700000000002E-2</c:v>
                </c:pt>
                <c:pt idx="2">
                  <c:v>3.9540699999999998E-2</c:v>
                </c:pt>
                <c:pt idx="3">
                  <c:v>5.27457E-2</c:v>
                </c:pt>
                <c:pt idx="4">
                  <c:v>6.5780395000000005E-2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B-47D2-ACD6-9304076C3C70}"/>
            </c:ext>
          </c:extLst>
        </c:ser>
        <c:ser>
          <c:idx val="3"/>
          <c:order val="3"/>
          <c:tx>
            <c:strRef>
              <c:f>'TopUp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Sample'!$E$16:$E$20</c:f>
              <c:numCache>
                <c:formatCode>General</c:formatCode>
                <c:ptCount val="5"/>
                <c:pt idx="0">
                  <c:v>6.2215605999999993E-2</c:v>
                </c:pt>
                <c:pt idx="1">
                  <c:v>5.6687983999999997E-2</c:v>
                </c:pt>
                <c:pt idx="2">
                  <c:v>3.3189200000000002E-2</c:v>
                </c:pt>
                <c:pt idx="3">
                  <c:v>4.7940015000000002E-2</c:v>
                </c:pt>
                <c:pt idx="4">
                  <c:v>8.8779044000000001E-2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B-47D2-ACD6-9304076C3C70}"/>
            </c:ext>
          </c:extLst>
        </c:ser>
        <c:ser>
          <c:idx val="4"/>
          <c:order val="4"/>
          <c:tx>
            <c:strRef>
              <c:f>'TopUp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Sample'!$F$16:$F$20</c:f>
              <c:numCache>
                <c:formatCode>General</c:formatCode>
                <c:ptCount val="5"/>
                <c:pt idx="0">
                  <c:v>2.8754099999999998E-2</c:v>
                </c:pt>
                <c:pt idx="1">
                  <c:v>2.2510800000000001E-2</c:v>
                </c:pt>
                <c:pt idx="2">
                  <c:v>2.3585500000000002E-2</c:v>
                </c:pt>
                <c:pt idx="3">
                  <c:v>3.6313999999999999E-2</c:v>
                </c:pt>
                <c:pt idx="4">
                  <c:v>5.6313975000000002E-2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1B-47D2-ACD6-9304076C3C70}"/>
            </c:ext>
          </c:extLst>
        </c:ser>
        <c:ser>
          <c:idx val="5"/>
          <c:order val="5"/>
          <c:tx>
            <c:strRef>
              <c:f>'TopUp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Sample'!$G$16:$G$20</c:f>
              <c:numCache>
                <c:formatCode>General</c:formatCode>
                <c:ptCount val="5"/>
                <c:pt idx="0">
                  <c:v>2.2837919999999998E-2</c:v>
                </c:pt>
                <c:pt idx="1">
                  <c:v>2.1271240000000004E-2</c:v>
                </c:pt>
                <c:pt idx="2">
                  <c:v>2.35807E-2</c:v>
                </c:pt>
                <c:pt idx="3">
                  <c:v>3.5844500000000001E-2</c:v>
                </c:pt>
                <c:pt idx="4">
                  <c:v>4.8232995000000001E-2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1B-47D2-ACD6-9304076C3C70}"/>
            </c:ext>
          </c:extLst>
        </c:ser>
        <c:ser>
          <c:idx val="6"/>
          <c:order val="6"/>
          <c:tx>
            <c:strRef>
              <c:f>'TopUp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Sample'!$H$16:$H$20</c:f>
              <c:numCache>
                <c:formatCode>General</c:formatCode>
                <c:ptCount val="5"/>
                <c:pt idx="0">
                  <c:v>9.9473205999999995E-2</c:v>
                </c:pt>
                <c:pt idx="1">
                  <c:v>9.8366384000000001E-2</c:v>
                </c:pt>
                <c:pt idx="2">
                  <c:v>7.5224399999999997E-2</c:v>
                </c:pt>
                <c:pt idx="3">
                  <c:v>9.0180015000000002E-2</c:v>
                </c:pt>
                <c:pt idx="4">
                  <c:v>0.13122104400000001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1B-47D2-ACD6-9304076C3C70}"/>
            </c:ext>
          </c:extLst>
        </c:ser>
        <c:ser>
          <c:idx val="7"/>
          <c:order val="7"/>
          <c:tx>
            <c:strRef>
              <c:f>'TopUp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Sample'!$I$16:$I$20</c:f>
              <c:numCache>
                <c:formatCode>General</c:formatCode>
                <c:ptCount val="5"/>
                <c:pt idx="0">
                  <c:v>5.6049700000000001E-2</c:v>
                </c:pt>
                <c:pt idx="1">
                  <c:v>5.4154800000000003E-2</c:v>
                </c:pt>
                <c:pt idx="2">
                  <c:v>5.7513500000000002E-2</c:v>
                </c:pt>
                <c:pt idx="3">
                  <c:v>7.22912E-2</c:v>
                </c:pt>
                <c:pt idx="4">
                  <c:v>9.3046375000000001E-2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1B-47D2-ACD6-9304076C3C70}"/>
            </c:ext>
          </c:extLst>
        </c:ser>
        <c:ser>
          <c:idx val="8"/>
          <c:order val="8"/>
          <c:tx>
            <c:strRef>
              <c:f>'TopUp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Sample'!$J$16:$J$20</c:f>
              <c:numCache>
                <c:formatCode>General</c:formatCode>
                <c:ptCount val="5"/>
                <c:pt idx="0">
                  <c:v>4.639008E-2</c:v>
                </c:pt>
                <c:pt idx="1">
                  <c:v>5.0714160000000001E-2</c:v>
                </c:pt>
                <c:pt idx="2">
                  <c:v>5.55007E-2</c:v>
                </c:pt>
                <c:pt idx="3">
                  <c:v>6.9646899999999998E-2</c:v>
                </c:pt>
                <c:pt idx="4">
                  <c:v>8.332779500000001E-2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1B-47D2-ACD6-9304076C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56416"/>
        <c:axId val="80557952"/>
      </c:lineChart>
      <c:catAx>
        <c:axId val="805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7952"/>
        <c:crosses val="autoZero"/>
        <c:auto val="1"/>
        <c:lblAlgn val="ctr"/>
        <c:lblOffset val="100"/>
        <c:noMultiLvlLbl val="0"/>
      </c:catAx>
      <c:valAx>
        <c:axId val="805579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641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SIM3: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Sample'!$B$16:$B$20</c:f>
              <c:numCache>
                <c:formatCode>General</c:formatCode>
                <c:ptCount val="5"/>
                <c:pt idx="0">
                  <c:v>8.1762451999999999E-2</c:v>
                </c:pt>
                <c:pt idx="1">
                  <c:v>7.8554566000000006E-2</c:v>
                </c:pt>
                <c:pt idx="2">
                  <c:v>6.0381499999999998E-2</c:v>
                </c:pt>
                <c:pt idx="3">
                  <c:v>7.0263866999999994E-2</c:v>
                </c:pt>
                <c:pt idx="4">
                  <c:v>0.111401373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6-4062-BC63-41AE4958A79B}"/>
            </c:ext>
          </c:extLst>
        </c:ser>
        <c:ser>
          <c:idx val="1"/>
          <c:order val="1"/>
          <c:tx>
            <c:strRef>
              <c:f>'[8]TopUp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Sample'!$C$16:$C$20</c:f>
              <c:numCache>
                <c:formatCode>General</c:formatCode>
                <c:ptCount val="5"/>
                <c:pt idx="0">
                  <c:v>4.2489600000000002E-2</c:v>
                </c:pt>
                <c:pt idx="1">
                  <c:v>3.1884700000000002E-2</c:v>
                </c:pt>
                <c:pt idx="2">
                  <c:v>3.3163600000000001E-2</c:v>
                </c:pt>
                <c:pt idx="3">
                  <c:v>5.4667E-2</c:v>
                </c:pt>
                <c:pt idx="4">
                  <c:v>7.3487653E-2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6-4062-BC63-41AE4958A79B}"/>
            </c:ext>
          </c:extLst>
        </c:ser>
        <c:ser>
          <c:idx val="2"/>
          <c:order val="2"/>
          <c:tx>
            <c:strRef>
              <c:f>'[8]TopUp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Sample'!$D$16:$D$20</c:f>
              <c:numCache>
                <c:formatCode>General</c:formatCode>
                <c:ptCount val="5"/>
                <c:pt idx="0">
                  <c:v>3.5697399999999997E-2</c:v>
                </c:pt>
                <c:pt idx="1">
                  <c:v>3.2891200000000002E-2</c:v>
                </c:pt>
                <c:pt idx="2">
                  <c:v>3.3312399999999999E-2</c:v>
                </c:pt>
                <c:pt idx="3">
                  <c:v>4.8535300000000003E-2</c:v>
                </c:pt>
                <c:pt idx="4">
                  <c:v>6.2411500000000002E-2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6-4062-BC63-41AE4958A79B}"/>
            </c:ext>
          </c:extLst>
        </c:ser>
        <c:ser>
          <c:idx val="3"/>
          <c:order val="3"/>
          <c:tx>
            <c:strRef>
              <c:f>'[8]TopUp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Sample'!$E$16:$E$20</c:f>
              <c:numCache>
                <c:formatCode>General</c:formatCode>
                <c:ptCount val="5"/>
                <c:pt idx="0">
                  <c:v>6.310136999999999E-2</c:v>
                </c:pt>
                <c:pt idx="1">
                  <c:v>5.7681032000000007E-2</c:v>
                </c:pt>
                <c:pt idx="2">
                  <c:v>3.9429600000000002E-2</c:v>
                </c:pt>
                <c:pt idx="3">
                  <c:v>4.8656276999999998E-2</c:v>
                </c:pt>
                <c:pt idx="4">
                  <c:v>8.9894884000000008E-2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6-4062-BC63-41AE4958A79B}"/>
            </c:ext>
          </c:extLst>
        </c:ser>
        <c:ser>
          <c:idx val="4"/>
          <c:order val="4"/>
          <c:tx>
            <c:strRef>
              <c:f>'[8]TopUp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Sample'!$F$16:$F$20</c:f>
              <c:numCache>
                <c:formatCode>General</c:formatCode>
                <c:ptCount val="5"/>
                <c:pt idx="0">
                  <c:v>2.8696600000000003E-2</c:v>
                </c:pt>
                <c:pt idx="1">
                  <c:v>1.1994500000000002E-2</c:v>
                </c:pt>
                <c:pt idx="2">
                  <c:v>1.2840899999999999E-2</c:v>
                </c:pt>
                <c:pt idx="3">
                  <c:v>3.4591800000000006E-2</c:v>
                </c:pt>
                <c:pt idx="4">
                  <c:v>5.4804584000000003E-2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6-4062-BC63-41AE4958A79B}"/>
            </c:ext>
          </c:extLst>
        </c:ser>
        <c:ser>
          <c:idx val="5"/>
          <c:order val="5"/>
          <c:tx>
            <c:strRef>
              <c:f>'[8]TopUp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Sample'!$G$16:$G$20</c:f>
              <c:numCache>
                <c:formatCode>General</c:formatCode>
                <c:ptCount val="5"/>
                <c:pt idx="0">
                  <c:v>2.2843420000000003E-2</c:v>
                </c:pt>
                <c:pt idx="1">
                  <c:v>1.2979000000000001E-2</c:v>
                </c:pt>
                <c:pt idx="2">
                  <c:v>1.2191E-2</c:v>
                </c:pt>
                <c:pt idx="3">
                  <c:v>2.6797499999999998E-2</c:v>
                </c:pt>
                <c:pt idx="4">
                  <c:v>4.3759669000000001E-2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66-4062-BC63-41AE4958A79B}"/>
            </c:ext>
          </c:extLst>
        </c:ser>
        <c:ser>
          <c:idx val="6"/>
          <c:order val="6"/>
          <c:tx>
            <c:strRef>
              <c:f>'[8]TopUp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Sample'!$H$16:$H$20</c:f>
              <c:numCache>
                <c:formatCode>General</c:formatCode>
                <c:ptCount val="5"/>
                <c:pt idx="0">
                  <c:v>0.10041537</c:v>
                </c:pt>
                <c:pt idx="1">
                  <c:v>9.9417032000000002E-2</c:v>
                </c:pt>
                <c:pt idx="2">
                  <c:v>8.1319599999999992E-2</c:v>
                </c:pt>
                <c:pt idx="3">
                  <c:v>9.1858677E-2</c:v>
                </c:pt>
                <c:pt idx="4">
                  <c:v>0.13289888399999999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66-4062-BC63-41AE4958A79B}"/>
            </c:ext>
          </c:extLst>
        </c:ser>
        <c:ser>
          <c:idx val="7"/>
          <c:order val="7"/>
          <c:tx>
            <c:strRef>
              <c:f>'[8]TopUp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Sample'!$I$16:$I$20</c:f>
              <c:numCache>
                <c:formatCode>General</c:formatCode>
                <c:ptCount val="5"/>
                <c:pt idx="0">
                  <c:v>5.62748E-2</c:v>
                </c:pt>
                <c:pt idx="1">
                  <c:v>4.6559699999999996E-2</c:v>
                </c:pt>
                <c:pt idx="2">
                  <c:v>4.9988099999999994E-2</c:v>
                </c:pt>
                <c:pt idx="3">
                  <c:v>7.3661799999999999E-2</c:v>
                </c:pt>
                <c:pt idx="4">
                  <c:v>9.3821383999999994E-2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66-4062-BC63-41AE4958A79B}"/>
            </c:ext>
          </c:extLst>
        </c:ser>
        <c:ser>
          <c:idx val="8"/>
          <c:order val="8"/>
          <c:tx>
            <c:strRef>
              <c:f>'[8]TopUp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Sample'!$J$16:$J$20</c:f>
              <c:numCache>
                <c:formatCode>General</c:formatCode>
                <c:ptCount val="5"/>
                <c:pt idx="0">
                  <c:v>4.6438779999999999E-2</c:v>
                </c:pt>
                <c:pt idx="1">
                  <c:v>4.5418200000000006E-2</c:v>
                </c:pt>
                <c:pt idx="2">
                  <c:v>4.8102600000000002E-2</c:v>
                </c:pt>
                <c:pt idx="3">
                  <c:v>6.4631099999999997E-2</c:v>
                </c:pt>
                <c:pt idx="4">
                  <c:v>8.144606900000001E-2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66-4062-BC63-41AE4958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5840"/>
        <c:axId val="83077376"/>
      </c:lineChart>
      <c:catAx>
        <c:axId val="830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7376"/>
        <c:crosses val="autoZero"/>
        <c:auto val="1"/>
        <c:lblAlgn val="ctr"/>
        <c:lblOffset val="100"/>
        <c:noMultiLvlLbl val="0"/>
      </c:catAx>
      <c:valAx>
        <c:axId val="830773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58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SIM1: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Sample'!$B$16:$B$20</c:f>
              <c:numCache>
                <c:formatCode>General</c:formatCode>
                <c:ptCount val="5"/>
                <c:pt idx="0">
                  <c:v>8.1762451999999999E-2</c:v>
                </c:pt>
                <c:pt idx="1">
                  <c:v>7.8554566000000006E-2</c:v>
                </c:pt>
                <c:pt idx="2">
                  <c:v>6.0381499999999998E-2</c:v>
                </c:pt>
                <c:pt idx="3">
                  <c:v>7.0263866999999994E-2</c:v>
                </c:pt>
                <c:pt idx="4">
                  <c:v>0.111401373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E-441D-A1B5-72CC18B77ED4}"/>
            </c:ext>
          </c:extLst>
        </c:ser>
        <c:ser>
          <c:idx val="1"/>
          <c:order val="1"/>
          <c:tx>
            <c:strRef>
              <c:f>'[6]TopUp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Sample'!$C$16:$C$20</c:f>
              <c:numCache>
                <c:formatCode>General</c:formatCode>
                <c:ptCount val="5"/>
                <c:pt idx="0">
                  <c:v>4.2489600000000002E-2</c:v>
                </c:pt>
                <c:pt idx="1">
                  <c:v>6.3703219000000005E-2</c:v>
                </c:pt>
                <c:pt idx="2">
                  <c:v>5.5294500000000003E-2</c:v>
                </c:pt>
                <c:pt idx="3">
                  <c:v>6.8779791000000007E-2</c:v>
                </c:pt>
                <c:pt idx="4">
                  <c:v>8.7300770999999999E-2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E-441D-A1B5-72CC18B77ED4}"/>
            </c:ext>
          </c:extLst>
        </c:ser>
        <c:ser>
          <c:idx val="2"/>
          <c:order val="2"/>
          <c:tx>
            <c:strRef>
              <c:f>'[6]TopUp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Sample'!$D$16:$D$20</c:f>
              <c:numCache>
                <c:formatCode>General</c:formatCode>
                <c:ptCount val="5"/>
                <c:pt idx="0">
                  <c:v>3.5697399999999997E-2</c:v>
                </c:pt>
                <c:pt idx="1">
                  <c:v>6.7512961999999996E-2</c:v>
                </c:pt>
                <c:pt idx="2">
                  <c:v>5.8226899999999998E-2</c:v>
                </c:pt>
                <c:pt idx="3">
                  <c:v>7.1384692E-2</c:v>
                </c:pt>
                <c:pt idx="4">
                  <c:v>8.1460378999999999E-2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E-441D-A1B5-72CC18B77ED4}"/>
            </c:ext>
          </c:extLst>
        </c:ser>
        <c:ser>
          <c:idx val="3"/>
          <c:order val="3"/>
          <c:tx>
            <c:strRef>
              <c:f>'[6]TopUp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Sample'!$E$16:$E$20</c:f>
              <c:numCache>
                <c:formatCode>General</c:formatCode>
                <c:ptCount val="5"/>
                <c:pt idx="0">
                  <c:v>6.310136999999999E-2</c:v>
                </c:pt>
                <c:pt idx="1">
                  <c:v>5.7681032000000007E-2</c:v>
                </c:pt>
                <c:pt idx="2">
                  <c:v>3.9429600000000002E-2</c:v>
                </c:pt>
                <c:pt idx="3">
                  <c:v>4.8656276999999998E-2</c:v>
                </c:pt>
                <c:pt idx="4">
                  <c:v>8.9894884000000008E-2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E-441D-A1B5-72CC18B77ED4}"/>
            </c:ext>
          </c:extLst>
        </c:ser>
        <c:ser>
          <c:idx val="4"/>
          <c:order val="4"/>
          <c:tx>
            <c:strRef>
              <c:f>'[6]TopUp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Sample'!$F$16:$F$20</c:f>
              <c:numCache>
                <c:formatCode>General</c:formatCode>
                <c:ptCount val="5"/>
                <c:pt idx="0">
                  <c:v>2.8696600000000003E-2</c:v>
                </c:pt>
                <c:pt idx="1">
                  <c:v>4.6478855000000006E-2</c:v>
                </c:pt>
                <c:pt idx="2">
                  <c:v>3.6102200000000001E-2</c:v>
                </c:pt>
                <c:pt idx="3">
                  <c:v>5.0443712000000002E-2</c:v>
                </c:pt>
                <c:pt idx="4">
                  <c:v>6.9523716999999999E-2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E-441D-A1B5-72CC18B77ED4}"/>
            </c:ext>
          </c:extLst>
        </c:ser>
        <c:ser>
          <c:idx val="5"/>
          <c:order val="5"/>
          <c:tx>
            <c:strRef>
              <c:f>'[6]TopUp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Sample'!$G$16:$G$20</c:f>
              <c:numCache>
                <c:formatCode>General</c:formatCode>
                <c:ptCount val="5"/>
                <c:pt idx="0">
                  <c:v>2.2843420000000003E-2</c:v>
                </c:pt>
                <c:pt idx="1">
                  <c:v>5.1096377999999998E-2</c:v>
                </c:pt>
                <c:pt idx="2">
                  <c:v>3.8349000000000001E-2</c:v>
                </c:pt>
                <c:pt idx="3">
                  <c:v>5.1837662999999992E-2</c:v>
                </c:pt>
                <c:pt idx="4">
                  <c:v>6.4109171000000006E-2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E-441D-A1B5-72CC18B77ED4}"/>
            </c:ext>
          </c:extLst>
        </c:ser>
        <c:ser>
          <c:idx val="6"/>
          <c:order val="6"/>
          <c:tx>
            <c:strRef>
              <c:f>'[6]TopUp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Sample'!$H$16:$H$20</c:f>
              <c:numCache>
                <c:formatCode>General</c:formatCode>
                <c:ptCount val="5"/>
                <c:pt idx="0">
                  <c:v>0.10041537</c:v>
                </c:pt>
                <c:pt idx="1">
                  <c:v>9.9417032000000002E-2</c:v>
                </c:pt>
                <c:pt idx="2">
                  <c:v>8.1319599999999992E-2</c:v>
                </c:pt>
                <c:pt idx="3">
                  <c:v>9.1858677E-2</c:v>
                </c:pt>
                <c:pt idx="4">
                  <c:v>0.13289888399999999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CE-441D-A1B5-72CC18B77ED4}"/>
            </c:ext>
          </c:extLst>
        </c:ser>
        <c:ser>
          <c:idx val="7"/>
          <c:order val="7"/>
          <c:tx>
            <c:strRef>
              <c:f>'[6]TopUp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Sample'!$I$16:$I$20</c:f>
              <c:numCache>
                <c:formatCode>General</c:formatCode>
                <c:ptCount val="5"/>
                <c:pt idx="0">
                  <c:v>5.62748E-2</c:v>
                </c:pt>
                <c:pt idx="1">
                  <c:v>7.8956054999999997E-2</c:v>
                </c:pt>
                <c:pt idx="2">
                  <c:v>7.1274599999999994E-2</c:v>
                </c:pt>
                <c:pt idx="3">
                  <c:v>8.8069312000000011E-2</c:v>
                </c:pt>
                <c:pt idx="4">
                  <c:v>0.107487717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CE-441D-A1B5-72CC18B77ED4}"/>
            </c:ext>
          </c:extLst>
        </c:ser>
        <c:ser>
          <c:idx val="8"/>
          <c:order val="8"/>
          <c:tx>
            <c:strRef>
              <c:f>'[6]TopUp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Sample'!$J$16:$J$20</c:f>
              <c:numCache>
                <c:formatCode>General</c:formatCode>
                <c:ptCount val="5"/>
                <c:pt idx="0">
                  <c:v>4.6438779999999999E-2</c:v>
                </c:pt>
                <c:pt idx="1">
                  <c:v>8.1908058000000006E-2</c:v>
                </c:pt>
                <c:pt idx="2">
                  <c:v>7.2220599999999996E-2</c:v>
                </c:pt>
                <c:pt idx="3">
                  <c:v>8.7626463000000002E-2</c:v>
                </c:pt>
                <c:pt idx="4">
                  <c:v>0.100422371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CE-441D-A1B5-72CC18B7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14176"/>
        <c:axId val="90515712"/>
      </c:lineChart>
      <c:catAx>
        <c:axId val="905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5712"/>
        <c:crosses val="autoZero"/>
        <c:auto val="1"/>
        <c:lblAlgn val="ctr"/>
        <c:lblOffset val="100"/>
        <c:noMultiLvlLbl val="0"/>
      </c:catAx>
      <c:valAx>
        <c:axId val="9051571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417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SIM2: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Sample'!$B$2:$B$6</c:f>
              <c:numCache>
                <c:formatCode>General</c:formatCode>
                <c:ptCount val="5"/>
                <c:pt idx="0">
                  <c:v>0.87238884900000002</c:v>
                </c:pt>
                <c:pt idx="1">
                  <c:v>0.88513784299999998</c:v>
                </c:pt>
                <c:pt idx="2">
                  <c:v>0.91019779599999995</c:v>
                </c:pt>
                <c:pt idx="3">
                  <c:v>0.89714661500000004</c:v>
                </c:pt>
                <c:pt idx="4">
                  <c:v>0.84174646900000005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1-4DF7-A667-7FD60442ACA3}"/>
            </c:ext>
          </c:extLst>
        </c:ser>
        <c:ser>
          <c:idx val="1"/>
          <c:order val="1"/>
          <c:tx>
            <c:strRef>
              <c:f>'[7]TopUp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1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B89-4C00-900A-58EA93D54C8B}"/>
              </c:ext>
            </c:extLst>
          </c:dPt>
          <c:dPt>
            <c:idx val="2"/>
            <c:marker>
              <c:symbol val="diamond"/>
              <c:size val="1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B89-4C00-900A-58EA93D54C8B}"/>
              </c:ext>
            </c:extLst>
          </c:dPt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Sample'!$C$2:$C$6</c:f>
              <c:numCache>
                <c:formatCode>General</c:formatCode>
                <c:ptCount val="5"/>
                <c:pt idx="0">
                  <c:v>0.92466796399999995</c:v>
                </c:pt>
                <c:pt idx="1">
                  <c:v>0.94502897600000002</c:v>
                </c:pt>
                <c:pt idx="2">
                  <c:v>0.93400949899999997</c:v>
                </c:pt>
                <c:pt idx="3">
                  <c:v>0.964174847</c:v>
                </c:pt>
                <c:pt idx="4">
                  <c:v>0.92327910199999996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1-4DF7-A667-7FD60442ACA3}"/>
            </c:ext>
          </c:extLst>
        </c:ser>
        <c:ser>
          <c:idx val="2"/>
          <c:order val="2"/>
          <c:tx>
            <c:strRef>
              <c:f>'[7]TopUp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1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B89-4C00-900A-58EA93D54C8B}"/>
              </c:ext>
            </c:extLst>
          </c:dPt>
          <c:dPt>
            <c:idx val="2"/>
            <c:marker>
              <c:symbol val="diamond"/>
              <c:size val="1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B89-4C00-900A-58EA93D54C8B}"/>
              </c:ext>
            </c:extLst>
          </c:dPt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Sample'!$D$2:$D$6</c:f>
              <c:numCache>
                <c:formatCode>General</c:formatCode>
                <c:ptCount val="5"/>
                <c:pt idx="0">
                  <c:v>0.93437268900000003</c:v>
                </c:pt>
                <c:pt idx="1">
                  <c:v>0.95241502600000005</c:v>
                </c:pt>
                <c:pt idx="2">
                  <c:v>0.94068678800000005</c:v>
                </c:pt>
                <c:pt idx="3">
                  <c:v>0.926207216</c:v>
                </c:pt>
                <c:pt idx="4">
                  <c:v>0.95201066599999995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1-4DF7-A667-7FD60442ACA3}"/>
            </c:ext>
          </c:extLst>
        </c:ser>
        <c:ser>
          <c:idx val="3"/>
          <c:order val="3"/>
          <c:tx>
            <c:strRef>
              <c:f>'[7]TopUp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Sample'!$E$2:$E$6</c:f>
              <c:numCache>
                <c:formatCode>General</c:formatCode>
                <c:ptCount val="5"/>
                <c:pt idx="0">
                  <c:v>0.84327164900000007</c:v>
                </c:pt>
                <c:pt idx="1">
                  <c:v>0.85462624300000001</c:v>
                </c:pt>
                <c:pt idx="2">
                  <c:v>0.87904779599999994</c:v>
                </c:pt>
                <c:pt idx="3">
                  <c:v>0.86552721500000007</c:v>
                </c:pt>
                <c:pt idx="4">
                  <c:v>0.81120646900000004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1-4DF7-A667-7FD60442ACA3}"/>
            </c:ext>
          </c:extLst>
        </c:ser>
        <c:ser>
          <c:idx val="4"/>
          <c:order val="4"/>
          <c:tx>
            <c:strRef>
              <c:f>'[7]TopUp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Sample'!$F$2:$F$6</c:f>
              <c:numCache>
                <c:formatCode>General</c:formatCode>
                <c:ptCount val="5"/>
                <c:pt idx="0">
                  <c:v>0.90022076399999995</c:v>
                </c:pt>
                <c:pt idx="1">
                  <c:v>0.910894176</c:v>
                </c:pt>
                <c:pt idx="2">
                  <c:v>0.90070369899999991</c:v>
                </c:pt>
                <c:pt idx="3">
                  <c:v>0.93166464699999996</c:v>
                </c:pt>
                <c:pt idx="4">
                  <c:v>0.89164970199999993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1-4DF7-A667-7FD60442ACA3}"/>
            </c:ext>
          </c:extLst>
        </c:ser>
        <c:ser>
          <c:idx val="5"/>
          <c:order val="5"/>
          <c:tx>
            <c:strRef>
              <c:f>'[7]TopUp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Sample'!$G$2:$G$6</c:f>
              <c:numCache>
                <c:formatCode>General</c:formatCode>
                <c:ptCount val="5"/>
                <c:pt idx="0">
                  <c:v>0.91232328900000004</c:v>
                </c:pt>
                <c:pt idx="1">
                  <c:v>0.91766762600000007</c:v>
                </c:pt>
                <c:pt idx="2">
                  <c:v>0.90704418800000008</c:v>
                </c:pt>
                <c:pt idx="3">
                  <c:v>0.89294901599999998</c:v>
                </c:pt>
                <c:pt idx="4">
                  <c:v>0.91945626599999997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1-4DF7-A667-7FD60442ACA3}"/>
            </c:ext>
          </c:extLst>
        </c:ser>
        <c:ser>
          <c:idx val="6"/>
          <c:order val="6"/>
          <c:tx>
            <c:strRef>
              <c:f>'[7]TopUp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B89-4C00-900A-58EA93D54C8B}"/>
              </c:ext>
            </c:extLst>
          </c:dPt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Sample'!$H$2:$H$6</c:f>
              <c:numCache>
                <c:formatCode>General</c:formatCode>
                <c:ptCount val="5"/>
                <c:pt idx="0">
                  <c:v>0.90150604899999998</c:v>
                </c:pt>
                <c:pt idx="1">
                  <c:v>0.91564944299999995</c:v>
                </c:pt>
                <c:pt idx="2">
                  <c:v>0.94134779599999996</c:v>
                </c:pt>
                <c:pt idx="3">
                  <c:v>0.928766015</c:v>
                </c:pt>
                <c:pt idx="4">
                  <c:v>0.87228646900000006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81-4DF7-A667-7FD60442ACA3}"/>
            </c:ext>
          </c:extLst>
        </c:ser>
        <c:ser>
          <c:idx val="7"/>
          <c:order val="7"/>
          <c:tx>
            <c:strRef>
              <c:f>'[7]TopUp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Sample'!$I$2:$I$6</c:f>
              <c:numCache>
                <c:formatCode>General</c:formatCode>
                <c:ptCount val="5"/>
                <c:pt idx="0">
                  <c:v>0.94911516399999996</c:v>
                </c:pt>
                <c:pt idx="1">
                  <c:v>0.97916377600000004</c:v>
                </c:pt>
                <c:pt idx="2">
                  <c:v>0.96731529900000002</c:v>
                </c:pt>
                <c:pt idx="3">
                  <c:v>0.99668504700000005</c:v>
                </c:pt>
                <c:pt idx="4">
                  <c:v>0.95490850199999999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81-4DF7-A667-7FD60442ACA3}"/>
            </c:ext>
          </c:extLst>
        </c:ser>
        <c:ser>
          <c:idx val="8"/>
          <c:order val="8"/>
          <c:tx>
            <c:strRef>
              <c:f>'[7]TopUp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Sample'!$J$2:$J$6</c:f>
              <c:numCache>
                <c:formatCode>General</c:formatCode>
                <c:ptCount val="5"/>
                <c:pt idx="0">
                  <c:v>0.95642208900000003</c:v>
                </c:pt>
                <c:pt idx="1">
                  <c:v>0.98716242600000004</c:v>
                </c:pt>
                <c:pt idx="2">
                  <c:v>0.97432938800000002</c:v>
                </c:pt>
                <c:pt idx="3">
                  <c:v>0.95946541600000002</c:v>
                </c:pt>
                <c:pt idx="4">
                  <c:v>0.98456506599999993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81-4DF7-A667-7FD60442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2000"/>
        <c:axId val="90593536"/>
      </c:lineChart>
      <c:catAx>
        <c:axId val="905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3536"/>
        <c:crosses val="autoZero"/>
        <c:auto val="1"/>
        <c:lblAlgn val="ctr"/>
        <c:lblOffset val="100"/>
        <c:noMultiLvlLbl val="0"/>
      </c:catAx>
      <c:valAx>
        <c:axId val="9059353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SIM2: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Sample'!$B$16:$B$20</c:f>
              <c:numCache>
                <c:formatCode>General</c:formatCode>
                <c:ptCount val="5"/>
                <c:pt idx="0">
                  <c:v>8.1762451999999999E-2</c:v>
                </c:pt>
                <c:pt idx="1">
                  <c:v>7.8554566000000006E-2</c:v>
                </c:pt>
                <c:pt idx="2">
                  <c:v>6.0381499999999998E-2</c:v>
                </c:pt>
                <c:pt idx="3">
                  <c:v>7.0263866999999994E-2</c:v>
                </c:pt>
                <c:pt idx="4">
                  <c:v>0.111401373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3-459C-9AF6-AE19E354AA18}"/>
            </c:ext>
          </c:extLst>
        </c:ser>
        <c:ser>
          <c:idx val="1"/>
          <c:order val="1"/>
          <c:tx>
            <c:strRef>
              <c:f>'[7]TopUp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1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68C-4288-9DBC-9BDBF4708167}"/>
              </c:ext>
            </c:extLst>
          </c:dPt>
          <c:dPt>
            <c:idx val="2"/>
            <c:marker>
              <c:symbol val="diamond"/>
              <c:size val="1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68C-4288-9DBC-9BDBF4708167}"/>
              </c:ext>
            </c:extLst>
          </c:dPt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Sample'!$C$16:$C$20</c:f>
              <c:numCache>
                <c:formatCode>General</c:formatCode>
                <c:ptCount val="5"/>
                <c:pt idx="0">
                  <c:v>4.2489600000000002E-2</c:v>
                </c:pt>
                <c:pt idx="1">
                  <c:v>3.3458099999999998E-2</c:v>
                </c:pt>
                <c:pt idx="2">
                  <c:v>4.0934499999999999E-2</c:v>
                </c:pt>
                <c:pt idx="3">
                  <c:v>2.29841E-2</c:v>
                </c:pt>
                <c:pt idx="4">
                  <c:v>4.9961499999999999E-2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3-459C-9AF6-AE19E354AA18}"/>
            </c:ext>
          </c:extLst>
        </c:ser>
        <c:ser>
          <c:idx val="2"/>
          <c:order val="2"/>
          <c:tx>
            <c:strRef>
              <c:f>'[7]TopUp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1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68C-4288-9DBC-9BDBF4708167}"/>
              </c:ext>
            </c:extLst>
          </c:dPt>
          <c:dPt>
            <c:idx val="2"/>
            <c:marker>
              <c:symbol val="diamond"/>
              <c:size val="1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68C-4288-9DBC-9BDBF4708167}"/>
              </c:ext>
            </c:extLst>
          </c:dPt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Sample'!$D$16:$D$20</c:f>
              <c:numCache>
                <c:formatCode>General</c:formatCode>
                <c:ptCount val="5"/>
                <c:pt idx="0">
                  <c:v>3.5697399999999997E-2</c:v>
                </c:pt>
                <c:pt idx="1">
                  <c:v>2.8434999999999998E-2</c:v>
                </c:pt>
                <c:pt idx="2">
                  <c:v>3.6158000000000003E-2</c:v>
                </c:pt>
                <c:pt idx="3">
                  <c:v>4.6424100000000003E-2</c:v>
                </c:pt>
                <c:pt idx="4">
                  <c:v>3.0557500000000001E-2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3-459C-9AF6-AE19E354AA18}"/>
            </c:ext>
          </c:extLst>
        </c:ser>
        <c:ser>
          <c:idx val="3"/>
          <c:order val="3"/>
          <c:tx>
            <c:strRef>
              <c:f>'[7]TopUp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Sample'!$E$16:$E$20</c:f>
              <c:numCache>
                <c:formatCode>General</c:formatCode>
                <c:ptCount val="5"/>
                <c:pt idx="0">
                  <c:v>6.3105452000000006E-2</c:v>
                </c:pt>
                <c:pt idx="1">
                  <c:v>5.7686566000000009E-2</c:v>
                </c:pt>
                <c:pt idx="2">
                  <c:v>3.9436499999999999E-2</c:v>
                </c:pt>
                <c:pt idx="3">
                  <c:v>4.8662666999999993E-2</c:v>
                </c:pt>
                <c:pt idx="4">
                  <c:v>8.9899373000000005E-2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3-459C-9AF6-AE19E354AA18}"/>
            </c:ext>
          </c:extLst>
        </c:ser>
        <c:ser>
          <c:idx val="4"/>
          <c:order val="4"/>
          <c:tx>
            <c:strRef>
              <c:f>'[7]TopUp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Sample'!$F$16:$F$20</c:f>
              <c:numCache>
                <c:formatCode>General</c:formatCode>
                <c:ptCount val="5"/>
                <c:pt idx="0">
                  <c:v>2.8700500000000004E-2</c:v>
                </c:pt>
                <c:pt idx="1">
                  <c:v>1.2681899999999996E-2</c:v>
                </c:pt>
                <c:pt idx="2">
                  <c:v>2.02747E-2</c:v>
                </c:pt>
                <c:pt idx="3">
                  <c:v>2.1266999999999987E-3</c:v>
                </c:pt>
                <c:pt idx="4">
                  <c:v>2.9363899999999998E-2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3-459C-9AF6-AE19E354AA18}"/>
            </c:ext>
          </c:extLst>
        </c:ser>
        <c:ser>
          <c:idx val="5"/>
          <c:order val="5"/>
          <c:tx>
            <c:strRef>
              <c:f>'[7]TopUp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Sample'!$G$16:$G$20</c:f>
              <c:numCache>
                <c:formatCode>General</c:formatCode>
                <c:ptCount val="5"/>
                <c:pt idx="0">
                  <c:v>2.3703739999999997E-2</c:v>
                </c:pt>
                <c:pt idx="1">
                  <c:v>7.6711999999999995E-3</c:v>
                </c:pt>
                <c:pt idx="2">
                  <c:v>1.5649000000000003E-2</c:v>
                </c:pt>
                <c:pt idx="3">
                  <c:v>2.5500900000000003E-2</c:v>
                </c:pt>
                <c:pt idx="4">
                  <c:v>9.8283000000000016E-3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3-459C-9AF6-AE19E354AA18}"/>
            </c:ext>
          </c:extLst>
        </c:ser>
        <c:ser>
          <c:idx val="6"/>
          <c:order val="6"/>
          <c:tx>
            <c:strRef>
              <c:f>'[7]TopUp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Sample'!$H$16:$H$20</c:f>
              <c:numCache>
                <c:formatCode>General</c:formatCode>
                <c:ptCount val="5"/>
                <c:pt idx="0">
                  <c:v>0.10041945199999999</c:v>
                </c:pt>
                <c:pt idx="1">
                  <c:v>9.9422566000000004E-2</c:v>
                </c:pt>
                <c:pt idx="2">
                  <c:v>8.1326499999999996E-2</c:v>
                </c:pt>
                <c:pt idx="3">
                  <c:v>9.1865066999999995E-2</c:v>
                </c:pt>
                <c:pt idx="4">
                  <c:v>0.13290337299999999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F3-459C-9AF6-AE19E354AA18}"/>
            </c:ext>
          </c:extLst>
        </c:ser>
        <c:ser>
          <c:idx val="7"/>
          <c:order val="7"/>
          <c:tx>
            <c:strRef>
              <c:f>'[7]TopUp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68C-4288-9DBC-9BDBF4708167}"/>
              </c:ext>
            </c:extLst>
          </c:dPt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Sample'!$I$16:$I$20</c:f>
              <c:numCache>
                <c:formatCode>General</c:formatCode>
                <c:ptCount val="5"/>
                <c:pt idx="0">
                  <c:v>5.6278700000000001E-2</c:v>
                </c:pt>
                <c:pt idx="1">
                  <c:v>5.4234299999999999E-2</c:v>
                </c:pt>
                <c:pt idx="2">
                  <c:v>6.1594299999999998E-2</c:v>
                </c:pt>
                <c:pt idx="3">
                  <c:v>4.3841500000000005E-2</c:v>
                </c:pt>
                <c:pt idx="4">
                  <c:v>7.05591E-2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F3-459C-9AF6-AE19E354AA18}"/>
            </c:ext>
          </c:extLst>
        </c:ser>
        <c:ser>
          <c:idx val="8"/>
          <c:order val="8"/>
          <c:tx>
            <c:strRef>
              <c:f>'[7]TopUp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Sample'!$J$16:$J$20</c:f>
              <c:numCache>
                <c:formatCode>General</c:formatCode>
                <c:ptCount val="5"/>
                <c:pt idx="0">
                  <c:v>4.7691059999999993E-2</c:v>
                </c:pt>
                <c:pt idx="1">
                  <c:v>4.9198800000000001E-2</c:v>
                </c:pt>
                <c:pt idx="2">
                  <c:v>5.6667000000000002E-2</c:v>
                </c:pt>
                <c:pt idx="3">
                  <c:v>6.7347299999999999E-2</c:v>
                </c:pt>
                <c:pt idx="4">
                  <c:v>5.1286700000000005E-2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F3-459C-9AF6-AE19E354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0304"/>
        <c:axId val="90691840"/>
      </c:lineChart>
      <c:catAx>
        <c:axId val="906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1840"/>
        <c:crosses val="autoZero"/>
        <c:auto val="1"/>
        <c:lblAlgn val="ctr"/>
        <c:lblOffset val="100"/>
        <c:noMultiLvlLbl val="0"/>
      </c:catAx>
      <c:valAx>
        <c:axId val="9069184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03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SIM4: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Sample'!$B$2:$B$6</c:f>
              <c:numCache>
                <c:formatCode>General</c:formatCode>
                <c:ptCount val="5"/>
                <c:pt idx="0">
                  <c:v>0.87238884900000002</c:v>
                </c:pt>
                <c:pt idx="1">
                  <c:v>0.88513784299999998</c:v>
                </c:pt>
                <c:pt idx="2">
                  <c:v>0.91019779599999995</c:v>
                </c:pt>
                <c:pt idx="3">
                  <c:v>0.89714661500000004</c:v>
                </c:pt>
                <c:pt idx="4">
                  <c:v>0.84174646900000005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7-4501-AC58-A38B3E1898B6}"/>
            </c:ext>
          </c:extLst>
        </c:ser>
        <c:ser>
          <c:idx val="1"/>
          <c:order val="1"/>
          <c:tx>
            <c:strRef>
              <c:f>'[9]TopUp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Sample'!$C$2:$C$6</c:f>
              <c:numCache>
                <c:formatCode>General</c:formatCode>
                <c:ptCount val="5"/>
                <c:pt idx="0">
                  <c:v>0.92466796399999995</c:v>
                </c:pt>
                <c:pt idx="1">
                  <c:v>0.91460743499999997</c:v>
                </c:pt>
                <c:pt idx="2">
                  <c:v>0.92416144099999997</c:v>
                </c:pt>
                <c:pt idx="3">
                  <c:v>0.89981197899999998</c:v>
                </c:pt>
                <c:pt idx="4">
                  <c:v>0.87387174400000001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7-4501-AC58-A38B3E1898B6}"/>
            </c:ext>
          </c:extLst>
        </c:ser>
        <c:ser>
          <c:idx val="2"/>
          <c:order val="2"/>
          <c:tx>
            <c:strRef>
              <c:f>'[9]TopUp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Sample'!$D$2:$D$6</c:f>
              <c:numCache>
                <c:formatCode>General</c:formatCode>
                <c:ptCount val="5"/>
                <c:pt idx="0">
                  <c:v>0.93437268900000003</c:v>
                </c:pt>
                <c:pt idx="1">
                  <c:v>0.90570910400000004</c:v>
                </c:pt>
                <c:pt idx="2">
                  <c:v>0.91972775799999995</c:v>
                </c:pt>
                <c:pt idx="3">
                  <c:v>0.89496852800000004</c:v>
                </c:pt>
                <c:pt idx="4">
                  <c:v>0.88211220499999998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7-4501-AC58-A38B3E1898B6}"/>
            </c:ext>
          </c:extLst>
        </c:ser>
        <c:ser>
          <c:idx val="3"/>
          <c:order val="3"/>
          <c:tx>
            <c:strRef>
              <c:f>'[9]TopUp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Sample'!$E$2:$E$6</c:f>
              <c:numCache>
                <c:formatCode>General</c:formatCode>
                <c:ptCount val="5"/>
                <c:pt idx="0">
                  <c:v>0.84327802000000007</c:v>
                </c:pt>
                <c:pt idx="1">
                  <c:v>0.854634334</c:v>
                </c:pt>
                <c:pt idx="2">
                  <c:v>0.87905805000000004</c:v>
                </c:pt>
                <c:pt idx="3">
                  <c:v>0.86553657000000006</c:v>
                </c:pt>
                <c:pt idx="4">
                  <c:v>0.81121284699999996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7-4501-AC58-A38B3E1898B6}"/>
            </c:ext>
          </c:extLst>
        </c:ser>
        <c:ser>
          <c:idx val="4"/>
          <c:order val="4"/>
          <c:tx>
            <c:strRef>
              <c:f>'[9]TopUp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Sample'!$F$2:$F$6</c:f>
              <c:numCache>
                <c:formatCode>General</c:formatCode>
                <c:ptCount val="5"/>
                <c:pt idx="0">
                  <c:v>0.90022760099999999</c:v>
                </c:pt>
                <c:pt idx="1">
                  <c:v>0.88584860900000006</c:v>
                </c:pt>
                <c:pt idx="2">
                  <c:v>0.89203034199999998</c:v>
                </c:pt>
                <c:pt idx="3">
                  <c:v>0.86617801000000005</c:v>
                </c:pt>
                <c:pt idx="4">
                  <c:v>0.84162901199999995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7-4501-AC58-A38B3E1898B6}"/>
            </c:ext>
          </c:extLst>
        </c:ser>
        <c:ser>
          <c:idx val="5"/>
          <c:order val="5"/>
          <c:tx>
            <c:strRef>
              <c:f>'[9]TopUp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Sample'!$G$2:$G$6</c:f>
              <c:numCache>
                <c:formatCode>General</c:formatCode>
                <c:ptCount val="5"/>
                <c:pt idx="0">
                  <c:v>0.91431974700000007</c:v>
                </c:pt>
                <c:pt idx="1">
                  <c:v>0.879714734</c:v>
                </c:pt>
                <c:pt idx="2">
                  <c:v>0.89135079500000003</c:v>
                </c:pt>
                <c:pt idx="3">
                  <c:v>0.86544364299999998</c:v>
                </c:pt>
                <c:pt idx="4">
                  <c:v>0.85167853500000001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A7-4501-AC58-A38B3E1898B6}"/>
            </c:ext>
          </c:extLst>
        </c:ser>
        <c:ser>
          <c:idx val="6"/>
          <c:order val="6"/>
          <c:tx>
            <c:strRef>
              <c:f>'[9]TopUp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Sample'!$H$2:$H$6</c:f>
              <c:numCache>
                <c:formatCode>General</c:formatCode>
                <c:ptCount val="5"/>
                <c:pt idx="0">
                  <c:v>0.90151241999999998</c:v>
                </c:pt>
                <c:pt idx="1">
                  <c:v>0.91565753399999994</c:v>
                </c:pt>
                <c:pt idx="2">
                  <c:v>0.94135805000000006</c:v>
                </c:pt>
                <c:pt idx="3">
                  <c:v>0.92877536999999999</c:v>
                </c:pt>
                <c:pt idx="4">
                  <c:v>0.87229284699999998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7-4501-AC58-A38B3E1898B6}"/>
            </c:ext>
          </c:extLst>
        </c:ser>
        <c:ser>
          <c:idx val="7"/>
          <c:order val="7"/>
          <c:tx>
            <c:strRef>
              <c:f>'[9]TopUp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Sample'!$I$2:$I$6</c:f>
              <c:numCache>
                <c:formatCode>General</c:formatCode>
                <c:ptCount val="5"/>
                <c:pt idx="0">
                  <c:v>0.94912200099999999</c:v>
                </c:pt>
                <c:pt idx="1">
                  <c:v>0.94019100899999997</c:v>
                </c:pt>
                <c:pt idx="2">
                  <c:v>0.94976474199999994</c:v>
                </c:pt>
                <c:pt idx="3">
                  <c:v>0.92573561000000004</c:v>
                </c:pt>
                <c:pt idx="4">
                  <c:v>0.90091741199999997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7-4501-AC58-A38B3E1898B6}"/>
            </c:ext>
          </c:extLst>
        </c:ser>
        <c:ser>
          <c:idx val="8"/>
          <c:order val="8"/>
          <c:tx>
            <c:strRef>
              <c:f>'[9]TopUp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Sample'!$J$2:$J$6</c:f>
              <c:numCache>
                <c:formatCode>General</c:formatCode>
                <c:ptCount val="5"/>
                <c:pt idx="0">
                  <c:v>0.95785334700000002</c:v>
                </c:pt>
                <c:pt idx="1">
                  <c:v>0.93232233399999997</c:v>
                </c:pt>
                <c:pt idx="2">
                  <c:v>0.94816039500000004</c:v>
                </c:pt>
                <c:pt idx="3">
                  <c:v>0.92367444300000001</c:v>
                </c:pt>
                <c:pt idx="4">
                  <c:v>0.90995533500000003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A7-4501-AC58-A38B3E18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47648"/>
        <c:axId val="90749184"/>
      </c:lineChart>
      <c:catAx>
        <c:axId val="90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9184"/>
        <c:crosses val="autoZero"/>
        <c:auto val="1"/>
        <c:lblAlgn val="ctr"/>
        <c:lblOffset val="100"/>
        <c:noMultiLvlLbl val="0"/>
      </c:catAx>
      <c:valAx>
        <c:axId val="9074918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SIM4: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Sample'!$B$16:$B$20</c:f>
              <c:numCache>
                <c:formatCode>General</c:formatCode>
                <c:ptCount val="5"/>
                <c:pt idx="0">
                  <c:v>8.1762451999999999E-2</c:v>
                </c:pt>
                <c:pt idx="1">
                  <c:v>7.8554566000000006E-2</c:v>
                </c:pt>
                <c:pt idx="2">
                  <c:v>6.0381499999999998E-2</c:v>
                </c:pt>
                <c:pt idx="3">
                  <c:v>7.0263866999999994E-2</c:v>
                </c:pt>
                <c:pt idx="4">
                  <c:v>0.111401373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C-482B-BBC1-3607374F2F21}"/>
            </c:ext>
          </c:extLst>
        </c:ser>
        <c:ser>
          <c:idx val="1"/>
          <c:order val="1"/>
          <c:tx>
            <c:strRef>
              <c:f>'[9]TopUp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Sample'!$C$16:$C$20</c:f>
              <c:numCache>
                <c:formatCode>General</c:formatCode>
                <c:ptCount val="5"/>
                <c:pt idx="0">
                  <c:v>4.2489600000000002E-2</c:v>
                </c:pt>
                <c:pt idx="1">
                  <c:v>5.1400700000000001E-2</c:v>
                </c:pt>
                <c:pt idx="2">
                  <c:v>4.6622999999999998E-2</c:v>
                </c:pt>
                <c:pt idx="3">
                  <c:v>6.3555434999999993E-2</c:v>
                </c:pt>
                <c:pt idx="4">
                  <c:v>8.1385472E-2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C-482B-BBC1-3607374F2F21}"/>
            </c:ext>
          </c:extLst>
        </c:ser>
        <c:ser>
          <c:idx val="2"/>
          <c:order val="2"/>
          <c:tx>
            <c:strRef>
              <c:f>'[9]TopUp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Sample'!$D$16:$D$20</c:f>
              <c:numCache>
                <c:formatCode>General</c:formatCode>
                <c:ptCount val="5"/>
                <c:pt idx="0">
                  <c:v>3.5697399999999997E-2</c:v>
                </c:pt>
                <c:pt idx="1">
                  <c:v>5.55895E-2</c:v>
                </c:pt>
                <c:pt idx="2">
                  <c:v>4.8370900000000001E-2</c:v>
                </c:pt>
                <c:pt idx="3">
                  <c:v>6.5257956000000006E-2</c:v>
                </c:pt>
                <c:pt idx="4">
                  <c:v>7.4311368000000003E-2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C-482B-BBC1-3607374F2F21}"/>
            </c:ext>
          </c:extLst>
        </c:ser>
        <c:ser>
          <c:idx val="3"/>
          <c:order val="3"/>
          <c:tx>
            <c:strRef>
              <c:f>'[9]TopUp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Sample'!$E$16:$E$20</c:f>
              <c:numCache>
                <c:formatCode>General</c:formatCode>
                <c:ptCount val="5"/>
                <c:pt idx="0">
                  <c:v>6.310136999999999E-2</c:v>
                </c:pt>
                <c:pt idx="1">
                  <c:v>5.7681032000000007E-2</c:v>
                </c:pt>
                <c:pt idx="2">
                  <c:v>3.9429600000000002E-2</c:v>
                </c:pt>
                <c:pt idx="3">
                  <c:v>4.8656276999999998E-2</c:v>
                </c:pt>
                <c:pt idx="4">
                  <c:v>8.9894884000000008E-2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C-482B-BBC1-3607374F2F21}"/>
            </c:ext>
          </c:extLst>
        </c:ser>
        <c:ser>
          <c:idx val="4"/>
          <c:order val="4"/>
          <c:tx>
            <c:strRef>
              <c:f>'[9]TopUp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Sample'!$F$16:$F$20</c:f>
              <c:numCache>
                <c:formatCode>General</c:formatCode>
                <c:ptCount val="5"/>
                <c:pt idx="0">
                  <c:v>2.8696600000000003E-2</c:v>
                </c:pt>
                <c:pt idx="1">
                  <c:v>3.6033900000000001E-2</c:v>
                </c:pt>
                <c:pt idx="2">
                  <c:v>3.0882899999999998E-2</c:v>
                </c:pt>
                <c:pt idx="3">
                  <c:v>4.7112340000000003E-2</c:v>
                </c:pt>
                <c:pt idx="4">
                  <c:v>6.4005297999999988E-2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C-482B-BBC1-3607374F2F21}"/>
            </c:ext>
          </c:extLst>
        </c:ser>
        <c:ser>
          <c:idx val="5"/>
          <c:order val="5"/>
          <c:tx>
            <c:strRef>
              <c:f>'[9]TopUp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Sample'!$G$16:$G$20</c:f>
              <c:numCache>
                <c:formatCode>General</c:formatCode>
                <c:ptCount val="5"/>
                <c:pt idx="0">
                  <c:v>2.2843420000000003E-2</c:v>
                </c:pt>
                <c:pt idx="1">
                  <c:v>3.9818319999999997E-2</c:v>
                </c:pt>
                <c:pt idx="2">
                  <c:v>3.1209299999999999E-2</c:v>
                </c:pt>
                <c:pt idx="3">
                  <c:v>4.7168296999999998E-2</c:v>
                </c:pt>
                <c:pt idx="4">
                  <c:v>5.6640490999999994E-2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EC-482B-BBC1-3607374F2F21}"/>
            </c:ext>
          </c:extLst>
        </c:ser>
        <c:ser>
          <c:idx val="6"/>
          <c:order val="6"/>
          <c:tx>
            <c:strRef>
              <c:f>'[9]TopUp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Sample'!$H$16:$H$20</c:f>
              <c:numCache>
                <c:formatCode>General</c:formatCode>
                <c:ptCount val="5"/>
                <c:pt idx="0">
                  <c:v>0.10041537</c:v>
                </c:pt>
                <c:pt idx="1">
                  <c:v>9.9417032000000002E-2</c:v>
                </c:pt>
                <c:pt idx="2">
                  <c:v>8.1319599999999992E-2</c:v>
                </c:pt>
                <c:pt idx="3">
                  <c:v>9.1858677E-2</c:v>
                </c:pt>
                <c:pt idx="4">
                  <c:v>0.13289888399999999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EC-482B-BBC1-3607374F2F21}"/>
            </c:ext>
          </c:extLst>
        </c:ser>
        <c:ser>
          <c:idx val="7"/>
          <c:order val="7"/>
          <c:tx>
            <c:strRef>
              <c:f>'[9]TopUp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Sample'!$I$16:$I$20</c:f>
              <c:numCache>
                <c:formatCode>General</c:formatCode>
                <c:ptCount val="5"/>
                <c:pt idx="0">
                  <c:v>5.62748E-2</c:v>
                </c:pt>
                <c:pt idx="1">
                  <c:v>6.8775100000000006E-2</c:v>
                </c:pt>
                <c:pt idx="2">
                  <c:v>6.6376500000000005E-2</c:v>
                </c:pt>
                <c:pt idx="3">
                  <c:v>8.4896739999999998E-2</c:v>
                </c:pt>
                <c:pt idx="4">
                  <c:v>0.102307698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C-482B-BBC1-3607374F2F21}"/>
            </c:ext>
          </c:extLst>
        </c:ser>
        <c:ser>
          <c:idx val="8"/>
          <c:order val="8"/>
          <c:tx>
            <c:strRef>
              <c:f>'[9]TopUp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Sample'!$J$16:$J$20</c:f>
              <c:numCache>
                <c:formatCode>General</c:formatCode>
                <c:ptCount val="5"/>
                <c:pt idx="0">
                  <c:v>4.6438779999999999E-2</c:v>
                </c:pt>
                <c:pt idx="1">
                  <c:v>7.0770879999999994E-2</c:v>
                </c:pt>
                <c:pt idx="2">
                  <c:v>6.5411300000000006E-2</c:v>
                </c:pt>
                <c:pt idx="3">
                  <c:v>8.3155897000000006E-2</c:v>
                </c:pt>
                <c:pt idx="4">
                  <c:v>9.3300091000000002E-2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EC-482B-BBC1-3607374F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1760"/>
        <c:axId val="91863296"/>
      </c:lineChart>
      <c:catAx>
        <c:axId val="918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3296"/>
        <c:crosses val="autoZero"/>
        <c:auto val="1"/>
        <c:lblAlgn val="ctr"/>
        <c:lblOffset val="100"/>
        <c:noMultiLvlLbl val="0"/>
      </c:catAx>
      <c:valAx>
        <c:axId val="9186329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176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Base-initial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Sim1-4'!$L$12:$L$16</c:f>
                <c:numCache>
                  <c:formatCode>General</c:formatCode>
                  <c:ptCount val="5"/>
                  <c:pt idx="0">
                    <c:v>2.89856E-2</c:v>
                  </c:pt>
                  <c:pt idx="1">
                    <c:v>3.0584799999999999E-2</c:v>
                  </c:pt>
                  <c:pt idx="2">
                    <c:v>3.1463400000000002E-2</c:v>
                  </c:pt>
                  <c:pt idx="3">
                    <c:v>3.1395399999999997E-2</c:v>
                  </c:pt>
                  <c:pt idx="4">
                    <c:v>3.0632E-2</c:v>
                  </c:pt>
                </c:numCache>
              </c:numRef>
            </c:plus>
            <c:minus>
              <c:numRef>
                <c:f>'TopUp - Base and Sim1-4'!$L$12:$L$16</c:f>
                <c:numCache>
                  <c:formatCode>General</c:formatCode>
                  <c:ptCount val="5"/>
                  <c:pt idx="0">
                    <c:v>2.89856E-2</c:v>
                  </c:pt>
                  <c:pt idx="1">
                    <c:v>3.0584799999999999E-2</c:v>
                  </c:pt>
                  <c:pt idx="2">
                    <c:v>3.1463400000000002E-2</c:v>
                  </c:pt>
                  <c:pt idx="3">
                    <c:v>3.1395399999999997E-2</c:v>
                  </c:pt>
                  <c:pt idx="4">
                    <c:v>3.0632E-2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Sim1-4'!$B$5:$B$9</c:f>
              <c:numCache>
                <c:formatCode>General</c:formatCode>
                <c:ptCount val="5"/>
                <c:pt idx="0">
                  <c:v>0.87420230499999996</c:v>
                </c:pt>
                <c:pt idx="1">
                  <c:v>0.88621148900000002</c:v>
                </c:pt>
                <c:pt idx="2">
                  <c:v>0.91885114800000001</c:v>
                </c:pt>
                <c:pt idx="3">
                  <c:v>0.89733762100000003</c:v>
                </c:pt>
                <c:pt idx="4">
                  <c:v>0.84119116599999999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6-416B-9CA8-7BB75F49C6F4}"/>
            </c:ext>
          </c:extLst>
        </c:ser>
        <c:ser>
          <c:idx val="1"/>
          <c:order val="1"/>
          <c:tx>
            <c:v>Base-followup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Sim1-4'!$K$12:$K$16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2.5657800000000001E-2</c:v>
                  </c:pt>
                  <c:pt idx="2">
                    <c:v>2.7156799999999998E-2</c:v>
                  </c:pt>
                  <c:pt idx="3">
                    <c:v>2.8001399999999999E-2</c:v>
                  </c:pt>
                  <c:pt idx="4">
                    <c:v>2.8721799999999999E-2</c:v>
                  </c:pt>
                </c:numCache>
              </c:numRef>
            </c:plus>
            <c:minus>
              <c:numRef>
                <c:f>'TopUp - Base and Sim1-4'!$K$12:$K$16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2.5657800000000001E-2</c:v>
                  </c:pt>
                  <c:pt idx="2">
                    <c:v>2.7156799999999998E-2</c:v>
                  </c:pt>
                  <c:pt idx="3">
                    <c:v>2.8001399999999999E-2</c:v>
                  </c:pt>
                  <c:pt idx="4">
                    <c:v>2.8721799999999999E-2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Sim1-4'!$D$5:$D$9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0.93726857200000002</c:v>
                </c:pt>
                <c:pt idx="2">
                  <c:v>0.93271876099999995</c:v>
                </c:pt>
                <c:pt idx="3">
                  <c:v>0.91261060000000005</c:v>
                </c:pt>
                <c:pt idx="4">
                  <c:v>0.89232613900000002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6-416B-9CA8-7BB75F49C6F4}"/>
            </c:ext>
          </c:extLst>
        </c:ser>
        <c:ser>
          <c:idx val="2"/>
          <c:order val="2"/>
          <c:tx>
            <c:v>Sim1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Sim1-4'!$K$41:$K$45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2.7322599999999999E-2</c:v>
                  </c:pt>
                  <c:pt idx="2">
                    <c:v>2.8266599999999999E-2</c:v>
                  </c:pt>
                  <c:pt idx="3">
                    <c:v>2.8584399999999999E-2</c:v>
                  </c:pt>
                  <c:pt idx="4">
                    <c:v>2.9111399999999999E-2</c:v>
                  </c:pt>
                </c:numCache>
              </c:numRef>
            </c:plus>
            <c:minus>
              <c:numRef>
                <c:f>'TopUp - Base and Sim1-4'!$K$41:$K$45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2.7322599999999999E-2</c:v>
                  </c:pt>
                  <c:pt idx="2">
                    <c:v>2.8266599999999999E-2</c:v>
                  </c:pt>
                  <c:pt idx="3">
                    <c:v>2.8584399999999999E-2</c:v>
                  </c:pt>
                  <c:pt idx="4">
                    <c:v>2.9111399999999999E-2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Sim1-4'!$D$34:$D$38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0.89532192700000002</c:v>
                </c:pt>
                <c:pt idx="2">
                  <c:v>0.916245278</c:v>
                </c:pt>
                <c:pt idx="3">
                  <c:v>0.88594900099999996</c:v>
                </c:pt>
                <c:pt idx="4">
                  <c:v>0.86817548700000002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6-416B-9CA8-7BB75F49C6F4}"/>
            </c:ext>
          </c:extLst>
        </c:ser>
        <c:ser>
          <c:idx val="3"/>
          <c:order val="3"/>
          <c:tx>
            <c:v>Sim2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Sim1-4'!$K$70:$K$74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3.8888600000000002E-2</c:v>
                  </c:pt>
                  <c:pt idx="2">
                    <c:v>3.2125399999999998E-2</c:v>
                  </c:pt>
                  <c:pt idx="3">
                    <c:v>3.2214199999999998E-2</c:v>
                  </c:pt>
                  <c:pt idx="4">
                    <c:v>3.1493199999999999E-2</c:v>
                  </c:pt>
                </c:numCache>
              </c:numRef>
            </c:plus>
            <c:minus>
              <c:numRef>
                <c:f>'TopUp - Base and Sim1-4'!$K$70:$K$74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3.8888600000000002E-2</c:v>
                  </c:pt>
                  <c:pt idx="2">
                    <c:v>3.2125399999999998E-2</c:v>
                  </c:pt>
                  <c:pt idx="3">
                    <c:v>3.2214199999999998E-2</c:v>
                  </c:pt>
                  <c:pt idx="4">
                    <c:v>3.1493199999999999E-2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Sim1-4'!$D$63:$D$67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0.95549147999999995</c:v>
                </c:pt>
                <c:pt idx="2">
                  <c:v>0.93205443399999999</c:v>
                </c:pt>
                <c:pt idx="3">
                  <c:v>0.98609114799999997</c:v>
                </c:pt>
                <c:pt idx="4">
                  <c:v>0.92855111999999995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6-416B-9CA8-7BB75F49C6F4}"/>
            </c:ext>
          </c:extLst>
        </c:ser>
        <c:ser>
          <c:idx val="4"/>
          <c:order val="4"/>
          <c:tx>
            <c:v>Sim3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Sim1-4'!$K$99:$K$103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3.0965199999999998E-2</c:v>
                  </c:pt>
                  <c:pt idx="2">
                    <c:v>3.0590200000000001E-2</c:v>
                  </c:pt>
                  <c:pt idx="3">
                    <c:v>3.0453399999999999E-2</c:v>
                  </c:pt>
                  <c:pt idx="4">
                    <c:v>3.0608199999999999E-2</c:v>
                  </c:pt>
                </c:numCache>
              </c:numRef>
            </c:plus>
            <c:minus>
              <c:numRef>
                <c:f>'TopUp - Base and Sim1-4'!$K$99:$K$103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3.0965199999999998E-2</c:v>
                  </c:pt>
                  <c:pt idx="2">
                    <c:v>3.0590200000000001E-2</c:v>
                  </c:pt>
                  <c:pt idx="3">
                    <c:v>3.0453399999999999E-2</c:v>
                  </c:pt>
                  <c:pt idx="4">
                    <c:v>3.0608199999999999E-2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Sim1-4'!$D$92:$D$96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0.98967896499999997</c:v>
                </c:pt>
                <c:pt idx="2">
                  <c:v>0.96636205200000003</c:v>
                </c:pt>
                <c:pt idx="3">
                  <c:v>0.93288353099999999</c:v>
                </c:pt>
                <c:pt idx="4">
                  <c:v>0.90739893999999999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6-416B-9CA8-7BB75F49C6F4}"/>
            </c:ext>
          </c:extLst>
        </c:ser>
        <c:ser>
          <c:idx val="5"/>
          <c:order val="5"/>
          <c:tx>
            <c:v>Sim4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Sim1-4'!$K$128:$K$132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2.7697800000000002E-2</c:v>
                  </c:pt>
                  <c:pt idx="2">
                    <c:v>2.88518E-2</c:v>
                  </c:pt>
                  <c:pt idx="3">
                    <c:v>2.8878999999999998E-2</c:v>
                  </c:pt>
                  <c:pt idx="4">
                    <c:v>2.9583399999999999E-2</c:v>
                  </c:pt>
                </c:numCache>
              </c:numRef>
            </c:plus>
            <c:minus>
              <c:numRef>
                <c:f>'TopUp - Base and Sim1-4'!$K$128:$K$132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2.7697800000000002E-2</c:v>
                  </c:pt>
                  <c:pt idx="2">
                    <c:v>2.88518E-2</c:v>
                  </c:pt>
                  <c:pt idx="3">
                    <c:v>2.8878999999999998E-2</c:v>
                  </c:pt>
                  <c:pt idx="4">
                    <c:v>2.9583399999999999E-2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Sim1-4'!$D$121:$D$125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0.918510822</c:v>
                </c:pt>
                <c:pt idx="2">
                  <c:v>0.92838614600000002</c:v>
                </c:pt>
                <c:pt idx="3">
                  <c:v>0.895291112</c:v>
                </c:pt>
                <c:pt idx="4">
                  <c:v>0.88624381299999999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36-416B-9CA8-7BB75F49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9504"/>
        <c:axId val="91927680"/>
      </c:lineChart>
      <c:catAx>
        <c:axId val="919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7680"/>
        <c:crosses val="autoZero"/>
        <c:auto val="1"/>
        <c:lblAlgn val="ctr"/>
        <c:lblOffset val="100"/>
        <c:noMultiLvlLbl val="0"/>
      </c:catAx>
      <c:valAx>
        <c:axId val="919276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CVs for Wave 11 respondents in Waves 12 to 16 (Topup Sample)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Base-initial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Sim1-4'!$L$26:$L$30</c:f>
                <c:numCache>
                  <c:formatCode>General</c:formatCode>
                  <c:ptCount val="5"/>
                  <c:pt idx="0">
                    <c:v>1.8628800000000001E-2</c:v>
                  </c:pt>
                  <c:pt idx="1">
                    <c:v>2.0839199999999999E-2</c:v>
                  </c:pt>
                  <c:pt idx="2">
                    <c:v>2.1017600000000001E-2</c:v>
                  </c:pt>
                  <c:pt idx="3">
                    <c:v>2.112E-2</c:v>
                  </c:pt>
                  <c:pt idx="4">
                    <c:v>2.1221E-2</c:v>
                  </c:pt>
                </c:numCache>
              </c:numRef>
            </c:plus>
            <c:minus>
              <c:numRef>
                <c:f>'TopUp - Base and Sim1-4'!$L$26:$L$30</c:f>
                <c:numCache>
                  <c:formatCode>General</c:formatCode>
                  <c:ptCount val="5"/>
                  <c:pt idx="0">
                    <c:v>1.8628800000000001E-2</c:v>
                  </c:pt>
                  <c:pt idx="1">
                    <c:v>2.0839199999999999E-2</c:v>
                  </c:pt>
                  <c:pt idx="2">
                    <c:v>2.1017600000000001E-2</c:v>
                  </c:pt>
                  <c:pt idx="3">
                    <c:v>2.112E-2</c:v>
                  </c:pt>
                  <c:pt idx="4">
                    <c:v>2.1221E-2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Sim1-4'!$B$19:$B$23</c:f>
              <c:numCache>
                <c:formatCode>General</c:formatCode>
                <c:ptCount val="5"/>
                <c:pt idx="0">
                  <c:v>8.0844405999999994E-2</c:v>
                </c:pt>
                <c:pt idx="1">
                  <c:v>7.7527183999999999E-2</c:v>
                </c:pt>
                <c:pt idx="2">
                  <c:v>5.4206799999999999E-2</c:v>
                </c:pt>
                <c:pt idx="3">
                  <c:v>6.9060015000000002E-2</c:v>
                </c:pt>
                <c:pt idx="4">
                  <c:v>0.11000004400000001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9-41D4-9710-9E0174F262AA}"/>
            </c:ext>
          </c:extLst>
        </c:ser>
        <c:ser>
          <c:idx val="1"/>
          <c:order val="1"/>
          <c:tx>
            <c:v>Base-followup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Sim1-4'!$K$26:$K$30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1.472146E-2</c:v>
                  </c:pt>
                  <c:pt idx="2">
                    <c:v>1.5959999999999998E-2</c:v>
                  </c:pt>
                  <c:pt idx="3">
                    <c:v>1.6901200000000002E-2</c:v>
                  </c:pt>
                  <c:pt idx="4">
                    <c:v>1.7547400000000001E-2</c:v>
                  </c:pt>
                </c:numCache>
              </c:numRef>
            </c:plus>
            <c:minus>
              <c:numRef>
                <c:f>'TopUp - Base and Sim1-4'!$K$26:$K$30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1.472146E-2</c:v>
                  </c:pt>
                  <c:pt idx="2">
                    <c:v>1.5959999999999998E-2</c:v>
                  </c:pt>
                  <c:pt idx="3">
                    <c:v>1.6901200000000002E-2</c:v>
                  </c:pt>
                  <c:pt idx="4">
                    <c:v>1.7547400000000001E-2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Sim1-4'!$D$19:$D$23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3.5992700000000002E-2</c:v>
                </c:pt>
                <c:pt idx="2">
                  <c:v>3.9540699999999998E-2</c:v>
                </c:pt>
                <c:pt idx="3">
                  <c:v>5.27457E-2</c:v>
                </c:pt>
                <c:pt idx="4">
                  <c:v>6.5780395000000005E-2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9-41D4-9710-9E0174F262AA}"/>
            </c:ext>
          </c:extLst>
        </c:ser>
        <c:ser>
          <c:idx val="2"/>
          <c:order val="2"/>
          <c:tx>
            <c:v>Sim1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Sim1-4'!$K$55:$K$59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1.6824800000000001E-2</c:v>
                  </c:pt>
                  <c:pt idx="2">
                    <c:v>1.7304E-2</c:v>
                  </c:pt>
                  <c:pt idx="3">
                    <c:v>1.78554E-2</c:v>
                  </c:pt>
                  <c:pt idx="4">
                    <c:v>1.85682E-2</c:v>
                  </c:pt>
                </c:numCache>
              </c:numRef>
            </c:plus>
            <c:minus>
              <c:numRef>
                <c:f>'TopUp - Base and Sim1-4'!$K$55:$K$59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1.6824800000000001E-2</c:v>
                  </c:pt>
                  <c:pt idx="2">
                    <c:v>1.7304E-2</c:v>
                  </c:pt>
                  <c:pt idx="3">
                    <c:v>1.78554E-2</c:v>
                  </c:pt>
                  <c:pt idx="4">
                    <c:v>1.85682E-2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Sim1-4'!$D$48:$D$52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6.4457406999999994E-2</c:v>
                </c:pt>
                <c:pt idx="2">
                  <c:v>5.1271299999999999E-2</c:v>
                </c:pt>
                <c:pt idx="3">
                  <c:v>7.1239254000000002E-2</c:v>
                </c:pt>
                <c:pt idx="4">
                  <c:v>8.4075928999999994E-2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9-41D4-9710-9E0174F262AA}"/>
            </c:ext>
          </c:extLst>
        </c:ser>
        <c:ser>
          <c:idx val="3"/>
          <c:order val="3"/>
          <c:tx>
            <c:v>Sim2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Sim1-4'!$K$84:$K$88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2.40182E-2</c:v>
                  </c:pt>
                  <c:pt idx="2">
                    <c:v>1.9800600000000002E-2</c:v>
                  </c:pt>
                  <c:pt idx="3">
                    <c:v>2.0253199999999999E-2</c:v>
                  </c:pt>
                  <c:pt idx="4">
                    <c:v>2.0189599999999999E-2</c:v>
                  </c:pt>
                </c:numCache>
              </c:numRef>
            </c:plus>
            <c:minus>
              <c:numRef>
                <c:f>'TopUp - Base and Sim1-4'!$K$84:$K$88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2.40182E-2</c:v>
                  </c:pt>
                  <c:pt idx="2">
                    <c:v>1.9800600000000002E-2</c:v>
                  </c:pt>
                  <c:pt idx="3">
                    <c:v>2.0253199999999999E-2</c:v>
                  </c:pt>
                  <c:pt idx="4">
                    <c:v>2.0189599999999999E-2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Sim1-4'!$D$77:$D$81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2.7489099999999999E-2</c:v>
                </c:pt>
                <c:pt idx="2">
                  <c:v>4.1878600000000002E-2</c:v>
                </c:pt>
                <c:pt idx="3">
                  <c:v>8.7445000000000005E-3</c:v>
                </c:pt>
                <c:pt idx="4">
                  <c:v>4.58041E-2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9-41D4-9710-9E0174F262AA}"/>
            </c:ext>
          </c:extLst>
        </c:ser>
        <c:ser>
          <c:idx val="4"/>
          <c:order val="4"/>
          <c:tx>
            <c:v>Sim3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Sim1-4'!$K$113:$K$117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1.90706E-2</c:v>
                  </c:pt>
                  <c:pt idx="2">
                    <c:v>1.8792400000000001E-2</c:v>
                  </c:pt>
                  <c:pt idx="3">
                    <c:v>1.9120399999999999E-2</c:v>
                  </c:pt>
                  <c:pt idx="4">
                    <c:v>1.9617800000000001E-2</c:v>
                  </c:pt>
                </c:numCache>
              </c:numRef>
            </c:plus>
            <c:minus>
              <c:numRef>
                <c:f>'TopUp - Base and Sim1-4'!$K$113:$K$117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1.90706E-2</c:v>
                  </c:pt>
                  <c:pt idx="2">
                    <c:v>1.8792400000000001E-2</c:v>
                  </c:pt>
                  <c:pt idx="3">
                    <c:v>1.9120399999999999E-2</c:v>
                  </c:pt>
                  <c:pt idx="4">
                    <c:v>1.9617800000000001E-2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Sim1-4'!$D$106:$D$110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6.3564299999999997E-3</c:v>
                </c:pt>
                <c:pt idx="2">
                  <c:v>2.0664600000000002E-2</c:v>
                </c:pt>
                <c:pt idx="3">
                  <c:v>4.2139200000000002E-2</c:v>
                </c:pt>
                <c:pt idx="4">
                  <c:v>5.9350300000000002E-2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69-41D4-9710-9E0174F262AA}"/>
            </c:ext>
          </c:extLst>
        </c:ser>
        <c:ser>
          <c:idx val="5"/>
          <c:order val="5"/>
          <c:tx>
            <c:v>Sim4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Sim1-4'!$K$142:$K$146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1.7011800000000001E-2</c:v>
                  </c:pt>
                  <c:pt idx="2">
                    <c:v>1.76732E-2</c:v>
                  </c:pt>
                  <c:pt idx="3">
                    <c:v>1.8046400000000001E-2</c:v>
                  </c:pt>
                  <c:pt idx="4">
                    <c:v>1.8853399999999999E-2</c:v>
                  </c:pt>
                </c:numCache>
              </c:numRef>
            </c:plus>
            <c:minus>
              <c:numRef>
                <c:f>'TopUp - Base and Sim1-4'!$K$142:$K$146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1.7011800000000001E-2</c:v>
                  </c:pt>
                  <c:pt idx="2">
                    <c:v>1.76732E-2</c:v>
                  </c:pt>
                  <c:pt idx="3">
                    <c:v>1.8046400000000001E-2</c:v>
                  </c:pt>
                  <c:pt idx="4">
                    <c:v>1.8853399999999999E-2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Sim1-4'!$D$135:$D$139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5.0049499999999997E-2</c:v>
                </c:pt>
                <c:pt idx="2">
                  <c:v>4.3867200000000002E-2</c:v>
                </c:pt>
                <c:pt idx="3">
                  <c:v>6.5430514999999995E-2</c:v>
                </c:pt>
                <c:pt idx="4">
                  <c:v>7.2494048000000005E-2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69-41D4-9710-9E0174F2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9504"/>
        <c:axId val="91927680"/>
      </c:lineChart>
      <c:catAx>
        <c:axId val="919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7680"/>
        <c:crosses val="autoZero"/>
        <c:auto val="1"/>
        <c:lblAlgn val="ctr"/>
        <c:lblOffset val="100"/>
        <c:noMultiLvlLbl val="0"/>
      </c:catAx>
      <c:valAx>
        <c:axId val="9192768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BASE: 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Sample'!$B$2:$B$6</c:f>
              <c:numCache>
                <c:formatCode>General</c:formatCode>
                <c:ptCount val="5"/>
                <c:pt idx="0">
                  <c:v>0.89252280699999997</c:v>
                </c:pt>
                <c:pt idx="1">
                  <c:v>0.89217502999999998</c:v>
                </c:pt>
                <c:pt idx="2">
                  <c:v>0.90530365400000001</c:v>
                </c:pt>
                <c:pt idx="3">
                  <c:v>0.89122785400000004</c:v>
                </c:pt>
                <c:pt idx="4">
                  <c:v>0.88562144300000001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B-4E07-8A03-9191FDE4F1A6}"/>
            </c:ext>
          </c:extLst>
        </c:ser>
        <c:ser>
          <c:idx val="1"/>
          <c:order val="1"/>
          <c:tx>
            <c:strRef>
              <c:f>'Main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Sample'!$C$2:$C$6</c:f>
              <c:numCache>
                <c:formatCode>General</c:formatCode>
                <c:ptCount val="5"/>
                <c:pt idx="0">
                  <c:v>0.935218836</c:v>
                </c:pt>
                <c:pt idx="1">
                  <c:v>0.93972636899999995</c:v>
                </c:pt>
                <c:pt idx="2">
                  <c:v>0.93120284499999995</c:v>
                </c:pt>
                <c:pt idx="3">
                  <c:v>0.92225947900000005</c:v>
                </c:pt>
                <c:pt idx="4">
                  <c:v>0.90604824100000003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B-4E07-8A03-9191FDE4F1A6}"/>
            </c:ext>
          </c:extLst>
        </c:ser>
        <c:ser>
          <c:idx val="2"/>
          <c:order val="2"/>
          <c:tx>
            <c:strRef>
              <c:f>'Main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Sample'!$D$2:$D$6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0.95273092500000001</c:v>
                </c:pt>
                <c:pt idx="2">
                  <c:v>0.94634044500000003</c:v>
                </c:pt>
                <c:pt idx="3">
                  <c:v>0.93290130000000004</c:v>
                </c:pt>
                <c:pt idx="4">
                  <c:v>0.912846186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B-4E07-8A03-9191FDE4F1A6}"/>
            </c:ext>
          </c:extLst>
        </c:ser>
        <c:ser>
          <c:idx val="3"/>
          <c:order val="3"/>
          <c:tx>
            <c:strRef>
              <c:f>'Main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Sample'!$E$2:$E$6</c:f>
              <c:numCache>
                <c:formatCode>General</c:formatCode>
                <c:ptCount val="5"/>
                <c:pt idx="0">
                  <c:v>0.87817822699999992</c:v>
                </c:pt>
                <c:pt idx="1">
                  <c:v>0.87728982999999994</c:v>
                </c:pt>
                <c:pt idx="2">
                  <c:v>0.89063075400000002</c:v>
                </c:pt>
                <c:pt idx="3">
                  <c:v>0.87645691400000003</c:v>
                </c:pt>
                <c:pt idx="4">
                  <c:v>0.87047018300000001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B-4E07-8A03-9191FDE4F1A6}"/>
            </c:ext>
          </c:extLst>
        </c:ser>
        <c:ser>
          <c:idx val="4"/>
          <c:order val="4"/>
          <c:tx>
            <c:strRef>
              <c:f>'Main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Sample'!$F$2:$F$6</c:f>
              <c:numCache>
                <c:formatCode>General</c:formatCode>
                <c:ptCount val="5"/>
                <c:pt idx="0">
                  <c:v>0.92454431599999998</c:v>
                </c:pt>
                <c:pt idx="1">
                  <c:v>0.92845318899999996</c:v>
                </c:pt>
                <c:pt idx="2">
                  <c:v>0.91909814499999998</c:v>
                </c:pt>
                <c:pt idx="3">
                  <c:v>0.90970215900000007</c:v>
                </c:pt>
                <c:pt idx="4">
                  <c:v>0.89251708100000005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B-4E07-8A03-9191FDE4F1A6}"/>
            </c:ext>
          </c:extLst>
        </c:ser>
        <c:ser>
          <c:idx val="5"/>
          <c:order val="5"/>
          <c:tx>
            <c:strRef>
              <c:f>'Main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Sample'!$G$2:$G$6</c:f>
              <c:numCache>
                <c:formatCode>General</c:formatCode>
                <c:ptCount val="5"/>
                <c:pt idx="0">
                  <c:v>0.953321376</c:v>
                </c:pt>
                <c:pt idx="1">
                  <c:v>0.94198130499999999</c:v>
                </c:pt>
                <c:pt idx="2">
                  <c:v>0.93523546499999999</c:v>
                </c:pt>
                <c:pt idx="3">
                  <c:v>0.92078982000000009</c:v>
                </c:pt>
                <c:pt idx="4">
                  <c:v>0.89954542599999998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FB-4E07-8A03-9191FDE4F1A6}"/>
            </c:ext>
          </c:extLst>
        </c:ser>
        <c:ser>
          <c:idx val="6"/>
          <c:order val="6"/>
          <c:tx>
            <c:strRef>
              <c:f>'Main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Sample'!$H$2:$H$6</c:f>
              <c:numCache>
                <c:formatCode>General</c:formatCode>
                <c:ptCount val="5"/>
                <c:pt idx="0">
                  <c:v>0.90686738700000002</c:v>
                </c:pt>
                <c:pt idx="1">
                  <c:v>0.90706023000000002</c:v>
                </c:pt>
                <c:pt idx="2">
                  <c:v>0.919976554</c:v>
                </c:pt>
                <c:pt idx="3">
                  <c:v>0.90599879400000005</c:v>
                </c:pt>
                <c:pt idx="4">
                  <c:v>0.90077270300000001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FB-4E07-8A03-9191FDE4F1A6}"/>
            </c:ext>
          </c:extLst>
        </c:ser>
        <c:ser>
          <c:idx val="7"/>
          <c:order val="7"/>
          <c:tx>
            <c:strRef>
              <c:f>'Main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Sample'!$I$2:$I$6</c:f>
              <c:numCache>
                <c:formatCode>General</c:formatCode>
                <c:ptCount val="5"/>
                <c:pt idx="0">
                  <c:v>0.94589335600000002</c:v>
                </c:pt>
                <c:pt idx="1">
                  <c:v>0.95099954899999994</c:v>
                </c:pt>
                <c:pt idx="2">
                  <c:v>0.94330754499999991</c:v>
                </c:pt>
                <c:pt idx="3">
                  <c:v>0.93481679900000003</c:v>
                </c:pt>
                <c:pt idx="4">
                  <c:v>0.91957940100000002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FB-4E07-8A03-9191FDE4F1A6}"/>
            </c:ext>
          </c:extLst>
        </c:ser>
        <c:ser>
          <c:idx val="8"/>
          <c:order val="8"/>
          <c:tx>
            <c:strRef>
              <c:f>'Main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Sample'!$J$2:$J$6</c:f>
              <c:numCache>
                <c:formatCode>General</c:formatCode>
                <c:ptCount val="5"/>
                <c:pt idx="0">
                  <c:v>0.97051069599999995</c:v>
                </c:pt>
                <c:pt idx="1">
                  <c:v>0.96348054500000002</c:v>
                </c:pt>
                <c:pt idx="2">
                  <c:v>0.95744542500000007</c:v>
                </c:pt>
                <c:pt idx="3">
                  <c:v>0.94501278</c:v>
                </c:pt>
                <c:pt idx="4">
                  <c:v>0.92614694600000003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FB-4E07-8A03-9191FDE4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9024"/>
        <c:axId val="42850560"/>
      </c:lineChart>
      <c:catAx>
        <c:axId val="428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0560"/>
        <c:crosses val="autoZero"/>
        <c:auto val="1"/>
        <c:lblAlgn val="ctr"/>
        <c:lblOffset val="100"/>
        <c:noMultiLvlLbl val="0"/>
      </c:catAx>
      <c:valAx>
        <c:axId val="428505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Sample'!$B$2:$B$6</c:f>
              <c:numCache>
                <c:formatCode>General</c:formatCode>
                <c:ptCount val="5"/>
                <c:pt idx="0">
                  <c:v>0.87420230499999996</c:v>
                </c:pt>
                <c:pt idx="1">
                  <c:v>0.88621148900000002</c:v>
                </c:pt>
                <c:pt idx="2">
                  <c:v>0.91885114800000001</c:v>
                </c:pt>
                <c:pt idx="3">
                  <c:v>0.89733762100000003</c:v>
                </c:pt>
                <c:pt idx="4">
                  <c:v>0.84119116599999999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5-4A16-BADC-05AF3DB97EFB}"/>
            </c:ext>
          </c:extLst>
        </c:ser>
        <c:ser>
          <c:idx val="1"/>
          <c:order val="1"/>
          <c:tx>
            <c:strRef>
              <c:f>'TopUp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Sample'!$C$2:$C$6</c:f>
              <c:numCache>
                <c:formatCode>General</c:formatCode>
                <c:ptCount val="5"/>
                <c:pt idx="0">
                  <c:v>0.92508163899999996</c:v>
                </c:pt>
                <c:pt idx="1">
                  <c:v>0.93488536700000002</c:v>
                </c:pt>
                <c:pt idx="2">
                  <c:v>0.93255936500000003</c:v>
                </c:pt>
                <c:pt idx="3">
                  <c:v>0.91221048100000002</c:v>
                </c:pt>
                <c:pt idx="4">
                  <c:v>0.881084325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5-4A16-BADC-05AF3DB97EFB}"/>
            </c:ext>
          </c:extLst>
        </c:ser>
        <c:ser>
          <c:idx val="2"/>
          <c:order val="2"/>
          <c:tx>
            <c:strRef>
              <c:f>'TopUp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Sample'!$D$2:$D$6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0.93726857200000002</c:v>
                </c:pt>
                <c:pt idx="2">
                  <c:v>0.93271876099999995</c:v>
                </c:pt>
                <c:pt idx="3">
                  <c:v>0.91261060000000005</c:v>
                </c:pt>
                <c:pt idx="4">
                  <c:v>0.89232613900000002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5-4A16-BADC-05AF3DB97EFB}"/>
            </c:ext>
          </c:extLst>
        </c:ser>
        <c:ser>
          <c:idx val="3"/>
          <c:order val="3"/>
          <c:tx>
            <c:strRef>
              <c:f>'TopUp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Sample'!$E$2:$E$6</c:f>
              <c:numCache>
                <c:formatCode>General</c:formatCode>
                <c:ptCount val="5"/>
                <c:pt idx="0">
                  <c:v>0.8452167049999999</c:v>
                </c:pt>
                <c:pt idx="1">
                  <c:v>0.85562668900000005</c:v>
                </c:pt>
                <c:pt idx="2">
                  <c:v>0.88738774799999998</c:v>
                </c:pt>
                <c:pt idx="3">
                  <c:v>0.86594222100000007</c:v>
                </c:pt>
                <c:pt idx="4">
                  <c:v>0.810559166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5-4A16-BADC-05AF3DB97EFB}"/>
            </c:ext>
          </c:extLst>
        </c:ser>
        <c:ser>
          <c:idx val="4"/>
          <c:order val="4"/>
          <c:tx>
            <c:strRef>
              <c:f>'TopUp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Sample'!$F$2:$F$6</c:f>
              <c:numCache>
                <c:formatCode>General</c:formatCode>
                <c:ptCount val="5"/>
                <c:pt idx="0">
                  <c:v>0.900968039</c:v>
                </c:pt>
                <c:pt idx="1">
                  <c:v>0.90800916700000001</c:v>
                </c:pt>
                <c:pt idx="2">
                  <c:v>0.90434556500000007</c:v>
                </c:pt>
                <c:pt idx="3">
                  <c:v>0.88312928099999999</c:v>
                </c:pt>
                <c:pt idx="4">
                  <c:v>0.85184052499999996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5-4A16-BADC-05AF3DB97EFB}"/>
            </c:ext>
          </c:extLst>
        </c:ser>
        <c:ser>
          <c:idx val="5"/>
          <c:order val="5"/>
          <c:tx>
            <c:strRef>
              <c:f>'TopUp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Sample'!$G$2:$G$6</c:f>
              <c:numCache>
                <c:formatCode>General</c:formatCode>
                <c:ptCount val="5"/>
                <c:pt idx="0">
                  <c:v>0.91501922199999997</c:v>
                </c:pt>
                <c:pt idx="1">
                  <c:v>0.91161077200000007</c:v>
                </c:pt>
                <c:pt idx="2">
                  <c:v>0.90556196099999997</c:v>
                </c:pt>
                <c:pt idx="3">
                  <c:v>0.8846092000000001</c:v>
                </c:pt>
                <c:pt idx="4">
                  <c:v>0.863604339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5-4A16-BADC-05AF3DB97EFB}"/>
            </c:ext>
          </c:extLst>
        </c:ser>
        <c:ser>
          <c:idx val="6"/>
          <c:order val="6"/>
          <c:tx>
            <c:strRef>
              <c:f>'TopUp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Sample'!$H$2:$H$6</c:f>
              <c:numCache>
                <c:formatCode>General</c:formatCode>
                <c:ptCount val="5"/>
                <c:pt idx="0">
                  <c:v>0.90318790500000001</c:v>
                </c:pt>
                <c:pt idx="1">
                  <c:v>0.91679628899999999</c:v>
                </c:pt>
                <c:pt idx="2">
                  <c:v>0.95031454800000004</c:v>
                </c:pt>
                <c:pt idx="3">
                  <c:v>0.92873302099999999</c:v>
                </c:pt>
                <c:pt idx="4">
                  <c:v>0.87182316599999998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15-4A16-BADC-05AF3DB97EFB}"/>
            </c:ext>
          </c:extLst>
        </c:ser>
        <c:ser>
          <c:idx val="7"/>
          <c:order val="7"/>
          <c:tx>
            <c:strRef>
              <c:f>'TopUp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Sample'!$I$2:$I$6</c:f>
              <c:numCache>
                <c:formatCode>General</c:formatCode>
                <c:ptCount val="5"/>
                <c:pt idx="0">
                  <c:v>0.94919523899999991</c:v>
                </c:pt>
                <c:pt idx="1">
                  <c:v>0.96176156700000004</c:v>
                </c:pt>
                <c:pt idx="2">
                  <c:v>0.96077316499999998</c:v>
                </c:pt>
                <c:pt idx="3">
                  <c:v>0.94129168100000005</c:v>
                </c:pt>
                <c:pt idx="4">
                  <c:v>0.91032812500000004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15-4A16-BADC-05AF3DB97EFB}"/>
            </c:ext>
          </c:extLst>
        </c:ser>
        <c:ser>
          <c:idx val="8"/>
          <c:order val="8"/>
          <c:tx>
            <c:strRef>
              <c:f>'TopUp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Sample'!$J$2:$J$6</c:f>
              <c:numCache>
                <c:formatCode>General</c:formatCode>
                <c:ptCount val="5"/>
                <c:pt idx="0">
                  <c:v>0.95816362200000005</c:v>
                </c:pt>
                <c:pt idx="1">
                  <c:v>0.96292637199999997</c:v>
                </c:pt>
                <c:pt idx="2">
                  <c:v>0.95987556099999993</c:v>
                </c:pt>
                <c:pt idx="3">
                  <c:v>0.940612</c:v>
                </c:pt>
                <c:pt idx="4">
                  <c:v>0.92104793900000004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15-4A16-BADC-05AF3DB9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24064"/>
        <c:axId val="97625984"/>
      </c:lineChart>
      <c:catAx>
        <c:axId val="976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5984"/>
        <c:crosses val="autoZero"/>
        <c:auto val="1"/>
        <c:lblAlgn val="ctr"/>
        <c:lblOffset val="100"/>
        <c:noMultiLvlLbl val="0"/>
      </c:catAx>
      <c:valAx>
        <c:axId val="9762598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BASE: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Sample'!$B$16:$B$20</c:f>
              <c:numCache>
                <c:formatCode>General</c:formatCode>
                <c:ptCount val="5"/>
                <c:pt idx="0">
                  <c:v>6.4299563000000004E-2</c:v>
                </c:pt>
                <c:pt idx="1">
                  <c:v>6.6361130000000004E-2</c:v>
                </c:pt>
                <c:pt idx="2">
                  <c:v>5.6982199999999997E-2</c:v>
                </c:pt>
                <c:pt idx="3">
                  <c:v>6.4859671999999993E-2</c:v>
                </c:pt>
                <c:pt idx="4">
                  <c:v>7.0250638000000004E-2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2-4890-9A05-F0344E4FE204}"/>
            </c:ext>
          </c:extLst>
        </c:ser>
        <c:ser>
          <c:idx val="1"/>
          <c:order val="1"/>
          <c:tx>
            <c:strRef>
              <c:f>'Main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Sample'!$C$16:$C$20</c:f>
              <c:numCache>
                <c:formatCode>General</c:formatCode>
                <c:ptCount val="5"/>
                <c:pt idx="0">
                  <c:v>3.4769700000000001E-2</c:v>
                </c:pt>
                <c:pt idx="1">
                  <c:v>3.2792200000000001E-2</c:v>
                </c:pt>
                <c:pt idx="2">
                  <c:v>3.7989200000000001E-2</c:v>
                </c:pt>
                <c:pt idx="3">
                  <c:v>4.3135100000000003E-2</c:v>
                </c:pt>
                <c:pt idx="4">
                  <c:v>5.3027600000000001E-2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2-4890-9A05-F0344E4FE204}"/>
            </c:ext>
          </c:extLst>
        </c:ser>
        <c:ser>
          <c:idx val="2"/>
          <c:order val="2"/>
          <c:tx>
            <c:strRef>
              <c:f>'Main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Sample'!$D$16:$D$20</c:f>
              <c:numCache>
                <c:formatCode>General</c:formatCode>
                <c:ptCount val="5"/>
                <c:pt idx="0">
                  <c:v>1.99411E-2</c:v>
                </c:pt>
                <c:pt idx="1">
                  <c:v>2.5189599999999999E-2</c:v>
                </c:pt>
                <c:pt idx="2">
                  <c:v>2.9003299999999999E-2</c:v>
                </c:pt>
                <c:pt idx="3">
                  <c:v>3.6655600000000003E-2</c:v>
                </c:pt>
                <c:pt idx="4">
                  <c:v>4.8301200000000002E-2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2-4890-9A05-F0344E4FE204}"/>
            </c:ext>
          </c:extLst>
        </c:ser>
        <c:ser>
          <c:idx val="3"/>
          <c:order val="3"/>
          <c:tx>
            <c:strRef>
              <c:f>'Main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Sample'!$E$16:$E$20</c:f>
              <c:numCache>
                <c:formatCode>General</c:formatCode>
                <c:ptCount val="5"/>
                <c:pt idx="0">
                  <c:v>5.5717443000000005E-2</c:v>
                </c:pt>
                <c:pt idx="1">
                  <c:v>5.7199690000000004E-2</c:v>
                </c:pt>
                <c:pt idx="2">
                  <c:v>4.8152819999999999E-2</c:v>
                </c:pt>
                <c:pt idx="3">
                  <c:v>5.6051611999999994E-2</c:v>
                </c:pt>
                <c:pt idx="4">
                  <c:v>6.0944438000000004E-2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2-4890-9A05-F0344E4FE204}"/>
            </c:ext>
          </c:extLst>
        </c:ser>
        <c:ser>
          <c:idx val="4"/>
          <c:order val="4"/>
          <c:tx>
            <c:strRef>
              <c:f>'Main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Sample'!$F$16:$F$20</c:f>
              <c:numCache>
                <c:formatCode>General</c:formatCode>
                <c:ptCount val="5"/>
                <c:pt idx="0">
                  <c:v>2.9040380000000001E-2</c:v>
                </c:pt>
                <c:pt idx="1">
                  <c:v>2.6658939999999999E-2</c:v>
                </c:pt>
                <c:pt idx="2">
                  <c:v>3.1305039999999999E-2</c:v>
                </c:pt>
                <c:pt idx="3">
                  <c:v>3.6167480000000002E-2</c:v>
                </c:pt>
                <c:pt idx="4">
                  <c:v>4.5390279999999998E-2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2-4890-9A05-F0344E4FE204}"/>
            </c:ext>
          </c:extLst>
        </c:ser>
        <c:ser>
          <c:idx val="5"/>
          <c:order val="5"/>
          <c:tx>
            <c:strRef>
              <c:f>'Main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Sample'!$G$16:$G$20</c:f>
              <c:numCache>
                <c:formatCode>General</c:formatCode>
                <c:ptCount val="5"/>
                <c:pt idx="0">
                  <c:v>1.5440860000000001E-2</c:v>
                </c:pt>
                <c:pt idx="1">
                  <c:v>1.9461139999999998E-2</c:v>
                </c:pt>
                <c:pt idx="2">
                  <c:v>2.3000979999999997E-2</c:v>
                </c:pt>
                <c:pt idx="3">
                  <c:v>3.0039120000000002E-2</c:v>
                </c:pt>
                <c:pt idx="4">
                  <c:v>4.0929720000000003E-2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F2-4890-9A05-F0344E4FE204}"/>
            </c:ext>
          </c:extLst>
        </c:ser>
        <c:ser>
          <c:idx val="6"/>
          <c:order val="6"/>
          <c:tx>
            <c:strRef>
              <c:f>'Main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Sample'!$H$16:$H$20</c:f>
              <c:numCache>
                <c:formatCode>General</c:formatCode>
                <c:ptCount val="5"/>
                <c:pt idx="0">
                  <c:v>7.2881683000000003E-2</c:v>
                </c:pt>
                <c:pt idx="1">
                  <c:v>7.5522570000000011E-2</c:v>
                </c:pt>
                <c:pt idx="2">
                  <c:v>6.5811579999999995E-2</c:v>
                </c:pt>
                <c:pt idx="3">
                  <c:v>7.3667731999999986E-2</c:v>
                </c:pt>
                <c:pt idx="4">
                  <c:v>7.9556838000000005E-2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F2-4890-9A05-F0344E4FE204}"/>
            </c:ext>
          </c:extLst>
        </c:ser>
        <c:ser>
          <c:idx val="7"/>
          <c:order val="7"/>
          <c:tx>
            <c:strRef>
              <c:f>'Main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Sample'!$I$16:$I$20</c:f>
              <c:numCache>
                <c:formatCode>General</c:formatCode>
                <c:ptCount val="5"/>
                <c:pt idx="0">
                  <c:v>4.0499020000000004E-2</c:v>
                </c:pt>
                <c:pt idx="1">
                  <c:v>3.8925460000000002E-2</c:v>
                </c:pt>
                <c:pt idx="2">
                  <c:v>4.4673360000000002E-2</c:v>
                </c:pt>
                <c:pt idx="3">
                  <c:v>5.0102720000000003E-2</c:v>
                </c:pt>
                <c:pt idx="4">
                  <c:v>6.0664920000000004E-2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F2-4890-9A05-F0344E4FE204}"/>
            </c:ext>
          </c:extLst>
        </c:ser>
        <c:ser>
          <c:idx val="8"/>
          <c:order val="8"/>
          <c:tx>
            <c:strRef>
              <c:f>'Main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Sample'!$J$16:$J$20</c:f>
              <c:numCache>
                <c:formatCode>General</c:formatCode>
                <c:ptCount val="5"/>
                <c:pt idx="0">
                  <c:v>2.4441339999999999E-2</c:v>
                </c:pt>
                <c:pt idx="1">
                  <c:v>3.0918060000000001E-2</c:v>
                </c:pt>
                <c:pt idx="2">
                  <c:v>3.5005620000000001E-2</c:v>
                </c:pt>
                <c:pt idx="3">
                  <c:v>4.3272080000000004E-2</c:v>
                </c:pt>
                <c:pt idx="4">
                  <c:v>5.5672680000000002E-2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F2-4890-9A05-F0344E4F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7840"/>
        <c:axId val="43109376"/>
      </c:lineChart>
      <c:catAx>
        <c:axId val="43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9376"/>
        <c:crosses val="autoZero"/>
        <c:auto val="1"/>
        <c:lblAlgn val="ctr"/>
        <c:lblOffset val="100"/>
        <c:noMultiLvlLbl val="0"/>
      </c:catAx>
      <c:valAx>
        <c:axId val="431093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78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SIM1:</a:t>
            </a:r>
            <a:r>
              <a:rPr lang="en-AU" b="1" baseline="0"/>
              <a:t> </a:t>
            </a:r>
            <a:r>
              <a:rPr lang="en-AU" b="1"/>
              <a:t>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'[6]Main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Sample'!$B$2:$B$6</c:f>
              <c:numCache>
                <c:formatCode>General</c:formatCode>
                <c:ptCount val="5"/>
                <c:pt idx="0">
                  <c:v>0.88183296499999997</c:v>
                </c:pt>
                <c:pt idx="1">
                  <c:v>0.88659506399999999</c:v>
                </c:pt>
                <c:pt idx="2">
                  <c:v>0.89506228099999996</c:v>
                </c:pt>
                <c:pt idx="3">
                  <c:v>0.87942354599999994</c:v>
                </c:pt>
                <c:pt idx="4">
                  <c:v>0.87886567000000004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7-4BC8-B036-5FC6A40432CE}"/>
            </c:ext>
          </c:extLst>
        </c:ser>
        <c:ser>
          <c:idx val="1"/>
          <c:order val="1"/>
          <c:tx>
            <c:strRef>
              <c:f>'[6]Main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Sample'!$C$2:$C$6</c:f>
              <c:numCache>
                <c:formatCode>General</c:formatCode>
                <c:ptCount val="5"/>
                <c:pt idx="0">
                  <c:v>0.93039558499999997</c:v>
                </c:pt>
                <c:pt idx="1">
                  <c:v>0.90585271099999998</c:v>
                </c:pt>
                <c:pt idx="2">
                  <c:v>0.90384109199999996</c:v>
                </c:pt>
                <c:pt idx="3">
                  <c:v>0.89645889099999998</c:v>
                </c:pt>
                <c:pt idx="4">
                  <c:v>0.886014729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7-4BC8-B036-5FC6A40432CE}"/>
            </c:ext>
          </c:extLst>
        </c:ser>
        <c:ser>
          <c:idx val="2"/>
          <c:order val="2"/>
          <c:tx>
            <c:strRef>
              <c:f>'[6]Main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Sample'!$D$2:$D$6</c:f>
              <c:numCache>
                <c:formatCode>General</c:formatCode>
                <c:ptCount val="5"/>
                <c:pt idx="0">
                  <c:v>0.96116185499999995</c:v>
                </c:pt>
                <c:pt idx="1">
                  <c:v>0.90498303800000002</c:v>
                </c:pt>
                <c:pt idx="2">
                  <c:v>0.909577203</c:v>
                </c:pt>
                <c:pt idx="3">
                  <c:v>0.90397307800000004</c:v>
                </c:pt>
                <c:pt idx="4">
                  <c:v>0.88570542600000002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7-4BC8-B036-5FC6A40432CE}"/>
            </c:ext>
          </c:extLst>
        </c:ser>
        <c:ser>
          <c:idx val="3"/>
          <c:order val="3"/>
          <c:tx>
            <c:strRef>
              <c:f>'[6]Main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Sample'!$E$2:$E$6</c:f>
              <c:numCache>
                <c:formatCode>General</c:formatCode>
                <c:ptCount val="5"/>
                <c:pt idx="0">
                  <c:v>0.86717985099999995</c:v>
                </c:pt>
                <c:pt idx="1">
                  <c:v>0.87156505500000003</c:v>
                </c:pt>
                <c:pt idx="2">
                  <c:v>0.88028735800000002</c:v>
                </c:pt>
                <c:pt idx="3">
                  <c:v>0.86456854599999999</c:v>
                </c:pt>
                <c:pt idx="4">
                  <c:v>0.86368571100000002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7-4BC8-B036-5FC6A40432CE}"/>
            </c:ext>
          </c:extLst>
        </c:ser>
        <c:ser>
          <c:idx val="4"/>
          <c:order val="4"/>
          <c:tx>
            <c:strRef>
              <c:f>'[6]Main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Sample'!$F$2:$F$6</c:f>
              <c:numCache>
                <c:formatCode>General</c:formatCode>
                <c:ptCount val="5"/>
                <c:pt idx="0">
                  <c:v>0.91925539499999998</c:v>
                </c:pt>
                <c:pt idx="1">
                  <c:v>0.89273424499999998</c:v>
                </c:pt>
                <c:pt idx="2">
                  <c:v>0.89174861300000008</c:v>
                </c:pt>
                <c:pt idx="3">
                  <c:v>0.88320776400000001</c:v>
                </c:pt>
                <c:pt idx="4">
                  <c:v>0.87241056300000008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7-4BC8-B036-5FC6A40432CE}"/>
            </c:ext>
          </c:extLst>
        </c:ser>
        <c:ser>
          <c:idx val="5"/>
          <c:order val="5"/>
          <c:tx>
            <c:strRef>
              <c:f>'[6]Main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Sample'!$G$2:$G$6</c:f>
              <c:numCache>
                <c:formatCode>General</c:formatCode>
                <c:ptCount val="5"/>
                <c:pt idx="0">
                  <c:v>0.95559327700000007</c:v>
                </c:pt>
                <c:pt idx="1">
                  <c:v>0.89205641700000005</c:v>
                </c:pt>
                <c:pt idx="2">
                  <c:v>0.89882674200000001</c:v>
                </c:pt>
                <c:pt idx="3">
                  <c:v>0.89097189499999996</c:v>
                </c:pt>
                <c:pt idx="4">
                  <c:v>0.87362075399999994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7-4BC8-B036-5FC6A40432CE}"/>
            </c:ext>
          </c:extLst>
        </c:ser>
        <c:ser>
          <c:idx val="6"/>
          <c:order val="6"/>
          <c:tx>
            <c:strRef>
              <c:f>'[6]Main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Sample'!$H$2:$H$6</c:f>
              <c:numCache>
                <c:formatCode>General</c:formatCode>
                <c:ptCount val="5"/>
                <c:pt idx="0">
                  <c:v>0.89648709100000001</c:v>
                </c:pt>
                <c:pt idx="1">
                  <c:v>0.90162625500000004</c:v>
                </c:pt>
                <c:pt idx="2">
                  <c:v>0.90983843800000008</c:v>
                </c:pt>
                <c:pt idx="3">
                  <c:v>0.89427962599999999</c:v>
                </c:pt>
                <c:pt idx="4">
                  <c:v>0.89404683100000004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F7-4BC8-B036-5FC6A40432CE}"/>
            </c:ext>
          </c:extLst>
        </c:ser>
        <c:ser>
          <c:idx val="7"/>
          <c:order val="7"/>
          <c:tx>
            <c:strRef>
              <c:f>'[6]Main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Sample'!$I$2:$I$6</c:f>
              <c:numCache>
                <c:formatCode>General</c:formatCode>
                <c:ptCount val="5"/>
                <c:pt idx="0">
                  <c:v>0.94153667500000005</c:v>
                </c:pt>
                <c:pt idx="1">
                  <c:v>0.91788404500000009</c:v>
                </c:pt>
                <c:pt idx="2">
                  <c:v>0.91806473300000002</c:v>
                </c:pt>
                <c:pt idx="3">
                  <c:v>0.90990672400000006</c:v>
                </c:pt>
                <c:pt idx="4">
                  <c:v>0.90092080299999999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F7-4BC8-B036-5FC6A40432CE}"/>
            </c:ext>
          </c:extLst>
        </c:ser>
        <c:ser>
          <c:idx val="8"/>
          <c:order val="8"/>
          <c:tx>
            <c:strRef>
              <c:f>'[6]Main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Sample'!$J$2:$J$6</c:f>
              <c:numCache>
                <c:formatCode>General</c:formatCode>
                <c:ptCount val="5"/>
                <c:pt idx="0">
                  <c:v>0.97341875700000002</c:v>
                </c:pt>
                <c:pt idx="1">
                  <c:v>0.91738105700000006</c:v>
                </c:pt>
                <c:pt idx="2">
                  <c:v>0.92427510199999996</c:v>
                </c:pt>
                <c:pt idx="3">
                  <c:v>0.91704913499999996</c:v>
                </c:pt>
                <c:pt idx="4">
                  <c:v>0.90225339400000004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F7-4BC8-B036-5FC6A404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7344"/>
        <c:axId val="43498880"/>
      </c:lineChart>
      <c:catAx>
        <c:axId val="434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880"/>
        <c:crosses val="autoZero"/>
        <c:auto val="1"/>
        <c:lblAlgn val="ctr"/>
        <c:lblOffset val="100"/>
        <c:noMultiLvlLbl val="0"/>
      </c:catAx>
      <c:valAx>
        <c:axId val="434988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SIM1: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'[6]Main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Sample'!$B$16:$B$20</c:f>
              <c:numCache>
                <c:formatCode>General</c:formatCode>
                <c:ptCount val="5"/>
                <c:pt idx="0">
                  <c:v>7.0687615999999995E-2</c:v>
                </c:pt>
                <c:pt idx="1">
                  <c:v>6.9835144000000002E-2</c:v>
                </c:pt>
                <c:pt idx="2">
                  <c:v>6.3346031999999997E-2</c:v>
                </c:pt>
                <c:pt idx="3">
                  <c:v>7.2338605E-2</c:v>
                </c:pt>
                <c:pt idx="4">
                  <c:v>7.4932405999999993E-2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50F-B47A-CFDB25D48A95}"/>
            </c:ext>
          </c:extLst>
        </c:ser>
        <c:ser>
          <c:idx val="1"/>
          <c:order val="1"/>
          <c:tx>
            <c:strRef>
              <c:f>'[6]Main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Sample'!$C$16:$C$20</c:f>
              <c:numCache>
                <c:formatCode>General</c:formatCode>
                <c:ptCount val="5"/>
                <c:pt idx="0">
                  <c:v>3.72684E-2</c:v>
                </c:pt>
                <c:pt idx="1">
                  <c:v>5.2247200000000001E-2</c:v>
                </c:pt>
                <c:pt idx="2">
                  <c:v>5.3898099999999997E-2</c:v>
                </c:pt>
                <c:pt idx="3">
                  <c:v>5.8425900000000003E-2</c:v>
                </c:pt>
                <c:pt idx="4">
                  <c:v>6.5543843000000004E-2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50F-B47A-CFDB25D48A95}"/>
            </c:ext>
          </c:extLst>
        </c:ser>
        <c:ser>
          <c:idx val="2"/>
          <c:order val="2"/>
          <c:tx>
            <c:strRef>
              <c:f>'[6]Main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Sample'!$D$16:$D$20</c:f>
              <c:numCache>
                <c:formatCode>General</c:formatCode>
                <c:ptCount val="5"/>
                <c:pt idx="0">
                  <c:v>2.0249E-2</c:v>
                </c:pt>
                <c:pt idx="1">
                  <c:v>5.19195E-2</c:v>
                </c:pt>
                <c:pt idx="2">
                  <c:v>4.9849400000000002E-2</c:v>
                </c:pt>
                <c:pt idx="3">
                  <c:v>5.3445800000000002E-2</c:v>
                </c:pt>
                <c:pt idx="4">
                  <c:v>6.4695637E-2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A-450F-B47A-CFDB25D48A95}"/>
            </c:ext>
          </c:extLst>
        </c:ser>
        <c:ser>
          <c:idx val="3"/>
          <c:order val="3"/>
          <c:tx>
            <c:strRef>
              <c:f>'[6]Main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Sample'!$E$16:$E$20</c:f>
              <c:numCache>
                <c:formatCode>General</c:formatCode>
                <c:ptCount val="5"/>
                <c:pt idx="0">
                  <c:v>6.1921093000000003E-2</c:v>
                </c:pt>
                <c:pt idx="1">
                  <c:v>6.05785E-2</c:v>
                </c:pt>
                <c:pt idx="2">
                  <c:v>5.4426079000000002E-2</c:v>
                </c:pt>
                <c:pt idx="3">
                  <c:v>6.3425401000000006E-2</c:v>
                </c:pt>
                <c:pt idx="4">
                  <c:v>6.5540994999999991E-2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CA-450F-B47A-CFDB25D48A95}"/>
            </c:ext>
          </c:extLst>
        </c:ser>
        <c:ser>
          <c:idx val="4"/>
          <c:order val="4"/>
          <c:tx>
            <c:strRef>
              <c:f>'[6]Main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Sample'!$F$16:$F$20</c:f>
              <c:numCache>
                <c:formatCode>General</c:formatCode>
                <c:ptCount val="5"/>
                <c:pt idx="0">
                  <c:v>3.13031E-2</c:v>
                </c:pt>
                <c:pt idx="1">
                  <c:v>4.558388E-2</c:v>
                </c:pt>
                <c:pt idx="2">
                  <c:v>4.5925140000000003E-2</c:v>
                </c:pt>
                <c:pt idx="3">
                  <c:v>5.0837460000000001E-2</c:v>
                </c:pt>
                <c:pt idx="4">
                  <c:v>5.6978610000000006E-2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CA-450F-B47A-CFDB25D48A95}"/>
            </c:ext>
          </c:extLst>
        </c:ser>
        <c:ser>
          <c:idx val="5"/>
          <c:order val="5"/>
          <c:tx>
            <c:strRef>
              <c:f>'[6]Main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Sample'!$G$16:$G$20</c:f>
              <c:numCache>
                <c:formatCode>General</c:formatCode>
                <c:ptCount val="5"/>
                <c:pt idx="0">
                  <c:v>1.382068E-2</c:v>
                </c:pt>
                <c:pt idx="1">
                  <c:v>4.5126619999999999E-2</c:v>
                </c:pt>
                <c:pt idx="2">
                  <c:v>4.1708000000000002E-2</c:v>
                </c:pt>
                <c:pt idx="3">
                  <c:v>4.6085559999999998E-2</c:v>
                </c:pt>
                <c:pt idx="4">
                  <c:v>5.5230236999999995E-2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CA-450F-B47A-CFDB25D48A95}"/>
            </c:ext>
          </c:extLst>
        </c:ser>
        <c:ser>
          <c:idx val="6"/>
          <c:order val="6"/>
          <c:tx>
            <c:strRef>
              <c:f>'[6]Main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Sample'!$H$16:$H$20</c:f>
              <c:numCache>
                <c:formatCode>General</c:formatCode>
                <c:ptCount val="5"/>
                <c:pt idx="0">
                  <c:v>7.9453533000000007E-2</c:v>
                </c:pt>
                <c:pt idx="1">
                  <c:v>7.9091060000000005E-2</c:v>
                </c:pt>
                <c:pt idx="2">
                  <c:v>7.2265238999999995E-2</c:v>
                </c:pt>
                <c:pt idx="3">
                  <c:v>8.1251161000000002E-2</c:v>
                </c:pt>
                <c:pt idx="4">
                  <c:v>8.4323074999999997E-2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CA-450F-B47A-CFDB25D48A95}"/>
            </c:ext>
          </c:extLst>
        </c:ser>
        <c:ser>
          <c:idx val="7"/>
          <c:order val="7"/>
          <c:tx>
            <c:strRef>
              <c:f>'[6]Main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Sample'!$I$16:$I$20</c:f>
              <c:numCache>
                <c:formatCode>General</c:formatCode>
                <c:ptCount val="5"/>
                <c:pt idx="0">
                  <c:v>4.3233300000000002E-2</c:v>
                </c:pt>
                <c:pt idx="1">
                  <c:v>5.9545320000000006E-2</c:v>
                </c:pt>
                <c:pt idx="2">
                  <c:v>6.0675859999999998E-2</c:v>
                </c:pt>
                <c:pt idx="3">
                  <c:v>6.5903539999999997E-2</c:v>
                </c:pt>
                <c:pt idx="4">
                  <c:v>7.3375050000000011E-2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CA-450F-B47A-CFDB25D48A95}"/>
            </c:ext>
          </c:extLst>
        </c:ser>
        <c:ser>
          <c:idx val="8"/>
          <c:order val="8"/>
          <c:tx>
            <c:strRef>
              <c:f>'[6]Main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Sample'!$J$16:$J$20</c:f>
              <c:numCache>
                <c:formatCode>General</c:formatCode>
                <c:ptCount val="5"/>
                <c:pt idx="0">
                  <c:v>2.3088919999999999E-2</c:v>
                </c:pt>
                <c:pt idx="1">
                  <c:v>5.8959379999999999E-2</c:v>
                </c:pt>
                <c:pt idx="2">
                  <c:v>5.5724799999999998E-2</c:v>
                </c:pt>
                <c:pt idx="3">
                  <c:v>6.0573840000000004E-2</c:v>
                </c:pt>
                <c:pt idx="4">
                  <c:v>7.1409356999999993E-2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CA-450F-B47A-CFDB25D4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3072"/>
        <c:axId val="46644608"/>
      </c:lineChart>
      <c:catAx>
        <c:axId val="466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608"/>
        <c:crosses val="autoZero"/>
        <c:auto val="1"/>
        <c:lblAlgn val="ctr"/>
        <c:lblOffset val="100"/>
        <c:noMultiLvlLbl val="0"/>
      </c:catAx>
      <c:valAx>
        <c:axId val="4664460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0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SIM2: 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'[7]Main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Sample'!$B$2:$B$6</c:f>
              <c:numCache>
                <c:formatCode>General</c:formatCode>
                <c:ptCount val="5"/>
                <c:pt idx="0">
                  <c:v>0.88183296499999997</c:v>
                </c:pt>
                <c:pt idx="1">
                  <c:v>0.88659506399999999</c:v>
                </c:pt>
                <c:pt idx="2">
                  <c:v>0.89506228099999996</c:v>
                </c:pt>
                <c:pt idx="3">
                  <c:v>0.87942354599999994</c:v>
                </c:pt>
                <c:pt idx="4">
                  <c:v>0.87886567000000004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9-4621-8B73-7115038A118C}"/>
            </c:ext>
          </c:extLst>
        </c:ser>
        <c:ser>
          <c:idx val="1"/>
          <c:order val="1"/>
          <c:tx>
            <c:strRef>
              <c:f>'[7]Main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689-4621-8B73-7115038A118C}"/>
              </c:ext>
            </c:extLst>
          </c:dPt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Sample'!$C$2:$C$6</c:f>
              <c:numCache>
                <c:formatCode>General</c:formatCode>
                <c:ptCount val="5"/>
                <c:pt idx="0">
                  <c:v>0.93039558499999997</c:v>
                </c:pt>
                <c:pt idx="1">
                  <c:v>0.971139325</c:v>
                </c:pt>
                <c:pt idx="2">
                  <c:v>0.97607983799999998</c:v>
                </c:pt>
                <c:pt idx="3">
                  <c:v>0.95329770999999996</c:v>
                </c:pt>
                <c:pt idx="4">
                  <c:v>0.95057590800000002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9-4621-8B73-7115038A118C}"/>
            </c:ext>
          </c:extLst>
        </c:ser>
        <c:ser>
          <c:idx val="2"/>
          <c:order val="2"/>
          <c:tx>
            <c:strRef>
              <c:f>'[7]Main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689-4621-8B73-7115038A118C}"/>
              </c:ext>
            </c:extLst>
          </c:dPt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Sample'!$D$2:$D$6</c:f>
              <c:numCache>
                <c:formatCode>General</c:formatCode>
                <c:ptCount val="5"/>
                <c:pt idx="0">
                  <c:v>0.96116185499999995</c:v>
                </c:pt>
                <c:pt idx="1">
                  <c:v>0.97857894099999998</c:v>
                </c:pt>
                <c:pt idx="2">
                  <c:v>0.97500360699999999</c:v>
                </c:pt>
                <c:pt idx="3">
                  <c:v>0.97122707900000005</c:v>
                </c:pt>
                <c:pt idx="4">
                  <c:v>0.96768988499999997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9-4621-8B73-7115038A118C}"/>
            </c:ext>
          </c:extLst>
        </c:ser>
        <c:ser>
          <c:idx val="3"/>
          <c:order val="3"/>
          <c:tx>
            <c:strRef>
              <c:f>'[7]Main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Sample'!$E$2:$E$6</c:f>
              <c:numCache>
                <c:formatCode>General</c:formatCode>
                <c:ptCount val="5"/>
                <c:pt idx="0">
                  <c:v>0.86717934499999993</c:v>
                </c:pt>
                <c:pt idx="1">
                  <c:v>0.87156446399999998</c:v>
                </c:pt>
                <c:pt idx="2">
                  <c:v>0.88028674099999993</c:v>
                </c:pt>
                <c:pt idx="3">
                  <c:v>0.86456800599999994</c:v>
                </c:pt>
                <c:pt idx="4">
                  <c:v>0.86368511000000003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9-4621-8B73-7115038A118C}"/>
            </c:ext>
          </c:extLst>
        </c:ser>
        <c:ser>
          <c:idx val="4"/>
          <c:order val="4"/>
          <c:tx>
            <c:strRef>
              <c:f>'[7]Main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Sample'!$F$2:$F$6</c:f>
              <c:numCache>
                <c:formatCode>General</c:formatCode>
                <c:ptCount val="5"/>
                <c:pt idx="0">
                  <c:v>0.91925494499999993</c:v>
                </c:pt>
                <c:pt idx="1">
                  <c:v>0.95646160499999999</c:v>
                </c:pt>
                <c:pt idx="2">
                  <c:v>0.961864618</c:v>
                </c:pt>
                <c:pt idx="3">
                  <c:v>0.93954926999999999</c:v>
                </c:pt>
                <c:pt idx="4">
                  <c:v>0.93587876800000003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89-4621-8B73-7115038A118C}"/>
            </c:ext>
          </c:extLst>
        </c:ser>
        <c:ser>
          <c:idx val="5"/>
          <c:order val="5"/>
          <c:tx>
            <c:strRef>
              <c:f>'[7]Main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Sample'!$G$2:$G$6</c:f>
              <c:numCache>
                <c:formatCode>General</c:formatCode>
                <c:ptCount val="5"/>
                <c:pt idx="0">
                  <c:v>0.95194579499999998</c:v>
                </c:pt>
                <c:pt idx="1">
                  <c:v>0.96645304099999996</c:v>
                </c:pt>
                <c:pt idx="2">
                  <c:v>0.95988158700000004</c:v>
                </c:pt>
                <c:pt idx="3">
                  <c:v>0.95759197900000004</c:v>
                </c:pt>
                <c:pt idx="4">
                  <c:v>0.95267584500000002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89-4621-8B73-7115038A118C}"/>
            </c:ext>
          </c:extLst>
        </c:ser>
        <c:ser>
          <c:idx val="6"/>
          <c:order val="6"/>
          <c:tx>
            <c:strRef>
              <c:f>'[7]Main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Sample'!$H$2:$H$6</c:f>
              <c:numCache>
                <c:formatCode>General</c:formatCode>
                <c:ptCount val="5"/>
                <c:pt idx="0">
                  <c:v>0.896486585</c:v>
                </c:pt>
                <c:pt idx="1">
                  <c:v>0.90162566399999999</c:v>
                </c:pt>
                <c:pt idx="2">
                  <c:v>0.90983782099999999</c:v>
                </c:pt>
                <c:pt idx="3">
                  <c:v>0.89427908599999995</c:v>
                </c:pt>
                <c:pt idx="4">
                  <c:v>0.89404623000000005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89-4621-8B73-7115038A118C}"/>
            </c:ext>
          </c:extLst>
        </c:ser>
        <c:ser>
          <c:idx val="7"/>
          <c:order val="7"/>
          <c:tx>
            <c:strRef>
              <c:f>'[7]Main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Sample'!$I$2:$I$6</c:f>
              <c:numCache>
                <c:formatCode>General</c:formatCode>
                <c:ptCount val="5"/>
                <c:pt idx="0">
                  <c:v>0.941536225</c:v>
                </c:pt>
                <c:pt idx="1">
                  <c:v>0.985817045</c:v>
                </c:pt>
                <c:pt idx="2">
                  <c:v>0.99029505799999995</c:v>
                </c:pt>
                <c:pt idx="3">
                  <c:v>0.96704614999999994</c:v>
                </c:pt>
                <c:pt idx="4">
                  <c:v>0.96527304800000002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89-4621-8B73-7115038A118C}"/>
            </c:ext>
          </c:extLst>
        </c:ser>
        <c:ser>
          <c:idx val="8"/>
          <c:order val="8"/>
          <c:tx>
            <c:strRef>
              <c:f>'[7]Main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Sample'!$J$2:$J$6</c:f>
              <c:numCache>
                <c:formatCode>General</c:formatCode>
                <c:ptCount val="5"/>
                <c:pt idx="0">
                  <c:v>0.97037791499999992</c:v>
                </c:pt>
                <c:pt idx="1">
                  <c:v>0.990704841</c:v>
                </c:pt>
                <c:pt idx="2">
                  <c:v>0.99012562699999995</c:v>
                </c:pt>
                <c:pt idx="3">
                  <c:v>0.98486217900000006</c:v>
                </c:pt>
                <c:pt idx="4">
                  <c:v>0.98270392499999992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89-4621-8B73-7115038A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1472"/>
        <c:axId val="46691456"/>
      </c:lineChart>
      <c:catAx>
        <c:axId val="466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1456"/>
        <c:crosses val="autoZero"/>
        <c:auto val="1"/>
        <c:lblAlgn val="ctr"/>
        <c:lblOffset val="100"/>
        <c:noMultiLvlLbl val="0"/>
      </c:catAx>
      <c:valAx>
        <c:axId val="4669145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SIM3:</a:t>
            </a:r>
            <a:r>
              <a:rPr lang="en-AU" b="1" baseline="0"/>
              <a:t> </a:t>
            </a:r>
            <a:r>
              <a:rPr lang="en-AU" b="1"/>
              <a:t>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'[8]Main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Sample'!$B$2:$B$6</c:f>
              <c:numCache>
                <c:formatCode>General</c:formatCode>
                <c:ptCount val="5"/>
                <c:pt idx="0">
                  <c:v>0.88183296499999997</c:v>
                </c:pt>
                <c:pt idx="1">
                  <c:v>0.88659506399999999</c:v>
                </c:pt>
                <c:pt idx="2">
                  <c:v>0.89506228099999996</c:v>
                </c:pt>
                <c:pt idx="3">
                  <c:v>0.87942354599999994</c:v>
                </c:pt>
                <c:pt idx="4">
                  <c:v>0.87886567000000004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0-4EF5-8064-1D34AE09C6D0}"/>
            </c:ext>
          </c:extLst>
        </c:ser>
        <c:ser>
          <c:idx val="1"/>
          <c:order val="1"/>
          <c:tx>
            <c:strRef>
              <c:f>'[8]Main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Sample'!$C$2:$C$6</c:f>
              <c:numCache>
                <c:formatCode>General</c:formatCode>
                <c:ptCount val="5"/>
                <c:pt idx="0">
                  <c:v>0.93039558499999997</c:v>
                </c:pt>
                <c:pt idx="1">
                  <c:v>0.95888062399999996</c:v>
                </c:pt>
                <c:pt idx="2">
                  <c:v>0.948982094</c:v>
                </c:pt>
                <c:pt idx="3">
                  <c:v>0.93060473099999996</c:v>
                </c:pt>
                <c:pt idx="4">
                  <c:v>0.91558421099999998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0-4EF5-8064-1D34AE09C6D0}"/>
            </c:ext>
          </c:extLst>
        </c:ser>
        <c:ser>
          <c:idx val="2"/>
          <c:order val="2"/>
          <c:tx>
            <c:strRef>
              <c:f>'[8]Main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Sample'!$D$2:$D$6</c:f>
              <c:numCache>
                <c:formatCode>General</c:formatCode>
                <c:ptCount val="5"/>
                <c:pt idx="0">
                  <c:v>0.96116185499999995</c:v>
                </c:pt>
                <c:pt idx="1">
                  <c:v>0.95715954400000003</c:v>
                </c:pt>
                <c:pt idx="2">
                  <c:v>0.963298977</c:v>
                </c:pt>
                <c:pt idx="3">
                  <c:v>0.94078275099999997</c:v>
                </c:pt>
                <c:pt idx="4">
                  <c:v>0.91860652499999995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0-4EF5-8064-1D34AE09C6D0}"/>
            </c:ext>
          </c:extLst>
        </c:ser>
        <c:ser>
          <c:idx val="3"/>
          <c:order val="3"/>
          <c:tx>
            <c:strRef>
              <c:f>'[8]Main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Sample'!$E$2:$E$6</c:f>
              <c:numCache>
                <c:formatCode>General</c:formatCode>
                <c:ptCount val="5"/>
                <c:pt idx="0">
                  <c:v>0.86717985099999995</c:v>
                </c:pt>
                <c:pt idx="1">
                  <c:v>0.87156505500000003</c:v>
                </c:pt>
                <c:pt idx="2">
                  <c:v>0.88028735800000002</c:v>
                </c:pt>
                <c:pt idx="3">
                  <c:v>0.86456854599999999</c:v>
                </c:pt>
                <c:pt idx="4">
                  <c:v>0.86368571100000002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0-4EF5-8064-1D34AE09C6D0}"/>
            </c:ext>
          </c:extLst>
        </c:ser>
        <c:ser>
          <c:idx val="4"/>
          <c:order val="4"/>
          <c:tx>
            <c:strRef>
              <c:f>'[8]Main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Sample'!$F$2:$F$6</c:f>
              <c:numCache>
                <c:formatCode>General</c:formatCode>
                <c:ptCount val="5"/>
                <c:pt idx="0">
                  <c:v>0.91925539499999998</c:v>
                </c:pt>
                <c:pt idx="1">
                  <c:v>0.947674393</c:v>
                </c:pt>
                <c:pt idx="2">
                  <c:v>0.935570978</c:v>
                </c:pt>
                <c:pt idx="3">
                  <c:v>0.91689809999999994</c:v>
                </c:pt>
                <c:pt idx="4">
                  <c:v>0.90062674600000003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50-4EF5-8064-1D34AE09C6D0}"/>
            </c:ext>
          </c:extLst>
        </c:ser>
        <c:ser>
          <c:idx val="5"/>
          <c:order val="5"/>
          <c:tx>
            <c:strRef>
              <c:f>'[8]Main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Sample'!$G$2:$G$6</c:f>
              <c:numCache>
                <c:formatCode>General</c:formatCode>
                <c:ptCount val="5"/>
                <c:pt idx="0">
                  <c:v>0.95559327700000007</c:v>
                </c:pt>
                <c:pt idx="1">
                  <c:v>0.94716452600000001</c:v>
                </c:pt>
                <c:pt idx="2">
                  <c:v>0.95108062299999996</c:v>
                </c:pt>
                <c:pt idx="3">
                  <c:v>0.92808809299999995</c:v>
                </c:pt>
                <c:pt idx="4">
                  <c:v>0.90610142700000007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0-4EF5-8064-1D34AE09C6D0}"/>
            </c:ext>
          </c:extLst>
        </c:ser>
        <c:ser>
          <c:idx val="6"/>
          <c:order val="6"/>
          <c:tx>
            <c:strRef>
              <c:f>'[8]Main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Sample'!$H$2:$H$6</c:f>
              <c:numCache>
                <c:formatCode>General</c:formatCode>
                <c:ptCount val="5"/>
                <c:pt idx="0">
                  <c:v>0.89648709100000001</c:v>
                </c:pt>
                <c:pt idx="1">
                  <c:v>0.90162625500000004</c:v>
                </c:pt>
                <c:pt idx="2">
                  <c:v>0.90983843800000008</c:v>
                </c:pt>
                <c:pt idx="3">
                  <c:v>0.89427962599999999</c:v>
                </c:pt>
                <c:pt idx="4">
                  <c:v>0.89404683100000004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50-4EF5-8064-1D34AE09C6D0}"/>
            </c:ext>
          </c:extLst>
        </c:ser>
        <c:ser>
          <c:idx val="7"/>
          <c:order val="7"/>
          <c:tx>
            <c:strRef>
              <c:f>'[8]Main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Sample'!$I$2:$I$6</c:f>
              <c:numCache>
                <c:formatCode>General</c:formatCode>
                <c:ptCount val="5"/>
                <c:pt idx="0">
                  <c:v>0.94153667500000005</c:v>
                </c:pt>
                <c:pt idx="1">
                  <c:v>0.97406295300000001</c:v>
                </c:pt>
                <c:pt idx="2">
                  <c:v>0.96262129800000007</c:v>
                </c:pt>
                <c:pt idx="3">
                  <c:v>0.94399730000000004</c:v>
                </c:pt>
                <c:pt idx="4">
                  <c:v>0.92968582599999994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50-4EF5-8064-1D34AE09C6D0}"/>
            </c:ext>
          </c:extLst>
        </c:ser>
        <c:ser>
          <c:idx val="8"/>
          <c:order val="8"/>
          <c:tx>
            <c:strRef>
              <c:f>'[8]Main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Sample'!$J$2:$J$6</c:f>
              <c:numCache>
                <c:formatCode>General</c:formatCode>
                <c:ptCount val="5"/>
                <c:pt idx="0">
                  <c:v>0.97341875700000002</c:v>
                </c:pt>
                <c:pt idx="1">
                  <c:v>0.97166756599999993</c:v>
                </c:pt>
                <c:pt idx="2">
                  <c:v>0.97680690299999995</c:v>
                </c:pt>
                <c:pt idx="3">
                  <c:v>0.95424829300000003</c:v>
                </c:pt>
                <c:pt idx="4">
                  <c:v>0.93535622699999998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50-4EF5-8064-1D34AE09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4240"/>
        <c:axId val="57455744"/>
      </c:lineChart>
      <c:catAx>
        <c:axId val="467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5744"/>
        <c:crosses val="autoZero"/>
        <c:auto val="1"/>
        <c:lblAlgn val="ctr"/>
        <c:lblOffset val="100"/>
        <c:noMultiLvlLbl val="0"/>
      </c:catAx>
      <c:valAx>
        <c:axId val="574557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SIM4: 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'[9]Main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Sample'!$B$2:$B$6</c:f>
              <c:numCache>
                <c:formatCode>General</c:formatCode>
                <c:ptCount val="5"/>
                <c:pt idx="0">
                  <c:v>0.88183296499999997</c:v>
                </c:pt>
                <c:pt idx="1">
                  <c:v>0.88659506399999999</c:v>
                </c:pt>
                <c:pt idx="2">
                  <c:v>0.89506228099999996</c:v>
                </c:pt>
                <c:pt idx="3">
                  <c:v>0.87942354599999994</c:v>
                </c:pt>
                <c:pt idx="4">
                  <c:v>0.87886567000000004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C82-BCC4-A281B2EB3890}"/>
            </c:ext>
          </c:extLst>
        </c:ser>
        <c:ser>
          <c:idx val="1"/>
          <c:order val="1"/>
          <c:tx>
            <c:strRef>
              <c:f>'[9]Main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Sample'!$C$2:$C$6</c:f>
              <c:numCache>
                <c:formatCode>General</c:formatCode>
                <c:ptCount val="5"/>
                <c:pt idx="0">
                  <c:v>0.93039558499999997</c:v>
                </c:pt>
                <c:pt idx="1">
                  <c:v>0.92114920499999997</c:v>
                </c:pt>
                <c:pt idx="2">
                  <c:v>0.92191332599999998</c:v>
                </c:pt>
                <c:pt idx="3">
                  <c:v>0.90792980199999995</c:v>
                </c:pt>
                <c:pt idx="4">
                  <c:v>0.89788916299999999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1-4C82-BCC4-A281B2EB3890}"/>
            </c:ext>
          </c:extLst>
        </c:ser>
        <c:ser>
          <c:idx val="2"/>
          <c:order val="2"/>
          <c:tx>
            <c:strRef>
              <c:f>'[9]Main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Sample'!$D$2:$D$6</c:f>
              <c:numCache>
                <c:formatCode>General</c:formatCode>
                <c:ptCount val="5"/>
                <c:pt idx="0">
                  <c:v>0.96116185499999995</c:v>
                </c:pt>
                <c:pt idx="1">
                  <c:v>0.92299097299999999</c:v>
                </c:pt>
                <c:pt idx="2">
                  <c:v>0.93275034899999998</c:v>
                </c:pt>
                <c:pt idx="3">
                  <c:v>0.91703191699999997</c:v>
                </c:pt>
                <c:pt idx="4">
                  <c:v>0.900086198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1-4C82-BCC4-A281B2EB3890}"/>
            </c:ext>
          </c:extLst>
        </c:ser>
        <c:ser>
          <c:idx val="3"/>
          <c:order val="3"/>
          <c:tx>
            <c:strRef>
              <c:f>'[9]Main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Sample'!$E$2:$E$6</c:f>
              <c:numCache>
                <c:formatCode>General</c:formatCode>
                <c:ptCount val="5"/>
                <c:pt idx="0">
                  <c:v>0.86717985099999995</c:v>
                </c:pt>
                <c:pt idx="1">
                  <c:v>0.87156505500000003</c:v>
                </c:pt>
                <c:pt idx="2">
                  <c:v>0.88028735800000002</c:v>
                </c:pt>
                <c:pt idx="3">
                  <c:v>0.86456854599999999</c:v>
                </c:pt>
                <c:pt idx="4">
                  <c:v>0.86368571100000002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1-4C82-BCC4-A281B2EB3890}"/>
            </c:ext>
          </c:extLst>
        </c:ser>
        <c:ser>
          <c:idx val="4"/>
          <c:order val="4"/>
          <c:tx>
            <c:strRef>
              <c:f>'[9]Main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Sample'!$F$2:$F$6</c:f>
              <c:numCache>
                <c:formatCode>General</c:formatCode>
                <c:ptCount val="5"/>
                <c:pt idx="0">
                  <c:v>0.91925539499999998</c:v>
                </c:pt>
                <c:pt idx="1">
                  <c:v>0.90830015600000003</c:v>
                </c:pt>
                <c:pt idx="2">
                  <c:v>0.90773488999999996</c:v>
                </c:pt>
                <c:pt idx="3">
                  <c:v>0.895611398</c:v>
                </c:pt>
                <c:pt idx="4">
                  <c:v>0.88428690300000001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1-4C82-BCC4-A281B2EB3890}"/>
            </c:ext>
          </c:extLst>
        </c:ser>
        <c:ser>
          <c:idx val="5"/>
          <c:order val="5"/>
          <c:tx>
            <c:strRef>
              <c:f>'[9]Main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Sample'!$G$2:$G$6</c:f>
              <c:numCache>
                <c:formatCode>General</c:formatCode>
                <c:ptCount val="5"/>
                <c:pt idx="0">
                  <c:v>0.95559327700000007</c:v>
                </c:pt>
                <c:pt idx="1">
                  <c:v>0.91188964900000002</c:v>
                </c:pt>
                <c:pt idx="2">
                  <c:v>0.92033040099999996</c:v>
                </c:pt>
                <c:pt idx="3">
                  <c:v>0.90538932500000002</c:v>
                </c:pt>
                <c:pt idx="4">
                  <c:v>0.888662481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1-4C82-BCC4-A281B2EB3890}"/>
            </c:ext>
          </c:extLst>
        </c:ser>
        <c:ser>
          <c:idx val="6"/>
          <c:order val="6"/>
          <c:tx>
            <c:strRef>
              <c:f>'[9]Main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Sample'!$H$2:$H$6</c:f>
              <c:numCache>
                <c:formatCode>General</c:formatCode>
                <c:ptCount val="5"/>
                <c:pt idx="0">
                  <c:v>0.89648709100000001</c:v>
                </c:pt>
                <c:pt idx="1">
                  <c:v>0.90162625500000004</c:v>
                </c:pt>
                <c:pt idx="2">
                  <c:v>0.90983843800000008</c:v>
                </c:pt>
                <c:pt idx="3">
                  <c:v>0.89427962599999999</c:v>
                </c:pt>
                <c:pt idx="4">
                  <c:v>0.89404683100000004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1-4C82-BCC4-A281B2EB3890}"/>
            </c:ext>
          </c:extLst>
        </c:ser>
        <c:ser>
          <c:idx val="7"/>
          <c:order val="7"/>
          <c:tx>
            <c:strRef>
              <c:f>'[9]Main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Sample'!$I$2:$I$6</c:f>
              <c:numCache>
                <c:formatCode>General</c:formatCode>
                <c:ptCount val="5"/>
                <c:pt idx="0">
                  <c:v>0.94153667500000005</c:v>
                </c:pt>
                <c:pt idx="1">
                  <c:v>0.93256103599999995</c:v>
                </c:pt>
                <c:pt idx="2">
                  <c:v>0.93361161000000004</c:v>
                </c:pt>
                <c:pt idx="3">
                  <c:v>0.92179319800000004</c:v>
                </c:pt>
                <c:pt idx="4">
                  <c:v>0.91261930300000005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1-4C82-BCC4-A281B2EB3890}"/>
            </c:ext>
          </c:extLst>
        </c:ser>
        <c:ser>
          <c:idx val="8"/>
          <c:order val="8"/>
          <c:tx>
            <c:strRef>
              <c:f>'[9]Main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Sample'!$J$2:$J$6</c:f>
              <c:numCache>
                <c:formatCode>General</c:formatCode>
                <c:ptCount val="5"/>
                <c:pt idx="0">
                  <c:v>0.97341875700000002</c:v>
                </c:pt>
                <c:pt idx="1">
                  <c:v>0.93595116900000008</c:v>
                </c:pt>
                <c:pt idx="2">
                  <c:v>0.94499952099999995</c:v>
                </c:pt>
                <c:pt idx="3">
                  <c:v>0.93080804500000003</c:v>
                </c:pt>
                <c:pt idx="4">
                  <c:v>0.91706784100000005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11-4C82-BCC4-A281B2EB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6560"/>
        <c:axId val="57684736"/>
      </c:lineChart>
      <c:catAx>
        <c:axId val="576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4736"/>
        <c:crosses val="autoZero"/>
        <c:auto val="1"/>
        <c:lblAlgn val="ctr"/>
        <c:lblOffset val="100"/>
        <c:noMultiLvlLbl val="0"/>
      </c:catAx>
      <c:valAx>
        <c:axId val="576847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SIM2: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'[7]Main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Sample'!$B$16:$B$20</c:f>
              <c:numCache>
                <c:formatCode>General</c:formatCode>
                <c:ptCount val="5"/>
                <c:pt idx="0">
                  <c:v>7.0687615999999995E-2</c:v>
                </c:pt>
                <c:pt idx="1">
                  <c:v>6.9835144000000002E-2</c:v>
                </c:pt>
                <c:pt idx="2">
                  <c:v>6.3346031999999997E-2</c:v>
                </c:pt>
                <c:pt idx="3">
                  <c:v>7.2338605E-2</c:v>
                </c:pt>
                <c:pt idx="4">
                  <c:v>7.4932405999999993E-2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8-4E96-94DC-D4AEB18F1805}"/>
            </c:ext>
          </c:extLst>
        </c:ser>
        <c:ser>
          <c:idx val="1"/>
          <c:order val="1"/>
          <c:tx>
            <c:strRef>
              <c:f>'[7]Main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398-4E96-94DC-D4AEB18F1805}"/>
              </c:ext>
            </c:extLst>
          </c:dPt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Sample'!$C$16:$C$20</c:f>
              <c:numCache>
                <c:formatCode>General</c:formatCode>
                <c:ptCount val="5"/>
                <c:pt idx="0">
                  <c:v>3.72684E-2</c:v>
                </c:pt>
                <c:pt idx="1">
                  <c:v>1.61776E-2</c:v>
                </c:pt>
                <c:pt idx="2">
                  <c:v>1.35409E-2</c:v>
                </c:pt>
                <c:pt idx="3">
                  <c:v>2.6549900000000001E-2</c:v>
                </c:pt>
                <c:pt idx="4">
                  <c:v>2.8771999999999999E-2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8-4E96-94DC-D4AEB18F1805}"/>
            </c:ext>
          </c:extLst>
        </c:ser>
        <c:ser>
          <c:idx val="2"/>
          <c:order val="2"/>
          <c:tx>
            <c:strRef>
              <c:f>'[7]Main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398-4E96-94DC-D4AEB18F1805}"/>
              </c:ext>
            </c:extLst>
          </c:dPt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Sample'!$D$16:$D$20</c:f>
              <c:numCache>
                <c:formatCode>General</c:formatCode>
                <c:ptCount val="5"/>
                <c:pt idx="0">
                  <c:v>2.0249E-2</c:v>
                </c:pt>
                <c:pt idx="1">
                  <c:v>1.17941E-2</c:v>
                </c:pt>
                <c:pt idx="2">
                  <c:v>1.3916599999999999E-2</c:v>
                </c:pt>
                <c:pt idx="3">
                  <c:v>1.61345E-2</c:v>
                </c:pt>
                <c:pt idx="4">
                  <c:v>1.85302E-2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8-4E96-94DC-D4AEB18F1805}"/>
            </c:ext>
          </c:extLst>
        </c:ser>
        <c:ser>
          <c:idx val="3"/>
          <c:order val="3"/>
          <c:tx>
            <c:strRef>
              <c:f>'[7]Main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Sample'!$E$16:$E$20</c:f>
              <c:numCache>
                <c:formatCode>General</c:formatCode>
                <c:ptCount val="5"/>
                <c:pt idx="0">
                  <c:v>6.1921395999999997E-2</c:v>
                </c:pt>
                <c:pt idx="1">
                  <c:v>6.0578864000000003E-2</c:v>
                </c:pt>
                <c:pt idx="2">
                  <c:v>5.4426452E-2</c:v>
                </c:pt>
                <c:pt idx="3">
                  <c:v>6.3425725000000002E-2</c:v>
                </c:pt>
                <c:pt idx="4">
                  <c:v>6.554136599999999E-2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8-4E96-94DC-D4AEB18F1805}"/>
            </c:ext>
          </c:extLst>
        </c:ser>
        <c:ser>
          <c:idx val="4"/>
          <c:order val="4"/>
          <c:tx>
            <c:strRef>
              <c:f>'[7]Main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Sample'!$F$16:$F$20</c:f>
              <c:numCache>
                <c:formatCode>General</c:formatCode>
                <c:ptCount val="5"/>
                <c:pt idx="0">
                  <c:v>3.1303299999999999E-2</c:v>
                </c:pt>
                <c:pt idx="1">
                  <c:v>7.9501399999999996E-3</c:v>
                </c:pt>
                <c:pt idx="2">
                  <c:v>5.4938399999999998E-3</c:v>
                </c:pt>
                <c:pt idx="3">
                  <c:v>1.8734000000000001E-2</c:v>
                </c:pt>
                <c:pt idx="4">
                  <c:v>2.0216119999999997E-2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8-4E96-94DC-D4AEB18F1805}"/>
            </c:ext>
          </c:extLst>
        </c:ser>
        <c:ser>
          <c:idx val="5"/>
          <c:order val="5"/>
          <c:tx>
            <c:strRef>
              <c:f>'[7]Main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Sample'!$G$16:$G$20</c:f>
              <c:numCache>
                <c:formatCode>General</c:formatCode>
                <c:ptCount val="5"/>
                <c:pt idx="0">
                  <c:v>1.5444039999999999E-2</c:v>
                </c:pt>
                <c:pt idx="1">
                  <c:v>5.11774E-3</c:v>
                </c:pt>
                <c:pt idx="2">
                  <c:v>5.4974999999999989E-3</c:v>
                </c:pt>
                <c:pt idx="3">
                  <c:v>8.4885599999999992E-3</c:v>
                </c:pt>
                <c:pt idx="4">
                  <c:v>9.9194999999999995E-3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8-4E96-94DC-D4AEB18F1805}"/>
            </c:ext>
          </c:extLst>
        </c:ser>
        <c:ser>
          <c:idx val="6"/>
          <c:order val="6"/>
          <c:tx>
            <c:strRef>
              <c:f>'[7]Main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Sample'!$H$16:$H$20</c:f>
              <c:numCache>
                <c:formatCode>General</c:formatCode>
                <c:ptCount val="5"/>
                <c:pt idx="0">
                  <c:v>7.9453836E-2</c:v>
                </c:pt>
                <c:pt idx="1">
                  <c:v>7.9091424000000007E-2</c:v>
                </c:pt>
                <c:pt idx="2">
                  <c:v>7.2265611999999993E-2</c:v>
                </c:pt>
                <c:pt idx="3">
                  <c:v>8.1251484999999998E-2</c:v>
                </c:pt>
                <c:pt idx="4">
                  <c:v>8.4323445999999996E-2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8-4E96-94DC-D4AEB18F1805}"/>
            </c:ext>
          </c:extLst>
        </c:ser>
        <c:ser>
          <c:idx val="7"/>
          <c:order val="7"/>
          <c:tx>
            <c:strRef>
              <c:f>'[7]Main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Sample'!$I$16:$I$20</c:f>
              <c:numCache>
                <c:formatCode>General</c:formatCode>
                <c:ptCount val="5"/>
                <c:pt idx="0">
                  <c:v>4.3233500000000001E-2</c:v>
                </c:pt>
                <c:pt idx="1">
                  <c:v>2.4405059999999999E-2</c:v>
                </c:pt>
                <c:pt idx="2">
                  <c:v>2.158796E-2</c:v>
                </c:pt>
                <c:pt idx="3">
                  <c:v>3.4365800000000002E-2</c:v>
                </c:pt>
                <c:pt idx="4">
                  <c:v>3.7327880000000001E-2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8-4E96-94DC-D4AEB18F1805}"/>
            </c:ext>
          </c:extLst>
        </c:ser>
        <c:ser>
          <c:idx val="8"/>
          <c:order val="8"/>
          <c:tx>
            <c:strRef>
              <c:f>'[7]Main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Sample'!$J$16:$J$20</c:f>
              <c:numCache>
                <c:formatCode>General</c:formatCode>
                <c:ptCount val="5"/>
                <c:pt idx="0">
                  <c:v>2.505396E-2</c:v>
                </c:pt>
                <c:pt idx="1">
                  <c:v>1.8470460000000001E-2</c:v>
                </c:pt>
                <c:pt idx="2">
                  <c:v>2.23357E-2</c:v>
                </c:pt>
                <c:pt idx="3">
                  <c:v>2.378044E-2</c:v>
                </c:pt>
                <c:pt idx="4">
                  <c:v>2.7140900000000003E-2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98-4E96-94DC-D4AEB18F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4592"/>
        <c:axId val="57936128"/>
      </c:lineChart>
      <c:catAx>
        <c:axId val="579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6128"/>
        <c:crosses val="autoZero"/>
        <c:auto val="1"/>
        <c:lblAlgn val="ctr"/>
        <c:lblOffset val="100"/>
        <c:noMultiLvlLbl val="0"/>
      </c:catAx>
      <c:valAx>
        <c:axId val="579361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459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SIM4: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'[9]Main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Sample'!$B$16:$B$20</c:f>
              <c:numCache>
                <c:formatCode>General</c:formatCode>
                <c:ptCount val="5"/>
                <c:pt idx="0">
                  <c:v>7.0687615999999995E-2</c:v>
                </c:pt>
                <c:pt idx="1">
                  <c:v>6.9835144000000002E-2</c:v>
                </c:pt>
                <c:pt idx="2">
                  <c:v>6.3346031999999997E-2</c:v>
                </c:pt>
                <c:pt idx="3">
                  <c:v>7.2338605E-2</c:v>
                </c:pt>
                <c:pt idx="4">
                  <c:v>7.4932405999999993E-2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3-4393-A09B-5956BE156489}"/>
            </c:ext>
          </c:extLst>
        </c:ser>
        <c:ser>
          <c:idx val="1"/>
          <c:order val="1"/>
          <c:tx>
            <c:strRef>
              <c:f>'[9]Main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Sample'!$C$16:$C$20</c:f>
              <c:numCache>
                <c:formatCode>General</c:formatCode>
                <c:ptCount val="5"/>
                <c:pt idx="0">
                  <c:v>3.72684E-2</c:v>
                </c:pt>
                <c:pt idx="1">
                  <c:v>4.3804200000000001E-2</c:v>
                </c:pt>
                <c:pt idx="2">
                  <c:v>4.3767800000000003E-2</c:v>
                </c:pt>
                <c:pt idx="3">
                  <c:v>5.1982399999999998E-2</c:v>
                </c:pt>
                <c:pt idx="4">
                  <c:v>5.87757E-2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3-4393-A09B-5956BE156489}"/>
            </c:ext>
          </c:extLst>
        </c:ser>
        <c:ser>
          <c:idx val="2"/>
          <c:order val="2"/>
          <c:tx>
            <c:strRef>
              <c:f>'[9]Main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Sample'!$D$16:$D$20</c:f>
              <c:numCache>
                <c:formatCode>General</c:formatCode>
                <c:ptCount val="5"/>
                <c:pt idx="0">
                  <c:v>2.0249E-2</c:v>
                </c:pt>
                <c:pt idx="1">
                  <c:v>4.2111000000000003E-2</c:v>
                </c:pt>
                <c:pt idx="2">
                  <c:v>3.7085300000000002E-2</c:v>
                </c:pt>
                <c:pt idx="3">
                  <c:v>4.6192799999999999E-2</c:v>
                </c:pt>
                <c:pt idx="4">
                  <c:v>5.6614200000000003E-2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3-4393-A09B-5956BE156489}"/>
            </c:ext>
          </c:extLst>
        </c:ser>
        <c:ser>
          <c:idx val="3"/>
          <c:order val="3"/>
          <c:tx>
            <c:strRef>
              <c:f>'[9]Main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Sample'!$E$16:$E$20</c:f>
              <c:numCache>
                <c:formatCode>General</c:formatCode>
                <c:ptCount val="5"/>
                <c:pt idx="0">
                  <c:v>6.1921093000000003E-2</c:v>
                </c:pt>
                <c:pt idx="1">
                  <c:v>6.05785E-2</c:v>
                </c:pt>
                <c:pt idx="2">
                  <c:v>5.4426079000000002E-2</c:v>
                </c:pt>
                <c:pt idx="3">
                  <c:v>6.3425401000000006E-2</c:v>
                </c:pt>
                <c:pt idx="4">
                  <c:v>6.5540994999999991E-2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3-4393-A09B-5956BE156489}"/>
            </c:ext>
          </c:extLst>
        </c:ser>
        <c:ser>
          <c:idx val="4"/>
          <c:order val="4"/>
          <c:tx>
            <c:strRef>
              <c:f>'[9]Main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Sample'!$F$16:$F$20</c:f>
              <c:numCache>
                <c:formatCode>General</c:formatCode>
                <c:ptCount val="5"/>
                <c:pt idx="0">
                  <c:v>3.13031E-2</c:v>
                </c:pt>
                <c:pt idx="1">
                  <c:v>3.7452599999999996E-2</c:v>
                </c:pt>
                <c:pt idx="2">
                  <c:v>3.7206980000000001E-2</c:v>
                </c:pt>
                <c:pt idx="3">
                  <c:v>4.4140699999999998E-2</c:v>
                </c:pt>
                <c:pt idx="4">
                  <c:v>5.0296220000000003E-2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3-4393-A09B-5956BE156489}"/>
            </c:ext>
          </c:extLst>
        </c:ser>
        <c:ser>
          <c:idx val="5"/>
          <c:order val="5"/>
          <c:tx>
            <c:strRef>
              <c:f>'[9]Main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Sample'!$G$16:$G$20</c:f>
              <c:numCache>
                <c:formatCode>General</c:formatCode>
                <c:ptCount val="5"/>
                <c:pt idx="0">
                  <c:v>1.382068E-2</c:v>
                </c:pt>
                <c:pt idx="1">
                  <c:v>3.4985280000000001E-2</c:v>
                </c:pt>
                <c:pt idx="2">
                  <c:v>3.0301780000000004E-2</c:v>
                </c:pt>
                <c:pt idx="3">
                  <c:v>3.8448140000000006E-2</c:v>
                </c:pt>
                <c:pt idx="4">
                  <c:v>4.6905959999999997E-2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3-4393-A09B-5956BE156489}"/>
            </c:ext>
          </c:extLst>
        </c:ser>
        <c:ser>
          <c:idx val="6"/>
          <c:order val="6"/>
          <c:tx>
            <c:strRef>
              <c:f>'[9]Main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Sample'!$H$16:$H$20</c:f>
              <c:numCache>
                <c:formatCode>General</c:formatCode>
                <c:ptCount val="5"/>
                <c:pt idx="0">
                  <c:v>7.9453533000000007E-2</c:v>
                </c:pt>
                <c:pt idx="1">
                  <c:v>7.9091060000000005E-2</c:v>
                </c:pt>
                <c:pt idx="2">
                  <c:v>7.2265238999999995E-2</c:v>
                </c:pt>
                <c:pt idx="3">
                  <c:v>8.1251161000000002E-2</c:v>
                </c:pt>
                <c:pt idx="4">
                  <c:v>8.4323074999999997E-2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13-4393-A09B-5956BE156489}"/>
            </c:ext>
          </c:extLst>
        </c:ser>
        <c:ser>
          <c:idx val="7"/>
          <c:order val="7"/>
          <c:tx>
            <c:strRef>
              <c:f>'[9]Main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Sample'!$I$16:$I$20</c:f>
              <c:numCache>
                <c:formatCode>General</c:formatCode>
                <c:ptCount val="5"/>
                <c:pt idx="0">
                  <c:v>4.3233300000000002E-2</c:v>
                </c:pt>
                <c:pt idx="1">
                  <c:v>5.0926199999999998E-2</c:v>
                </c:pt>
                <c:pt idx="2">
                  <c:v>5.1709619999999998E-2</c:v>
                </c:pt>
                <c:pt idx="3">
                  <c:v>5.89183E-2</c:v>
                </c:pt>
                <c:pt idx="4">
                  <c:v>6.6604780000000002E-2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13-4393-A09B-5956BE156489}"/>
            </c:ext>
          </c:extLst>
        </c:ser>
        <c:ser>
          <c:idx val="8"/>
          <c:order val="8"/>
          <c:tx>
            <c:strRef>
              <c:f>'[9]Main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'[9]Main Sample'!$J$16:$J$20</c:f>
              <c:numCache>
                <c:formatCode>General</c:formatCode>
                <c:ptCount val="5"/>
                <c:pt idx="0">
                  <c:v>2.3088919999999999E-2</c:v>
                </c:pt>
                <c:pt idx="1">
                  <c:v>4.8128520000000001E-2</c:v>
                </c:pt>
                <c:pt idx="2">
                  <c:v>4.3893020000000005E-2</c:v>
                </c:pt>
                <c:pt idx="3">
                  <c:v>5.2572859999999999E-2</c:v>
                </c:pt>
                <c:pt idx="4">
                  <c:v>6.2972239999999999E-2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13-4393-A09B-5956BE15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7360"/>
        <c:axId val="57968896"/>
      </c:lineChart>
      <c:catAx>
        <c:axId val="579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896"/>
        <c:crosses val="autoZero"/>
        <c:auto val="1"/>
        <c:lblAlgn val="ctr"/>
        <c:lblOffset val="100"/>
        <c:noMultiLvlLbl val="0"/>
      </c:catAx>
      <c:valAx>
        <c:axId val="5796889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736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SIM3: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'[8]Main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Sample'!$B$16:$B$20</c:f>
              <c:numCache>
                <c:formatCode>General</c:formatCode>
                <c:ptCount val="5"/>
                <c:pt idx="0">
                  <c:v>7.0687615999999995E-2</c:v>
                </c:pt>
                <c:pt idx="1">
                  <c:v>6.9835144000000002E-2</c:v>
                </c:pt>
                <c:pt idx="2">
                  <c:v>6.3346031999999997E-2</c:v>
                </c:pt>
                <c:pt idx="3">
                  <c:v>7.2338605E-2</c:v>
                </c:pt>
                <c:pt idx="4">
                  <c:v>7.4932405999999993E-2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4-4A9D-A16D-B0D3DDA9B43F}"/>
            </c:ext>
          </c:extLst>
        </c:ser>
        <c:ser>
          <c:idx val="1"/>
          <c:order val="1"/>
          <c:tx>
            <c:strRef>
              <c:f>'[8]Main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Sample'!$C$16:$C$20</c:f>
              <c:numCache>
                <c:formatCode>General</c:formatCode>
                <c:ptCount val="5"/>
                <c:pt idx="0">
                  <c:v>3.72684E-2</c:v>
                </c:pt>
                <c:pt idx="1">
                  <c:v>2.2929999999999999E-2</c:v>
                </c:pt>
                <c:pt idx="2">
                  <c:v>2.87414E-2</c:v>
                </c:pt>
                <c:pt idx="3">
                  <c:v>3.9315999999999997E-2</c:v>
                </c:pt>
                <c:pt idx="4">
                  <c:v>4.8765700000000002E-2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4-4A9D-A16D-B0D3DDA9B43F}"/>
            </c:ext>
          </c:extLst>
        </c:ser>
        <c:ser>
          <c:idx val="2"/>
          <c:order val="2"/>
          <c:tx>
            <c:strRef>
              <c:f>'[8]Main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Sample'!$D$16:$D$20</c:f>
              <c:numCache>
                <c:formatCode>General</c:formatCode>
                <c:ptCount val="5"/>
                <c:pt idx="0">
                  <c:v>2.0249E-2</c:v>
                </c:pt>
                <c:pt idx="1">
                  <c:v>2.3478499999999999E-2</c:v>
                </c:pt>
                <c:pt idx="2">
                  <c:v>2.0320299999999999E-2</c:v>
                </c:pt>
                <c:pt idx="3">
                  <c:v>3.3068399999999998E-2</c:v>
                </c:pt>
                <c:pt idx="4">
                  <c:v>4.6271899999999998E-2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4-4A9D-A16D-B0D3DDA9B43F}"/>
            </c:ext>
          </c:extLst>
        </c:ser>
        <c:ser>
          <c:idx val="3"/>
          <c:order val="3"/>
          <c:tx>
            <c:strRef>
              <c:f>'[8]Main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Sample'!$E$16:$E$20</c:f>
              <c:numCache>
                <c:formatCode>General</c:formatCode>
                <c:ptCount val="5"/>
                <c:pt idx="0">
                  <c:v>6.1921093000000003E-2</c:v>
                </c:pt>
                <c:pt idx="1">
                  <c:v>6.05785E-2</c:v>
                </c:pt>
                <c:pt idx="2">
                  <c:v>5.4426079000000002E-2</c:v>
                </c:pt>
                <c:pt idx="3">
                  <c:v>6.3425401000000006E-2</c:v>
                </c:pt>
                <c:pt idx="4">
                  <c:v>6.5540994999999991E-2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4-4A9D-A16D-B0D3DDA9B43F}"/>
            </c:ext>
          </c:extLst>
        </c:ser>
        <c:ser>
          <c:idx val="4"/>
          <c:order val="4"/>
          <c:tx>
            <c:strRef>
              <c:f>'[8]Main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Sample'!$F$16:$F$20</c:f>
              <c:numCache>
                <c:formatCode>General</c:formatCode>
                <c:ptCount val="5"/>
                <c:pt idx="0">
                  <c:v>3.13031E-2</c:v>
                </c:pt>
                <c:pt idx="1">
                  <c:v>1.4460819999999999E-2</c:v>
                </c:pt>
                <c:pt idx="2">
                  <c:v>2.1049720000000001E-2</c:v>
                </c:pt>
                <c:pt idx="3">
                  <c:v>3.1722760000000003E-2</c:v>
                </c:pt>
                <c:pt idx="4">
                  <c:v>4.0620879999999998E-2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A4-4A9D-A16D-B0D3DDA9B43F}"/>
            </c:ext>
          </c:extLst>
        </c:ser>
        <c:ser>
          <c:idx val="5"/>
          <c:order val="5"/>
          <c:tx>
            <c:strRef>
              <c:f>'[8]Main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Sample'!$G$16:$G$20</c:f>
              <c:numCache>
                <c:formatCode>General</c:formatCode>
                <c:ptCount val="5"/>
                <c:pt idx="0">
                  <c:v>1.382068E-2</c:v>
                </c:pt>
                <c:pt idx="1">
                  <c:v>1.5517099999999999E-2</c:v>
                </c:pt>
                <c:pt idx="2">
                  <c:v>1.2828279999999999E-2</c:v>
                </c:pt>
                <c:pt idx="3">
                  <c:v>2.55073E-2</c:v>
                </c:pt>
                <c:pt idx="4">
                  <c:v>3.6647180000000001E-2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A4-4A9D-A16D-B0D3DDA9B43F}"/>
            </c:ext>
          </c:extLst>
        </c:ser>
        <c:ser>
          <c:idx val="6"/>
          <c:order val="6"/>
          <c:tx>
            <c:strRef>
              <c:f>'[8]Main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Sample'!$H$16:$H$20</c:f>
              <c:numCache>
                <c:formatCode>General</c:formatCode>
                <c:ptCount val="5"/>
                <c:pt idx="0">
                  <c:v>7.9453533000000007E-2</c:v>
                </c:pt>
                <c:pt idx="1">
                  <c:v>7.9091060000000005E-2</c:v>
                </c:pt>
                <c:pt idx="2">
                  <c:v>7.2265238999999995E-2</c:v>
                </c:pt>
                <c:pt idx="3">
                  <c:v>8.1251161000000002E-2</c:v>
                </c:pt>
                <c:pt idx="4">
                  <c:v>8.4323074999999997E-2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A4-4A9D-A16D-B0D3DDA9B43F}"/>
            </c:ext>
          </c:extLst>
        </c:ser>
        <c:ser>
          <c:idx val="7"/>
          <c:order val="7"/>
          <c:tx>
            <c:strRef>
              <c:f>'[8]Main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Sample'!$I$16:$I$20</c:f>
              <c:numCache>
                <c:formatCode>General</c:formatCode>
                <c:ptCount val="5"/>
                <c:pt idx="0">
                  <c:v>4.3233300000000002E-2</c:v>
                </c:pt>
                <c:pt idx="1">
                  <c:v>2.9173379999999999E-2</c:v>
                </c:pt>
                <c:pt idx="2">
                  <c:v>3.6283080000000002E-2</c:v>
                </c:pt>
                <c:pt idx="3">
                  <c:v>4.7073240000000002E-2</c:v>
                </c:pt>
                <c:pt idx="4">
                  <c:v>5.7408719999999996E-2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A4-4A9D-A16D-B0D3DDA9B43F}"/>
            </c:ext>
          </c:extLst>
        </c:ser>
        <c:ser>
          <c:idx val="8"/>
          <c:order val="8"/>
          <c:tx>
            <c:strRef>
              <c:f>'[8]Main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'[8]Main Sample'!$J$16:$J$20</c:f>
              <c:numCache>
                <c:formatCode>General</c:formatCode>
                <c:ptCount val="5"/>
                <c:pt idx="0">
                  <c:v>2.3088919999999999E-2</c:v>
                </c:pt>
                <c:pt idx="1">
                  <c:v>2.8936900000000002E-2</c:v>
                </c:pt>
                <c:pt idx="2">
                  <c:v>2.705772E-2</c:v>
                </c:pt>
                <c:pt idx="3">
                  <c:v>4.0092099999999999E-2</c:v>
                </c:pt>
                <c:pt idx="4">
                  <c:v>5.3232219999999997E-2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A4-4A9D-A16D-B0D3DDA9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4544"/>
        <c:axId val="59726080"/>
      </c:lineChart>
      <c:catAx>
        <c:axId val="597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080"/>
        <c:crosses val="autoZero"/>
        <c:auto val="1"/>
        <c:lblAlgn val="ctr"/>
        <c:lblOffset val="100"/>
        <c:noMultiLvlLbl val="0"/>
      </c:catAx>
      <c:valAx>
        <c:axId val="5972608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5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Base-initial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5-8'!$L$12:$L$16</c:f>
                <c:numCache>
                  <c:formatCode>General</c:formatCode>
                  <c:ptCount val="5"/>
                  <c:pt idx="0">
                    <c:v>1.4344579999999999E-2</c:v>
                  </c:pt>
                  <c:pt idx="1">
                    <c:v>1.4885199999999999E-2</c:v>
                  </c:pt>
                  <c:pt idx="2">
                    <c:v>1.4672899999999999E-2</c:v>
                  </c:pt>
                  <c:pt idx="3">
                    <c:v>1.477094E-2</c:v>
                  </c:pt>
                  <c:pt idx="4">
                    <c:v>1.515126E-2</c:v>
                  </c:pt>
                </c:numCache>
              </c:numRef>
            </c:plus>
            <c:minus>
              <c:numRef>
                <c:f>'Main - Base and Sim 5-8'!$L$12:$L$16</c:f>
                <c:numCache>
                  <c:formatCode>General</c:formatCode>
                  <c:ptCount val="5"/>
                  <c:pt idx="0">
                    <c:v>1.4344579999999999E-2</c:v>
                  </c:pt>
                  <c:pt idx="1">
                    <c:v>1.4885199999999999E-2</c:v>
                  </c:pt>
                  <c:pt idx="2">
                    <c:v>1.4672899999999999E-2</c:v>
                  </c:pt>
                  <c:pt idx="3">
                    <c:v>1.477094E-2</c:v>
                  </c:pt>
                  <c:pt idx="4">
                    <c:v>1.515126E-2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5-8'!$B$5:$B$9</c:f>
              <c:numCache>
                <c:formatCode>General</c:formatCode>
                <c:ptCount val="5"/>
                <c:pt idx="0">
                  <c:v>0.89252280699999997</c:v>
                </c:pt>
                <c:pt idx="1">
                  <c:v>0.89217502999999998</c:v>
                </c:pt>
                <c:pt idx="2">
                  <c:v>0.90530365400000001</c:v>
                </c:pt>
                <c:pt idx="3">
                  <c:v>0.89122785400000004</c:v>
                </c:pt>
                <c:pt idx="4">
                  <c:v>0.88562144300000001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E-4B38-8EC5-8211031A4D73}"/>
            </c:ext>
          </c:extLst>
        </c:ser>
        <c:ser>
          <c:idx val="1"/>
          <c:order val="1"/>
          <c:tx>
            <c:v>Base-followup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5-8'!$K$12:$K$16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1.074962E-2</c:v>
                  </c:pt>
                  <c:pt idx="2">
                    <c:v>1.110498E-2</c:v>
                  </c:pt>
                  <c:pt idx="3">
                    <c:v>1.2111480000000001E-2</c:v>
                  </c:pt>
                  <c:pt idx="4">
                    <c:v>1.330076E-2</c:v>
                  </c:pt>
                </c:numCache>
              </c:numRef>
            </c:plus>
            <c:minus>
              <c:numRef>
                <c:f>'Main - Base and Sim 5-8'!$K$12:$K$16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1.074962E-2</c:v>
                  </c:pt>
                  <c:pt idx="2">
                    <c:v>1.110498E-2</c:v>
                  </c:pt>
                  <c:pt idx="3">
                    <c:v>1.2111480000000001E-2</c:v>
                  </c:pt>
                  <c:pt idx="4">
                    <c:v>1.330076E-2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5-8'!$D$5:$D$9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0.95273092500000001</c:v>
                </c:pt>
                <c:pt idx="2">
                  <c:v>0.94634044500000003</c:v>
                </c:pt>
                <c:pt idx="3">
                  <c:v>0.93290130000000004</c:v>
                </c:pt>
                <c:pt idx="4">
                  <c:v>0.912846186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E-4B38-8EC5-8211031A4D73}"/>
            </c:ext>
          </c:extLst>
        </c:ser>
        <c:ser>
          <c:idx val="2"/>
          <c:order val="2"/>
          <c:tx>
            <c:v>Sim5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5-8'!$K$41:$K$45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1.3332139999999999E-2</c:v>
                  </c:pt>
                  <c:pt idx="2">
                    <c:v>1.336416E-2</c:v>
                  </c:pt>
                  <c:pt idx="3">
                    <c:v>1.304866E-2</c:v>
                  </c:pt>
                  <c:pt idx="4">
                    <c:v>1.422648E-2</c:v>
                  </c:pt>
                </c:numCache>
              </c:numRef>
            </c:plus>
            <c:minus>
              <c:numRef>
                <c:f>'Main - Base and Sim 5-8'!$K$41:$K$45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1.3332139999999999E-2</c:v>
                  </c:pt>
                  <c:pt idx="2">
                    <c:v>1.336416E-2</c:v>
                  </c:pt>
                  <c:pt idx="3">
                    <c:v>1.304866E-2</c:v>
                  </c:pt>
                  <c:pt idx="4">
                    <c:v>1.422648E-2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5-8'!$D$34:$D$38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0.92137805900000003</c:v>
                </c:pt>
                <c:pt idx="2">
                  <c:v>0.92062231299999997</c:v>
                </c:pt>
                <c:pt idx="3">
                  <c:v>0.90899598800000003</c:v>
                </c:pt>
                <c:pt idx="4">
                  <c:v>0.89253547899999996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E-4B38-8EC5-8211031A4D73}"/>
            </c:ext>
          </c:extLst>
        </c:ser>
        <c:ser>
          <c:idx val="3"/>
          <c:order val="3"/>
          <c:tx>
            <c:v>Sim6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5-8'!$K$70:$K$74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1.4604900000000001E-2</c:v>
                  </c:pt>
                  <c:pt idx="2">
                    <c:v>1.443592E-2</c:v>
                  </c:pt>
                  <c:pt idx="3">
                    <c:v>1.3843859999999999E-2</c:v>
                  </c:pt>
                  <c:pt idx="4">
                    <c:v>1.4844080000000001E-2</c:v>
                  </c:pt>
                </c:numCache>
              </c:numRef>
            </c:plus>
            <c:minus>
              <c:numRef>
                <c:f>'Main - Base and Sim 5-8'!$K$70:$K$74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1.4604900000000001E-2</c:v>
                  </c:pt>
                  <c:pt idx="2">
                    <c:v>1.443592E-2</c:v>
                  </c:pt>
                  <c:pt idx="3">
                    <c:v>1.3843859999999999E-2</c:v>
                  </c:pt>
                  <c:pt idx="4">
                    <c:v>1.4844080000000001E-2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5-8'!$D$63:$D$67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0.99526546000000005</c:v>
                </c:pt>
                <c:pt idx="2">
                  <c:v>0.99033395899999999</c:v>
                </c:pt>
                <c:pt idx="3">
                  <c:v>0.95411430600000002</c:v>
                </c:pt>
                <c:pt idx="4">
                  <c:v>0.94026144199999995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E-4B38-8EC5-8211031A4D73}"/>
            </c:ext>
          </c:extLst>
        </c:ser>
        <c:ser>
          <c:idx val="4"/>
          <c:order val="4"/>
          <c:tx>
            <c:v>Sim7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5-8'!$K$99:$K$103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1.3750719999999999E-2</c:v>
                  </c:pt>
                  <c:pt idx="2">
                    <c:v>1.37804E-2</c:v>
                  </c:pt>
                  <c:pt idx="3">
                    <c:v>1.361512E-2</c:v>
                  </c:pt>
                  <c:pt idx="4">
                    <c:v>1.473434E-2</c:v>
                  </c:pt>
                </c:numCache>
              </c:numRef>
            </c:plus>
            <c:minus>
              <c:numRef>
                <c:f>'Main - Base and Sim 5-8'!$K$99:$K$103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1.3750719999999999E-2</c:v>
                  </c:pt>
                  <c:pt idx="2">
                    <c:v>1.37804E-2</c:v>
                  </c:pt>
                  <c:pt idx="3">
                    <c:v>1.361512E-2</c:v>
                  </c:pt>
                  <c:pt idx="4">
                    <c:v>1.473434E-2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5-8'!$D$92:$D$96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0.95327679099999996</c:v>
                </c:pt>
                <c:pt idx="2">
                  <c:v>0.94961246799999999</c:v>
                </c:pt>
                <c:pt idx="3">
                  <c:v>0.93641437500000002</c:v>
                </c:pt>
                <c:pt idx="4">
                  <c:v>0.92266282700000002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E-4B38-8EC5-8211031A4D73}"/>
            </c:ext>
          </c:extLst>
        </c:ser>
        <c:ser>
          <c:idx val="5"/>
          <c:order val="5"/>
          <c:tx>
            <c:v>Sim8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5-8'!$K$128:$K$132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1.3062239999999999E-2</c:v>
                  </c:pt>
                  <c:pt idx="2">
                    <c:v>1.3304079999999999E-2</c:v>
                  </c:pt>
                  <c:pt idx="3">
                    <c:v>1.288594E-2</c:v>
                  </c:pt>
                  <c:pt idx="4">
                    <c:v>1.424716E-2</c:v>
                  </c:pt>
                </c:numCache>
              </c:numRef>
            </c:plus>
            <c:minus>
              <c:numRef>
                <c:f>'Main - Base and Sim 5-8'!$K$128:$K$132</c:f>
                <c:numCache>
                  <c:formatCode>General</c:formatCode>
                  <c:ptCount val="5"/>
                  <c:pt idx="0">
                    <c:v>8.5946600000000005E-3</c:v>
                  </c:pt>
                  <c:pt idx="1">
                    <c:v>1.3062239999999999E-2</c:v>
                  </c:pt>
                  <c:pt idx="2">
                    <c:v>1.3304079999999999E-2</c:v>
                  </c:pt>
                  <c:pt idx="3">
                    <c:v>1.288594E-2</c:v>
                  </c:pt>
                  <c:pt idx="4">
                    <c:v>1.424716E-2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5-8'!$D$121:$D$125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0.93635544400000004</c:v>
                </c:pt>
                <c:pt idx="2">
                  <c:v>0.93490861999999997</c:v>
                </c:pt>
                <c:pt idx="3">
                  <c:v>0.91787650099999996</c:v>
                </c:pt>
                <c:pt idx="4">
                  <c:v>0.90366133599999998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E-4B38-8EC5-8211031A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76384"/>
        <c:axId val="59802752"/>
      </c:lineChart>
      <c:catAx>
        <c:axId val="597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2752"/>
        <c:crosses val="autoZero"/>
        <c:auto val="1"/>
        <c:lblAlgn val="ctr"/>
        <c:lblOffset val="100"/>
        <c:noMultiLvlLbl val="0"/>
      </c:catAx>
      <c:valAx>
        <c:axId val="5980275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Sample'!$B$16:$B$20</c:f>
              <c:numCache>
                <c:formatCode>General</c:formatCode>
                <c:ptCount val="5"/>
                <c:pt idx="0">
                  <c:v>8.0844405999999994E-2</c:v>
                </c:pt>
                <c:pt idx="1">
                  <c:v>7.7527183999999999E-2</c:v>
                </c:pt>
                <c:pt idx="2">
                  <c:v>5.4206799999999999E-2</c:v>
                </c:pt>
                <c:pt idx="3">
                  <c:v>6.9060015000000002E-2</c:v>
                </c:pt>
                <c:pt idx="4">
                  <c:v>0.11000004400000001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1-4B31-9A15-DC4851147700}"/>
            </c:ext>
          </c:extLst>
        </c:ser>
        <c:ser>
          <c:idx val="1"/>
          <c:order val="1"/>
          <c:tx>
            <c:strRef>
              <c:f>'TopUp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Sample'!$C$16:$C$20</c:f>
              <c:numCache>
                <c:formatCode>General</c:formatCode>
                <c:ptCount val="5"/>
                <c:pt idx="0">
                  <c:v>4.2401899999999999E-2</c:v>
                </c:pt>
                <c:pt idx="1">
                  <c:v>3.83328E-2</c:v>
                </c:pt>
                <c:pt idx="2">
                  <c:v>4.0549500000000002E-2</c:v>
                </c:pt>
                <c:pt idx="3">
                  <c:v>5.4302599999999999E-2</c:v>
                </c:pt>
                <c:pt idx="4">
                  <c:v>7.4680175000000001E-2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1-4B31-9A15-DC4851147700}"/>
            </c:ext>
          </c:extLst>
        </c:ser>
        <c:ser>
          <c:idx val="2"/>
          <c:order val="2"/>
          <c:tx>
            <c:strRef>
              <c:f>'TopUp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Sample'!$D$16:$D$20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3.5992700000000002E-2</c:v>
                </c:pt>
                <c:pt idx="2">
                  <c:v>3.9540699999999998E-2</c:v>
                </c:pt>
                <c:pt idx="3">
                  <c:v>5.27457E-2</c:v>
                </c:pt>
                <c:pt idx="4">
                  <c:v>6.5780395000000005E-2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1-4B31-9A15-DC4851147700}"/>
            </c:ext>
          </c:extLst>
        </c:ser>
        <c:ser>
          <c:idx val="3"/>
          <c:order val="3"/>
          <c:tx>
            <c:strRef>
              <c:f>'TopUp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Sample'!$E$16:$E$20</c:f>
              <c:numCache>
                <c:formatCode>General</c:formatCode>
                <c:ptCount val="5"/>
                <c:pt idx="0">
                  <c:v>6.2215605999999993E-2</c:v>
                </c:pt>
                <c:pt idx="1">
                  <c:v>5.6687983999999997E-2</c:v>
                </c:pt>
                <c:pt idx="2">
                  <c:v>3.3189200000000002E-2</c:v>
                </c:pt>
                <c:pt idx="3">
                  <c:v>4.7940015000000002E-2</c:v>
                </c:pt>
                <c:pt idx="4">
                  <c:v>8.8779044000000001E-2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1-4B31-9A15-DC4851147700}"/>
            </c:ext>
          </c:extLst>
        </c:ser>
        <c:ser>
          <c:idx val="4"/>
          <c:order val="4"/>
          <c:tx>
            <c:strRef>
              <c:f>'TopUp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Sample'!$F$16:$F$20</c:f>
              <c:numCache>
                <c:formatCode>General</c:formatCode>
                <c:ptCount val="5"/>
                <c:pt idx="0">
                  <c:v>2.8754099999999998E-2</c:v>
                </c:pt>
                <c:pt idx="1">
                  <c:v>2.2510800000000001E-2</c:v>
                </c:pt>
                <c:pt idx="2">
                  <c:v>2.3585500000000002E-2</c:v>
                </c:pt>
                <c:pt idx="3">
                  <c:v>3.6313999999999999E-2</c:v>
                </c:pt>
                <c:pt idx="4">
                  <c:v>5.6313975000000002E-2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1-4B31-9A15-DC4851147700}"/>
            </c:ext>
          </c:extLst>
        </c:ser>
        <c:ser>
          <c:idx val="5"/>
          <c:order val="5"/>
          <c:tx>
            <c:strRef>
              <c:f>'TopUp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Sample'!$G$16:$G$20</c:f>
              <c:numCache>
                <c:formatCode>General</c:formatCode>
                <c:ptCount val="5"/>
                <c:pt idx="0">
                  <c:v>2.2837919999999998E-2</c:v>
                </c:pt>
                <c:pt idx="1">
                  <c:v>2.1271240000000004E-2</c:v>
                </c:pt>
                <c:pt idx="2">
                  <c:v>2.35807E-2</c:v>
                </c:pt>
                <c:pt idx="3">
                  <c:v>3.5844500000000001E-2</c:v>
                </c:pt>
                <c:pt idx="4">
                  <c:v>4.8232995000000001E-2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E1-4B31-9A15-DC4851147700}"/>
            </c:ext>
          </c:extLst>
        </c:ser>
        <c:ser>
          <c:idx val="6"/>
          <c:order val="6"/>
          <c:tx>
            <c:strRef>
              <c:f>'TopUp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Sample'!$H$16:$H$20</c:f>
              <c:numCache>
                <c:formatCode>General</c:formatCode>
                <c:ptCount val="5"/>
                <c:pt idx="0">
                  <c:v>9.9473205999999995E-2</c:v>
                </c:pt>
                <c:pt idx="1">
                  <c:v>9.8366384000000001E-2</c:v>
                </c:pt>
                <c:pt idx="2">
                  <c:v>7.5224399999999997E-2</c:v>
                </c:pt>
                <c:pt idx="3">
                  <c:v>9.0180015000000002E-2</c:v>
                </c:pt>
                <c:pt idx="4">
                  <c:v>0.13122104400000001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1-4B31-9A15-DC4851147700}"/>
            </c:ext>
          </c:extLst>
        </c:ser>
        <c:ser>
          <c:idx val="7"/>
          <c:order val="7"/>
          <c:tx>
            <c:strRef>
              <c:f>'TopUp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Sample'!$I$16:$I$20</c:f>
              <c:numCache>
                <c:formatCode>General</c:formatCode>
                <c:ptCount val="5"/>
                <c:pt idx="0">
                  <c:v>5.6049700000000001E-2</c:v>
                </c:pt>
                <c:pt idx="1">
                  <c:v>5.4154800000000003E-2</c:v>
                </c:pt>
                <c:pt idx="2">
                  <c:v>5.7513500000000002E-2</c:v>
                </c:pt>
                <c:pt idx="3">
                  <c:v>7.22912E-2</c:v>
                </c:pt>
                <c:pt idx="4">
                  <c:v>9.3046375000000001E-2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1-4B31-9A15-DC4851147700}"/>
            </c:ext>
          </c:extLst>
        </c:ser>
        <c:ser>
          <c:idx val="8"/>
          <c:order val="8"/>
          <c:tx>
            <c:strRef>
              <c:f>'TopUp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Sample'!$J$16:$J$20</c:f>
              <c:numCache>
                <c:formatCode>General</c:formatCode>
                <c:ptCount val="5"/>
                <c:pt idx="0">
                  <c:v>4.639008E-2</c:v>
                </c:pt>
                <c:pt idx="1">
                  <c:v>5.0714160000000001E-2</c:v>
                </c:pt>
                <c:pt idx="2">
                  <c:v>5.55007E-2</c:v>
                </c:pt>
                <c:pt idx="3">
                  <c:v>6.9646899999999998E-2</c:v>
                </c:pt>
                <c:pt idx="4">
                  <c:v>8.332779500000001E-2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E1-4B31-9A15-DC4851147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0064"/>
        <c:axId val="41801600"/>
      </c:lineChart>
      <c:catAx>
        <c:axId val="418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600"/>
        <c:crosses val="autoZero"/>
        <c:auto val="1"/>
        <c:lblAlgn val="ctr"/>
        <c:lblOffset val="100"/>
        <c:noMultiLvlLbl val="0"/>
      </c:catAx>
      <c:valAx>
        <c:axId val="4180160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06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CVs for Wave 11 respondents in Waves 12 to 16 (Main Sample)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Base-initial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5-8'!$L$26:$L$30</c:f>
                <c:numCache>
                  <c:formatCode>General</c:formatCode>
                  <c:ptCount val="5"/>
                  <c:pt idx="0">
                    <c:v>8.5821200000000004E-3</c:v>
                  </c:pt>
                  <c:pt idx="1">
                    <c:v>9.1614399999999999E-3</c:v>
                  </c:pt>
                  <c:pt idx="2">
                    <c:v>8.8293799999999995E-3</c:v>
                  </c:pt>
                  <c:pt idx="3">
                    <c:v>8.8080599999999995E-3</c:v>
                  </c:pt>
                  <c:pt idx="4">
                    <c:v>9.3062000000000006E-3</c:v>
                  </c:pt>
                </c:numCache>
              </c:numRef>
            </c:plus>
            <c:minus>
              <c:numRef>
                <c:f>'Main - Base and Sim 5-8'!$L$26:$L$30</c:f>
                <c:numCache>
                  <c:formatCode>General</c:formatCode>
                  <c:ptCount val="5"/>
                  <c:pt idx="0">
                    <c:v>8.5821200000000004E-3</c:v>
                  </c:pt>
                  <c:pt idx="1">
                    <c:v>9.1614399999999999E-3</c:v>
                  </c:pt>
                  <c:pt idx="2">
                    <c:v>8.8293799999999995E-3</c:v>
                  </c:pt>
                  <c:pt idx="3">
                    <c:v>8.8080599999999995E-3</c:v>
                  </c:pt>
                  <c:pt idx="4">
                    <c:v>9.3062000000000006E-3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5-8'!$B$19:$B$23</c:f>
              <c:numCache>
                <c:formatCode>General</c:formatCode>
                <c:ptCount val="5"/>
                <c:pt idx="0">
                  <c:v>6.4299563000000004E-2</c:v>
                </c:pt>
                <c:pt idx="1">
                  <c:v>6.6361130000000004E-2</c:v>
                </c:pt>
                <c:pt idx="2">
                  <c:v>5.6982199999999997E-2</c:v>
                </c:pt>
                <c:pt idx="3">
                  <c:v>6.4859671999999993E-2</c:v>
                </c:pt>
                <c:pt idx="4">
                  <c:v>7.0250638000000004E-2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5-4AE4-86E1-F481909D1ADE}"/>
            </c:ext>
          </c:extLst>
        </c:ser>
        <c:ser>
          <c:idx val="1"/>
          <c:order val="1"/>
          <c:tx>
            <c:v>Base-followup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5-8'!$K$26:$K$30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5.7284600000000003E-3</c:v>
                  </c:pt>
                  <c:pt idx="2">
                    <c:v>6.0023200000000002E-3</c:v>
                  </c:pt>
                  <c:pt idx="3">
                    <c:v>6.6164800000000001E-3</c:v>
                  </c:pt>
                  <c:pt idx="4">
                    <c:v>7.3714799999999997E-3</c:v>
                  </c:pt>
                </c:numCache>
              </c:numRef>
            </c:plus>
            <c:minus>
              <c:numRef>
                <c:f>'Main - Base and Sim 5-8'!$K$26:$K$30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5.7284600000000003E-3</c:v>
                  </c:pt>
                  <c:pt idx="2">
                    <c:v>6.0023200000000002E-3</c:v>
                  </c:pt>
                  <c:pt idx="3">
                    <c:v>6.6164800000000001E-3</c:v>
                  </c:pt>
                  <c:pt idx="4">
                    <c:v>7.3714799999999997E-3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5-8'!$D$19:$D$23</c:f>
              <c:numCache>
                <c:formatCode>General</c:formatCode>
                <c:ptCount val="5"/>
                <c:pt idx="0">
                  <c:v>1.99411E-2</c:v>
                </c:pt>
                <c:pt idx="1">
                  <c:v>2.5189599999999999E-2</c:v>
                </c:pt>
                <c:pt idx="2">
                  <c:v>2.9003299999999999E-2</c:v>
                </c:pt>
                <c:pt idx="3">
                  <c:v>3.6655600000000003E-2</c:v>
                </c:pt>
                <c:pt idx="4">
                  <c:v>4.8301200000000002E-2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5-4AE4-86E1-F481909D1ADE}"/>
            </c:ext>
          </c:extLst>
        </c:ser>
        <c:ser>
          <c:idx val="2"/>
          <c:order val="2"/>
          <c:tx>
            <c:v>Sim5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5-8'!$K$55:$K$59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7.60218E-3</c:v>
                  </c:pt>
                  <c:pt idx="2">
                    <c:v>7.55034E-3</c:v>
                  </c:pt>
                  <c:pt idx="3">
                    <c:v>7.3603200000000001E-3</c:v>
                  </c:pt>
                  <c:pt idx="4">
                    <c:v>8.1944400000000008E-3</c:v>
                  </c:pt>
                </c:numCache>
              </c:numRef>
            </c:plus>
            <c:minus>
              <c:numRef>
                <c:f>'Main - Base and Sim 5-8'!$K$55:$K$59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7.60218E-3</c:v>
                  </c:pt>
                  <c:pt idx="2">
                    <c:v>7.55034E-3</c:v>
                  </c:pt>
                  <c:pt idx="3">
                    <c:v>7.3603200000000001E-3</c:v>
                  </c:pt>
                  <c:pt idx="4">
                    <c:v>8.1944400000000008E-3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5-8'!$D$48:$D$52</c:f>
              <c:numCache>
                <c:formatCode>General</c:formatCode>
                <c:ptCount val="5"/>
                <c:pt idx="0">
                  <c:v>1.99411E-2</c:v>
                </c:pt>
                <c:pt idx="1">
                  <c:v>4.48309E-2</c:v>
                </c:pt>
                <c:pt idx="2">
                  <c:v>4.4845500000000003E-2</c:v>
                </c:pt>
                <c:pt idx="3">
                  <c:v>5.1331399999999999E-2</c:v>
                </c:pt>
                <c:pt idx="4">
                  <c:v>6.1897399999999998E-2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5-4AE4-86E1-F481909D1ADE}"/>
            </c:ext>
          </c:extLst>
        </c:ser>
        <c:ser>
          <c:idx val="3"/>
          <c:order val="3"/>
          <c:tx>
            <c:v>Sim6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5-8'!$K$84:$K$88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8.3534000000000004E-3</c:v>
                  </c:pt>
                  <c:pt idx="2">
                    <c:v>8.1778800000000002E-3</c:v>
                  </c:pt>
                  <c:pt idx="3">
                    <c:v>7.8358400000000002E-3</c:v>
                  </c:pt>
                  <c:pt idx="4">
                    <c:v>8.6150399999999992E-3</c:v>
                  </c:pt>
                </c:numCache>
              </c:numRef>
            </c:plus>
            <c:minus>
              <c:numRef>
                <c:f>'Main - Base and Sim 5-8'!$K$84:$K$88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8.3534000000000004E-3</c:v>
                  </c:pt>
                  <c:pt idx="2">
                    <c:v>8.1778800000000002E-3</c:v>
                  </c:pt>
                  <c:pt idx="3">
                    <c:v>7.8358400000000002E-3</c:v>
                  </c:pt>
                  <c:pt idx="4">
                    <c:v>8.6150399999999992E-3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5-8'!$D$77:$D$81</c:f>
              <c:numCache>
                <c:formatCode>General</c:formatCode>
                <c:ptCount val="5"/>
                <c:pt idx="0">
                  <c:v>1.99411E-2</c:v>
                </c:pt>
                <c:pt idx="1">
                  <c:v>2.7079600000000001E-3</c:v>
                </c:pt>
                <c:pt idx="2">
                  <c:v>5.4757699999999996E-3</c:v>
                </c:pt>
                <c:pt idx="3">
                  <c:v>2.5971999999999999E-2</c:v>
                </c:pt>
                <c:pt idx="4">
                  <c:v>3.4670300000000001E-2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5-4AE4-86E1-F481909D1ADE}"/>
            </c:ext>
          </c:extLst>
        </c:ser>
        <c:ser>
          <c:idx val="4"/>
          <c:order val="4"/>
          <c:tx>
            <c:v>Sim7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5-8'!$K$113:$K$117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7.8478599999999999E-3</c:v>
                  </c:pt>
                  <c:pt idx="2">
                    <c:v>7.8050000000000003E-3</c:v>
                  </c:pt>
                  <c:pt idx="3">
                    <c:v>7.69888E-3</c:v>
                  </c:pt>
                  <c:pt idx="4">
                    <c:v>8.5191199999999998E-3</c:v>
                  </c:pt>
                </c:numCache>
              </c:numRef>
            </c:plus>
            <c:minus>
              <c:numRef>
                <c:f>'Main - Base and Sim 5-8'!$K$113:$K$117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7.8478599999999999E-3</c:v>
                  </c:pt>
                  <c:pt idx="2">
                    <c:v>7.8050000000000003E-3</c:v>
                  </c:pt>
                  <c:pt idx="3">
                    <c:v>7.69888E-3</c:v>
                  </c:pt>
                  <c:pt idx="4">
                    <c:v>8.5191199999999998E-3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5-8'!$D$106:$D$110</c:f>
              <c:numCache>
                <c:formatCode>General</c:formatCode>
                <c:ptCount val="5"/>
                <c:pt idx="0">
                  <c:v>1.99411E-2</c:v>
                </c:pt>
                <c:pt idx="1">
                  <c:v>2.6665999999999999E-2</c:v>
                </c:pt>
                <c:pt idx="2">
                  <c:v>2.85387E-2</c:v>
                </c:pt>
                <c:pt idx="3">
                  <c:v>3.5955300000000003E-2</c:v>
                </c:pt>
                <c:pt idx="4">
                  <c:v>4.4714499999999997E-2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5-4AE4-86E1-F481909D1ADE}"/>
            </c:ext>
          </c:extLst>
        </c:ser>
        <c:ser>
          <c:idx val="5"/>
          <c:order val="5"/>
          <c:tx>
            <c:v>Sim8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'Main - Base and Sim 5-8'!$K$142:$K$146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7.4493199999999997E-3</c:v>
                  </c:pt>
                  <c:pt idx="2">
                    <c:v>7.5133600000000002E-3</c:v>
                  </c:pt>
                  <c:pt idx="3">
                    <c:v>7.26218E-3</c:v>
                  </c:pt>
                  <c:pt idx="4">
                    <c:v>8.2089199999999998E-3</c:v>
                  </c:pt>
                </c:numCache>
              </c:numRef>
            </c:plus>
            <c:minus>
              <c:numRef>
                <c:f>'Main - Base and Sim 5-8'!$K$142:$K$146</c:f>
                <c:numCache>
                  <c:formatCode>General</c:formatCode>
                  <c:ptCount val="5"/>
                  <c:pt idx="0">
                    <c:v>4.50024E-3</c:v>
                  </c:pt>
                  <c:pt idx="1">
                    <c:v>7.4493199999999997E-3</c:v>
                  </c:pt>
                  <c:pt idx="2">
                    <c:v>7.5133600000000002E-3</c:v>
                  </c:pt>
                  <c:pt idx="3">
                    <c:v>7.26218E-3</c:v>
                  </c:pt>
                  <c:pt idx="4">
                    <c:v>8.2089199999999998E-3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'Main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'Main - Base and Sim 5-8'!$D$135:$D$139</c:f>
              <c:numCache>
                <c:formatCode>General</c:formatCode>
                <c:ptCount val="5"/>
                <c:pt idx="0">
                  <c:v>1.99411E-2</c:v>
                </c:pt>
                <c:pt idx="1">
                  <c:v>3.6295899999999999E-2</c:v>
                </c:pt>
                <c:pt idx="2">
                  <c:v>3.6759699999999999E-2</c:v>
                </c:pt>
                <c:pt idx="3">
                  <c:v>4.62821E-2</c:v>
                </c:pt>
                <c:pt idx="4">
                  <c:v>5.55072E-2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5-4AE4-86E1-F481909D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76384"/>
        <c:axId val="59802752"/>
      </c:lineChart>
      <c:catAx>
        <c:axId val="597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2752"/>
        <c:crosses val="autoZero"/>
        <c:auto val="1"/>
        <c:lblAlgn val="ctr"/>
        <c:lblOffset val="100"/>
        <c:noMultiLvlLbl val="0"/>
      </c:catAx>
      <c:valAx>
        <c:axId val="598027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BASE: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Sample'!$B$2:$B$6</c:f>
              <c:numCache>
                <c:formatCode>General</c:formatCode>
                <c:ptCount val="5"/>
                <c:pt idx="0">
                  <c:v>0.87420230499999996</c:v>
                </c:pt>
                <c:pt idx="1">
                  <c:v>0.88621148900000002</c:v>
                </c:pt>
                <c:pt idx="2">
                  <c:v>0.91885114800000001</c:v>
                </c:pt>
                <c:pt idx="3">
                  <c:v>0.89733762100000003</c:v>
                </c:pt>
                <c:pt idx="4">
                  <c:v>0.84119116599999999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1-4608-8ABF-EE8E9A0AA83E}"/>
            </c:ext>
          </c:extLst>
        </c:ser>
        <c:ser>
          <c:idx val="1"/>
          <c:order val="1"/>
          <c:tx>
            <c:strRef>
              <c:f>'TopUp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Sample'!$C$2:$C$6</c:f>
              <c:numCache>
                <c:formatCode>General</c:formatCode>
                <c:ptCount val="5"/>
                <c:pt idx="0">
                  <c:v>0.92508163899999996</c:v>
                </c:pt>
                <c:pt idx="1">
                  <c:v>0.93488536700000002</c:v>
                </c:pt>
                <c:pt idx="2">
                  <c:v>0.93255936500000003</c:v>
                </c:pt>
                <c:pt idx="3">
                  <c:v>0.91221048100000002</c:v>
                </c:pt>
                <c:pt idx="4">
                  <c:v>0.881084325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1-4608-8ABF-EE8E9A0AA83E}"/>
            </c:ext>
          </c:extLst>
        </c:ser>
        <c:ser>
          <c:idx val="2"/>
          <c:order val="2"/>
          <c:tx>
            <c:strRef>
              <c:f>'TopUp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Sample'!$D$2:$D$6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0.93726857200000002</c:v>
                </c:pt>
                <c:pt idx="2">
                  <c:v>0.93271876099999995</c:v>
                </c:pt>
                <c:pt idx="3">
                  <c:v>0.91261060000000005</c:v>
                </c:pt>
                <c:pt idx="4">
                  <c:v>0.89232613900000002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1-4608-8ABF-EE8E9A0AA83E}"/>
            </c:ext>
          </c:extLst>
        </c:ser>
        <c:ser>
          <c:idx val="3"/>
          <c:order val="3"/>
          <c:tx>
            <c:strRef>
              <c:f>'TopUp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Sample'!$E$2:$E$6</c:f>
              <c:numCache>
                <c:formatCode>General</c:formatCode>
                <c:ptCount val="5"/>
                <c:pt idx="0">
                  <c:v>0.8452167049999999</c:v>
                </c:pt>
                <c:pt idx="1">
                  <c:v>0.85562668900000005</c:v>
                </c:pt>
                <c:pt idx="2">
                  <c:v>0.88738774799999998</c:v>
                </c:pt>
                <c:pt idx="3">
                  <c:v>0.86594222100000007</c:v>
                </c:pt>
                <c:pt idx="4">
                  <c:v>0.810559166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1-4608-8ABF-EE8E9A0AA83E}"/>
            </c:ext>
          </c:extLst>
        </c:ser>
        <c:ser>
          <c:idx val="4"/>
          <c:order val="4"/>
          <c:tx>
            <c:strRef>
              <c:f>'TopUp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Sample'!$F$2:$F$6</c:f>
              <c:numCache>
                <c:formatCode>General</c:formatCode>
                <c:ptCount val="5"/>
                <c:pt idx="0">
                  <c:v>0.900968039</c:v>
                </c:pt>
                <c:pt idx="1">
                  <c:v>0.90800916700000001</c:v>
                </c:pt>
                <c:pt idx="2">
                  <c:v>0.90434556500000007</c:v>
                </c:pt>
                <c:pt idx="3">
                  <c:v>0.88312928099999999</c:v>
                </c:pt>
                <c:pt idx="4">
                  <c:v>0.85184052499999996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1-4608-8ABF-EE8E9A0AA83E}"/>
            </c:ext>
          </c:extLst>
        </c:ser>
        <c:ser>
          <c:idx val="5"/>
          <c:order val="5"/>
          <c:tx>
            <c:strRef>
              <c:f>'TopUp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Sample'!$G$2:$G$6</c:f>
              <c:numCache>
                <c:formatCode>General</c:formatCode>
                <c:ptCount val="5"/>
                <c:pt idx="0">
                  <c:v>0.91501922199999997</c:v>
                </c:pt>
                <c:pt idx="1">
                  <c:v>0.91161077200000007</c:v>
                </c:pt>
                <c:pt idx="2">
                  <c:v>0.90556196099999997</c:v>
                </c:pt>
                <c:pt idx="3">
                  <c:v>0.8846092000000001</c:v>
                </c:pt>
                <c:pt idx="4">
                  <c:v>0.863604339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41-4608-8ABF-EE8E9A0AA83E}"/>
            </c:ext>
          </c:extLst>
        </c:ser>
        <c:ser>
          <c:idx val="6"/>
          <c:order val="6"/>
          <c:tx>
            <c:strRef>
              <c:f>'TopUp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Sample'!$H$2:$H$6</c:f>
              <c:numCache>
                <c:formatCode>General</c:formatCode>
                <c:ptCount val="5"/>
                <c:pt idx="0">
                  <c:v>0.90318790500000001</c:v>
                </c:pt>
                <c:pt idx="1">
                  <c:v>0.91679628899999999</c:v>
                </c:pt>
                <c:pt idx="2">
                  <c:v>0.95031454800000004</c:v>
                </c:pt>
                <c:pt idx="3">
                  <c:v>0.92873302099999999</c:v>
                </c:pt>
                <c:pt idx="4">
                  <c:v>0.87182316599999998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1-4608-8ABF-EE8E9A0AA83E}"/>
            </c:ext>
          </c:extLst>
        </c:ser>
        <c:ser>
          <c:idx val="7"/>
          <c:order val="7"/>
          <c:tx>
            <c:strRef>
              <c:f>'TopUp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Sample'!$I$2:$I$6</c:f>
              <c:numCache>
                <c:formatCode>General</c:formatCode>
                <c:ptCount val="5"/>
                <c:pt idx="0">
                  <c:v>0.94919523899999991</c:v>
                </c:pt>
                <c:pt idx="1">
                  <c:v>0.96176156700000004</c:v>
                </c:pt>
                <c:pt idx="2">
                  <c:v>0.96077316499999998</c:v>
                </c:pt>
                <c:pt idx="3">
                  <c:v>0.94129168100000005</c:v>
                </c:pt>
                <c:pt idx="4">
                  <c:v>0.91032812500000004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41-4608-8ABF-EE8E9A0AA83E}"/>
            </c:ext>
          </c:extLst>
        </c:ser>
        <c:ser>
          <c:idx val="8"/>
          <c:order val="8"/>
          <c:tx>
            <c:strRef>
              <c:f>'TopUp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Sample'!$J$2:$J$6</c:f>
              <c:numCache>
                <c:formatCode>General</c:formatCode>
                <c:ptCount val="5"/>
                <c:pt idx="0">
                  <c:v>0.95816362200000005</c:v>
                </c:pt>
                <c:pt idx="1">
                  <c:v>0.96292637199999997</c:v>
                </c:pt>
                <c:pt idx="2">
                  <c:v>0.95987556099999993</c:v>
                </c:pt>
                <c:pt idx="3">
                  <c:v>0.940612</c:v>
                </c:pt>
                <c:pt idx="4">
                  <c:v>0.92104793900000004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41-4608-8ABF-EE8E9A0A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7616"/>
        <c:axId val="59889152"/>
      </c:lineChart>
      <c:catAx>
        <c:axId val="598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152"/>
        <c:crosses val="autoZero"/>
        <c:auto val="1"/>
        <c:lblAlgn val="ctr"/>
        <c:lblOffset val="100"/>
        <c:noMultiLvlLbl val="0"/>
      </c:catAx>
      <c:valAx>
        <c:axId val="5988915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SIM1: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Sample'!$B$2:$B$6</c:f>
              <c:numCache>
                <c:formatCode>General</c:formatCode>
                <c:ptCount val="5"/>
                <c:pt idx="0">
                  <c:v>0.87238884900000002</c:v>
                </c:pt>
                <c:pt idx="1">
                  <c:v>0.88513784299999998</c:v>
                </c:pt>
                <c:pt idx="2">
                  <c:v>0.91019779599999995</c:v>
                </c:pt>
                <c:pt idx="3">
                  <c:v>0.89714661500000004</c:v>
                </c:pt>
                <c:pt idx="4">
                  <c:v>0.84174646900000005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F-4EFE-A5DD-8CFE33A736D1}"/>
            </c:ext>
          </c:extLst>
        </c:ser>
        <c:ser>
          <c:idx val="1"/>
          <c:order val="1"/>
          <c:tx>
            <c:strRef>
              <c:f>'[6]TopUp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Sample'!$C$2:$C$6</c:f>
              <c:numCache>
                <c:formatCode>General</c:formatCode>
                <c:ptCount val="5"/>
                <c:pt idx="0">
                  <c:v>0.92466796399999995</c:v>
                </c:pt>
                <c:pt idx="1">
                  <c:v>0.89429821799999998</c:v>
                </c:pt>
                <c:pt idx="2">
                  <c:v>0.91000102400000005</c:v>
                </c:pt>
                <c:pt idx="3">
                  <c:v>0.89161775799999998</c:v>
                </c:pt>
                <c:pt idx="4">
                  <c:v>0.86462059000000002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F-4EFE-A5DD-8CFE33A736D1}"/>
            </c:ext>
          </c:extLst>
        </c:ser>
        <c:ser>
          <c:idx val="2"/>
          <c:order val="2"/>
          <c:tx>
            <c:strRef>
              <c:f>'[6]TopUp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Sample'!$D$2:$D$6</c:f>
              <c:numCache>
                <c:formatCode>General</c:formatCode>
                <c:ptCount val="5"/>
                <c:pt idx="0">
                  <c:v>0.93437268900000003</c:v>
                </c:pt>
                <c:pt idx="1">
                  <c:v>0.88554943399999997</c:v>
                </c:pt>
                <c:pt idx="2">
                  <c:v>0.90337547900000004</c:v>
                </c:pt>
                <c:pt idx="3">
                  <c:v>0.88518456499999998</c:v>
                </c:pt>
                <c:pt idx="4">
                  <c:v>0.87060889699999999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F-4EFE-A5DD-8CFE33A736D1}"/>
            </c:ext>
          </c:extLst>
        </c:ser>
        <c:ser>
          <c:idx val="3"/>
          <c:order val="3"/>
          <c:tx>
            <c:strRef>
              <c:f>'[6]TopUp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Sample'!$E$2:$E$6</c:f>
              <c:numCache>
                <c:formatCode>General</c:formatCode>
                <c:ptCount val="5"/>
                <c:pt idx="0">
                  <c:v>0.84327802000000007</c:v>
                </c:pt>
                <c:pt idx="1">
                  <c:v>0.854634334</c:v>
                </c:pt>
                <c:pt idx="2">
                  <c:v>0.87905805000000004</c:v>
                </c:pt>
                <c:pt idx="3">
                  <c:v>0.86553657000000006</c:v>
                </c:pt>
                <c:pt idx="4">
                  <c:v>0.81121284699999996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F-4EFE-A5DD-8CFE33A736D1}"/>
            </c:ext>
          </c:extLst>
        </c:ser>
        <c:ser>
          <c:idx val="4"/>
          <c:order val="4"/>
          <c:tx>
            <c:strRef>
              <c:f>'[6]TopUp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Sample'!$F$2:$F$6</c:f>
              <c:numCache>
                <c:formatCode>General</c:formatCode>
                <c:ptCount val="5"/>
                <c:pt idx="0">
                  <c:v>0.90022760099999999</c:v>
                </c:pt>
                <c:pt idx="1">
                  <c:v>0.86894490000000002</c:v>
                </c:pt>
                <c:pt idx="2">
                  <c:v>0.8840274079999999</c:v>
                </c:pt>
                <c:pt idx="3">
                  <c:v>0.86117540300000006</c:v>
                </c:pt>
                <c:pt idx="4">
                  <c:v>0.833442978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8F-4EFE-A5DD-8CFE33A736D1}"/>
            </c:ext>
          </c:extLst>
        </c:ser>
        <c:ser>
          <c:idx val="5"/>
          <c:order val="5"/>
          <c:tx>
            <c:strRef>
              <c:f>'[6]TopUp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Sample'!$G$2:$G$6</c:f>
              <c:numCache>
                <c:formatCode>General</c:formatCode>
                <c:ptCount val="5"/>
                <c:pt idx="0">
                  <c:v>0.91431974700000007</c:v>
                </c:pt>
                <c:pt idx="1">
                  <c:v>0.86081790299999994</c:v>
                </c:pt>
                <c:pt idx="2">
                  <c:v>0.87997178600000003</c:v>
                </c:pt>
                <c:pt idx="3">
                  <c:v>0.85829913499999999</c:v>
                </c:pt>
                <c:pt idx="4">
                  <c:v>0.84026667399999999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F-4EFE-A5DD-8CFE33A736D1}"/>
            </c:ext>
          </c:extLst>
        </c:ser>
        <c:ser>
          <c:idx val="6"/>
          <c:order val="6"/>
          <c:tx>
            <c:strRef>
              <c:f>'[6]TopUp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Sample'!$H$2:$H$6</c:f>
              <c:numCache>
                <c:formatCode>General</c:formatCode>
                <c:ptCount val="5"/>
                <c:pt idx="0">
                  <c:v>0.90151241999999998</c:v>
                </c:pt>
                <c:pt idx="1">
                  <c:v>0.91565753399999994</c:v>
                </c:pt>
                <c:pt idx="2">
                  <c:v>0.94135805000000006</c:v>
                </c:pt>
                <c:pt idx="3">
                  <c:v>0.92877536999999999</c:v>
                </c:pt>
                <c:pt idx="4">
                  <c:v>0.87229284699999998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8F-4EFE-A5DD-8CFE33A736D1}"/>
            </c:ext>
          </c:extLst>
        </c:ser>
        <c:ser>
          <c:idx val="7"/>
          <c:order val="7"/>
          <c:tx>
            <c:strRef>
              <c:f>'[6]TopUp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Sample'!$I$2:$I$6</c:f>
              <c:numCache>
                <c:formatCode>General</c:formatCode>
                <c:ptCount val="5"/>
                <c:pt idx="0">
                  <c:v>0.94912200099999999</c:v>
                </c:pt>
                <c:pt idx="1">
                  <c:v>0.92285090000000003</c:v>
                </c:pt>
                <c:pt idx="2">
                  <c:v>0.94125660799999999</c:v>
                </c:pt>
                <c:pt idx="3">
                  <c:v>0.92048340299999998</c:v>
                </c:pt>
                <c:pt idx="4">
                  <c:v>0.89226577799999995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8F-4EFE-A5DD-8CFE33A736D1}"/>
            </c:ext>
          </c:extLst>
        </c:ser>
        <c:ser>
          <c:idx val="8"/>
          <c:order val="8"/>
          <c:tx>
            <c:strRef>
              <c:f>'[6]TopUp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Sample'!$J$2:$J$6</c:f>
              <c:numCache>
                <c:formatCode>General</c:formatCode>
                <c:ptCount val="5"/>
                <c:pt idx="0">
                  <c:v>0.95785334700000002</c:v>
                </c:pt>
                <c:pt idx="1">
                  <c:v>0.91317270299999997</c:v>
                </c:pt>
                <c:pt idx="2">
                  <c:v>0.93626458600000007</c:v>
                </c:pt>
                <c:pt idx="3">
                  <c:v>0.91617153499999993</c:v>
                </c:pt>
                <c:pt idx="4">
                  <c:v>0.89802387399999994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8F-4EFE-A5DD-8CFE33A7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8960"/>
        <c:axId val="59930496"/>
      </c:lineChart>
      <c:catAx>
        <c:axId val="599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0496"/>
        <c:crosses val="autoZero"/>
        <c:auto val="1"/>
        <c:lblAlgn val="ctr"/>
        <c:lblOffset val="100"/>
        <c:noMultiLvlLbl val="0"/>
      </c:catAx>
      <c:valAx>
        <c:axId val="5993049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SIM3: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Sample'!$B$2:$B$6</c:f>
              <c:numCache>
                <c:formatCode>General</c:formatCode>
                <c:ptCount val="5"/>
                <c:pt idx="0">
                  <c:v>0.87238884900000002</c:v>
                </c:pt>
                <c:pt idx="1">
                  <c:v>0.88513784299999998</c:v>
                </c:pt>
                <c:pt idx="2">
                  <c:v>0.91019779599999995</c:v>
                </c:pt>
                <c:pt idx="3">
                  <c:v>0.89714661500000004</c:v>
                </c:pt>
                <c:pt idx="4">
                  <c:v>0.84174646900000005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F-4D89-ACA0-B21090BC7D56}"/>
            </c:ext>
          </c:extLst>
        </c:ser>
        <c:ser>
          <c:idx val="1"/>
          <c:order val="1"/>
          <c:tx>
            <c:strRef>
              <c:f>'[8]TopUp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Sample'!$C$2:$C$6</c:f>
              <c:numCache>
                <c:formatCode>General</c:formatCode>
                <c:ptCount val="5"/>
                <c:pt idx="0">
                  <c:v>0.92466796399999995</c:v>
                </c:pt>
                <c:pt idx="1">
                  <c:v>0.94735353</c:v>
                </c:pt>
                <c:pt idx="2">
                  <c:v>0.94623978900000005</c:v>
                </c:pt>
                <c:pt idx="3">
                  <c:v>0.91411107800000002</c:v>
                </c:pt>
                <c:pt idx="4">
                  <c:v>0.886508399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F-4D89-ACA0-B21090BC7D56}"/>
            </c:ext>
          </c:extLst>
        </c:ser>
        <c:ser>
          <c:idx val="2"/>
          <c:order val="2"/>
          <c:tx>
            <c:strRef>
              <c:f>'[8]TopUp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Sample'!$D$2:$D$6</c:f>
              <c:numCache>
                <c:formatCode>General</c:formatCode>
                <c:ptCount val="5"/>
                <c:pt idx="0">
                  <c:v>0.93437268900000003</c:v>
                </c:pt>
                <c:pt idx="1">
                  <c:v>0.94459403399999997</c:v>
                </c:pt>
                <c:pt idx="2">
                  <c:v>0.94493991099999997</c:v>
                </c:pt>
                <c:pt idx="3">
                  <c:v>0.92223575300000005</c:v>
                </c:pt>
                <c:pt idx="4">
                  <c:v>0.90132195000000004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F-4D89-ACA0-B21090BC7D56}"/>
            </c:ext>
          </c:extLst>
        </c:ser>
        <c:ser>
          <c:idx val="3"/>
          <c:order val="3"/>
          <c:tx>
            <c:strRef>
              <c:f>'[8]TopUp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Sample'!$E$2:$E$6</c:f>
              <c:numCache>
                <c:formatCode>General</c:formatCode>
                <c:ptCount val="5"/>
                <c:pt idx="0">
                  <c:v>0.84327802000000007</c:v>
                </c:pt>
                <c:pt idx="1">
                  <c:v>0.854634334</c:v>
                </c:pt>
                <c:pt idx="2">
                  <c:v>0.87905805000000004</c:v>
                </c:pt>
                <c:pt idx="3">
                  <c:v>0.86553657000000006</c:v>
                </c:pt>
                <c:pt idx="4">
                  <c:v>0.81121284699999996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F-4D89-ACA0-B21090BC7D56}"/>
            </c:ext>
          </c:extLst>
        </c:ser>
        <c:ser>
          <c:idx val="4"/>
          <c:order val="4"/>
          <c:tx>
            <c:strRef>
              <c:f>'[8]TopUp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Sample'!$F$2:$F$6</c:f>
              <c:numCache>
                <c:formatCode>General</c:formatCode>
                <c:ptCount val="5"/>
                <c:pt idx="0">
                  <c:v>0.90022760099999999</c:v>
                </c:pt>
                <c:pt idx="1">
                  <c:v>0.92314587400000003</c:v>
                </c:pt>
                <c:pt idx="2">
                  <c:v>0.91896689799999998</c:v>
                </c:pt>
                <c:pt idx="3">
                  <c:v>0.88434395999999993</c:v>
                </c:pt>
                <c:pt idx="4">
                  <c:v>0.85511272599999999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F-4D89-ACA0-B21090BC7D56}"/>
            </c:ext>
          </c:extLst>
        </c:ser>
        <c:ser>
          <c:idx val="5"/>
          <c:order val="5"/>
          <c:tx>
            <c:strRef>
              <c:f>'[8]TopUp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Sample'!$G$2:$G$6</c:f>
              <c:numCache>
                <c:formatCode>General</c:formatCode>
                <c:ptCount val="5"/>
                <c:pt idx="0">
                  <c:v>0.91431974700000007</c:v>
                </c:pt>
                <c:pt idx="1">
                  <c:v>0.92328706700000007</c:v>
                </c:pt>
                <c:pt idx="2">
                  <c:v>0.92039677099999995</c:v>
                </c:pt>
                <c:pt idx="3">
                  <c:v>0.89587851299999999</c:v>
                </c:pt>
                <c:pt idx="4">
                  <c:v>0.87081469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F-4D89-ACA0-B21090BC7D56}"/>
            </c:ext>
          </c:extLst>
        </c:ser>
        <c:ser>
          <c:idx val="6"/>
          <c:order val="6"/>
          <c:tx>
            <c:strRef>
              <c:f>'[8]TopUp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Sample'!$H$2:$H$6</c:f>
              <c:numCache>
                <c:formatCode>General</c:formatCode>
                <c:ptCount val="5"/>
                <c:pt idx="0">
                  <c:v>0.90151241999999998</c:v>
                </c:pt>
                <c:pt idx="1">
                  <c:v>0.91565753399999994</c:v>
                </c:pt>
                <c:pt idx="2">
                  <c:v>0.94135805000000006</c:v>
                </c:pt>
                <c:pt idx="3">
                  <c:v>0.92877536999999999</c:v>
                </c:pt>
                <c:pt idx="4">
                  <c:v>0.87229284699999998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9F-4D89-ACA0-B21090BC7D56}"/>
            </c:ext>
          </c:extLst>
        </c:ser>
        <c:ser>
          <c:idx val="7"/>
          <c:order val="7"/>
          <c:tx>
            <c:strRef>
              <c:f>'[8]TopUp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Sample'!$I$2:$I$6</c:f>
              <c:numCache>
                <c:formatCode>General</c:formatCode>
                <c:ptCount val="5"/>
                <c:pt idx="0">
                  <c:v>0.94912200099999999</c:v>
                </c:pt>
                <c:pt idx="1">
                  <c:v>0.98020107400000001</c:v>
                </c:pt>
                <c:pt idx="2">
                  <c:v>0.97918409800000006</c:v>
                </c:pt>
                <c:pt idx="3">
                  <c:v>0.94568715999999997</c:v>
                </c:pt>
                <c:pt idx="4">
                  <c:v>0.91536392599999994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9F-4D89-ACA0-B21090BC7D56}"/>
            </c:ext>
          </c:extLst>
        </c:ser>
        <c:ser>
          <c:idx val="8"/>
          <c:order val="8"/>
          <c:tx>
            <c:strRef>
              <c:f>'[8]TopUp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Sample'!$J$2:$J$6</c:f>
              <c:numCache>
                <c:formatCode>General</c:formatCode>
                <c:ptCount val="5"/>
                <c:pt idx="0">
                  <c:v>0.95785334700000002</c:v>
                </c:pt>
                <c:pt idx="1">
                  <c:v>0.97807786699999999</c:v>
                </c:pt>
                <c:pt idx="2">
                  <c:v>0.97982557100000001</c:v>
                </c:pt>
                <c:pt idx="3">
                  <c:v>0.95682851300000005</c:v>
                </c:pt>
                <c:pt idx="4">
                  <c:v>0.93058989000000003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9F-4D89-ACA0-B21090BC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1728"/>
        <c:axId val="59963264"/>
      </c:lineChart>
      <c:catAx>
        <c:axId val="599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3264"/>
        <c:crosses val="autoZero"/>
        <c:auto val="1"/>
        <c:lblAlgn val="ctr"/>
        <c:lblOffset val="100"/>
        <c:noMultiLvlLbl val="0"/>
      </c:catAx>
      <c:valAx>
        <c:axId val="5996326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BASE: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Sample'!$B$16:$B$20</c:f>
              <c:numCache>
                <c:formatCode>General</c:formatCode>
                <c:ptCount val="5"/>
                <c:pt idx="0">
                  <c:v>8.0844405999999994E-2</c:v>
                </c:pt>
                <c:pt idx="1">
                  <c:v>7.7527183999999999E-2</c:v>
                </c:pt>
                <c:pt idx="2">
                  <c:v>5.4206799999999999E-2</c:v>
                </c:pt>
                <c:pt idx="3">
                  <c:v>6.9060015000000002E-2</c:v>
                </c:pt>
                <c:pt idx="4">
                  <c:v>0.11000004400000001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E-4989-A304-46430A871C9C}"/>
            </c:ext>
          </c:extLst>
        </c:ser>
        <c:ser>
          <c:idx val="1"/>
          <c:order val="1"/>
          <c:tx>
            <c:strRef>
              <c:f>'TopUp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Sample'!$C$16:$C$20</c:f>
              <c:numCache>
                <c:formatCode>General</c:formatCode>
                <c:ptCount val="5"/>
                <c:pt idx="0">
                  <c:v>4.2401899999999999E-2</c:v>
                </c:pt>
                <c:pt idx="1">
                  <c:v>3.83328E-2</c:v>
                </c:pt>
                <c:pt idx="2">
                  <c:v>4.0549500000000002E-2</c:v>
                </c:pt>
                <c:pt idx="3">
                  <c:v>5.4302599999999999E-2</c:v>
                </c:pt>
                <c:pt idx="4">
                  <c:v>7.4680175000000001E-2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E-4989-A304-46430A871C9C}"/>
            </c:ext>
          </c:extLst>
        </c:ser>
        <c:ser>
          <c:idx val="2"/>
          <c:order val="2"/>
          <c:tx>
            <c:strRef>
              <c:f>'TopUp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Sample'!$D$16:$D$20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3.5992700000000002E-2</c:v>
                </c:pt>
                <c:pt idx="2">
                  <c:v>3.9540699999999998E-2</c:v>
                </c:pt>
                <c:pt idx="3">
                  <c:v>5.27457E-2</c:v>
                </c:pt>
                <c:pt idx="4">
                  <c:v>6.5780395000000005E-2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E-4989-A304-46430A871C9C}"/>
            </c:ext>
          </c:extLst>
        </c:ser>
        <c:ser>
          <c:idx val="3"/>
          <c:order val="3"/>
          <c:tx>
            <c:strRef>
              <c:f>'TopUp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Sample'!$E$16:$E$20</c:f>
              <c:numCache>
                <c:formatCode>General</c:formatCode>
                <c:ptCount val="5"/>
                <c:pt idx="0">
                  <c:v>6.2215605999999993E-2</c:v>
                </c:pt>
                <c:pt idx="1">
                  <c:v>5.6687983999999997E-2</c:v>
                </c:pt>
                <c:pt idx="2">
                  <c:v>3.3189200000000002E-2</c:v>
                </c:pt>
                <c:pt idx="3">
                  <c:v>4.7940015000000002E-2</c:v>
                </c:pt>
                <c:pt idx="4">
                  <c:v>8.8779044000000001E-2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E-4989-A304-46430A871C9C}"/>
            </c:ext>
          </c:extLst>
        </c:ser>
        <c:ser>
          <c:idx val="4"/>
          <c:order val="4"/>
          <c:tx>
            <c:strRef>
              <c:f>'TopUp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Sample'!$F$16:$F$20</c:f>
              <c:numCache>
                <c:formatCode>General</c:formatCode>
                <c:ptCount val="5"/>
                <c:pt idx="0">
                  <c:v>2.8754099999999998E-2</c:v>
                </c:pt>
                <c:pt idx="1">
                  <c:v>2.2510800000000001E-2</c:v>
                </c:pt>
                <c:pt idx="2">
                  <c:v>2.3585500000000002E-2</c:v>
                </c:pt>
                <c:pt idx="3">
                  <c:v>3.6313999999999999E-2</c:v>
                </c:pt>
                <c:pt idx="4">
                  <c:v>5.6313975000000002E-2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E-4989-A304-46430A871C9C}"/>
            </c:ext>
          </c:extLst>
        </c:ser>
        <c:ser>
          <c:idx val="5"/>
          <c:order val="5"/>
          <c:tx>
            <c:strRef>
              <c:f>'TopUp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Sample'!$G$16:$G$20</c:f>
              <c:numCache>
                <c:formatCode>General</c:formatCode>
                <c:ptCount val="5"/>
                <c:pt idx="0">
                  <c:v>2.2837919999999998E-2</c:v>
                </c:pt>
                <c:pt idx="1">
                  <c:v>2.1271240000000004E-2</c:v>
                </c:pt>
                <c:pt idx="2">
                  <c:v>2.35807E-2</c:v>
                </c:pt>
                <c:pt idx="3">
                  <c:v>3.5844500000000001E-2</c:v>
                </c:pt>
                <c:pt idx="4">
                  <c:v>4.8232995000000001E-2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DE-4989-A304-46430A871C9C}"/>
            </c:ext>
          </c:extLst>
        </c:ser>
        <c:ser>
          <c:idx val="6"/>
          <c:order val="6"/>
          <c:tx>
            <c:strRef>
              <c:f>'TopUp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Sample'!$H$16:$H$20</c:f>
              <c:numCache>
                <c:formatCode>General</c:formatCode>
                <c:ptCount val="5"/>
                <c:pt idx="0">
                  <c:v>9.9473205999999995E-2</c:v>
                </c:pt>
                <c:pt idx="1">
                  <c:v>9.8366384000000001E-2</c:v>
                </c:pt>
                <c:pt idx="2">
                  <c:v>7.5224399999999997E-2</c:v>
                </c:pt>
                <c:pt idx="3">
                  <c:v>9.0180015000000002E-2</c:v>
                </c:pt>
                <c:pt idx="4">
                  <c:v>0.13122104400000001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DE-4989-A304-46430A871C9C}"/>
            </c:ext>
          </c:extLst>
        </c:ser>
        <c:ser>
          <c:idx val="7"/>
          <c:order val="7"/>
          <c:tx>
            <c:strRef>
              <c:f>'TopUp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Sample'!$I$16:$I$20</c:f>
              <c:numCache>
                <c:formatCode>General</c:formatCode>
                <c:ptCount val="5"/>
                <c:pt idx="0">
                  <c:v>5.6049700000000001E-2</c:v>
                </c:pt>
                <c:pt idx="1">
                  <c:v>5.4154800000000003E-2</c:v>
                </c:pt>
                <c:pt idx="2">
                  <c:v>5.7513500000000002E-2</c:v>
                </c:pt>
                <c:pt idx="3">
                  <c:v>7.22912E-2</c:v>
                </c:pt>
                <c:pt idx="4">
                  <c:v>9.3046375000000001E-2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DE-4989-A304-46430A871C9C}"/>
            </c:ext>
          </c:extLst>
        </c:ser>
        <c:ser>
          <c:idx val="8"/>
          <c:order val="8"/>
          <c:tx>
            <c:strRef>
              <c:f>'TopUp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'TopUp Sample'!$J$16:$J$20</c:f>
              <c:numCache>
                <c:formatCode>General</c:formatCode>
                <c:ptCount val="5"/>
                <c:pt idx="0">
                  <c:v>4.639008E-2</c:v>
                </c:pt>
                <c:pt idx="1">
                  <c:v>5.0714160000000001E-2</c:v>
                </c:pt>
                <c:pt idx="2">
                  <c:v>5.55007E-2</c:v>
                </c:pt>
                <c:pt idx="3">
                  <c:v>6.9646899999999998E-2</c:v>
                </c:pt>
                <c:pt idx="4">
                  <c:v>8.332779500000001E-2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DE-4989-A304-46430A87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56416"/>
        <c:axId val="80557952"/>
      </c:lineChart>
      <c:catAx>
        <c:axId val="805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7952"/>
        <c:crosses val="autoZero"/>
        <c:auto val="1"/>
        <c:lblAlgn val="ctr"/>
        <c:lblOffset val="100"/>
        <c:noMultiLvlLbl val="0"/>
      </c:catAx>
      <c:valAx>
        <c:axId val="805579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641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SIM3: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Sample'!$B$16:$B$20</c:f>
              <c:numCache>
                <c:formatCode>General</c:formatCode>
                <c:ptCount val="5"/>
                <c:pt idx="0">
                  <c:v>8.1762451999999999E-2</c:v>
                </c:pt>
                <c:pt idx="1">
                  <c:v>7.8554566000000006E-2</c:v>
                </c:pt>
                <c:pt idx="2">
                  <c:v>6.0381499999999998E-2</c:v>
                </c:pt>
                <c:pt idx="3">
                  <c:v>7.0263866999999994E-2</c:v>
                </c:pt>
                <c:pt idx="4">
                  <c:v>0.111401373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F9A-92BB-14CEA2550AF7}"/>
            </c:ext>
          </c:extLst>
        </c:ser>
        <c:ser>
          <c:idx val="1"/>
          <c:order val="1"/>
          <c:tx>
            <c:strRef>
              <c:f>'[8]TopUp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Sample'!$C$16:$C$20</c:f>
              <c:numCache>
                <c:formatCode>General</c:formatCode>
                <c:ptCount val="5"/>
                <c:pt idx="0">
                  <c:v>4.2489600000000002E-2</c:v>
                </c:pt>
                <c:pt idx="1">
                  <c:v>3.1884700000000002E-2</c:v>
                </c:pt>
                <c:pt idx="2">
                  <c:v>3.3163600000000001E-2</c:v>
                </c:pt>
                <c:pt idx="3">
                  <c:v>5.4667E-2</c:v>
                </c:pt>
                <c:pt idx="4">
                  <c:v>7.3487653E-2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F9A-92BB-14CEA2550AF7}"/>
            </c:ext>
          </c:extLst>
        </c:ser>
        <c:ser>
          <c:idx val="2"/>
          <c:order val="2"/>
          <c:tx>
            <c:strRef>
              <c:f>'[8]TopUp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Sample'!$D$16:$D$20</c:f>
              <c:numCache>
                <c:formatCode>General</c:formatCode>
                <c:ptCount val="5"/>
                <c:pt idx="0">
                  <c:v>3.5697399999999997E-2</c:v>
                </c:pt>
                <c:pt idx="1">
                  <c:v>3.2891200000000002E-2</c:v>
                </c:pt>
                <c:pt idx="2">
                  <c:v>3.3312399999999999E-2</c:v>
                </c:pt>
                <c:pt idx="3">
                  <c:v>4.8535300000000003E-2</c:v>
                </c:pt>
                <c:pt idx="4">
                  <c:v>6.2411500000000002E-2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E-4F9A-92BB-14CEA2550AF7}"/>
            </c:ext>
          </c:extLst>
        </c:ser>
        <c:ser>
          <c:idx val="3"/>
          <c:order val="3"/>
          <c:tx>
            <c:strRef>
              <c:f>'[8]TopUp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Sample'!$E$16:$E$20</c:f>
              <c:numCache>
                <c:formatCode>General</c:formatCode>
                <c:ptCount val="5"/>
                <c:pt idx="0">
                  <c:v>6.310136999999999E-2</c:v>
                </c:pt>
                <c:pt idx="1">
                  <c:v>5.7681032000000007E-2</c:v>
                </c:pt>
                <c:pt idx="2">
                  <c:v>3.9429600000000002E-2</c:v>
                </c:pt>
                <c:pt idx="3">
                  <c:v>4.8656276999999998E-2</c:v>
                </c:pt>
                <c:pt idx="4">
                  <c:v>8.9894884000000008E-2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E-4F9A-92BB-14CEA2550AF7}"/>
            </c:ext>
          </c:extLst>
        </c:ser>
        <c:ser>
          <c:idx val="4"/>
          <c:order val="4"/>
          <c:tx>
            <c:strRef>
              <c:f>'[8]TopUp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Sample'!$F$16:$F$20</c:f>
              <c:numCache>
                <c:formatCode>General</c:formatCode>
                <c:ptCount val="5"/>
                <c:pt idx="0">
                  <c:v>2.8696600000000003E-2</c:v>
                </c:pt>
                <c:pt idx="1">
                  <c:v>1.1994500000000002E-2</c:v>
                </c:pt>
                <c:pt idx="2">
                  <c:v>1.2840899999999999E-2</c:v>
                </c:pt>
                <c:pt idx="3">
                  <c:v>3.4591800000000006E-2</c:v>
                </c:pt>
                <c:pt idx="4">
                  <c:v>5.4804584000000003E-2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E-4F9A-92BB-14CEA2550AF7}"/>
            </c:ext>
          </c:extLst>
        </c:ser>
        <c:ser>
          <c:idx val="5"/>
          <c:order val="5"/>
          <c:tx>
            <c:strRef>
              <c:f>'[8]TopUp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Sample'!$G$16:$G$20</c:f>
              <c:numCache>
                <c:formatCode>General</c:formatCode>
                <c:ptCount val="5"/>
                <c:pt idx="0">
                  <c:v>2.2843420000000003E-2</c:v>
                </c:pt>
                <c:pt idx="1">
                  <c:v>1.2979000000000001E-2</c:v>
                </c:pt>
                <c:pt idx="2">
                  <c:v>1.2191E-2</c:v>
                </c:pt>
                <c:pt idx="3">
                  <c:v>2.6797499999999998E-2</c:v>
                </c:pt>
                <c:pt idx="4">
                  <c:v>4.3759669000000001E-2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3E-4F9A-92BB-14CEA2550AF7}"/>
            </c:ext>
          </c:extLst>
        </c:ser>
        <c:ser>
          <c:idx val="6"/>
          <c:order val="6"/>
          <c:tx>
            <c:strRef>
              <c:f>'[8]TopUp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Sample'!$H$16:$H$20</c:f>
              <c:numCache>
                <c:formatCode>General</c:formatCode>
                <c:ptCount val="5"/>
                <c:pt idx="0">
                  <c:v>0.10041537</c:v>
                </c:pt>
                <c:pt idx="1">
                  <c:v>9.9417032000000002E-2</c:v>
                </c:pt>
                <c:pt idx="2">
                  <c:v>8.1319599999999992E-2</c:v>
                </c:pt>
                <c:pt idx="3">
                  <c:v>9.1858677E-2</c:v>
                </c:pt>
                <c:pt idx="4">
                  <c:v>0.13289888399999999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3E-4F9A-92BB-14CEA2550AF7}"/>
            </c:ext>
          </c:extLst>
        </c:ser>
        <c:ser>
          <c:idx val="7"/>
          <c:order val="7"/>
          <c:tx>
            <c:strRef>
              <c:f>'[8]TopUp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Sample'!$I$16:$I$20</c:f>
              <c:numCache>
                <c:formatCode>General</c:formatCode>
                <c:ptCount val="5"/>
                <c:pt idx="0">
                  <c:v>5.62748E-2</c:v>
                </c:pt>
                <c:pt idx="1">
                  <c:v>4.6559699999999996E-2</c:v>
                </c:pt>
                <c:pt idx="2">
                  <c:v>4.9988099999999994E-2</c:v>
                </c:pt>
                <c:pt idx="3">
                  <c:v>7.3661799999999999E-2</c:v>
                </c:pt>
                <c:pt idx="4">
                  <c:v>9.3821383999999994E-2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3E-4F9A-92BB-14CEA2550AF7}"/>
            </c:ext>
          </c:extLst>
        </c:ser>
        <c:ser>
          <c:idx val="8"/>
          <c:order val="8"/>
          <c:tx>
            <c:strRef>
              <c:f>'[8]TopUp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'[8]TopUp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'[8]TopUp Sample'!$J$16:$J$20</c:f>
              <c:numCache>
                <c:formatCode>General</c:formatCode>
                <c:ptCount val="5"/>
                <c:pt idx="0">
                  <c:v>4.6438779999999999E-2</c:v>
                </c:pt>
                <c:pt idx="1">
                  <c:v>4.5418200000000006E-2</c:v>
                </c:pt>
                <c:pt idx="2">
                  <c:v>4.8102600000000002E-2</c:v>
                </c:pt>
                <c:pt idx="3">
                  <c:v>6.4631099999999997E-2</c:v>
                </c:pt>
                <c:pt idx="4">
                  <c:v>8.144606900000001E-2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3E-4F9A-92BB-14CEA255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5840"/>
        <c:axId val="83077376"/>
      </c:lineChart>
      <c:catAx>
        <c:axId val="830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7376"/>
        <c:crosses val="autoZero"/>
        <c:auto val="1"/>
        <c:lblAlgn val="ctr"/>
        <c:lblOffset val="100"/>
        <c:noMultiLvlLbl val="0"/>
      </c:catAx>
      <c:valAx>
        <c:axId val="830773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58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SIM1: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Sample'!$B$16:$B$20</c:f>
              <c:numCache>
                <c:formatCode>General</c:formatCode>
                <c:ptCount val="5"/>
                <c:pt idx="0">
                  <c:v>8.1762451999999999E-2</c:v>
                </c:pt>
                <c:pt idx="1">
                  <c:v>7.8554566000000006E-2</c:v>
                </c:pt>
                <c:pt idx="2">
                  <c:v>6.0381499999999998E-2</c:v>
                </c:pt>
                <c:pt idx="3">
                  <c:v>7.0263866999999994E-2</c:v>
                </c:pt>
                <c:pt idx="4">
                  <c:v>0.111401373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6-47EA-9BEA-AFED846C28CB}"/>
            </c:ext>
          </c:extLst>
        </c:ser>
        <c:ser>
          <c:idx val="1"/>
          <c:order val="1"/>
          <c:tx>
            <c:strRef>
              <c:f>'[6]TopUp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Sample'!$C$16:$C$20</c:f>
              <c:numCache>
                <c:formatCode>General</c:formatCode>
                <c:ptCount val="5"/>
                <c:pt idx="0">
                  <c:v>4.2489600000000002E-2</c:v>
                </c:pt>
                <c:pt idx="1">
                  <c:v>6.3703219000000005E-2</c:v>
                </c:pt>
                <c:pt idx="2">
                  <c:v>5.5294500000000003E-2</c:v>
                </c:pt>
                <c:pt idx="3">
                  <c:v>6.8779791000000007E-2</c:v>
                </c:pt>
                <c:pt idx="4">
                  <c:v>8.7300770999999999E-2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6-47EA-9BEA-AFED846C28CB}"/>
            </c:ext>
          </c:extLst>
        </c:ser>
        <c:ser>
          <c:idx val="2"/>
          <c:order val="2"/>
          <c:tx>
            <c:strRef>
              <c:f>'[6]TopUp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Sample'!$D$16:$D$20</c:f>
              <c:numCache>
                <c:formatCode>General</c:formatCode>
                <c:ptCount val="5"/>
                <c:pt idx="0">
                  <c:v>3.5697399999999997E-2</c:v>
                </c:pt>
                <c:pt idx="1">
                  <c:v>6.7512961999999996E-2</c:v>
                </c:pt>
                <c:pt idx="2">
                  <c:v>5.8226899999999998E-2</c:v>
                </c:pt>
                <c:pt idx="3">
                  <c:v>7.1384692E-2</c:v>
                </c:pt>
                <c:pt idx="4">
                  <c:v>8.1460378999999999E-2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6-47EA-9BEA-AFED846C28CB}"/>
            </c:ext>
          </c:extLst>
        </c:ser>
        <c:ser>
          <c:idx val="3"/>
          <c:order val="3"/>
          <c:tx>
            <c:strRef>
              <c:f>'[6]TopUp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Sample'!$E$16:$E$20</c:f>
              <c:numCache>
                <c:formatCode>General</c:formatCode>
                <c:ptCount val="5"/>
                <c:pt idx="0">
                  <c:v>6.310136999999999E-2</c:v>
                </c:pt>
                <c:pt idx="1">
                  <c:v>5.7681032000000007E-2</c:v>
                </c:pt>
                <c:pt idx="2">
                  <c:v>3.9429600000000002E-2</c:v>
                </c:pt>
                <c:pt idx="3">
                  <c:v>4.8656276999999998E-2</c:v>
                </c:pt>
                <c:pt idx="4">
                  <c:v>8.9894884000000008E-2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6-47EA-9BEA-AFED846C28CB}"/>
            </c:ext>
          </c:extLst>
        </c:ser>
        <c:ser>
          <c:idx val="4"/>
          <c:order val="4"/>
          <c:tx>
            <c:strRef>
              <c:f>'[6]TopUp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Sample'!$F$16:$F$20</c:f>
              <c:numCache>
                <c:formatCode>General</c:formatCode>
                <c:ptCount val="5"/>
                <c:pt idx="0">
                  <c:v>2.8696600000000003E-2</c:v>
                </c:pt>
                <c:pt idx="1">
                  <c:v>4.6478855000000006E-2</c:v>
                </c:pt>
                <c:pt idx="2">
                  <c:v>3.6102200000000001E-2</c:v>
                </c:pt>
                <c:pt idx="3">
                  <c:v>5.0443712000000002E-2</c:v>
                </c:pt>
                <c:pt idx="4">
                  <c:v>6.9523716999999999E-2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6-47EA-9BEA-AFED846C28CB}"/>
            </c:ext>
          </c:extLst>
        </c:ser>
        <c:ser>
          <c:idx val="5"/>
          <c:order val="5"/>
          <c:tx>
            <c:strRef>
              <c:f>'[6]TopUp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Sample'!$G$16:$G$20</c:f>
              <c:numCache>
                <c:formatCode>General</c:formatCode>
                <c:ptCount val="5"/>
                <c:pt idx="0">
                  <c:v>2.2843420000000003E-2</c:v>
                </c:pt>
                <c:pt idx="1">
                  <c:v>5.1096377999999998E-2</c:v>
                </c:pt>
                <c:pt idx="2">
                  <c:v>3.8349000000000001E-2</c:v>
                </c:pt>
                <c:pt idx="3">
                  <c:v>5.1837662999999992E-2</c:v>
                </c:pt>
                <c:pt idx="4">
                  <c:v>6.4109171000000006E-2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26-47EA-9BEA-AFED846C28CB}"/>
            </c:ext>
          </c:extLst>
        </c:ser>
        <c:ser>
          <c:idx val="6"/>
          <c:order val="6"/>
          <c:tx>
            <c:strRef>
              <c:f>'[6]TopUp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Sample'!$H$16:$H$20</c:f>
              <c:numCache>
                <c:formatCode>General</c:formatCode>
                <c:ptCount val="5"/>
                <c:pt idx="0">
                  <c:v>0.10041537</c:v>
                </c:pt>
                <c:pt idx="1">
                  <c:v>9.9417032000000002E-2</c:v>
                </c:pt>
                <c:pt idx="2">
                  <c:v>8.1319599999999992E-2</c:v>
                </c:pt>
                <c:pt idx="3">
                  <c:v>9.1858677E-2</c:v>
                </c:pt>
                <c:pt idx="4">
                  <c:v>0.13289888399999999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26-47EA-9BEA-AFED846C28CB}"/>
            </c:ext>
          </c:extLst>
        </c:ser>
        <c:ser>
          <c:idx val="7"/>
          <c:order val="7"/>
          <c:tx>
            <c:strRef>
              <c:f>'[6]TopUp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Sample'!$I$16:$I$20</c:f>
              <c:numCache>
                <c:formatCode>General</c:formatCode>
                <c:ptCount val="5"/>
                <c:pt idx="0">
                  <c:v>5.62748E-2</c:v>
                </c:pt>
                <c:pt idx="1">
                  <c:v>7.8956054999999997E-2</c:v>
                </c:pt>
                <c:pt idx="2">
                  <c:v>7.1274599999999994E-2</c:v>
                </c:pt>
                <c:pt idx="3">
                  <c:v>8.8069312000000011E-2</c:v>
                </c:pt>
                <c:pt idx="4">
                  <c:v>0.107487717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6-47EA-9BEA-AFED846C28CB}"/>
            </c:ext>
          </c:extLst>
        </c:ser>
        <c:ser>
          <c:idx val="8"/>
          <c:order val="8"/>
          <c:tx>
            <c:strRef>
              <c:f>'[6]TopUp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'[6]TopUp Sample'!$J$16:$J$20</c:f>
              <c:numCache>
                <c:formatCode>General</c:formatCode>
                <c:ptCount val="5"/>
                <c:pt idx="0">
                  <c:v>4.6438779999999999E-2</c:v>
                </c:pt>
                <c:pt idx="1">
                  <c:v>8.1908058000000006E-2</c:v>
                </c:pt>
                <c:pt idx="2">
                  <c:v>7.2220599999999996E-2</c:v>
                </c:pt>
                <c:pt idx="3">
                  <c:v>8.7626463000000002E-2</c:v>
                </c:pt>
                <c:pt idx="4">
                  <c:v>0.100422371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26-47EA-9BEA-AFED846C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14176"/>
        <c:axId val="90515712"/>
      </c:lineChart>
      <c:catAx>
        <c:axId val="905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5712"/>
        <c:crosses val="autoZero"/>
        <c:auto val="1"/>
        <c:lblAlgn val="ctr"/>
        <c:lblOffset val="100"/>
        <c:noMultiLvlLbl val="0"/>
      </c:catAx>
      <c:valAx>
        <c:axId val="9051571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417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SIM2: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Sample'!$B$2:$B$6</c:f>
              <c:numCache>
                <c:formatCode>General</c:formatCode>
                <c:ptCount val="5"/>
                <c:pt idx="0">
                  <c:v>0.87238884900000002</c:v>
                </c:pt>
                <c:pt idx="1">
                  <c:v>0.88513784299999998</c:v>
                </c:pt>
                <c:pt idx="2">
                  <c:v>0.91019779599999995</c:v>
                </c:pt>
                <c:pt idx="3">
                  <c:v>0.89714661500000004</c:v>
                </c:pt>
                <c:pt idx="4">
                  <c:v>0.84174646900000005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FDA-9BAA-3C2F41BC3A11}"/>
            </c:ext>
          </c:extLst>
        </c:ser>
        <c:ser>
          <c:idx val="1"/>
          <c:order val="1"/>
          <c:tx>
            <c:strRef>
              <c:f>'[7]TopUp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1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C2C-4FDA-9BAA-3C2F41BC3A11}"/>
              </c:ext>
            </c:extLst>
          </c:dPt>
          <c:dPt>
            <c:idx val="2"/>
            <c:marker>
              <c:symbol val="diamond"/>
              <c:size val="1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C2C-4FDA-9BAA-3C2F41BC3A11}"/>
              </c:ext>
            </c:extLst>
          </c:dPt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Sample'!$C$2:$C$6</c:f>
              <c:numCache>
                <c:formatCode>General</c:formatCode>
                <c:ptCount val="5"/>
                <c:pt idx="0">
                  <c:v>0.92466796399999995</c:v>
                </c:pt>
                <c:pt idx="1">
                  <c:v>0.94502897600000002</c:v>
                </c:pt>
                <c:pt idx="2">
                  <c:v>0.93400949899999997</c:v>
                </c:pt>
                <c:pt idx="3">
                  <c:v>0.964174847</c:v>
                </c:pt>
                <c:pt idx="4">
                  <c:v>0.92327910199999996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FDA-9BAA-3C2F41BC3A11}"/>
            </c:ext>
          </c:extLst>
        </c:ser>
        <c:ser>
          <c:idx val="2"/>
          <c:order val="2"/>
          <c:tx>
            <c:strRef>
              <c:f>'[7]TopUp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1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C2C-4FDA-9BAA-3C2F41BC3A11}"/>
              </c:ext>
            </c:extLst>
          </c:dPt>
          <c:dPt>
            <c:idx val="2"/>
            <c:marker>
              <c:symbol val="diamond"/>
              <c:size val="1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2C-4FDA-9BAA-3C2F41BC3A11}"/>
              </c:ext>
            </c:extLst>
          </c:dPt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Sample'!$D$2:$D$6</c:f>
              <c:numCache>
                <c:formatCode>General</c:formatCode>
                <c:ptCount val="5"/>
                <c:pt idx="0">
                  <c:v>0.93437268900000003</c:v>
                </c:pt>
                <c:pt idx="1">
                  <c:v>0.95241502600000005</c:v>
                </c:pt>
                <c:pt idx="2">
                  <c:v>0.94068678800000005</c:v>
                </c:pt>
                <c:pt idx="3">
                  <c:v>0.926207216</c:v>
                </c:pt>
                <c:pt idx="4">
                  <c:v>0.95201066599999995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FDA-9BAA-3C2F41BC3A11}"/>
            </c:ext>
          </c:extLst>
        </c:ser>
        <c:ser>
          <c:idx val="3"/>
          <c:order val="3"/>
          <c:tx>
            <c:strRef>
              <c:f>'[7]TopUp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Sample'!$E$2:$E$6</c:f>
              <c:numCache>
                <c:formatCode>General</c:formatCode>
                <c:ptCount val="5"/>
                <c:pt idx="0">
                  <c:v>0.84327164900000007</c:v>
                </c:pt>
                <c:pt idx="1">
                  <c:v>0.85462624300000001</c:v>
                </c:pt>
                <c:pt idx="2">
                  <c:v>0.87904779599999994</c:v>
                </c:pt>
                <c:pt idx="3">
                  <c:v>0.86552721500000007</c:v>
                </c:pt>
                <c:pt idx="4">
                  <c:v>0.81120646900000004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FDA-9BAA-3C2F41BC3A11}"/>
            </c:ext>
          </c:extLst>
        </c:ser>
        <c:ser>
          <c:idx val="4"/>
          <c:order val="4"/>
          <c:tx>
            <c:strRef>
              <c:f>'[7]TopUp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Sample'!$F$2:$F$6</c:f>
              <c:numCache>
                <c:formatCode>General</c:formatCode>
                <c:ptCount val="5"/>
                <c:pt idx="0">
                  <c:v>0.90022076399999995</c:v>
                </c:pt>
                <c:pt idx="1">
                  <c:v>0.910894176</c:v>
                </c:pt>
                <c:pt idx="2">
                  <c:v>0.90070369899999991</c:v>
                </c:pt>
                <c:pt idx="3">
                  <c:v>0.93166464699999996</c:v>
                </c:pt>
                <c:pt idx="4">
                  <c:v>0.89164970199999993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FDA-9BAA-3C2F41BC3A11}"/>
            </c:ext>
          </c:extLst>
        </c:ser>
        <c:ser>
          <c:idx val="5"/>
          <c:order val="5"/>
          <c:tx>
            <c:strRef>
              <c:f>'[7]TopUp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Sample'!$G$2:$G$6</c:f>
              <c:numCache>
                <c:formatCode>General</c:formatCode>
                <c:ptCount val="5"/>
                <c:pt idx="0">
                  <c:v>0.91232328900000004</c:v>
                </c:pt>
                <c:pt idx="1">
                  <c:v>0.91766762600000007</c:v>
                </c:pt>
                <c:pt idx="2">
                  <c:v>0.90704418800000008</c:v>
                </c:pt>
                <c:pt idx="3">
                  <c:v>0.89294901599999998</c:v>
                </c:pt>
                <c:pt idx="4">
                  <c:v>0.91945626599999997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FDA-9BAA-3C2F41BC3A11}"/>
            </c:ext>
          </c:extLst>
        </c:ser>
        <c:ser>
          <c:idx val="6"/>
          <c:order val="6"/>
          <c:tx>
            <c:strRef>
              <c:f>'[7]TopUp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1C2C-4FDA-9BAA-3C2F41BC3A11}"/>
              </c:ext>
            </c:extLst>
          </c:dPt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Sample'!$H$2:$H$6</c:f>
              <c:numCache>
                <c:formatCode>General</c:formatCode>
                <c:ptCount val="5"/>
                <c:pt idx="0">
                  <c:v>0.90150604899999998</c:v>
                </c:pt>
                <c:pt idx="1">
                  <c:v>0.91564944299999995</c:v>
                </c:pt>
                <c:pt idx="2">
                  <c:v>0.94134779599999996</c:v>
                </c:pt>
                <c:pt idx="3">
                  <c:v>0.928766015</c:v>
                </c:pt>
                <c:pt idx="4">
                  <c:v>0.87228646900000006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FDA-9BAA-3C2F41BC3A11}"/>
            </c:ext>
          </c:extLst>
        </c:ser>
        <c:ser>
          <c:idx val="7"/>
          <c:order val="7"/>
          <c:tx>
            <c:strRef>
              <c:f>'[7]TopUp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Sample'!$I$2:$I$6</c:f>
              <c:numCache>
                <c:formatCode>General</c:formatCode>
                <c:ptCount val="5"/>
                <c:pt idx="0">
                  <c:v>0.94911516399999996</c:v>
                </c:pt>
                <c:pt idx="1">
                  <c:v>0.97916377600000004</c:v>
                </c:pt>
                <c:pt idx="2">
                  <c:v>0.96731529900000002</c:v>
                </c:pt>
                <c:pt idx="3">
                  <c:v>0.99668504700000005</c:v>
                </c:pt>
                <c:pt idx="4">
                  <c:v>0.95490850199999999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FDA-9BAA-3C2F41BC3A11}"/>
            </c:ext>
          </c:extLst>
        </c:ser>
        <c:ser>
          <c:idx val="8"/>
          <c:order val="8"/>
          <c:tx>
            <c:strRef>
              <c:f>'[7]TopUp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Sample'!$J$2:$J$6</c:f>
              <c:numCache>
                <c:formatCode>General</c:formatCode>
                <c:ptCount val="5"/>
                <c:pt idx="0">
                  <c:v>0.95642208900000003</c:v>
                </c:pt>
                <c:pt idx="1">
                  <c:v>0.98716242600000004</c:v>
                </c:pt>
                <c:pt idx="2">
                  <c:v>0.97432938800000002</c:v>
                </c:pt>
                <c:pt idx="3">
                  <c:v>0.95946541600000002</c:v>
                </c:pt>
                <c:pt idx="4">
                  <c:v>0.98456506599999993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FDA-9BAA-3C2F41BC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2000"/>
        <c:axId val="90593536"/>
      </c:lineChart>
      <c:catAx>
        <c:axId val="905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3536"/>
        <c:crosses val="autoZero"/>
        <c:auto val="1"/>
        <c:lblAlgn val="ctr"/>
        <c:lblOffset val="100"/>
        <c:noMultiLvlLbl val="0"/>
      </c:catAx>
      <c:valAx>
        <c:axId val="9059353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SIM2: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Sample'!$B$16:$B$20</c:f>
              <c:numCache>
                <c:formatCode>General</c:formatCode>
                <c:ptCount val="5"/>
                <c:pt idx="0">
                  <c:v>8.1762451999999999E-2</c:v>
                </c:pt>
                <c:pt idx="1">
                  <c:v>7.8554566000000006E-2</c:v>
                </c:pt>
                <c:pt idx="2">
                  <c:v>6.0381499999999998E-2</c:v>
                </c:pt>
                <c:pt idx="3">
                  <c:v>7.0263866999999994E-2</c:v>
                </c:pt>
                <c:pt idx="4">
                  <c:v>0.111401373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F-4D91-823A-4F538E98B0CE}"/>
            </c:ext>
          </c:extLst>
        </c:ser>
        <c:ser>
          <c:idx val="1"/>
          <c:order val="1"/>
          <c:tx>
            <c:strRef>
              <c:f>'[7]TopUp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1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9F-4D91-823A-4F538E98B0CE}"/>
              </c:ext>
            </c:extLst>
          </c:dPt>
          <c:dPt>
            <c:idx val="2"/>
            <c:marker>
              <c:symbol val="diamond"/>
              <c:size val="1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9F-4D91-823A-4F538E98B0CE}"/>
              </c:ext>
            </c:extLst>
          </c:dPt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Sample'!$C$16:$C$20</c:f>
              <c:numCache>
                <c:formatCode>General</c:formatCode>
                <c:ptCount val="5"/>
                <c:pt idx="0">
                  <c:v>4.2489600000000002E-2</c:v>
                </c:pt>
                <c:pt idx="1">
                  <c:v>3.3458099999999998E-2</c:v>
                </c:pt>
                <c:pt idx="2">
                  <c:v>4.0934499999999999E-2</c:v>
                </c:pt>
                <c:pt idx="3">
                  <c:v>2.29841E-2</c:v>
                </c:pt>
                <c:pt idx="4">
                  <c:v>4.9961499999999999E-2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F-4D91-823A-4F538E98B0CE}"/>
            </c:ext>
          </c:extLst>
        </c:ser>
        <c:ser>
          <c:idx val="2"/>
          <c:order val="2"/>
          <c:tx>
            <c:strRef>
              <c:f>'[7]TopUp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1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9F-4D91-823A-4F538E98B0CE}"/>
              </c:ext>
            </c:extLst>
          </c:dPt>
          <c:dPt>
            <c:idx val="2"/>
            <c:marker>
              <c:symbol val="diamond"/>
              <c:size val="1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09F-4D91-823A-4F538E98B0CE}"/>
              </c:ext>
            </c:extLst>
          </c:dPt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Sample'!$D$16:$D$20</c:f>
              <c:numCache>
                <c:formatCode>General</c:formatCode>
                <c:ptCount val="5"/>
                <c:pt idx="0">
                  <c:v>3.5697399999999997E-2</c:v>
                </c:pt>
                <c:pt idx="1">
                  <c:v>2.8434999999999998E-2</c:v>
                </c:pt>
                <c:pt idx="2">
                  <c:v>3.6158000000000003E-2</c:v>
                </c:pt>
                <c:pt idx="3">
                  <c:v>4.6424100000000003E-2</c:v>
                </c:pt>
                <c:pt idx="4">
                  <c:v>3.0557500000000001E-2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9F-4D91-823A-4F538E98B0CE}"/>
            </c:ext>
          </c:extLst>
        </c:ser>
        <c:ser>
          <c:idx val="3"/>
          <c:order val="3"/>
          <c:tx>
            <c:strRef>
              <c:f>'[7]TopUp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Sample'!$E$16:$E$20</c:f>
              <c:numCache>
                <c:formatCode>General</c:formatCode>
                <c:ptCount val="5"/>
                <c:pt idx="0">
                  <c:v>6.3105452000000006E-2</c:v>
                </c:pt>
                <c:pt idx="1">
                  <c:v>5.7686566000000009E-2</c:v>
                </c:pt>
                <c:pt idx="2">
                  <c:v>3.9436499999999999E-2</c:v>
                </c:pt>
                <c:pt idx="3">
                  <c:v>4.8662666999999993E-2</c:v>
                </c:pt>
                <c:pt idx="4">
                  <c:v>8.9899373000000005E-2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9F-4D91-823A-4F538E98B0CE}"/>
            </c:ext>
          </c:extLst>
        </c:ser>
        <c:ser>
          <c:idx val="4"/>
          <c:order val="4"/>
          <c:tx>
            <c:strRef>
              <c:f>'[7]TopUp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Sample'!$F$16:$F$20</c:f>
              <c:numCache>
                <c:formatCode>General</c:formatCode>
                <c:ptCount val="5"/>
                <c:pt idx="0">
                  <c:v>2.8700500000000004E-2</c:v>
                </c:pt>
                <c:pt idx="1">
                  <c:v>1.2681899999999996E-2</c:v>
                </c:pt>
                <c:pt idx="2">
                  <c:v>2.02747E-2</c:v>
                </c:pt>
                <c:pt idx="3">
                  <c:v>2.1266999999999987E-3</c:v>
                </c:pt>
                <c:pt idx="4">
                  <c:v>2.9363899999999998E-2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9F-4D91-823A-4F538E98B0CE}"/>
            </c:ext>
          </c:extLst>
        </c:ser>
        <c:ser>
          <c:idx val="5"/>
          <c:order val="5"/>
          <c:tx>
            <c:strRef>
              <c:f>'[7]TopUp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Sample'!$G$16:$G$20</c:f>
              <c:numCache>
                <c:formatCode>General</c:formatCode>
                <c:ptCount val="5"/>
                <c:pt idx="0">
                  <c:v>2.3703739999999997E-2</c:v>
                </c:pt>
                <c:pt idx="1">
                  <c:v>7.6711999999999995E-3</c:v>
                </c:pt>
                <c:pt idx="2">
                  <c:v>1.5649000000000003E-2</c:v>
                </c:pt>
                <c:pt idx="3">
                  <c:v>2.5500900000000003E-2</c:v>
                </c:pt>
                <c:pt idx="4">
                  <c:v>9.8283000000000016E-3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9F-4D91-823A-4F538E98B0CE}"/>
            </c:ext>
          </c:extLst>
        </c:ser>
        <c:ser>
          <c:idx val="6"/>
          <c:order val="6"/>
          <c:tx>
            <c:strRef>
              <c:f>'[7]TopUp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Sample'!$H$16:$H$20</c:f>
              <c:numCache>
                <c:formatCode>General</c:formatCode>
                <c:ptCount val="5"/>
                <c:pt idx="0">
                  <c:v>0.10041945199999999</c:v>
                </c:pt>
                <c:pt idx="1">
                  <c:v>9.9422566000000004E-2</c:v>
                </c:pt>
                <c:pt idx="2">
                  <c:v>8.1326499999999996E-2</c:v>
                </c:pt>
                <c:pt idx="3">
                  <c:v>9.1865066999999995E-2</c:v>
                </c:pt>
                <c:pt idx="4">
                  <c:v>0.13290337299999999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9F-4D91-823A-4F538E98B0CE}"/>
            </c:ext>
          </c:extLst>
        </c:ser>
        <c:ser>
          <c:idx val="7"/>
          <c:order val="7"/>
          <c:tx>
            <c:strRef>
              <c:f>'[7]TopUp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09F-4D91-823A-4F538E98B0CE}"/>
              </c:ext>
            </c:extLst>
          </c:dPt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Sample'!$I$16:$I$20</c:f>
              <c:numCache>
                <c:formatCode>General</c:formatCode>
                <c:ptCount val="5"/>
                <c:pt idx="0">
                  <c:v>5.6278700000000001E-2</c:v>
                </c:pt>
                <c:pt idx="1">
                  <c:v>5.4234299999999999E-2</c:v>
                </c:pt>
                <c:pt idx="2">
                  <c:v>6.1594299999999998E-2</c:v>
                </c:pt>
                <c:pt idx="3">
                  <c:v>4.3841500000000005E-2</c:v>
                </c:pt>
                <c:pt idx="4">
                  <c:v>7.05591E-2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9F-4D91-823A-4F538E98B0CE}"/>
            </c:ext>
          </c:extLst>
        </c:ser>
        <c:ser>
          <c:idx val="8"/>
          <c:order val="8"/>
          <c:tx>
            <c:strRef>
              <c:f>'[7]TopUp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'[7]TopUp Sample'!$J$16:$J$20</c:f>
              <c:numCache>
                <c:formatCode>General</c:formatCode>
                <c:ptCount val="5"/>
                <c:pt idx="0">
                  <c:v>4.7691059999999993E-2</c:v>
                </c:pt>
                <c:pt idx="1">
                  <c:v>4.9198800000000001E-2</c:v>
                </c:pt>
                <c:pt idx="2">
                  <c:v>5.6667000000000002E-2</c:v>
                </c:pt>
                <c:pt idx="3">
                  <c:v>6.7347299999999999E-2</c:v>
                </c:pt>
                <c:pt idx="4">
                  <c:v>5.1286700000000005E-2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9F-4D91-823A-4F538E98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0304"/>
        <c:axId val="90691840"/>
      </c:lineChart>
      <c:catAx>
        <c:axId val="906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1840"/>
        <c:crosses val="autoZero"/>
        <c:auto val="1"/>
        <c:lblAlgn val="ctr"/>
        <c:lblOffset val="100"/>
        <c:noMultiLvlLbl val="0"/>
      </c:catAx>
      <c:valAx>
        <c:axId val="9069184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03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SIM4: R-Indicators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Sample'!$B$2:$B$6</c:f>
              <c:numCache>
                <c:formatCode>General</c:formatCode>
                <c:ptCount val="5"/>
                <c:pt idx="0">
                  <c:v>0.87238884900000002</c:v>
                </c:pt>
                <c:pt idx="1">
                  <c:v>0.88513784299999998</c:v>
                </c:pt>
                <c:pt idx="2">
                  <c:v>0.91019779599999995</c:v>
                </c:pt>
                <c:pt idx="3">
                  <c:v>0.89714661500000004</c:v>
                </c:pt>
                <c:pt idx="4">
                  <c:v>0.84174646900000005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5-4BB0-90F3-8A3FFCBF9B34}"/>
            </c:ext>
          </c:extLst>
        </c:ser>
        <c:ser>
          <c:idx val="1"/>
          <c:order val="1"/>
          <c:tx>
            <c:strRef>
              <c:f>'[9]TopUp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Sample'!$C$2:$C$6</c:f>
              <c:numCache>
                <c:formatCode>General</c:formatCode>
                <c:ptCount val="5"/>
                <c:pt idx="0">
                  <c:v>0.92466796399999995</c:v>
                </c:pt>
                <c:pt idx="1">
                  <c:v>0.91460743499999997</c:v>
                </c:pt>
                <c:pt idx="2">
                  <c:v>0.92416144099999997</c:v>
                </c:pt>
                <c:pt idx="3">
                  <c:v>0.89981197899999998</c:v>
                </c:pt>
                <c:pt idx="4">
                  <c:v>0.87387174400000001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5-4BB0-90F3-8A3FFCBF9B34}"/>
            </c:ext>
          </c:extLst>
        </c:ser>
        <c:ser>
          <c:idx val="2"/>
          <c:order val="2"/>
          <c:tx>
            <c:strRef>
              <c:f>'[9]TopUp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Sample'!$D$2:$D$6</c:f>
              <c:numCache>
                <c:formatCode>General</c:formatCode>
                <c:ptCount val="5"/>
                <c:pt idx="0">
                  <c:v>0.93437268900000003</c:v>
                </c:pt>
                <c:pt idx="1">
                  <c:v>0.90570910400000004</c:v>
                </c:pt>
                <c:pt idx="2">
                  <c:v>0.91972775799999995</c:v>
                </c:pt>
                <c:pt idx="3">
                  <c:v>0.89496852800000004</c:v>
                </c:pt>
                <c:pt idx="4">
                  <c:v>0.88211220499999998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5-4BB0-90F3-8A3FFCBF9B34}"/>
            </c:ext>
          </c:extLst>
        </c:ser>
        <c:ser>
          <c:idx val="3"/>
          <c:order val="3"/>
          <c:tx>
            <c:strRef>
              <c:f>'[9]TopUp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Sample'!$E$2:$E$6</c:f>
              <c:numCache>
                <c:formatCode>General</c:formatCode>
                <c:ptCount val="5"/>
                <c:pt idx="0">
                  <c:v>0.84327802000000007</c:v>
                </c:pt>
                <c:pt idx="1">
                  <c:v>0.854634334</c:v>
                </c:pt>
                <c:pt idx="2">
                  <c:v>0.87905805000000004</c:v>
                </c:pt>
                <c:pt idx="3">
                  <c:v>0.86553657000000006</c:v>
                </c:pt>
                <c:pt idx="4">
                  <c:v>0.81121284699999996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5-4BB0-90F3-8A3FFCBF9B34}"/>
            </c:ext>
          </c:extLst>
        </c:ser>
        <c:ser>
          <c:idx val="4"/>
          <c:order val="4"/>
          <c:tx>
            <c:strRef>
              <c:f>'[9]TopUp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Sample'!$F$2:$F$6</c:f>
              <c:numCache>
                <c:formatCode>General</c:formatCode>
                <c:ptCount val="5"/>
                <c:pt idx="0">
                  <c:v>0.90022760099999999</c:v>
                </c:pt>
                <c:pt idx="1">
                  <c:v>0.88584860900000006</c:v>
                </c:pt>
                <c:pt idx="2">
                  <c:v>0.89203034199999998</c:v>
                </c:pt>
                <c:pt idx="3">
                  <c:v>0.86617801000000005</c:v>
                </c:pt>
                <c:pt idx="4">
                  <c:v>0.84162901199999995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35-4BB0-90F3-8A3FFCBF9B34}"/>
            </c:ext>
          </c:extLst>
        </c:ser>
        <c:ser>
          <c:idx val="5"/>
          <c:order val="5"/>
          <c:tx>
            <c:strRef>
              <c:f>'[9]TopUp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Sample'!$G$2:$G$6</c:f>
              <c:numCache>
                <c:formatCode>General</c:formatCode>
                <c:ptCount val="5"/>
                <c:pt idx="0">
                  <c:v>0.91431974700000007</c:v>
                </c:pt>
                <c:pt idx="1">
                  <c:v>0.879714734</c:v>
                </c:pt>
                <c:pt idx="2">
                  <c:v>0.89135079500000003</c:v>
                </c:pt>
                <c:pt idx="3">
                  <c:v>0.86544364299999998</c:v>
                </c:pt>
                <c:pt idx="4">
                  <c:v>0.85167853500000001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35-4BB0-90F3-8A3FFCBF9B34}"/>
            </c:ext>
          </c:extLst>
        </c:ser>
        <c:ser>
          <c:idx val="6"/>
          <c:order val="6"/>
          <c:tx>
            <c:strRef>
              <c:f>'[9]TopUp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Sample'!$H$2:$H$6</c:f>
              <c:numCache>
                <c:formatCode>General</c:formatCode>
                <c:ptCount val="5"/>
                <c:pt idx="0">
                  <c:v>0.90151241999999998</c:v>
                </c:pt>
                <c:pt idx="1">
                  <c:v>0.91565753399999994</c:v>
                </c:pt>
                <c:pt idx="2">
                  <c:v>0.94135805000000006</c:v>
                </c:pt>
                <c:pt idx="3">
                  <c:v>0.92877536999999999</c:v>
                </c:pt>
                <c:pt idx="4">
                  <c:v>0.87229284699999998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35-4BB0-90F3-8A3FFCBF9B34}"/>
            </c:ext>
          </c:extLst>
        </c:ser>
        <c:ser>
          <c:idx val="7"/>
          <c:order val="7"/>
          <c:tx>
            <c:strRef>
              <c:f>'[9]TopUp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Sample'!$I$2:$I$6</c:f>
              <c:numCache>
                <c:formatCode>General</c:formatCode>
                <c:ptCount val="5"/>
                <c:pt idx="0">
                  <c:v>0.94912200099999999</c:v>
                </c:pt>
                <c:pt idx="1">
                  <c:v>0.94019100899999997</c:v>
                </c:pt>
                <c:pt idx="2">
                  <c:v>0.94976474199999994</c:v>
                </c:pt>
                <c:pt idx="3">
                  <c:v>0.92573561000000004</c:v>
                </c:pt>
                <c:pt idx="4">
                  <c:v>0.90091741199999997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35-4BB0-90F3-8A3FFCBF9B34}"/>
            </c:ext>
          </c:extLst>
        </c:ser>
        <c:ser>
          <c:idx val="8"/>
          <c:order val="8"/>
          <c:tx>
            <c:strRef>
              <c:f>'[9]TopUp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Sample'!$J$2:$J$6</c:f>
              <c:numCache>
                <c:formatCode>General</c:formatCode>
                <c:ptCount val="5"/>
                <c:pt idx="0">
                  <c:v>0.95785334700000002</c:v>
                </c:pt>
                <c:pt idx="1">
                  <c:v>0.93232233399999997</c:v>
                </c:pt>
                <c:pt idx="2">
                  <c:v>0.94816039500000004</c:v>
                </c:pt>
                <c:pt idx="3">
                  <c:v>0.92367444300000001</c:v>
                </c:pt>
                <c:pt idx="4">
                  <c:v>0.90995533500000003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35-4BB0-90F3-8A3FFCBF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47648"/>
        <c:axId val="90749184"/>
      </c:lineChart>
      <c:catAx>
        <c:axId val="90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9184"/>
        <c:crosses val="autoZero"/>
        <c:auto val="1"/>
        <c:lblAlgn val="ctr"/>
        <c:lblOffset val="100"/>
        <c:noMultiLvlLbl val="0"/>
      </c:catAx>
      <c:valAx>
        <c:axId val="9074918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BASE: 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Sample'!$B$2:$B$6</c:f>
              <c:numCache>
                <c:formatCode>General</c:formatCode>
                <c:ptCount val="5"/>
                <c:pt idx="0">
                  <c:v>0.89252280699999997</c:v>
                </c:pt>
                <c:pt idx="1">
                  <c:v>0.89217502999999998</c:v>
                </c:pt>
                <c:pt idx="2">
                  <c:v>0.90530365400000001</c:v>
                </c:pt>
                <c:pt idx="3">
                  <c:v>0.89122785400000004</c:v>
                </c:pt>
                <c:pt idx="4">
                  <c:v>0.88562144300000001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B-42CA-84B9-ECD799112897}"/>
            </c:ext>
          </c:extLst>
        </c:ser>
        <c:ser>
          <c:idx val="1"/>
          <c:order val="1"/>
          <c:tx>
            <c:strRef>
              <c:f>'Main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Sample'!$C$2:$C$6</c:f>
              <c:numCache>
                <c:formatCode>General</c:formatCode>
                <c:ptCount val="5"/>
                <c:pt idx="0">
                  <c:v>0.935218836</c:v>
                </c:pt>
                <c:pt idx="1">
                  <c:v>0.93972636899999995</c:v>
                </c:pt>
                <c:pt idx="2">
                  <c:v>0.93120284499999995</c:v>
                </c:pt>
                <c:pt idx="3">
                  <c:v>0.92225947900000005</c:v>
                </c:pt>
                <c:pt idx="4">
                  <c:v>0.90604824100000003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B-42CA-84B9-ECD799112897}"/>
            </c:ext>
          </c:extLst>
        </c:ser>
        <c:ser>
          <c:idx val="2"/>
          <c:order val="2"/>
          <c:tx>
            <c:strRef>
              <c:f>'Main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Sample'!$D$2:$D$6</c:f>
              <c:numCache>
                <c:formatCode>General</c:formatCode>
                <c:ptCount val="5"/>
                <c:pt idx="0">
                  <c:v>0.96191603599999997</c:v>
                </c:pt>
                <c:pt idx="1">
                  <c:v>0.95273092500000001</c:v>
                </c:pt>
                <c:pt idx="2">
                  <c:v>0.94634044500000003</c:v>
                </c:pt>
                <c:pt idx="3">
                  <c:v>0.93290130000000004</c:v>
                </c:pt>
                <c:pt idx="4">
                  <c:v>0.912846186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B-42CA-84B9-ECD799112897}"/>
            </c:ext>
          </c:extLst>
        </c:ser>
        <c:ser>
          <c:idx val="3"/>
          <c:order val="3"/>
          <c:tx>
            <c:strRef>
              <c:f>'Main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Sample'!$E$2:$E$6</c:f>
              <c:numCache>
                <c:formatCode>General</c:formatCode>
                <c:ptCount val="5"/>
                <c:pt idx="0">
                  <c:v>0.87817822699999992</c:v>
                </c:pt>
                <c:pt idx="1">
                  <c:v>0.87728982999999994</c:v>
                </c:pt>
                <c:pt idx="2">
                  <c:v>0.89063075400000002</c:v>
                </c:pt>
                <c:pt idx="3">
                  <c:v>0.87645691400000003</c:v>
                </c:pt>
                <c:pt idx="4">
                  <c:v>0.87047018300000001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B-42CA-84B9-ECD799112897}"/>
            </c:ext>
          </c:extLst>
        </c:ser>
        <c:ser>
          <c:idx val="4"/>
          <c:order val="4"/>
          <c:tx>
            <c:strRef>
              <c:f>'Main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Sample'!$F$2:$F$6</c:f>
              <c:numCache>
                <c:formatCode>General</c:formatCode>
                <c:ptCount val="5"/>
                <c:pt idx="0">
                  <c:v>0.92454431599999998</c:v>
                </c:pt>
                <c:pt idx="1">
                  <c:v>0.92845318899999996</c:v>
                </c:pt>
                <c:pt idx="2">
                  <c:v>0.91909814499999998</c:v>
                </c:pt>
                <c:pt idx="3">
                  <c:v>0.90970215900000007</c:v>
                </c:pt>
                <c:pt idx="4">
                  <c:v>0.89251708100000005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B-42CA-84B9-ECD799112897}"/>
            </c:ext>
          </c:extLst>
        </c:ser>
        <c:ser>
          <c:idx val="5"/>
          <c:order val="5"/>
          <c:tx>
            <c:strRef>
              <c:f>'Main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Sample'!$G$2:$G$6</c:f>
              <c:numCache>
                <c:formatCode>General</c:formatCode>
                <c:ptCount val="5"/>
                <c:pt idx="0">
                  <c:v>0.953321376</c:v>
                </c:pt>
                <c:pt idx="1">
                  <c:v>0.94198130499999999</c:v>
                </c:pt>
                <c:pt idx="2">
                  <c:v>0.93523546499999999</c:v>
                </c:pt>
                <c:pt idx="3">
                  <c:v>0.92078982000000009</c:v>
                </c:pt>
                <c:pt idx="4">
                  <c:v>0.89954542599999998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B-42CA-84B9-ECD799112897}"/>
            </c:ext>
          </c:extLst>
        </c:ser>
        <c:ser>
          <c:idx val="6"/>
          <c:order val="6"/>
          <c:tx>
            <c:strRef>
              <c:f>'Main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Sample'!$H$2:$H$6</c:f>
              <c:numCache>
                <c:formatCode>General</c:formatCode>
                <c:ptCount val="5"/>
                <c:pt idx="0">
                  <c:v>0.90686738700000002</c:v>
                </c:pt>
                <c:pt idx="1">
                  <c:v>0.90706023000000002</c:v>
                </c:pt>
                <c:pt idx="2">
                  <c:v>0.919976554</c:v>
                </c:pt>
                <c:pt idx="3">
                  <c:v>0.90599879400000005</c:v>
                </c:pt>
                <c:pt idx="4">
                  <c:v>0.90077270300000001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3B-42CA-84B9-ECD799112897}"/>
            </c:ext>
          </c:extLst>
        </c:ser>
        <c:ser>
          <c:idx val="7"/>
          <c:order val="7"/>
          <c:tx>
            <c:strRef>
              <c:f>'Main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Sample'!$I$2:$I$6</c:f>
              <c:numCache>
                <c:formatCode>General</c:formatCode>
                <c:ptCount val="5"/>
                <c:pt idx="0">
                  <c:v>0.94589335600000002</c:v>
                </c:pt>
                <c:pt idx="1">
                  <c:v>0.95099954899999994</c:v>
                </c:pt>
                <c:pt idx="2">
                  <c:v>0.94330754499999991</c:v>
                </c:pt>
                <c:pt idx="3">
                  <c:v>0.93481679900000003</c:v>
                </c:pt>
                <c:pt idx="4">
                  <c:v>0.91957940100000002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B-42CA-84B9-ECD799112897}"/>
            </c:ext>
          </c:extLst>
        </c:ser>
        <c:ser>
          <c:idx val="8"/>
          <c:order val="8"/>
          <c:tx>
            <c:strRef>
              <c:f>'Main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Sample'!$J$2:$J$6</c:f>
              <c:numCache>
                <c:formatCode>General</c:formatCode>
                <c:ptCount val="5"/>
                <c:pt idx="0">
                  <c:v>0.97051069599999995</c:v>
                </c:pt>
                <c:pt idx="1">
                  <c:v>0.96348054500000002</c:v>
                </c:pt>
                <c:pt idx="2">
                  <c:v>0.95744542500000007</c:v>
                </c:pt>
                <c:pt idx="3">
                  <c:v>0.94501278</c:v>
                </c:pt>
                <c:pt idx="4">
                  <c:v>0.92614694600000003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B-42CA-84B9-ECD79911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9024"/>
        <c:axId val="42850560"/>
      </c:lineChart>
      <c:catAx>
        <c:axId val="428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0560"/>
        <c:crosses val="autoZero"/>
        <c:auto val="1"/>
        <c:lblAlgn val="ctr"/>
        <c:lblOffset val="100"/>
        <c:noMultiLvlLbl val="0"/>
      </c:catAx>
      <c:valAx>
        <c:axId val="428505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SIM4: CVs for Wave 11 respondents, TopUp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'[9]TopUp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Sample'!$B$16:$B$20</c:f>
              <c:numCache>
                <c:formatCode>General</c:formatCode>
                <c:ptCount val="5"/>
                <c:pt idx="0">
                  <c:v>8.1762451999999999E-2</c:v>
                </c:pt>
                <c:pt idx="1">
                  <c:v>7.8554566000000006E-2</c:v>
                </c:pt>
                <c:pt idx="2">
                  <c:v>6.0381499999999998E-2</c:v>
                </c:pt>
                <c:pt idx="3">
                  <c:v>7.0263866999999994E-2</c:v>
                </c:pt>
                <c:pt idx="4">
                  <c:v>0.111401373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C-42B6-B3DE-604FC38BFFB0}"/>
            </c:ext>
          </c:extLst>
        </c:ser>
        <c:ser>
          <c:idx val="1"/>
          <c:order val="1"/>
          <c:tx>
            <c:strRef>
              <c:f>'[9]TopUp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Sample'!$C$16:$C$20</c:f>
              <c:numCache>
                <c:formatCode>General</c:formatCode>
                <c:ptCount val="5"/>
                <c:pt idx="0">
                  <c:v>4.2489600000000002E-2</c:v>
                </c:pt>
                <c:pt idx="1">
                  <c:v>5.1400700000000001E-2</c:v>
                </c:pt>
                <c:pt idx="2">
                  <c:v>4.6622999999999998E-2</c:v>
                </c:pt>
                <c:pt idx="3">
                  <c:v>6.3555434999999993E-2</c:v>
                </c:pt>
                <c:pt idx="4">
                  <c:v>8.1385472E-2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C-42B6-B3DE-604FC38BFFB0}"/>
            </c:ext>
          </c:extLst>
        </c:ser>
        <c:ser>
          <c:idx val="2"/>
          <c:order val="2"/>
          <c:tx>
            <c:strRef>
              <c:f>'[9]TopUp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Sample'!$D$16:$D$20</c:f>
              <c:numCache>
                <c:formatCode>General</c:formatCode>
                <c:ptCount val="5"/>
                <c:pt idx="0">
                  <c:v>3.5697399999999997E-2</c:v>
                </c:pt>
                <c:pt idx="1">
                  <c:v>5.55895E-2</c:v>
                </c:pt>
                <c:pt idx="2">
                  <c:v>4.8370900000000001E-2</c:v>
                </c:pt>
                <c:pt idx="3">
                  <c:v>6.5257956000000006E-2</c:v>
                </c:pt>
                <c:pt idx="4">
                  <c:v>7.4311368000000003E-2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C-42B6-B3DE-604FC38BFFB0}"/>
            </c:ext>
          </c:extLst>
        </c:ser>
        <c:ser>
          <c:idx val="3"/>
          <c:order val="3"/>
          <c:tx>
            <c:strRef>
              <c:f>'[9]TopUp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Sample'!$E$16:$E$20</c:f>
              <c:numCache>
                <c:formatCode>General</c:formatCode>
                <c:ptCount val="5"/>
                <c:pt idx="0">
                  <c:v>6.310136999999999E-2</c:v>
                </c:pt>
                <c:pt idx="1">
                  <c:v>5.7681032000000007E-2</c:v>
                </c:pt>
                <c:pt idx="2">
                  <c:v>3.9429600000000002E-2</c:v>
                </c:pt>
                <c:pt idx="3">
                  <c:v>4.8656276999999998E-2</c:v>
                </c:pt>
                <c:pt idx="4">
                  <c:v>8.9894884000000008E-2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C-42B6-B3DE-604FC38BFFB0}"/>
            </c:ext>
          </c:extLst>
        </c:ser>
        <c:ser>
          <c:idx val="4"/>
          <c:order val="4"/>
          <c:tx>
            <c:strRef>
              <c:f>'[9]TopUp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Sample'!$F$16:$F$20</c:f>
              <c:numCache>
                <c:formatCode>General</c:formatCode>
                <c:ptCount val="5"/>
                <c:pt idx="0">
                  <c:v>2.8696600000000003E-2</c:v>
                </c:pt>
                <c:pt idx="1">
                  <c:v>3.6033900000000001E-2</c:v>
                </c:pt>
                <c:pt idx="2">
                  <c:v>3.0882899999999998E-2</c:v>
                </c:pt>
                <c:pt idx="3">
                  <c:v>4.7112340000000003E-2</c:v>
                </c:pt>
                <c:pt idx="4">
                  <c:v>6.4005297999999988E-2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C-42B6-B3DE-604FC38BFFB0}"/>
            </c:ext>
          </c:extLst>
        </c:ser>
        <c:ser>
          <c:idx val="5"/>
          <c:order val="5"/>
          <c:tx>
            <c:strRef>
              <c:f>'[9]TopUp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Sample'!$G$16:$G$20</c:f>
              <c:numCache>
                <c:formatCode>General</c:formatCode>
                <c:ptCount val="5"/>
                <c:pt idx="0">
                  <c:v>2.2843420000000003E-2</c:v>
                </c:pt>
                <c:pt idx="1">
                  <c:v>3.9818319999999997E-2</c:v>
                </c:pt>
                <c:pt idx="2">
                  <c:v>3.1209299999999999E-2</c:v>
                </c:pt>
                <c:pt idx="3">
                  <c:v>4.7168296999999998E-2</c:v>
                </c:pt>
                <c:pt idx="4">
                  <c:v>5.6640490999999994E-2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C-42B6-B3DE-604FC38BFFB0}"/>
            </c:ext>
          </c:extLst>
        </c:ser>
        <c:ser>
          <c:idx val="6"/>
          <c:order val="6"/>
          <c:tx>
            <c:strRef>
              <c:f>'[9]TopUp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Sample'!$H$16:$H$20</c:f>
              <c:numCache>
                <c:formatCode>General</c:formatCode>
                <c:ptCount val="5"/>
                <c:pt idx="0">
                  <c:v>0.10041537</c:v>
                </c:pt>
                <c:pt idx="1">
                  <c:v>9.9417032000000002E-2</c:v>
                </c:pt>
                <c:pt idx="2">
                  <c:v>8.1319599999999992E-2</c:v>
                </c:pt>
                <c:pt idx="3">
                  <c:v>9.1858677E-2</c:v>
                </c:pt>
                <c:pt idx="4">
                  <c:v>0.13289888399999999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C-42B6-B3DE-604FC38BFFB0}"/>
            </c:ext>
          </c:extLst>
        </c:ser>
        <c:ser>
          <c:idx val="7"/>
          <c:order val="7"/>
          <c:tx>
            <c:strRef>
              <c:f>'[9]TopUp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Sample'!$I$16:$I$20</c:f>
              <c:numCache>
                <c:formatCode>General</c:formatCode>
                <c:ptCount val="5"/>
                <c:pt idx="0">
                  <c:v>5.62748E-2</c:v>
                </c:pt>
                <c:pt idx="1">
                  <c:v>6.8775100000000006E-2</c:v>
                </c:pt>
                <c:pt idx="2">
                  <c:v>6.6376500000000005E-2</c:v>
                </c:pt>
                <c:pt idx="3">
                  <c:v>8.4896739999999998E-2</c:v>
                </c:pt>
                <c:pt idx="4">
                  <c:v>0.102307698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C-42B6-B3DE-604FC38BFFB0}"/>
            </c:ext>
          </c:extLst>
        </c:ser>
        <c:ser>
          <c:idx val="8"/>
          <c:order val="8"/>
          <c:tx>
            <c:strRef>
              <c:f>'[9]TopUp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'[9]TopUp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'[9]TopUp Sample'!$J$16:$J$20</c:f>
              <c:numCache>
                <c:formatCode>General</c:formatCode>
                <c:ptCount val="5"/>
                <c:pt idx="0">
                  <c:v>4.6438779999999999E-2</c:v>
                </c:pt>
                <c:pt idx="1">
                  <c:v>7.0770879999999994E-2</c:v>
                </c:pt>
                <c:pt idx="2">
                  <c:v>6.5411300000000006E-2</c:v>
                </c:pt>
                <c:pt idx="3">
                  <c:v>8.3155897000000006E-2</c:v>
                </c:pt>
                <c:pt idx="4">
                  <c:v>9.3300091000000002E-2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C-42B6-B3DE-604FC38B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1760"/>
        <c:axId val="91863296"/>
      </c:lineChart>
      <c:catAx>
        <c:axId val="918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3296"/>
        <c:crosses val="autoZero"/>
        <c:auto val="1"/>
        <c:lblAlgn val="ctr"/>
        <c:lblOffset val="100"/>
        <c:noMultiLvlLbl val="0"/>
      </c:catAx>
      <c:valAx>
        <c:axId val="9186329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176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Base-initial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Sim1-4'!$L$12:$L$16</c:f>
                <c:numCache>
                  <c:formatCode>General</c:formatCode>
                  <c:ptCount val="5"/>
                  <c:pt idx="0">
                    <c:v>2.89856E-2</c:v>
                  </c:pt>
                  <c:pt idx="1">
                    <c:v>3.0584799999999999E-2</c:v>
                  </c:pt>
                  <c:pt idx="2">
                    <c:v>3.1463400000000002E-2</c:v>
                  </c:pt>
                  <c:pt idx="3">
                    <c:v>3.1395399999999997E-2</c:v>
                  </c:pt>
                  <c:pt idx="4">
                    <c:v>3.0632E-2</c:v>
                  </c:pt>
                </c:numCache>
              </c:numRef>
            </c:plus>
            <c:minus>
              <c:numRef>
                <c:f>'TopUp - Base and Sim1-4'!$L$12:$L$16</c:f>
                <c:numCache>
                  <c:formatCode>General</c:formatCode>
                  <c:ptCount val="5"/>
                  <c:pt idx="0">
                    <c:v>2.89856E-2</c:v>
                  </c:pt>
                  <c:pt idx="1">
                    <c:v>3.0584799999999999E-2</c:v>
                  </c:pt>
                  <c:pt idx="2">
                    <c:v>3.1463400000000002E-2</c:v>
                  </c:pt>
                  <c:pt idx="3">
                    <c:v>3.1395399999999997E-2</c:v>
                  </c:pt>
                  <c:pt idx="4">
                    <c:v>3.0632E-2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 5-8'!$B$5:$B$9</c:f>
              <c:numCache>
                <c:formatCode>General</c:formatCode>
                <c:ptCount val="5"/>
                <c:pt idx="0">
                  <c:v>0.87420230499999996</c:v>
                </c:pt>
                <c:pt idx="1">
                  <c:v>0.88621148900000002</c:v>
                </c:pt>
                <c:pt idx="2">
                  <c:v>0.91885114800000001</c:v>
                </c:pt>
                <c:pt idx="3">
                  <c:v>0.89733762100000003</c:v>
                </c:pt>
                <c:pt idx="4">
                  <c:v>0.84119116599999999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A-4CC5-BE3D-19FA911FB622}"/>
            </c:ext>
          </c:extLst>
        </c:ser>
        <c:ser>
          <c:idx val="1"/>
          <c:order val="1"/>
          <c:tx>
            <c:v>Base-followup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Sim1-4'!$K$12:$K$16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2.5657800000000001E-2</c:v>
                  </c:pt>
                  <c:pt idx="2">
                    <c:v>2.7156799999999998E-2</c:v>
                  </c:pt>
                  <c:pt idx="3">
                    <c:v>2.8001399999999999E-2</c:v>
                  </c:pt>
                  <c:pt idx="4">
                    <c:v>2.8721799999999999E-2</c:v>
                  </c:pt>
                </c:numCache>
              </c:numRef>
            </c:plus>
            <c:minus>
              <c:numRef>
                <c:f>'TopUp - Base and Sim1-4'!$K$12:$K$16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2.5657800000000001E-2</c:v>
                  </c:pt>
                  <c:pt idx="2">
                    <c:v>2.7156799999999998E-2</c:v>
                  </c:pt>
                  <c:pt idx="3">
                    <c:v>2.8001399999999999E-2</c:v>
                  </c:pt>
                  <c:pt idx="4">
                    <c:v>2.8721799999999999E-2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 5-8'!$D$5:$D$9</c:f>
              <c:numCache>
                <c:formatCode>General</c:formatCode>
                <c:ptCount val="5"/>
                <c:pt idx="0">
                  <c:v>0.93440000000000001</c:v>
                </c:pt>
                <c:pt idx="1">
                  <c:v>0.93726857200000002</c:v>
                </c:pt>
                <c:pt idx="2">
                  <c:v>0.93271876099999995</c:v>
                </c:pt>
                <c:pt idx="3">
                  <c:v>0.91261060000000005</c:v>
                </c:pt>
                <c:pt idx="4">
                  <c:v>0.89232613900000002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A-4CC5-BE3D-19FA911FB622}"/>
            </c:ext>
          </c:extLst>
        </c:ser>
        <c:ser>
          <c:idx val="2"/>
          <c:order val="2"/>
          <c:tx>
            <c:v>Sim5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Sim1-4'!$K$41:$K$45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2.7322599999999999E-2</c:v>
                  </c:pt>
                  <c:pt idx="2">
                    <c:v>2.8266599999999999E-2</c:v>
                  </c:pt>
                  <c:pt idx="3">
                    <c:v>2.8584399999999999E-2</c:v>
                  </c:pt>
                  <c:pt idx="4">
                    <c:v>2.9111399999999999E-2</c:v>
                  </c:pt>
                </c:numCache>
              </c:numRef>
            </c:plus>
            <c:minus>
              <c:numRef>
                <c:f>'TopUp - Base and Sim1-4'!$K$41:$K$45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2.7322599999999999E-2</c:v>
                  </c:pt>
                  <c:pt idx="2">
                    <c:v>2.8266599999999999E-2</c:v>
                  </c:pt>
                  <c:pt idx="3">
                    <c:v>2.8584399999999999E-2</c:v>
                  </c:pt>
                  <c:pt idx="4">
                    <c:v>2.9111399999999999E-2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 5-8'!$D$34:$D$38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0.90399893799999997</c:v>
                </c:pt>
                <c:pt idx="2">
                  <c:v>0.92190335999999995</c:v>
                </c:pt>
                <c:pt idx="3">
                  <c:v>0.88527959899999997</c:v>
                </c:pt>
                <c:pt idx="4">
                  <c:v>0.87000500000000003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A-4CC5-BE3D-19FA911FB622}"/>
            </c:ext>
          </c:extLst>
        </c:ser>
        <c:ser>
          <c:idx val="3"/>
          <c:order val="3"/>
          <c:tx>
            <c:v>Sim6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Sim1-4'!$K$70:$K$74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3.8888600000000002E-2</c:v>
                  </c:pt>
                  <c:pt idx="2">
                    <c:v>3.2125399999999998E-2</c:v>
                  </c:pt>
                  <c:pt idx="3">
                    <c:v>3.2214199999999998E-2</c:v>
                  </c:pt>
                  <c:pt idx="4">
                    <c:v>3.1493199999999999E-2</c:v>
                  </c:pt>
                </c:numCache>
              </c:numRef>
            </c:plus>
            <c:minus>
              <c:numRef>
                <c:f>'TopUp - Base and Sim1-4'!$K$70:$K$74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3.8888600000000002E-2</c:v>
                  </c:pt>
                  <c:pt idx="2">
                    <c:v>3.2125399999999998E-2</c:v>
                  </c:pt>
                  <c:pt idx="3">
                    <c:v>3.2214199999999998E-2</c:v>
                  </c:pt>
                  <c:pt idx="4">
                    <c:v>3.1493199999999999E-2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 5-8'!$D$63:$D$67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0.94959763500000005</c:v>
                </c:pt>
                <c:pt idx="2">
                  <c:v>0.92955785700000004</c:v>
                </c:pt>
                <c:pt idx="3">
                  <c:v>0.96941565799999996</c:v>
                </c:pt>
                <c:pt idx="4">
                  <c:v>0.92729551399999999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A-4CC5-BE3D-19FA911FB622}"/>
            </c:ext>
          </c:extLst>
        </c:ser>
        <c:ser>
          <c:idx val="4"/>
          <c:order val="4"/>
          <c:tx>
            <c:v>Sim7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Sim1-4'!$K$99:$K$103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3.0965199999999998E-2</c:v>
                  </c:pt>
                  <c:pt idx="2">
                    <c:v>3.0590200000000001E-2</c:v>
                  </c:pt>
                  <c:pt idx="3">
                    <c:v>3.0453399999999999E-2</c:v>
                  </c:pt>
                  <c:pt idx="4">
                    <c:v>3.0608199999999999E-2</c:v>
                  </c:pt>
                </c:numCache>
              </c:numRef>
            </c:plus>
            <c:minus>
              <c:numRef>
                <c:f>'TopUp - Base and Sim1-4'!$K$99:$K$103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3.0965199999999998E-2</c:v>
                  </c:pt>
                  <c:pt idx="2">
                    <c:v>3.0590200000000001E-2</c:v>
                  </c:pt>
                  <c:pt idx="3">
                    <c:v>3.0453399999999999E-2</c:v>
                  </c:pt>
                  <c:pt idx="4">
                    <c:v>3.0608199999999999E-2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 5-8'!$D$92:$D$96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0.975404508</c:v>
                </c:pt>
                <c:pt idx="2">
                  <c:v>0.96152117400000003</c:v>
                </c:pt>
                <c:pt idx="3">
                  <c:v>0.92349040800000004</c:v>
                </c:pt>
                <c:pt idx="4">
                  <c:v>0.90489239700000001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A-4CC5-BE3D-19FA911FB622}"/>
            </c:ext>
          </c:extLst>
        </c:ser>
        <c:ser>
          <c:idx val="5"/>
          <c:order val="5"/>
          <c:tx>
            <c:v>Sim8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Sim1-4'!$K$128:$K$132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2.7697800000000002E-2</c:v>
                  </c:pt>
                  <c:pt idx="2">
                    <c:v>2.88518E-2</c:v>
                  </c:pt>
                  <c:pt idx="3">
                    <c:v>2.8878999999999998E-2</c:v>
                  </c:pt>
                  <c:pt idx="4">
                    <c:v>2.9583399999999999E-2</c:v>
                  </c:pt>
                </c:numCache>
              </c:numRef>
            </c:plus>
            <c:minus>
              <c:numRef>
                <c:f>'TopUp - Base and Sim1-4'!$K$128:$K$132</c:f>
                <c:numCache>
                  <c:formatCode>General</c:formatCode>
                  <c:ptCount val="5"/>
                  <c:pt idx="0">
                    <c:v>2.15722E-2</c:v>
                  </c:pt>
                  <c:pt idx="1">
                    <c:v>2.7697800000000002E-2</c:v>
                  </c:pt>
                  <c:pt idx="2">
                    <c:v>2.88518E-2</c:v>
                  </c:pt>
                  <c:pt idx="3">
                    <c:v>2.8878999999999998E-2</c:v>
                  </c:pt>
                  <c:pt idx="4">
                    <c:v>2.9583399999999999E-2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 5-8'!$D$121:$D$125</c:f>
              <c:numCache>
                <c:formatCode>General</c:formatCode>
                <c:ptCount val="5"/>
                <c:pt idx="0">
                  <c:v>0.93659142200000001</c:v>
                </c:pt>
                <c:pt idx="1">
                  <c:v>0.92478935699999998</c:v>
                </c:pt>
                <c:pt idx="2">
                  <c:v>0.93611223300000002</c:v>
                </c:pt>
                <c:pt idx="3">
                  <c:v>0.89505957400000002</c:v>
                </c:pt>
                <c:pt idx="4">
                  <c:v>0.88816222600000005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5A-4CC5-BE3D-19FA911F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9504"/>
        <c:axId val="91927680"/>
      </c:lineChart>
      <c:catAx>
        <c:axId val="919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7680"/>
        <c:crosses val="autoZero"/>
        <c:auto val="1"/>
        <c:lblAlgn val="ctr"/>
        <c:lblOffset val="100"/>
        <c:noMultiLvlLbl val="0"/>
      </c:catAx>
      <c:valAx>
        <c:axId val="919276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CVs for Wave 11 respondents in Waves 12 to 16 (Topup Sample)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Base-initial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Sim1-4'!$L$26:$L$30</c:f>
                <c:numCache>
                  <c:formatCode>General</c:formatCode>
                  <c:ptCount val="5"/>
                  <c:pt idx="0">
                    <c:v>1.8628800000000001E-2</c:v>
                  </c:pt>
                  <c:pt idx="1">
                    <c:v>2.0839199999999999E-2</c:v>
                  </c:pt>
                  <c:pt idx="2">
                    <c:v>2.1017600000000001E-2</c:v>
                  </c:pt>
                  <c:pt idx="3">
                    <c:v>2.112E-2</c:v>
                  </c:pt>
                  <c:pt idx="4">
                    <c:v>2.1221E-2</c:v>
                  </c:pt>
                </c:numCache>
              </c:numRef>
            </c:plus>
            <c:minus>
              <c:numRef>
                <c:f>'TopUp - Base and Sim1-4'!$L$26:$L$30</c:f>
                <c:numCache>
                  <c:formatCode>General</c:formatCode>
                  <c:ptCount val="5"/>
                  <c:pt idx="0">
                    <c:v>1.8628800000000001E-2</c:v>
                  </c:pt>
                  <c:pt idx="1">
                    <c:v>2.0839199999999999E-2</c:v>
                  </c:pt>
                  <c:pt idx="2">
                    <c:v>2.1017600000000001E-2</c:v>
                  </c:pt>
                  <c:pt idx="3">
                    <c:v>2.112E-2</c:v>
                  </c:pt>
                  <c:pt idx="4">
                    <c:v>2.1221E-2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Sim1-4'!$B$19:$B$23</c:f>
              <c:numCache>
                <c:formatCode>General</c:formatCode>
                <c:ptCount val="5"/>
                <c:pt idx="0">
                  <c:v>8.0844405999999994E-2</c:v>
                </c:pt>
                <c:pt idx="1">
                  <c:v>7.7527183999999999E-2</c:v>
                </c:pt>
                <c:pt idx="2">
                  <c:v>5.4206799999999999E-2</c:v>
                </c:pt>
                <c:pt idx="3">
                  <c:v>6.9060015000000002E-2</c:v>
                </c:pt>
                <c:pt idx="4">
                  <c:v>0.11000004400000001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7-4DD3-BC99-5608E7F4672F}"/>
            </c:ext>
          </c:extLst>
        </c:ser>
        <c:ser>
          <c:idx val="1"/>
          <c:order val="1"/>
          <c:tx>
            <c:v>Base-followup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Sim1-4'!$K$26:$K$30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1.472146E-2</c:v>
                  </c:pt>
                  <c:pt idx="2">
                    <c:v>1.5959999999999998E-2</c:v>
                  </c:pt>
                  <c:pt idx="3">
                    <c:v>1.6901200000000002E-2</c:v>
                  </c:pt>
                  <c:pt idx="4">
                    <c:v>1.7547400000000001E-2</c:v>
                  </c:pt>
                </c:numCache>
              </c:numRef>
            </c:plus>
            <c:minus>
              <c:numRef>
                <c:f>'TopUp - Base and Sim1-4'!$K$26:$K$30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1.472146E-2</c:v>
                  </c:pt>
                  <c:pt idx="2">
                    <c:v>1.5959999999999998E-2</c:v>
                  </c:pt>
                  <c:pt idx="3">
                    <c:v>1.6901200000000002E-2</c:v>
                  </c:pt>
                  <c:pt idx="4">
                    <c:v>1.7547400000000001E-2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Sim1-4'!$D$19:$D$23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3.5992700000000002E-2</c:v>
                </c:pt>
                <c:pt idx="2">
                  <c:v>3.9540699999999998E-2</c:v>
                </c:pt>
                <c:pt idx="3">
                  <c:v>5.27457E-2</c:v>
                </c:pt>
                <c:pt idx="4">
                  <c:v>6.5780395000000005E-2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7-4DD3-BC99-5608E7F4672F}"/>
            </c:ext>
          </c:extLst>
        </c:ser>
        <c:ser>
          <c:idx val="2"/>
          <c:order val="2"/>
          <c:tx>
            <c:v>Sim1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Sim1-4'!$K$55:$K$59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1.6824800000000001E-2</c:v>
                  </c:pt>
                  <c:pt idx="2">
                    <c:v>1.7304E-2</c:v>
                  </c:pt>
                  <c:pt idx="3">
                    <c:v>1.78554E-2</c:v>
                  </c:pt>
                  <c:pt idx="4">
                    <c:v>1.85682E-2</c:v>
                  </c:pt>
                </c:numCache>
              </c:numRef>
            </c:plus>
            <c:minus>
              <c:numRef>
                <c:f>'TopUp - Base and Sim1-4'!$K$55:$K$59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1.6824800000000001E-2</c:v>
                  </c:pt>
                  <c:pt idx="2">
                    <c:v>1.7304E-2</c:v>
                  </c:pt>
                  <c:pt idx="3">
                    <c:v>1.78554E-2</c:v>
                  </c:pt>
                  <c:pt idx="4">
                    <c:v>1.85682E-2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Sim1-4'!$D$48:$D$52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6.4457406999999994E-2</c:v>
                </c:pt>
                <c:pt idx="2">
                  <c:v>5.1271299999999999E-2</c:v>
                </c:pt>
                <c:pt idx="3">
                  <c:v>7.1239254000000002E-2</c:v>
                </c:pt>
                <c:pt idx="4">
                  <c:v>8.4075928999999994E-2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7-4DD3-BC99-5608E7F4672F}"/>
            </c:ext>
          </c:extLst>
        </c:ser>
        <c:ser>
          <c:idx val="3"/>
          <c:order val="3"/>
          <c:tx>
            <c:v>Sim2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Sim1-4'!$K$84:$K$88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2.40182E-2</c:v>
                  </c:pt>
                  <c:pt idx="2">
                    <c:v>1.9800600000000002E-2</c:v>
                  </c:pt>
                  <c:pt idx="3">
                    <c:v>2.0253199999999999E-2</c:v>
                  </c:pt>
                  <c:pt idx="4">
                    <c:v>2.0189599999999999E-2</c:v>
                  </c:pt>
                </c:numCache>
              </c:numRef>
            </c:plus>
            <c:minus>
              <c:numRef>
                <c:f>'TopUp - Base and Sim1-4'!$K$84:$K$88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2.40182E-2</c:v>
                  </c:pt>
                  <c:pt idx="2">
                    <c:v>1.9800600000000002E-2</c:v>
                  </c:pt>
                  <c:pt idx="3">
                    <c:v>2.0253199999999999E-2</c:v>
                  </c:pt>
                  <c:pt idx="4">
                    <c:v>2.0189599999999999E-2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Sim1-4'!$D$77:$D$81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2.7489099999999999E-2</c:v>
                </c:pt>
                <c:pt idx="2">
                  <c:v>4.1878600000000002E-2</c:v>
                </c:pt>
                <c:pt idx="3">
                  <c:v>8.7445000000000005E-3</c:v>
                </c:pt>
                <c:pt idx="4">
                  <c:v>4.58041E-2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7-4DD3-BC99-5608E7F4672F}"/>
            </c:ext>
          </c:extLst>
        </c:ser>
        <c:ser>
          <c:idx val="4"/>
          <c:order val="4"/>
          <c:tx>
            <c:v>Sim3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Sim1-4'!$K$113:$K$117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1.90706E-2</c:v>
                  </c:pt>
                  <c:pt idx="2">
                    <c:v>1.8792400000000001E-2</c:v>
                  </c:pt>
                  <c:pt idx="3">
                    <c:v>1.9120399999999999E-2</c:v>
                  </c:pt>
                  <c:pt idx="4">
                    <c:v>1.9617800000000001E-2</c:v>
                  </c:pt>
                </c:numCache>
              </c:numRef>
            </c:plus>
            <c:minus>
              <c:numRef>
                <c:f>'TopUp - Base and Sim1-4'!$K$113:$K$117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1.90706E-2</c:v>
                  </c:pt>
                  <c:pt idx="2">
                    <c:v>1.8792400000000001E-2</c:v>
                  </c:pt>
                  <c:pt idx="3">
                    <c:v>1.9120399999999999E-2</c:v>
                  </c:pt>
                  <c:pt idx="4">
                    <c:v>1.9617800000000001E-2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Sim1-4'!$D$106:$D$110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6.3564299999999997E-3</c:v>
                </c:pt>
                <c:pt idx="2">
                  <c:v>2.0664600000000002E-2</c:v>
                </c:pt>
                <c:pt idx="3">
                  <c:v>4.2139200000000002E-2</c:v>
                </c:pt>
                <c:pt idx="4">
                  <c:v>5.9350300000000002E-2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7-4DD3-BC99-5608E7F4672F}"/>
            </c:ext>
          </c:extLst>
        </c:ser>
        <c:ser>
          <c:idx val="5"/>
          <c:order val="5"/>
          <c:tx>
            <c:v>Sim4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'TopUp - Base and Sim1-4'!$K$142:$K$146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1.7011800000000001E-2</c:v>
                  </c:pt>
                  <c:pt idx="2">
                    <c:v>1.76732E-2</c:v>
                  </c:pt>
                  <c:pt idx="3">
                    <c:v>1.8046400000000001E-2</c:v>
                  </c:pt>
                  <c:pt idx="4">
                    <c:v>1.8853399999999999E-2</c:v>
                  </c:pt>
                </c:numCache>
              </c:numRef>
            </c:plus>
            <c:minus>
              <c:numRef>
                <c:f>'TopUp - Base and Sim1-4'!$K$142:$K$146</c:f>
                <c:numCache>
                  <c:formatCode>General</c:formatCode>
                  <c:ptCount val="5"/>
                  <c:pt idx="0">
                    <c:v>1.177608E-2</c:v>
                  </c:pt>
                  <c:pt idx="1">
                    <c:v>1.7011800000000001E-2</c:v>
                  </c:pt>
                  <c:pt idx="2">
                    <c:v>1.76732E-2</c:v>
                  </c:pt>
                  <c:pt idx="3">
                    <c:v>1.8046400000000001E-2</c:v>
                  </c:pt>
                  <c:pt idx="4">
                    <c:v>1.8853399999999999E-2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'TopUp - Base and Sim1-4'!$A$5:$A$9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'TopUp - Base and Sim1-4'!$D$135:$D$139</c:f>
              <c:numCache>
                <c:formatCode>General</c:formatCode>
                <c:ptCount val="5"/>
                <c:pt idx="0">
                  <c:v>3.4613999999999999E-2</c:v>
                </c:pt>
                <c:pt idx="1">
                  <c:v>5.0049499999999997E-2</c:v>
                </c:pt>
                <c:pt idx="2">
                  <c:v>4.3867200000000002E-2</c:v>
                </c:pt>
                <c:pt idx="3">
                  <c:v>6.5430514999999995E-2</c:v>
                </c:pt>
                <c:pt idx="4">
                  <c:v>7.2494048000000005E-2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7-4DD3-BC99-5608E7F4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9504"/>
        <c:axId val="91927680"/>
      </c:lineChart>
      <c:catAx>
        <c:axId val="919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7680"/>
        <c:crosses val="autoZero"/>
        <c:auto val="1"/>
        <c:lblAlgn val="ctr"/>
        <c:lblOffset val="100"/>
        <c:noMultiLvlLbl val="0"/>
      </c:catAx>
      <c:valAx>
        <c:axId val="9192768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'Response Rates'!$B$5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Rates'!$A$6:$A$11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Rates'!$B$6:$B$11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0.94210565090179443</c:v>
                </c:pt>
                <c:pt idx="3">
                  <c:v>0.9255942702293396</c:v>
                </c:pt>
                <c:pt idx="4">
                  <c:v>0.91348397731781006</c:v>
                </c:pt>
                <c:pt idx="5">
                  <c:v>0.89943087100982666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6-4F55-A3A6-C3CE266AF4B5}"/>
            </c:ext>
          </c:extLst>
        </c:ser>
        <c:ser>
          <c:idx val="1"/>
          <c:order val="1"/>
          <c:tx>
            <c:strRef>
              <c:f>'Response Rates'!$C$5</c:f>
              <c:strCache>
                <c:ptCount val="1"/>
                <c:pt idx="0">
                  <c:v>Sim1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Rates'!$A$6:$A$11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Rates'!$C$6:$C$11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0.88032329082489014</c:v>
                </c:pt>
                <c:pt idx="3">
                  <c:v>0.8859516978263855</c:v>
                </c:pt>
                <c:pt idx="4">
                  <c:v>0.88454121351242065</c:v>
                </c:pt>
                <c:pt idx="5">
                  <c:v>0.86499226093292236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6-4F55-A3A6-C3CE266AF4B5}"/>
            </c:ext>
          </c:extLst>
        </c:ser>
        <c:ser>
          <c:idx val="2"/>
          <c:order val="2"/>
          <c:tx>
            <c:strRef>
              <c:f>'Response Rates'!$D$5</c:f>
              <c:strCache>
                <c:ptCount val="1"/>
                <c:pt idx="0">
                  <c:v>Sim2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Rates'!$A$6:$A$11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Rates'!$D$6:$D$11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0.87764137983322144</c:v>
                </c:pt>
                <c:pt idx="3">
                  <c:v>0.88207811117172241</c:v>
                </c:pt>
                <c:pt idx="4">
                  <c:v>0.88133686780929565</c:v>
                </c:pt>
                <c:pt idx="5">
                  <c:v>0.85850131511688232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6-4F55-A3A6-C3CE266AF4B5}"/>
            </c:ext>
          </c:extLst>
        </c:ser>
        <c:ser>
          <c:idx val="3"/>
          <c:order val="3"/>
          <c:tx>
            <c:strRef>
              <c:f>'Response Rates'!$E$5</c:f>
              <c:strCache>
                <c:ptCount val="1"/>
                <c:pt idx="0">
                  <c:v>Sim3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Rates'!$A$6:$A$11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Rates'!$E$6:$E$11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0.87946844100952148</c:v>
                </c:pt>
                <c:pt idx="3">
                  <c:v>0.8840947151184082</c:v>
                </c:pt>
                <c:pt idx="4">
                  <c:v>0.88276416063308716</c:v>
                </c:pt>
                <c:pt idx="5">
                  <c:v>0.86183357238769531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6-4F55-A3A6-C3CE266AF4B5}"/>
            </c:ext>
          </c:extLst>
        </c:ser>
        <c:ser>
          <c:idx val="4"/>
          <c:order val="4"/>
          <c:tx>
            <c:strRef>
              <c:f>'Response Rates'!$F$5</c:f>
              <c:strCache>
                <c:ptCount val="1"/>
                <c:pt idx="0">
                  <c:v>Sim4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Rates'!$A$6:$A$11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Rates'!$F$6:$F$11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0.87973898649215698</c:v>
                </c:pt>
                <c:pt idx="3">
                  <c:v>0.88568717241287231</c:v>
                </c:pt>
                <c:pt idx="4">
                  <c:v>0.88485336303710938</c:v>
                </c:pt>
                <c:pt idx="5">
                  <c:v>0.86474841833114624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6-4F55-A3A6-C3CE266A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588528"/>
        <c:axId val="828588856"/>
      </c:lineChart>
      <c:catAx>
        <c:axId val="8285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8856"/>
        <c:crosses val="autoZero"/>
        <c:auto val="1"/>
        <c:lblAlgn val="ctr"/>
        <c:lblOffset val="100"/>
        <c:noMultiLvlLbl val="0"/>
      </c:catAx>
      <c:valAx>
        <c:axId val="82858885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'Response Rates'!$M$5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Rates'!$L$6:$L$11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Rates'!$M$6:$M$11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0.87164407968521118</c:v>
                </c:pt>
                <c:pt idx="3">
                  <c:v>0.84611397981643677</c:v>
                </c:pt>
                <c:pt idx="4">
                  <c:v>0.81863385438919067</c:v>
                </c:pt>
                <c:pt idx="5">
                  <c:v>0.80701291561126709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47E3-9F01-E6BA4E69C0FE}"/>
            </c:ext>
          </c:extLst>
        </c:ser>
        <c:ser>
          <c:idx val="1"/>
          <c:order val="1"/>
          <c:tx>
            <c:strRef>
              <c:f>'Response Rates'!$N$5</c:f>
              <c:strCache>
                <c:ptCount val="1"/>
                <c:pt idx="0">
                  <c:v>Sim1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Rates'!$L$6:$L$11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Rates'!$N$6:$N$11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0.81154239177703857</c:v>
                </c:pt>
                <c:pt idx="3">
                  <c:v>0.81169164180755615</c:v>
                </c:pt>
                <c:pt idx="4">
                  <c:v>0.79032677412033081</c:v>
                </c:pt>
                <c:pt idx="5">
                  <c:v>0.7726554274559021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A-47E3-9F01-E6BA4E69C0FE}"/>
            </c:ext>
          </c:extLst>
        </c:ser>
        <c:ser>
          <c:idx val="2"/>
          <c:order val="2"/>
          <c:tx>
            <c:strRef>
              <c:f>'Response Rates'!$O$5</c:f>
              <c:strCache>
                <c:ptCount val="1"/>
                <c:pt idx="0">
                  <c:v>Sim2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Rates'!$L$6:$L$11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Rates'!$O$6:$O$11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0.80908626317977905</c:v>
                </c:pt>
                <c:pt idx="3">
                  <c:v>0.80600100755691528</c:v>
                </c:pt>
                <c:pt idx="4">
                  <c:v>0.78524720668792725</c:v>
                </c:pt>
                <c:pt idx="5">
                  <c:v>0.76896733045578003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A-47E3-9F01-E6BA4E69C0FE}"/>
            </c:ext>
          </c:extLst>
        </c:ser>
        <c:ser>
          <c:idx val="3"/>
          <c:order val="3"/>
          <c:tx>
            <c:strRef>
              <c:f>'Response Rates'!$P$5</c:f>
              <c:strCache>
                <c:ptCount val="1"/>
                <c:pt idx="0">
                  <c:v>Sim3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Rates'!$L$6:$L$11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Rates'!$P$6:$P$11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0.81210112571716309</c:v>
                </c:pt>
                <c:pt idx="3">
                  <c:v>0.80936366319656372</c:v>
                </c:pt>
                <c:pt idx="4">
                  <c:v>0.78713387250900269</c:v>
                </c:pt>
                <c:pt idx="5">
                  <c:v>0.76923078298568726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2A-47E3-9F01-E6BA4E69C0FE}"/>
            </c:ext>
          </c:extLst>
        </c:ser>
        <c:ser>
          <c:idx val="4"/>
          <c:order val="4"/>
          <c:tx>
            <c:strRef>
              <c:f>'Response Rates'!$Q$5</c:f>
              <c:strCache>
                <c:ptCount val="1"/>
                <c:pt idx="0">
                  <c:v>Sim4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Rates'!$L$6:$L$11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Rates'!$Q$6:$Q$11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0.81358528137207031</c:v>
                </c:pt>
                <c:pt idx="3">
                  <c:v>0.81117433309555054</c:v>
                </c:pt>
                <c:pt idx="4">
                  <c:v>0.79001045227050781</c:v>
                </c:pt>
                <c:pt idx="5">
                  <c:v>0.77318227291107178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2A-47E3-9F01-E6BA4E69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20128"/>
        <c:axId val="574824392"/>
      </c:lineChart>
      <c:catAx>
        <c:axId val="5748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4392"/>
        <c:crosses val="autoZero"/>
        <c:auto val="1"/>
        <c:lblAlgn val="ctr"/>
        <c:lblOffset val="100"/>
        <c:noMultiLvlLbl val="0"/>
      </c:catAx>
      <c:valAx>
        <c:axId val="57482439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'Response Rates'!$B$23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Rates'!$A$24:$A$29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Rates'!$B$24:$B$29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0.93002188205718994</c:v>
                </c:pt>
                <c:pt idx="3">
                  <c:v>0.90591138601303101</c:v>
                </c:pt>
                <c:pt idx="4">
                  <c:v>0.88353997468948364</c:v>
                </c:pt>
                <c:pt idx="5">
                  <c:v>0.86394667625427246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776-86CD-3CA3DB82387B}"/>
            </c:ext>
          </c:extLst>
        </c:ser>
        <c:ser>
          <c:idx val="1"/>
          <c:order val="1"/>
          <c:tx>
            <c:strRef>
              <c:f>'Response Rates'!$C$23</c:f>
              <c:strCache>
                <c:ptCount val="1"/>
                <c:pt idx="0">
                  <c:v>Sim1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Rates'!$A$24:$A$29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Rates'!$C$24:$C$29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0.87130486965179443</c:v>
                </c:pt>
                <c:pt idx="3">
                  <c:v>0.82088005542755127</c:v>
                </c:pt>
                <c:pt idx="4">
                  <c:v>0.78454560041427612</c:v>
                </c:pt>
                <c:pt idx="5">
                  <c:v>0.74539476633071899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776-86CD-3CA3DB82387B}"/>
            </c:ext>
          </c:extLst>
        </c:ser>
        <c:ser>
          <c:idx val="2"/>
          <c:order val="2"/>
          <c:tx>
            <c:strRef>
              <c:f>'Response Rates'!$D$23</c:f>
              <c:strCache>
                <c:ptCount val="1"/>
                <c:pt idx="0">
                  <c:v>Sim2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Rates'!$A$24:$A$29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Rates'!$D$24:$D$29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0.86822611093521118</c:v>
                </c:pt>
                <c:pt idx="3">
                  <c:v>0.81646627187728882</c:v>
                </c:pt>
                <c:pt idx="4">
                  <c:v>0.77804780006408691</c:v>
                </c:pt>
                <c:pt idx="5">
                  <c:v>0.73530137538909912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F-4776-86CD-3CA3DB82387B}"/>
            </c:ext>
          </c:extLst>
        </c:ser>
        <c:ser>
          <c:idx val="3"/>
          <c:order val="3"/>
          <c:tx>
            <c:strRef>
              <c:f>'Response Rates'!$E$23</c:f>
              <c:strCache>
                <c:ptCount val="1"/>
                <c:pt idx="0">
                  <c:v>Sim3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Rates'!$A$24:$A$29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Rates'!$E$24:$E$29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0.87013494968414307</c:v>
                </c:pt>
                <c:pt idx="3">
                  <c:v>0.8189922571182251</c:v>
                </c:pt>
                <c:pt idx="4">
                  <c:v>0.78047794103622437</c:v>
                </c:pt>
                <c:pt idx="5">
                  <c:v>0.73908394575119019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F-4776-86CD-3CA3DB82387B}"/>
            </c:ext>
          </c:extLst>
        </c:ser>
        <c:ser>
          <c:idx val="4"/>
          <c:order val="4"/>
          <c:tx>
            <c:strRef>
              <c:f>'Response Rates'!$F$23</c:f>
              <c:strCache>
                <c:ptCount val="1"/>
                <c:pt idx="0">
                  <c:v>Sim4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Rates'!$A$24:$A$29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Rates'!$F$24:$F$29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0.9605986475944519</c:v>
                </c:pt>
                <c:pt idx="2">
                  <c:v>0.87095516920089722</c:v>
                </c:pt>
                <c:pt idx="3">
                  <c:v>0.82021486759185791</c:v>
                </c:pt>
                <c:pt idx="4">
                  <c:v>0.78379911184310913</c:v>
                </c:pt>
                <c:pt idx="5">
                  <c:v>0.74506580829620361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F-4776-86CD-3CA3DB82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83304"/>
        <c:axId val="804082976"/>
      </c:lineChart>
      <c:catAx>
        <c:axId val="80408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82976"/>
        <c:crosses val="autoZero"/>
        <c:auto val="1"/>
        <c:lblAlgn val="ctr"/>
        <c:lblOffset val="100"/>
        <c:noMultiLvlLbl val="0"/>
      </c:catAx>
      <c:valAx>
        <c:axId val="80408297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8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'Response Rates'!$M$23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Rates'!$L$24:$L$29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Rates'!$M$24:$M$29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0.85619074106216431</c:v>
                </c:pt>
                <c:pt idx="3">
                  <c:v>0.81297212839126587</c:v>
                </c:pt>
                <c:pt idx="4">
                  <c:v>0.77742618322372437</c:v>
                </c:pt>
                <c:pt idx="5">
                  <c:v>0.75346481800079346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F-4839-A039-57D8C65BBF16}"/>
            </c:ext>
          </c:extLst>
        </c:ser>
        <c:ser>
          <c:idx val="1"/>
          <c:order val="1"/>
          <c:tx>
            <c:strRef>
              <c:f>'Response Rates'!$N$23</c:f>
              <c:strCache>
                <c:ptCount val="1"/>
                <c:pt idx="0">
                  <c:v>Sim1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Rates'!$L$24:$L$29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Rates'!$N$24:$N$29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0.79948782920837402</c:v>
                </c:pt>
                <c:pt idx="3">
                  <c:v>0.73725289106369019</c:v>
                </c:pt>
                <c:pt idx="4">
                  <c:v>0.69064557552337646</c:v>
                </c:pt>
                <c:pt idx="5">
                  <c:v>0.64917421340942383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F-4839-A039-57D8C65BBF16}"/>
            </c:ext>
          </c:extLst>
        </c:ser>
        <c:ser>
          <c:idx val="2"/>
          <c:order val="2"/>
          <c:tx>
            <c:strRef>
              <c:f>'Response Rates'!$O$23</c:f>
              <c:strCache>
                <c:ptCount val="1"/>
                <c:pt idx="0">
                  <c:v>Sim2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Rates'!$L$24:$L$29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Rates'!$O$24:$O$29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0.79575121402740479</c:v>
                </c:pt>
                <c:pt idx="3">
                  <c:v>0.73231011629104614</c:v>
                </c:pt>
                <c:pt idx="4">
                  <c:v>0.68520957231521606</c:v>
                </c:pt>
                <c:pt idx="5">
                  <c:v>0.64162003993988037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F-4839-A039-57D8C65BBF16}"/>
            </c:ext>
          </c:extLst>
        </c:ser>
        <c:ser>
          <c:idx val="3"/>
          <c:order val="3"/>
          <c:tx>
            <c:strRef>
              <c:f>'Response Rates'!$P$23</c:f>
              <c:strCache>
                <c:ptCount val="1"/>
                <c:pt idx="0">
                  <c:v>Sim3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Rates'!$L$24:$L$29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Rates'!$P$24:$P$29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0.79851508140563965</c:v>
                </c:pt>
                <c:pt idx="3">
                  <c:v>0.73569196462631226</c:v>
                </c:pt>
                <c:pt idx="4">
                  <c:v>0.6874011754989624</c:v>
                </c:pt>
                <c:pt idx="5">
                  <c:v>0.64375168085098267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F-4839-A039-57D8C65BBF16}"/>
            </c:ext>
          </c:extLst>
        </c:ser>
        <c:ser>
          <c:idx val="4"/>
          <c:order val="4"/>
          <c:tx>
            <c:strRef>
              <c:f>'Response Rates'!$Q$23</c:f>
              <c:strCache>
                <c:ptCount val="1"/>
                <c:pt idx="0">
                  <c:v>Sim4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'Response Rates'!$L$24:$L$29</c:f>
              <c:strCache>
                <c:ptCount val="6"/>
                <c:pt idx="0">
                  <c:v>Wave 11</c:v>
                </c:pt>
                <c:pt idx="1">
                  <c:v>Wave 12</c:v>
                </c:pt>
                <c:pt idx="2">
                  <c:v>Wave 13</c:v>
                </c:pt>
                <c:pt idx="3">
                  <c:v>Wave 14</c:v>
                </c:pt>
                <c:pt idx="4">
                  <c:v>Wave 15</c:v>
                </c:pt>
                <c:pt idx="5">
                  <c:v>Wave 16</c:v>
                </c:pt>
              </c:strCache>
            </c:strRef>
          </c:cat>
          <c:val>
            <c:numRef>
              <c:f>'Response Rates'!$Q$24:$Q$29</c:f>
              <c:numCache>
                <c:formatCode>0.0000</c:formatCode>
                <c:ptCount val="6"/>
                <c:pt idx="0" formatCode="General">
                  <c:v>1</c:v>
                </c:pt>
                <c:pt idx="1">
                  <c:v>0.92060685157775879</c:v>
                </c:pt>
                <c:pt idx="2">
                  <c:v>0.80153650045394897</c:v>
                </c:pt>
                <c:pt idx="3">
                  <c:v>0.73855358362197876</c:v>
                </c:pt>
                <c:pt idx="4">
                  <c:v>0.69188189506530762</c:v>
                </c:pt>
                <c:pt idx="5">
                  <c:v>0.64988011121749878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F-4839-A039-57D8C65B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62136"/>
        <c:axId val="574163448"/>
      </c:lineChart>
      <c:catAx>
        <c:axId val="57416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3448"/>
        <c:crosses val="autoZero"/>
        <c:auto val="1"/>
        <c:lblAlgn val="ctr"/>
        <c:lblOffset val="100"/>
        <c:noMultiLvlLbl val="0"/>
      </c:catAx>
      <c:valAx>
        <c:axId val="57416344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16024968548157E-2"/>
          <c:y val="6.2593407418642596E-2"/>
          <c:w val="0.91082353603196231"/>
          <c:h val="0.71552342985371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Costsavings!$A$62</c:f>
              <c:strCache>
                <c:ptCount val="1"/>
                <c:pt idx="0">
                  <c:v>Sim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Costsavings!$V$61:$AC$61</c:f>
              <c:strCache>
                <c:ptCount val="8"/>
                <c:pt idx="0">
                  <c:v>F2F</c:v>
                </c:pt>
                <c:pt idx="1">
                  <c:v>Ph</c:v>
                </c:pt>
                <c:pt idx="3">
                  <c:v>F2F</c:v>
                </c:pt>
                <c:pt idx="4">
                  <c:v>Ph</c:v>
                </c:pt>
                <c:pt idx="6">
                  <c:v>F2F</c:v>
                </c:pt>
                <c:pt idx="7">
                  <c:v>Ph</c:v>
                </c:pt>
              </c:strCache>
            </c:strRef>
          </c:cat>
          <c:val>
            <c:numRef>
              <c:f>Costsavings!$V$62:$AC$62</c:f>
              <c:numCache>
                <c:formatCode>0.0%</c:formatCode>
                <c:ptCount val="8"/>
                <c:pt idx="0">
                  <c:v>1.8579155279178878E-2</c:v>
                </c:pt>
                <c:pt idx="1">
                  <c:v>4.5078333190617E-2</c:v>
                </c:pt>
                <c:pt idx="3">
                  <c:v>2.4550373484032873E-2</c:v>
                </c:pt>
                <c:pt idx="4">
                  <c:v>5.051682070563001E-2</c:v>
                </c:pt>
                <c:pt idx="6">
                  <c:v>0.01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C-431A-8B2F-B8DFB9469A6B}"/>
            </c:ext>
          </c:extLst>
        </c:ser>
        <c:ser>
          <c:idx val="1"/>
          <c:order val="1"/>
          <c:tx>
            <c:strRef>
              <c:f>Costsavings!$A$63</c:f>
              <c:strCache>
                <c:ptCount val="1"/>
                <c:pt idx="0">
                  <c:v>Sim 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Costsavings!$V$61:$AC$61</c:f>
              <c:strCache>
                <c:ptCount val="8"/>
                <c:pt idx="0">
                  <c:v>F2F</c:v>
                </c:pt>
                <c:pt idx="1">
                  <c:v>Ph</c:v>
                </c:pt>
                <c:pt idx="3">
                  <c:v>F2F</c:v>
                </c:pt>
                <c:pt idx="4">
                  <c:v>Ph</c:v>
                </c:pt>
                <c:pt idx="6">
                  <c:v>F2F</c:v>
                </c:pt>
                <c:pt idx="7">
                  <c:v>Ph</c:v>
                </c:pt>
              </c:strCache>
            </c:strRef>
          </c:cat>
          <c:val>
            <c:numRef>
              <c:f>Costsavings!$V$63:$AC$63</c:f>
              <c:numCache>
                <c:formatCode>0.0%</c:formatCode>
                <c:ptCount val="8"/>
                <c:pt idx="0">
                  <c:v>1.8658550879464494E-2</c:v>
                </c:pt>
                <c:pt idx="1">
                  <c:v>3.7884215750109765E-2</c:v>
                </c:pt>
                <c:pt idx="3">
                  <c:v>2.7663763054228557E-2</c:v>
                </c:pt>
                <c:pt idx="4">
                  <c:v>6.6523841195574029E-2</c:v>
                </c:pt>
                <c:pt idx="6">
                  <c:v>0.01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C-431A-8B2F-B8DFB9469A6B}"/>
            </c:ext>
          </c:extLst>
        </c:ser>
        <c:ser>
          <c:idx val="2"/>
          <c:order val="2"/>
          <c:tx>
            <c:strRef>
              <c:f>Costsavings!$A$64</c:f>
              <c:strCache>
                <c:ptCount val="1"/>
                <c:pt idx="0">
                  <c:v>Sim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Costsavings!$V$61:$AC$61</c:f>
              <c:strCache>
                <c:ptCount val="8"/>
                <c:pt idx="0">
                  <c:v>F2F</c:v>
                </c:pt>
                <c:pt idx="1">
                  <c:v>Ph</c:v>
                </c:pt>
                <c:pt idx="3">
                  <c:v>F2F</c:v>
                </c:pt>
                <c:pt idx="4">
                  <c:v>Ph</c:v>
                </c:pt>
                <c:pt idx="6">
                  <c:v>F2F</c:v>
                </c:pt>
                <c:pt idx="7">
                  <c:v>Ph</c:v>
                </c:pt>
              </c:strCache>
            </c:strRef>
          </c:cat>
          <c:val>
            <c:numRef>
              <c:f>Costsavings!$V$64:$AC$64</c:f>
              <c:numCache>
                <c:formatCode>0.0%</c:formatCode>
                <c:ptCount val="8"/>
                <c:pt idx="0">
                  <c:v>1.7184017448792277E-2</c:v>
                </c:pt>
                <c:pt idx="1">
                  <c:v>3.6309737500764917E-2</c:v>
                </c:pt>
                <c:pt idx="3">
                  <c:v>2.7047572724149954E-2</c:v>
                </c:pt>
                <c:pt idx="4">
                  <c:v>5.8003971561600802E-2</c:v>
                </c:pt>
                <c:pt idx="6">
                  <c:v>0.01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C-431A-8B2F-B8DFB9469A6B}"/>
            </c:ext>
          </c:extLst>
        </c:ser>
        <c:ser>
          <c:idx val="3"/>
          <c:order val="3"/>
          <c:tx>
            <c:strRef>
              <c:f>Costsavings!$A$65</c:f>
              <c:strCache>
                <c:ptCount val="1"/>
                <c:pt idx="0">
                  <c:v>Sim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Costsavings!$V$61:$AC$61</c:f>
              <c:strCache>
                <c:ptCount val="8"/>
                <c:pt idx="0">
                  <c:v>F2F</c:v>
                </c:pt>
                <c:pt idx="1">
                  <c:v>Ph</c:v>
                </c:pt>
                <c:pt idx="3">
                  <c:v>F2F</c:v>
                </c:pt>
                <c:pt idx="4">
                  <c:v>Ph</c:v>
                </c:pt>
                <c:pt idx="6">
                  <c:v>F2F</c:v>
                </c:pt>
                <c:pt idx="7">
                  <c:v>Ph</c:v>
                </c:pt>
              </c:strCache>
            </c:strRef>
          </c:cat>
          <c:val>
            <c:numRef>
              <c:f>Costsavings!$V$65:$AC$65</c:f>
              <c:numCache>
                <c:formatCode>0.0%</c:formatCode>
                <c:ptCount val="8"/>
                <c:pt idx="0">
                  <c:v>1.8953461687494361E-2</c:v>
                </c:pt>
                <c:pt idx="1">
                  <c:v>4.2171609613442851E-2</c:v>
                </c:pt>
                <c:pt idx="3">
                  <c:v>2.6107067344843179E-2</c:v>
                </c:pt>
                <c:pt idx="4">
                  <c:v>5.2410117954498868E-2</c:v>
                </c:pt>
                <c:pt idx="6">
                  <c:v>0.01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C-431A-8B2F-B8DFB946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24224"/>
        <c:axId val="641431768"/>
      </c:barChart>
      <c:catAx>
        <c:axId val="641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31768"/>
        <c:crosses val="autoZero"/>
        <c:auto val="1"/>
        <c:lblAlgn val="ctr"/>
        <c:lblOffset val="100"/>
        <c:noMultiLvlLbl val="0"/>
      </c:catAx>
      <c:valAx>
        <c:axId val="6414317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number of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Main F2F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Costsavings!$A$7:$A$11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Costsavings!$D$7:$D$11</c:f>
              <c:numCache>
                <c:formatCode>General</c:formatCode>
                <c:ptCount val="5"/>
                <c:pt idx="0">
                  <c:v>2.907969</c:v>
                </c:pt>
                <c:pt idx="1">
                  <c:v>2.860179</c:v>
                </c:pt>
                <c:pt idx="2">
                  <c:v>2.923807</c:v>
                </c:pt>
                <c:pt idx="3">
                  <c:v>2.737406</c:v>
                </c:pt>
                <c:pt idx="4">
                  <c:v>2.7853940000000001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A-4768-952B-9C14DE1CAA8A}"/>
            </c:ext>
          </c:extLst>
        </c:ser>
        <c:ser>
          <c:idx val="1"/>
          <c:order val="1"/>
          <c:tx>
            <c:v>Main Ph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Costsavings!$A$7:$A$11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Costsavings!$E$7:$E$11</c:f>
              <c:numCache>
                <c:formatCode>General</c:formatCode>
                <c:ptCount val="5"/>
                <c:pt idx="0">
                  <c:v>1.3757379999999999</c:v>
                </c:pt>
                <c:pt idx="1">
                  <c:v>1.3217570000000001</c:v>
                </c:pt>
                <c:pt idx="2">
                  <c:v>1.304643</c:v>
                </c:pt>
                <c:pt idx="3">
                  <c:v>1.333121</c:v>
                </c:pt>
                <c:pt idx="4">
                  <c:v>1.3345290000000001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A-4768-952B-9C14DE1CAA8A}"/>
            </c:ext>
          </c:extLst>
        </c:ser>
        <c:ser>
          <c:idx val="2"/>
          <c:order val="2"/>
          <c:tx>
            <c:v>Topup F2f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Costsavings!$A$7:$A$11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Costsavings!$D$18:$D$22</c:f>
              <c:numCache>
                <c:formatCode>General</c:formatCode>
                <c:ptCount val="5"/>
                <c:pt idx="0">
                  <c:v>3.9562550000000001</c:v>
                </c:pt>
                <c:pt idx="1">
                  <c:v>3.489865</c:v>
                </c:pt>
                <c:pt idx="2">
                  <c:v>3.3850699999999998</c:v>
                </c:pt>
                <c:pt idx="3">
                  <c:v>3.130398</c:v>
                </c:pt>
                <c:pt idx="4">
                  <c:v>3.0769899999999999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A-4768-952B-9C14DE1CAA8A}"/>
            </c:ext>
          </c:extLst>
        </c:ser>
        <c:ser>
          <c:idx val="3"/>
          <c:order val="3"/>
          <c:tx>
            <c:v>Topup Ph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Costsavings!$A$7:$A$11</c:f>
              <c:strCache>
                <c:ptCount val="5"/>
                <c:pt idx="0">
                  <c:v>Wave 12</c:v>
                </c:pt>
                <c:pt idx="1">
                  <c:v>Wave 13</c:v>
                </c:pt>
                <c:pt idx="2">
                  <c:v>Wave 14</c:v>
                </c:pt>
                <c:pt idx="3">
                  <c:v>Wave 15</c:v>
                </c:pt>
                <c:pt idx="4">
                  <c:v>Wave 16</c:v>
                </c:pt>
              </c:strCache>
            </c:strRef>
          </c:cat>
          <c:val>
            <c:numRef>
              <c:f>Costsavings!$E$18:$E$22</c:f>
              <c:numCache>
                <c:formatCode>General</c:formatCode>
                <c:ptCount val="5"/>
                <c:pt idx="0">
                  <c:v>1.177165</c:v>
                </c:pt>
                <c:pt idx="1">
                  <c:v>1.1777869999999999</c:v>
                </c:pt>
                <c:pt idx="2">
                  <c:v>1.225643</c:v>
                </c:pt>
                <c:pt idx="3">
                  <c:v>1.2404740000000001</c:v>
                </c:pt>
                <c:pt idx="4">
                  <c:v>1.2905610000000001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A-4768-952B-9C14DE1CA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92624"/>
        <c:axId val="436793608"/>
      </c:lineChart>
      <c:catAx>
        <c:axId val="4367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3608"/>
        <c:crosses val="autoZero"/>
        <c:auto val="1"/>
        <c:lblAlgn val="ctr"/>
        <c:lblOffset val="100"/>
        <c:noMultiLvlLbl val="0"/>
      </c:catAx>
      <c:valAx>
        <c:axId val="4367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16024968548157E-2"/>
          <c:y val="7.2005169799556637E-2"/>
          <c:w val="0.91082353603196231"/>
          <c:h val="0.70611166747280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Costsavings!$A$66</c:f>
              <c:strCache>
                <c:ptCount val="1"/>
                <c:pt idx="0">
                  <c:v>Sim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Costsavings!$V$61:$AC$61</c:f>
              <c:strCache>
                <c:ptCount val="8"/>
                <c:pt idx="0">
                  <c:v>F2F</c:v>
                </c:pt>
                <c:pt idx="1">
                  <c:v>Ph</c:v>
                </c:pt>
                <c:pt idx="3">
                  <c:v>F2F</c:v>
                </c:pt>
                <c:pt idx="4">
                  <c:v>Ph</c:v>
                </c:pt>
                <c:pt idx="6">
                  <c:v>F2F</c:v>
                </c:pt>
                <c:pt idx="7">
                  <c:v>Ph</c:v>
                </c:pt>
              </c:strCache>
            </c:strRef>
          </c:cat>
          <c:val>
            <c:numRef>
              <c:f>Costsavings!$V$66:$AC$66</c:f>
              <c:numCache>
                <c:formatCode>0.0%</c:formatCode>
                <c:ptCount val="8"/>
                <c:pt idx="0">
                  <c:v>2.068887290795653E-2</c:v>
                </c:pt>
                <c:pt idx="1">
                  <c:v>5.0116649306851641E-2</c:v>
                </c:pt>
                <c:pt idx="3">
                  <c:v>3.0679859393929004E-2</c:v>
                </c:pt>
                <c:pt idx="4">
                  <c:v>6.0929986297582429E-2</c:v>
                </c:pt>
                <c:pt idx="6">
                  <c:v>0.01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70C-B7ED-DE46F494BCE8}"/>
            </c:ext>
          </c:extLst>
        </c:ser>
        <c:ser>
          <c:idx val="1"/>
          <c:order val="1"/>
          <c:tx>
            <c:strRef>
              <c:f>Costsavings!$A$67</c:f>
              <c:strCache>
                <c:ptCount val="1"/>
                <c:pt idx="0">
                  <c:v>Sim 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Costsavings!$V$61:$AC$61</c:f>
              <c:strCache>
                <c:ptCount val="8"/>
                <c:pt idx="0">
                  <c:v>F2F</c:v>
                </c:pt>
                <c:pt idx="1">
                  <c:v>Ph</c:v>
                </c:pt>
                <c:pt idx="3">
                  <c:v>F2F</c:v>
                </c:pt>
                <c:pt idx="4">
                  <c:v>Ph</c:v>
                </c:pt>
                <c:pt idx="6">
                  <c:v>F2F</c:v>
                </c:pt>
                <c:pt idx="7">
                  <c:v>Ph</c:v>
                </c:pt>
              </c:strCache>
            </c:strRef>
          </c:cat>
          <c:val>
            <c:numRef>
              <c:f>Costsavings!$V$67:$AC$67</c:f>
              <c:numCache>
                <c:formatCode>0.0%</c:formatCode>
                <c:ptCount val="8"/>
                <c:pt idx="0">
                  <c:v>2.2821280391408776E-2</c:v>
                </c:pt>
                <c:pt idx="1">
                  <c:v>4.4787668576877784E-2</c:v>
                </c:pt>
                <c:pt idx="3">
                  <c:v>3.4409443121078014E-2</c:v>
                </c:pt>
                <c:pt idx="4">
                  <c:v>7.4957663567755725E-2</c:v>
                </c:pt>
                <c:pt idx="6">
                  <c:v>0.01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E-470C-B7ED-DE46F494BCE8}"/>
            </c:ext>
          </c:extLst>
        </c:ser>
        <c:ser>
          <c:idx val="2"/>
          <c:order val="2"/>
          <c:tx>
            <c:strRef>
              <c:f>Costsavings!$A$68</c:f>
              <c:strCache>
                <c:ptCount val="1"/>
                <c:pt idx="0">
                  <c:v>Sim 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Costsavings!$V$61:$AC$61</c:f>
              <c:strCache>
                <c:ptCount val="8"/>
                <c:pt idx="0">
                  <c:v>F2F</c:v>
                </c:pt>
                <c:pt idx="1">
                  <c:v>Ph</c:v>
                </c:pt>
                <c:pt idx="3">
                  <c:v>F2F</c:v>
                </c:pt>
                <c:pt idx="4">
                  <c:v>Ph</c:v>
                </c:pt>
                <c:pt idx="6">
                  <c:v>F2F</c:v>
                </c:pt>
                <c:pt idx="7">
                  <c:v>Ph</c:v>
                </c:pt>
              </c:strCache>
            </c:strRef>
          </c:cat>
          <c:val>
            <c:numRef>
              <c:f>Costsavings!$V$68:$AC$68</c:f>
              <c:numCache>
                <c:formatCode>0.0%</c:formatCode>
                <c:ptCount val="8"/>
                <c:pt idx="0">
                  <c:v>2.0620820233041941E-2</c:v>
                </c:pt>
                <c:pt idx="1">
                  <c:v>4.4739221866616941E-2</c:v>
                </c:pt>
                <c:pt idx="3">
                  <c:v>3.2041967474802806E-2</c:v>
                </c:pt>
                <c:pt idx="4">
                  <c:v>6.8589267391749933E-2</c:v>
                </c:pt>
                <c:pt idx="6">
                  <c:v>0.01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E-470C-B7ED-DE46F494BCE8}"/>
            </c:ext>
          </c:extLst>
        </c:ser>
        <c:ser>
          <c:idx val="3"/>
          <c:order val="3"/>
          <c:tx>
            <c:strRef>
              <c:f>Costsavings!$A$69</c:f>
              <c:strCache>
                <c:ptCount val="1"/>
                <c:pt idx="0">
                  <c:v>Sim 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Costsavings!$V$61:$AC$61</c:f>
              <c:strCache>
                <c:ptCount val="8"/>
                <c:pt idx="0">
                  <c:v>F2F</c:v>
                </c:pt>
                <c:pt idx="1">
                  <c:v>Ph</c:v>
                </c:pt>
                <c:pt idx="3">
                  <c:v>F2F</c:v>
                </c:pt>
                <c:pt idx="4">
                  <c:v>Ph</c:v>
                </c:pt>
                <c:pt idx="6">
                  <c:v>F2F</c:v>
                </c:pt>
                <c:pt idx="7">
                  <c:v>Ph</c:v>
                </c:pt>
              </c:strCache>
            </c:strRef>
          </c:cat>
          <c:val>
            <c:numRef>
              <c:f>Costsavings!$V$69:$AC$69</c:f>
              <c:numCache>
                <c:formatCode>0.0%</c:formatCode>
                <c:ptCount val="8"/>
                <c:pt idx="0">
                  <c:v>2.065485042697817E-2</c:v>
                </c:pt>
                <c:pt idx="1">
                  <c:v>4.7815497436061088E-2</c:v>
                </c:pt>
                <c:pt idx="3">
                  <c:v>2.9933941318822394E-2</c:v>
                </c:pt>
                <c:pt idx="4">
                  <c:v>6.2220875776887535E-2</c:v>
                </c:pt>
                <c:pt idx="6">
                  <c:v>0.01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E-470C-B7ED-DE46F494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24224"/>
        <c:axId val="641431768"/>
      </c:barChart>
      <c:catAx>
        <c:axId val="641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31768"/>
        <c:crosses val="autoZero"/>
        <c:auto val="1"/>
        <c:lblAlgn val="ctr"/>
        <c:lblOffset val="100"/>
        <c:noMultiLvlLbl val="0"/>
      </c:catAx>
      <c:valAx>
        <c:axId val="6414317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BASE: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Sample'!$B$16:$B$20</c:f>
              <c:numCache>
                <c:formatCode>General</c:formatCode>
                <c:ptCount val="5"/>
                <c:pt idx="0">
                  <c:v>6.4299563000000004E-2</c:v>
                </c:pt>
                <c:pt idx="1">
                  <c:v>6.6361130000000004E-2</c:v>
                </c:pt>
                <c:pt idx="2">
                  <c:v>5.6982199999999997E-2</c:v>
                </c:pt>
                <c:pt idx="3">
                  <c:v>6.4859671999999993E-2</c:v>
                </c:pt>
                <c:pt idx="4">
                  <c:v>7.0250638000000004E-2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131-9816-7D59B0DAD180}"/>
            </c:ext>
          </c:extLst>
        </c:ser>
        <c:ser>
          <c:idx val="1"/>
          <c:order val="1"/>
          <c:tx>
            <c:strRef>
              <c:f>'Main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Sample'!$C$16:$C$20</c:f>
              <c:numCache>
                <c:formatCode>General</c:formatCode>
                <c:ptCount val="5"/>
                <c:pt idx="0">
                  <c:v>3.4769700000000001E-2</c:v>
                </c:pt>
                <c:pt idx="1">
                  <c:v>3.2792200000000001E-2</c:v>
                </c:pt>
                <c:pt idx="2">
                  <c:v>3.7989200000000001E-2</c:v>
                </c:pt>
                <c:pt idx="3">
                  <c:v>4.3135100000000003E-2</c:v>
                </c:pt>
                <c:pt idx="4">
                  <c:v>5.3027600000000001E-2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131-9816-7D59B0DAD180}"/>
            </c:ext>
          </c:extLst>
        </c:ser>
        <c:ser>
          <c:idx val="2"/>
          <c:order val="2"/>
          <c:tx>
            <c:strRef>
              <c:f>'Main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Sample'!$D$16:$D$20</c:f>
              <c:numCache>
                <c:formatCode>General</c:formatCode>
                <c:ptCount val="5"/>
                <c:pt idx="0">
                  <c:v>1.99411E-2</c:v>
                </c:pt>
                <c:pt idx="1">
                  <c:v>2.5189599999999999E-2</c:v>
                </c:pt>
                <c:pt idx="2">
                  <c:v>2.9003299999999999E-2</c:v>
                </c:pt>
                <c:pt idx="3">
                  <c:v>3.6655600000000003E-2</c:v>
                </c:pt>
                <c:pt idx="4">
                  <c:v>4.8301200000000002E-2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3-4131-9816-7D59B0DAD180}"/>
            </c:ext>
          </c:extLst>
        </c:ser>
        <c:ser>
          <c:idx val="3"/>
          <c:order val="3"/>
          <c:tx>
            <c:strRef>
              <c:f>'Main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Sample'!$E$16:$E$20</c:f>
              <c:numCache>
                <c:formatCode>General</c:formatCode>
                <c:ptCount val="5"/>
                <c:pt idx="0">
                  <c:v>5.5717443000000005E-2</c:v>
                </c:pt>
                <c:pt idx="1">
                  <c:v>5.7199690000000004E-2</c:v>
                </c:pt>
                <c:pt idx="2">
                  <c:v>4.8152819999999999E-2</c:v>
                </c:pt>
                <c:pt idx="3">
                  <c:v>5.6051611999999994E-2</c:v>
                </c:pt>
                <c:pt idx="4">
                  <c:v>6.0944438000000004E-2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3-4131-9816-7D59B0DAD180}"/>
            </c:ext>
          </c:extLst>
        </c:ser>
        <c:ser>
          <c:idx val="4"/>
          <c:order val="4"/>
          <c:tx>
            <c:strRef>
              <c:f>'Main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Sample'!$F$16:$F$20</c:f>
              <c:numCache>
                <c:formatCode>General</c:formatCode>
                <c:ptCount val="5"/>
                <c:pt idx="0">
                  <c:v>2.9040380000000001E-2</c:v>
                </c:pt>
                <c:pt idx="1">
                  <c:v>2.6658939999999999E-2</c:v>
                </c:pt>
                <c:pt idx="2">
                  <c:v>3.1305039999999999E-2</c:v>
                </c:pt>
                <c:pt idx="3">
                  <c:v>3.6167480000000002E-2</c:v>
                </c:pt>
                <c:pt idx="4">
                  <c:v>4.5390279999999998E-2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3-4131-9816-7D59B0DAD180}"/>
            </c:ext>
          </c:extLst>
        </c:ser>
        <c:ser>
          <c:idx val="5"/>
          <c:order val="5"/>
          <c:tx>
            <c:strRef>
              <c:f>'Main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Sample'!$G$16:$G$20</c:f>
              <c:numCache>
                <c:formatCode>General</c:formatCode>
                <c:ptCount val="5"/>
                <c:pt idx="0">
                  <c:v>1.5440860000000001E-2</c:v>
                </c:pt>
                <c:pt idx="1">
                  <c:v>1.9461139999999998E-2</c:v>
                </c:pt>
                <c:pt idx="2">
                  <c:v>2.3000979999999997E-2</c:v>
                </c:pt>
                <c:pt idx="3">
                  <c:v>3.0039120000000002E-2</c:v>
                </c:pt>
                <c:pt idx="4">
                  <c:v>4.0929720000000003E-2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F3-4131-9816-7D59B0DAD180}"/>
            </c:ext>
          </c:extLst>
        </c:ser>
        <c:ser>
          <c:idx val="6"/>
          <c:order val="6"/>
          <c:tx>
            <c:strRef>
              <c:f>'Main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Sample'!$H$16:$H$20</c:f>
              <c:numCache>
                <c:formatCode>General</c:formatCode>
                <c:ptCount val="5"/>
                <c:pt idx="0">
                  <c:v>7.2881683000000003E-2</c:v>
                </c:pt>
                <c:pt idx="1">
                  <c:v>7.5522570000000011E-2</c:v>
                </c:pt>
                <c:pt idx="2">
                  <c:v>6.5811579999999995E-2</c:v>
                </c:pt>
                <c:pt idx="3">
                  <c:v>7.3667731999999986E-2</c:v>
                </c:pt>
                <c:pt idx="4">
                  <c:v>7.9556838000000005E-2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3-4131-9816-7D59B0DAD180}"/>
            </c:ext>
          </c:extLst>
        </c:ser>
        <c:ser>
          <c:idx val="7"/>
          <c:order val="7"/>
          <c:tx>
            <c:strRef>
              <c:f>'Main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Sample'!$I$16:$I$20</c:f>
              <c:numCache>
                <c:formatCode>General</c:formatCode>
                <c:ptCount val="5"/>
                <c:pt idx="0">
                  <c:v>4.0499020000000004E-2</c:v>
                </c:pt>
                <c:pt idx="1">
                  <c:v>3.8925460000000002E-2</c:v>
                </c:pt>
                <c:pt idx="2">
                  <c:v>4.4673360000000002E-2</c:v>
                </c:pt>
                <c:pt idx="3">
                  <c:v>5.0102720000000003E-2</c:v>
                </c:pt>
                <c:pt idx="4">
                  <c:v>6.0664920000000004E-2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F3-4131-9816-7D59B0DAD180}"/>
            </c:ext>
          </c:extLst>
        </c:ser>
        <c:ser>
          <c:idx val="8"/>
          <c:order val="8"/>
          <c:tx>
            <c:strRef>
              <c:f>'Main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'Main Sample'!$J$16:$J$20</c:f>
              <c:numCache>
                <c:formatCode>General</c:formatCode>
                <c:ptCount val="5"/>
                <c:pt idx="0">
                  <c:v>2.4441339999999999E-2</c:v>
                </c:pt>
                <c:pt idx="1">
                  <c:v>3.0918060000000001E-2</c:v>
                </c:pt>
                <c:pt idx="2">
                  <c:v>3.5005620000000001E-2</c:v>
                </c:pt>
                <c:pt idx="3">
                  <c:v>4.3272080000000004E-2</c:v>
                </c:pt>
                <c:pt idx="4">
                  <c:v>5.5672680000000002E-2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F3-4131-9816-7D59B0DA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7840"/>
        <c:axId val="43109376"/>
      </c:lineChart>
      <c:catAx>
        <c:axId val="43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9376"/>
        <c:crosses val="autoZero"/>
        <c:auto val="1"/>
        <c:lblAlgn val="ctr"/>
        <c:lblOffset val="100"/>
        <c:noMultiLvlLbl val="0"/>
      </c:catAx>
      <c:valAx>
        <c:axId val="431093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78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SIM1:</a:t>
            </a:r>
            <a:r>
              <a:rPr lang="en-AU" b="1" baseline="0"/>
              <a:t> </a:t>
            </a:r>
            <a:r>
              <a:rPr lang="en-AU" b="1"/>
              <a:t>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'[6]Main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Sample'!$B$2:$B$6</c:f>
              <c:numCache>
                <c:formatCode>General</c:formatCode>
                <c:ptCount val="5"/>
                <c:pt idx="0">
                  <c:v>0.88183296499999997</c:v>
                </c:pt>
                <c:pt idx="1">
                  <c:v>0.88659506399999999</c:v>
                </c:pt>
                <c:pt idx="2">
                  <c:v>0.89506228099999996</c:v>
                </c:pt>
                <c:pt idx="3">
                  <c:v>0.87942354599999994</c:v>
                </c:pt>
                <c:pt idx="4">
                  <c:v>0.87886567000000004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B-4A0B-88A3-7712A9582C29}"/>
            </c:ext>
          </c:extLst>
        </c:ser>
        <c:ser>
          <c:idx val="1"/>
          <c:order val="1"/>
          <c:tx>
            <c:strRef>
              <c:f>'[6]Main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Sample'!$C$2:$C$6</c:f>
              <c:numCache>
                <c:formatCode>General</c:formatCode>
                <c:ptCount val="5"/>
                <c:pt idx="0">
                  <c:v>0.93039558499999997</c:v>
                </c:pt>
                <c:pt idx="1">
                  <c:v>0.90585271099999998</c:v>
                </c:pt>
                <c:pt idx="2">
                  <c:v>0.90384109199999996</c:v>
                </c:pt>
                <c:pt idx="3">
                  <c:v>0.89645889099999998</c:v>
                </c:pt>
                <c:pt idx="4">
                  <c:v>0.886014729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B-4A0B-88A3-7712A9582C29}"/>
            </c:ext>
          </c:extLst>
        </c:ser>
        <c:ser>
          <c:idx val="2"/>
          <c:order val="2"/>
          <c:tx>
            <c:strRef>
              <c:f>'[6]Main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Sample'!$D$2:$D$6</c:f>
              <c:numCache>
                <c:formatCode>General</c:formatCode>
                <c:ptCount val="5"/>
                <c:pt idx="0">
                  <c:v>0.96116185499999995</c:v>
                </c:pt>
                <c:pt idx="1">
                  <c:v>0.90498303800000002</c:v>
                </c:pt>
                <c:pt idx="2">
                  <c:v>0.909577203</c:v>
                </c:pt>
                <c:pt idx="3">
                  <c:v>0.90397307800000004</c:v>
                </c:pt>
                <c:pt idx="4">
                  <c:v>0.88570542600000002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B-4A0B-88A3-7712A9582C29}"/>
            </c:ext>
          </c:extLst>
        </c:ser>
        <c:ser>
          <c:idx val="3"/>
          <c:order val="3"/>
          <c:tx>
            <c:strRef>
              <c:f>'[6]Main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Sample'!$E$2:$E$6</c:f>
              <c:numCache>
                <c:formatCode>General</c:formatCode>
                <c:ptCount val="5"/>
                <c:pt idx="0">
                  <c:v>0.86717985099999995</c:v>
                </c:pt>
                <c:pt idx="1">
                  <c:v>0.87156505500000003</c:v>
                </c:pt>
                <c:pt idx="2">
                  <c:v>0.88028735800000002</c:v>
                </c:pt>
                <c:pt idx="3">
                  <c:v>0.86456854599999999</c:v>
                </c:pt>
                <c:pt idx="4">
                  <c:v>0.86368571100000002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B-4A0B-88A3-7712A9582C29}"/>
            </c:ext>
          </c:extLst>
        </c:ser>
        <c:ser>
          <c:idx val="4"/>
          <c:order val="4"/>
          <c:tx>
            <c:strRef>
              <c:f>'[6]Main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Sample'!$F$2:$F$6</c:f>
              <c:numCache>
                <c:formatCode>General</c:formatCode>
                <c:ptCount val="5"/>
                <c:pt idx="0">
                  <c:v>0.91925539499999998</c:v>
                </c:pt>
                <c:pt idx="1">
                  <c:v>0.89273424499999998</c:v>
                </c:pt>
                <c:pt idx="2">
                  <c:v>0.89174861300000008</c:v>
                </c:pt>
                <c:pt idx="3">
                  <c:v>0.88320776400000001</c:v>
                </c:pt>
                <c:pt idx="4">
                  <c:v>0.87241056300000008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B-4A0B-88A3-7712A9582C29}"/>
            </c:ext>
          </c:extLst>
        </c:ser>
        <c:ser>
          <c:idx val="5"/>
          <c:order val="5"/>
          <c:tx>
            <c:strRef>
              <c:f>'[6]Main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Sample'!$G$2:$G$6</c:f>
              <c:numCache>
                <c:formatCode>General</c:formatCode>
                <c:ptCount val="5"/>
                <c:pt idx="0">
                  <c:v>0.95559327700000007</c:v>
                </c:pt>
                <c:pt idx="1">
                  <c:v>0.89205641700000005</c:v>
                </c:pt>
                <c:pt idx="2">
                  <c:v>0.89882674200000001</c:v>
                </c:pt>
                <c:pt idx="3">
                  <c:v>0.89097189499999996</c:v>
                </c:pt>
                <c:pt idx="4">
                  <c:v>0.87362075399999994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B-4A0B-88A3-7712A9582C29}"/>
            </c:ext>
          </c:extLst>
        </c:ser>
        <c:ser>
          <c:idx val="6"/>
          <c:order val="6"/>
          <c:tx>
            <c:strRef>
              <c:f>'[6]Main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Sample'!$H$2:$H$6</c:f>
              <c:numCache>
                <c:formatCode>General</c:formatCode>
                <c:ptCount val="5"/>
                <c:pt idx="0">
                  <c:v>0.89648709100000001</c:v>
                </c:pt>
                <c:pt idx="1">
                  <c:v>0.90162625500000004</c:v>
                </c:pt>
                <c:pt idx="2">
                  <c:v>0.90983843800000008</c:v>
                </c:pt>
                <c:pt idx="3">
                  <c:v>0.89427962599999999</c:v>
                </c:pt>
                <c:pt idx="4">
                  <c:v>0.89404683100000004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B-4A0B-88A3-7712A9582C29}"/>
            </c:ext>
          </c:extLst>
        </c:ser>
        <c:ser>
          <c:idx val="7"/>
          <c:order val="7"/>
          <c:tx>
            <c:strRef>
              <c:f>'[6]Main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Sample'!$I$2:$I$6</c:f>
              <c:numCache>
                <c:formatCode>General</c:formatCode>
                <c:ptCount val="5"/>
                <c:pt idx="0">
                  <c:v>0.94153667500000005</c:v>
                </c:pt>
                <c:pt idx="1">
                  <c:v>0.91788404500000009</c:v>
                </c:pt>
                <c:pt idx="2">
                  <c:v>0.91806473300000002</c:v>
                </c:pt>
                <c:pt idx="3">
                  <c:v>0.90990672400000006</c:v>
                </c:pt>
                <c:pt idx="4">
                  <c:v>0.90092080299999999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8B-4A0B-88A3-7712A9582C29}"/>
            </c:ext>
          </c:extLst>
        </c:ser>
        <c:ser>
          <c:idx val="8"/>
          <c:order val="8"/>
          <c:tx>
            <c:strRef>
              <c:f>'[6]Main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Sample'!$J$2:$J$6</c:f>
              <c:numCache>
                <c:formatCode>General</c:formatCode>
                <c:ptCount val="5"/>
                <c:pt idx="0">
                  <c:v>0.97341875700000002</c:v>
                </c:pt>
                <c:pt idx="1">
                  <c:v>0.91738105700000006</c:v>
                </c:pt>
                <c:pt idx="2">
                  <c:v>0.92427510199999996</c:v>
                </c:pt>
                <c:pt idx="3">
                  <c:v>0.91704913499999996</c:v>
                </c:pt>
                <c:pt idx="4">
                  <c:v>0.90225339400000004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8B-4A0B-88A3-7712A9582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7344"/>
        <c:axId val="43498880"/>
      </c:lineChart>
      <c:catAx>
        <c:axId val="434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880"/>
        <c:crosses val="autoZero"/>
        <c:auto val="1"/>
        <c:lblAlgn val="ctr"/>
        <c:lblOffset val="100"/>
        <c:noMultiLvlLbl val="0"/>
      </c:catAx>
      <c:valAx>
        <c:axId val="434988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SIM1: CVs for Wave 11 respondents, Main Sample, Waves 12-16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'[6]Main Sample'!$B$15</c:f>
              <c:strCache>
                <c:ptCount val="1"/>
                <c:pt idx="0">
                  <c:v>P1_CV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Sample'!$B$16:$B$20</c:f>
              <c:numCache>
                <c:formatCode>General</c:formatCode>
                <c:ptCount val="5"/>
                <c:pt idx="0">
                  <c:v>7.0687615999999995E-2</c:v>
                </c:pt>
                <c:pt idx="1">
                  <c:v>6.9835144000000002E-2</c:v>
                </c:pt>
                <c:pt idx="2">
                  <c:v>6.3346031999999997E-2</c:v>
                </c:pt>
                <c:pt idx="3">
                  <c:v>7.2338605E-2</c:v>
                </c:pt>
                <c:pt idx="4">
                  <c:v>7.4932405999999993E-2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E-4128-87EF-EE8B3E3619AA}"/>
            </c:ext>
          </c:extLst>
        </c:ser>
        <c:ser>
          <c:idx val="1"/>
          <c:order val="1"/>
          <c:tx>
            <c:strRef>
              <c:f>'[6]Main Sample'!$C$15</c:f>
              <c:strCache>
                <c:ptCount val="1"/>
                <c:pt idx="0">
                  <c:v>P2_CV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Sample'!$C$16:$C$20</c:f>
              <c:numCache>
                <c:formatCode>General</c:formatCode>
                <c:ptCount val="5"/>
                <c:pt idx="0">
                  <c:v>3.72684E-2</c:v>
                </c:pt>
                <c:pt idx="1">
                  <c:v>5.2247200000000001E-2</c:v>
                </c:pt>
                <c:pt idx="2">
                  <c:v>5.3898099999999997E-2</c:v>
                </c:pt>
                <c:pt idx="3">
                  <c:v>5.8425900000000003E-2</c:v>
                </c:pt>
                <c:pt idx="4">
                  <c:v>6.5543843000000004E-2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E-4128-87EF-EE8B3E3619AA}"/>
            </c:ext>
          </c:extLst>
        </c:ser>
        <c:ser>
          <c:idx val="2"/>
          <c:order val="2"/>
          <c:tx>
            <c:strRef>
              <c:f>'[6]Main Sample'!$D$15</c:f>
              <c:strCache>
                <c:ptCount val="1"/>
                <c:pt idx="0">
                  <c:v>P3_CV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Sample'!$D$16:$D$20</c:f>
              <c:numCache>
                <c:formatCode>General</c:formatCode>
                <c:ptCount val="5"/>
                <c:pt idx="0">
                  <c:v>2.0249E-2</c:v>
                </c:pt>
                <c:pt idx="1">
                  <c:v>5.19195E-2</c:v>
                </c:pt>
                <c:pt idx="2">
                  <c:v>4.9849400000000002E-2</c:v>
                </c:pt>
                <c:pt idx="3">
                  <c:v>5.3445800000000002E-2</c:v>
                </c:pt>
                <c:pt idx="4">
                  <c:v>6.4695637E-2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E-4128-87EF-EE8B3E3619AA}"/>
            </c:ext>
          </c:extLst>
        </c:ser>
        <c:ser>
          <c:idx val="3"/>
          <c:order val="3"/>
          <c:tx>
            <c:strRef>
              <c:f>'[6]Main Sample'!$E$15</c:f>
              <c:strCache>
                <c:ptCount val="1"/>
                <c:pt idx="0">
                  <c:v>P1_CV_LB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Sample'!$E$16:$E$20</c:f>
              <c:numCache>
                <c:formatCode>General</c:formatCode>
                <c:ptCount val="5"/>
                <c:pt idx="0">
                  <c:v>6.1921093000000003E-2</c:v>
                </c:pt>
                <c:pt idx="1">
                  <c:v>6.05785E-2</c:v>
                </c:pt>
                <c:pt idx="2">
                  <c:v>5.4426079000000002E-2</c:v>
                </c:pt>
                <c:pt idx="3">
                  <c:v>6.3425401000000006E-2</c:v>
                </c:pt>
                <c:pt idx="4">
                  <c:v>6.5540994999999991E-2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E-4128-87EF-EE8B3E3619AA}"/>
            </c:ext>
          </c:extLst>
        </c:ser>
        <c:ser>
          <c:idx val="4"/>
          <c:order val="4"/>
          <c:tx>
            <c:strRef>
              <c:f>'[6]Main Sample'!$F$15</c:f>
              <c:strCache>
                <c:ptCount val="1"/>
                <c:pt idx="0">
                  <c:v>P2_CV_LB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Sample'!$F$16:$F$20</c:f>
              <c:numCache>
                <c:formatCode>General</c:formatCode>
                <c:ptCount val="5"/>
                <c:pt idx="0">
                  <c:v>3.13031E-2</c:v>
                </c:pt>
                <c:pt idx="1">
                  <c:v>4.558388E-2</c:v>
                </c:pt>
                <c:pt idx="2">
                  <c:v>4.5925140000000003E-2</c:v>
                </c:pt>
                <c:pt idx="3">
                  <c:v>5.0837460000000001E-2</c:v>
                </c:pt>
                <c:pt idx="4">
                  <c:v>5.6978610000000006E-2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E-4128-87EF-EE8B3E3619AA}"/>
            </c:ext>
          </c:extLst>
        </c:ser>
        <c:ser>
          <c:idx val="5"/>
          <c:order val="5"/>
          <c:tx>
            <c:strRef>
              <c:f>'[6]Main Sample'!$G$15</c:f>
              <c:strCache>
                <c:ptCount val="1"/>
                <c:pt idx="0">
                  <c:v>P3_CV_LB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Sample'!$G$16:$G$20</c:f>
              <c:numCache>
                <c:formatCode>General</c:formatCode>
                <c:ptCount val="5"/>
                <c:pt idx="0">
                  <c:v>1.382068E-2</c:v>
                </c:pt>
                <c:pt idx="1">
                  <c:v>4.5126619999999999E-2</c:v>
                </c:pt>
                <c:pt idx="2">
                  <c:v>4.1708000000000002E-2</c:v>
                </c:pt>
                <c:pt idx="3">
                  <c:v>4.6085559999999998E-2</c:v>
                </c:pt>
                <c:pt idx="4">
                  <c:v>5.5230236999999995E-2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E-4128-87EF-EE8B3E3619AA}"/>
            </c:ext>
          </c:extLst>
        </c:ser>
        <c:ser>
          <c:idx val="6"/>
          <c:order val="6"/>
          <c:tx>
            <c:strRef>
              <c:f>'[6]Main Sample'!$H$15</c:f>
              <c:strCache>
                <c:ptCount val="1"/>
                <c:pt idx="0">
                  <c:v>P1_CV_UB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Sample'!$H$16:$H$20</c:f>
              <c:numCache>
                <c:formatCode>General</c:formatCode>
                <c:ptCount val="5"/>
                <c:pt idx="0">
                  <c:v>7.9453533000000007E-2</c:v>
                </c:pt>
                <c:pt idx="1">
                  <c:v>7.9091060000000005E-2</c:v>
                </c:pt>
                <c:pt idx="2">
                  <c:v>7.2265238999999995E-2</c:v>
                </c:pt>
                <c:pt idx="3">
                  <c:v>8.1251161000000002E-2</c:v>
                </c:pt>
                <c:pt idx="4">
                  <c:v>8.4323074999999997E-2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5E-4128-87EF-EE8B3E3619AA}"/>
            </c:ext>
          </c:extLst>
        </c:ser>
        <c:ser>
          <c:idx val="7"/>
          <c:order val="7"/>
          <c:tx>
            <c:strRef>
              <c:f>'[6]Main Sample'!$I$15</c:f>
              <c:strCache>
                <c:ptCount val="1"/>
                <c:pt idx="0">
                  <c:v>P2_CV_UB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Sample'!$I$16:$I$20</c:f>
              <c:numCache>
                <c:formatCode>General</c:formatCode>
                <c:ptCount val="5"/>
                <c:pt idx="0">
                  <c:v>4.3233300000000002E-2</c:v>
                </c:pt>
                <c:pt idx="1">
                  <c:v>5.9545320000000006E-2</c:v>
                </c:pt>
                <c:pt idx="2">
                  <c:v>6.0675859999999998E-2</c:v>
                </c:pt>
                <c:pt idx="3">
                  <c:v>6.5903539999999997E-2</c:v>
                </c:pt>
                <c:pt idx="4">
                  <c:v>7.3375050000000011E-2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5E-4128-87EF-EE8B3E3619AA}"/>
            </c:ext>
          </c:extLst>
        </c:ser>
        <c:ser>
          <c:idx val="8"/>
          <c:order val="8"/>
          <c:tx>
            <c:strRef>
              <c:f>'[6]Main Sample'!$J$15</c:f>
              <c:strCache>
                <c:ptCount val="1"/>
                <c:pt idx="0">
                  <c:v>P3_CV_UB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'[6]Main Sample'!$A$16:$A$20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'[6]Main Sample'!$J$16:$J$20</c:f>
              <c:numCache>
                <c:formatCode>General</c:formatCode>
                <c:ptCount val="5"/>
                <c:pt idx="0">
                  <c:v>2.3088919999999999E-2</c:v>
                </c:pt>
                <c:pt idx="1">
                  <c:v>5.8959379999999999E-2</c:v>
                </c:pt>
                <c:pt idx="2">
                  <c:v>5.5724799999999998E-2</c:v>
                </c:pt>
                <c:pt idx="3">
                  <c:v>6.0573840000000004E-2</c:v>
                </c:pt>
                <c:pt idx="4">
                  <c:v>7.1409356999999993E-2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5E-4128-87EF-EE8B3E361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3072"/>
        <c:axId val="46644608"/>
      </c:lineChart>
      <c:catAx>
        <c:axId val="466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608"/>
        <c:crosses val="autoZero"/>
        <c:auto val="1"/>
        <c:lblAlgn val="ctr"/>
        <c:lblOffset val="100"/>
        <c:noMultiLvlLbl val="0"/>
      </c:catAx>
      <c:valAx>
        <c:axId val="4664460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0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2892506083796"/>
          <c:y val="0.86386112627010736"/>
          <c:w val="0.48812310225927635"/>
          <c:h val="0.1229375535978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SIM2: R-Indicators</a:t>
            </a:r>
            <a:r>
              <a:rPr lang="en-AU" b="1" baseline="0"/>
              <a:t> for Wave 11 respondents, Main Sample, Waves 12-16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98951601638E-2"/>
          <c:y val="8.1606053505766996E-2"/>
          <c:w val="0.92619162188059823"/>
          <c:h val="0.7114116923503373"/>
        </c:manualLayout>
      </c:layout>
      <c:lineChart>
        <c:grouping val="standard"/>
        <c:varyColors val="0"/>
        <c:ser>
          <c:idx val="0"/>
          <c:order val="0"/>
          <c:tx>
            <c:strRef>
              <c:f>'[7]Main Sample'!$B$1</c:f>
              <c:strCache>
                <c:ptCount val="1"/>
                <c:pt idx="0">
                  <c:v>P1_R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Sample'!$B$2:$B$6</c:f>
              <c:numCache>
                <c:formatCode>General</c:formatCode>
                <c:ptCount val="5"/>
                <c:pt idx="0">
                  <c:v>0.88183296499999997</c:v>
                </c:pt>
                <c:pt idx="1">
                  <c:v>0.88659506399999999</c:v>
                </c:pt>
                <c:pt idx="2">
                  <c:v>0.89506228099999996</c:v>
                </c:pt>
                <c:pt idx="3">
                  <c:v>0.87942354599999994</c:v>
                </c:pt>
                <c:pt idx="4">
                  <c:v>0.87886567000000004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1-4789-A4D1-64B147B19A58}"/>
            </c:ext>
          </c:extLst>
        </c:ser>
        <c:ser>
          <c:idx val="1"/>
          <c:order val="1"/>
          <c:tx>
            <c:strRef>
              <c:f>'[7]Main Sample'!$C$1</c:f>
              <c:strCache>
                <c:ptCount val="1"/>
                <c:pt idx="0">
                  <c:v>P2_R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D6F-44E7-BFDE-6EB8518510FD}"/>
              </c:ext>
            </c:extLst>
          </c:dPt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Sample'!$C$2:$C$6</c:f>
              <c:numCache>
                <c:formatCode>General</c:formatCode>
                <c:ptCount val="5"/>
                <c:pt idx="0">
                  <c:v>0.93039558499999997</c:v>
                </c:pt>
                <c:pt idx="1">
                  <c:v>0.971139325</c:v>
                </c:pt>
                <c:pt idx="2">
                  <c:v>0.97607983799999998</c:v>
                </c:pt>
                <c:pt idx="3">
                  <c:v>0.95329770999999996</c:v>
                </c:pt>
                <c:pt idx="4">
                  <c:v>0.95057590800000002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1-4789-A4D1-64B147B19A58}"/>
            </c:ext>
          </c:extLst>
        </c:ser>
        <c:ser>
          <c:idx val="2"/>
          <c:order val="2"/>
          <c:tx>
            <c:strRef>
              <c:f>'[7]Main Sample'!$D$1</c:f>
              <c:strCache>
                <c:ptCount val="1"/>
                <c:pt idx="0">
                  <c:v>P3_R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D6F-44E7-BFDE-6EB8518510FD}"/>
              </c:ext>
            </c:extLst>
          </c:dPt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Sample'!$D$2:$D$6</c:f>
              <c:numCache>
                <c:formatCode>General</c:formatCode>
                <c:ptCount val="5"/>
                <c:pt idx="0">
                  <c:v>0.96116185499999995</c:v>
                </c:pt>
                <c:pt idx="1">
                  <c:v>0.97857894099999998</c:v>
                </c:pt>
                <c:pt idx="2">
                  <c:v>0.97500360699999999</c:v>
                </c:pt>
                <c:pt idx="3">
                  <c:v>0.97122707900000005</c:v>
                </c:pt>
                <c:pt idx="4">
                  <c:v>0.96768988499999997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1-4789-A4D1-64B147B19A58}"/>
            </c:ext>
          </c:extLst>
        </c:ser>
        <c:ser>
          <c:idx val="3"/>
          <c:order val="3"/>
          <c:tx>
            <c:strRef>
              <c:f>'[7]Main Sample'!$E$1</c:f>
              <c:strCache>
                <c:ptCount val="1"/>
                <c:pt idx="0">
                  <c:v>P1_R_LB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Sample'!$E$2:$E$6</c:f>
              <c:numCache>
                <c:formatCode>General</c:formatCode>
                <c:ptCount val="5"/>
                <c:pt idx="0">
                  <c:v>0.86717934499999993</c:v>
                </c:pt>
                <c:pt idx="1">
                  <c:v>0.87156446399999998</c:v>
                </c:pt>
                <c:pt idx="2">
                  <c:v>0.88028674099999993</c:v>
                </c:pt>
                <c:pt idx="3">
                  <c:v>0.86456800599999994</c:v>
                </c:pt>
                <c:pt idx="4">
                  <c:v>0.86368511000000003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1-4789-A4D1-64B147B19A58}"/>
            </c:ext>
          </c:extLst>
        </c:ser>
        <c:ser>
          <c:idx val="4"/>
          <c:order val="4"/>
          <c:tx>
            <c:strRef>
              <c:f>'[7]Main Sample'!$F$1</c:f>
              <c:strCache>
                <c:ptCount val="1"/>
                <c:pt idx="0">
                  <c:v>P2_R_LB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Sample'!$F$2:$F$6</c:f>
              <c:numCache>
                <c:formatCode>General</c:formatCode>
                <c:ptCount val="5"/>
                <c:pt idx="0">
                  <c:v>0.91925494499999993</c:v>
                </c:pt>
                <c:pt idx="1">
                  <c:v>0.95646160499999999</c:v>
                </c:pt>
                <c:pt idx="2">
                  <c:v>0.961864618</c:v>
                </c:pt>
                <c:pt idx="3">
                  <c:v>0.93954926999999999</c:v>
                </c:pt>
                <c:pt idx="4">
                  <c:v>0.93587876800000003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1-4789-A4D1-64B147B19A58}"/>
            </c:ext>
          </c:extLst>
        </c:ser>
        <c:ser>
          <c:idx val="5"/>
          <c:order val="5"/>
          <c:tx>
            <c:strRef>
              <c:f>'[7]Main Sample'!$G$1</c:f>
              <c:strCache>
                <c:ptCount val="1"/>
                <c:pt idx="0">
                  <c:v>P3_R_LB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Sample'!$G$2:$G$6</c:f>
              <c:numCache>
                <c:formatCode>General</c:formatCode>
                <c:ptCount val="5"/>
                <c:pt idx="0">
                  <c:v>0.95194579499999998</c:v>
                </c:pt>
                <c:pt idx="1">
                  <c:v>0.96645304099999996</c:v>
                </c:pt>
                <c:pt idx="2">
                  <c:v>0.95988158700000004</c:v>
                </c:pt>
                <c:pt idx="3">
                  <c:v>0.95759197900000004</c:v>
                </c:pt>
                <c:pt idx="4">
                  <c:v>0.95267584500000002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01-4789-A4D1-64B147B19A58}"/>
            </c:ext>
          </c:extLst>
        </c:ser>
        <c:ser>
          <c:idx val="6"/>
          <c:order val="6"/>
          <c:tx>
            <c:strRef>
              <c:f>'[7]Main Sample'!$H$1</c:f>
              <c:strCache>
                <c:ptCount val="1"/>
                <c:pt idx="0">
                  <c:v>P1_R_UB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Sample'!$H$2:$H$6</c:f>
              <c:numCache>
                <c:formatCode>General</c:formatCode>
                <c:ptCount val="5"/>
                <c:pt idx="0">
                  <c:v>0.896486585</c:v>
                </c:pt>
                <c:pt idx="1">
                  <c:v>0.90162566399999999</c:v>
                </c:pt>
                <c:pt idx="2">
                  <c:v>0.90983782099999999</c:v>
                </c:pt>
                <c:pt idx="3">
                  <c:v>0.89427908599999995</c:v>
                </c:pt>
                <c:pt idx="4">
                  <c:v>0.89404623000000005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01-4789-A4D1-64B147B19A58}"/>
            </c:ext>
          </c:extLst>
        </c:ser>
        <c:ser>
          <c:idx val="7"/>
          <c:order val="7"/>
          <c:tx>
            <c:strRef>
              <c:f>'[7]Main Sample'!$I$1</c:f>
              <c:strCache>
                <c:ptCount val="1"/>
                <c:pt idx="0">
                  <c:v>P2_R_UB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Sample'!$I$2:$I$6</c:f>
              <c:numCache>
                <c:formatCode>General</c:formatCode>
                <c:ptCount val="5"/>
                <c:pt idx="0">
                  <c:v>0.941536225</c:v>
                </c:pt>
                <c:pt idx="1">
                  <c:v>0.985817045</c:v>
                </c:pt>
                <c:pt idx="2">
                  <c:v>0.99029505799999995</c:v>
                </c:pt>
                <c:pt idx="3">
                  <c:v>0.96704614999999994</c:v>
                </c:pt>
                <c:pt idx="4">
                  <c:v>0.96527304800000002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01-4789-A4D1-64B147B19A58}"/>
            </c:ext>
          </c:extLst>
        </c:ser>
        <c:ser>
          <c:idx val="8"/>
          <c:order val="8"/>
          <c:tx>
            <c:strRef>
              <c:f>'[7]Main Sample'!$J$1</c:f>
              <c:strCache>
                <c:ptCount val="1"/>
                <c:pt idx="0">
                  <c:v>P3_R_UB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'[7]Main Sample'!$A$2:$A$6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'[7]Main Sample'!$J$2:$J$6</c:f>
              <c:numCache>
                <c:formatCode>General</c:formatCode>
                <c:ptCount val="5"/>
                <c:pt idx="0">
                  <c:v>0.97037791499999992</c:v>
                </c:pt>
                <c:pt idx="1">
                  <c:v>0.990704841</c:v>
                </c:pt>
                <c:pt idx="2">
                  <c:v>0.99012562699999995</c:v>
                </c:pt>
                <c:pt idx="3">
                  <c:v>0.98486217900000006</c:v>
                </c:pt>
                <c:pt idx="4">
                  <c:v>0.98270392499999992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01-4789-A4D1-64B147B1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1472"/>
        <c:axId val="46691456"/>
      </c:lineChart>
      <c:catAx>
        <c:axId val="466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1456"/>
        <c:crosses val="autoZero"/>
        <c:auto val="1"/>
        <c:lblAlgn val="ctr"/>
        <c:lblOffset val="100"/>
        <c:noMultiLvlLbl val="0"/>
      </c:catAx>
      <c:valAx>
        <c:axId val="4669145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9633869295752"/>
          <c:y val="0.87628595174003066"/>
          <c:w val="0.46571413867384231"/>
          <c:h val="0.1198313068072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38100</xdr:rowOff>
    </xdr:from>
    <xdr:to>
      <xdr:col>21</xdr:col>
      <xdr:colOff>266700</xdr:colOff>
      <xdr:row>21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834BE-F691-407E-8DF9-6481F4998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22</xdr:row>
      <xdr:rowOff>85725</xdr:rowOff>
    </xdr:from>
    <xdr:to>
      <xdr:col>21</xdr:col>
      <xdr:colOff>276225</xdr:colOff>
      <xdr:row>43</xdr:row>
      <xdr:rowOff>173831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E7D293-53CE-4CCA-821F-65CD03E86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0.07044</cdr:x>
      <cdr:y>0.83379</cdr:y>
    </cdr:from>
    <cdr:to>
      <cdr:x>0.99541</cdr:x>
      <cdr:y>0.89918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4E6AB2-6804-45E8-B592-667283780A56}"/>
            </a:ext>
          </a:extLst>
        </cdr:cNvPr>
        <cdr:cNvSpPr txBox="1"/>
      </cdr:nvSpPr>
      <cdr:spPr>
        <a:xfrm xmlns:a="http://schemas.openxmlformats.org/drawingml/2006/main">
          <a:off x="438151" y="2914651"/>
          <a:ext cx="5753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400">
              <a:effectLst/>
              <a:latin typeface="+mn-lt"/>
              <a:ea typeface="+mn-ea"/>
              <a:cs typeface="+mn-cs"/>
            </a:rPr>
            <a:t>HILDA main sample                     HILDA topup sample             Understanding Society</a:t>
          </a:r>
          <a:endParaRPr lang="en-AU" sz="1400">
            <a:effectLst/>
          </a:endParaRPr>
        </a:p>
        <a:p xmlns:a="http://schemas.openxmlformats.org/drawingml/2006/main">
          <a:r>
            <a:rPr lang="en-AU" sz="1100">
              <a:effectLst/>
              <a:latin typeface="+mn-lt"/>
              <a:ea typeface="+mn-ea"/>
              <a:cs typeface="+mn-cs"/>
            </a:rPr>
            <a:t>Society</a:t>
          </a:r>
          <a:endParaRPr lang="en-AU" sz="1000">
            <a:effectLst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0</xdr:row>
      <xdr:rowOff>66675</xdr:rowOff>
    </xdr:from>
    <xdr:to>
      <xdr:col>22</xdr:col>
      <xdr:colOff>412323</xdr:colOff>
      <xdr:row>22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3B0A74-8B7B-406B-8DA2-58645F9D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22</xdr:row>
      <xdr:rowOff>161925</xdr:rowOff>
    </xdr:from>
    <xdr:to>
      <xdr:col>22</xdr:col>
      <xdr:colOff>431374</xdr:colOff>
      <xdr:row>44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AF3668-DDE6-41EF-BEDC-AFF30920A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76200</xdr:colOff>
      <xdr:row>1</xdr:row>
      <xdr:rowOff>104775</xdr:rowOff>
    </xdr:from>
    <xdr:to>
      <xdr:col>44</xdr:col>
      <xdr:colOff>171450</xdr:colOff>
      <xdr:row>23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51486-BA69-49F6-A4EC-343916E13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76200</xdr:colOff>
      <xdr:row>69</xdr:row>
      <xdr:rowOff>95250</xdr:rowOff>
    </xdr:from>
    <xdr:to>
      <xdr:col>44</xdr:col>
      <xdr:colOff>171450</xdr:colOff>
      <xdr:row>90</xdr:row>
      <xdr:rowOff>183356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26262-BD0A-4020-92BD-573BACDA0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76200</xdr:colOff>
      <xdr:row>23</xdr:row>
      <xdr:rowOff>66675</xdr:rowOff>
    </xdr:from>
    <xdr:to>
      <xdr:col>44</xdr:col>
      <xdr:colOff>171450</xdr:colOff>
      <xdr:row>44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2FA7A-1E79-4F66-B475-818798562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76200</xdr:colOff>
      <xdr:row>91</xdr:row>
      <xdr:rowOff>66675</xdr:rowOff>
    </xdr:from>
    <xdr:to>
      <xdr:col>44</xdr:col>
      <xdr:colOff>171450</xdr:colOff>
      <xdr:row>112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385D1D-2692-44E7-9E20-37E6EB5BF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247650</xdr:colOff>
      <xdr:row>23</xdr:row>
      <xdr:rowOff>85725</xdr:rowOff>
    </xdr:from>
    <xdr:to>
      <xdr:col>55</xdr:col>
      <xdr:colOff>342900</xdr:colOff>
      <xdr:row>44</xdr:row>
      <xdr:rowOff>173831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6CF11-D828-4381-94FF-A103505A1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85725</xdr:colOff>
      <xdr:row>45</xdr:row>
      <xdr:rowOff>47625</xdr:rowOff>
    </xdr:from>
    <xdr:to>
      <xdr:col>44</xdr:col>
      <xdr:colOff>180975</xdr:colOff>
      <xdr:row>66</xdr:row>
      <xdr:rowOff>135731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9C6CC4-63E2-476A-A6D1-73AA2C397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257175</xdr:colOff>
      <xdr:row>45</xdr:row>
      <xdr:rowOff>66675</xdr:rowOff>
    </xdr:from>
    <xdr:to>
      <xdr:col>55</xdr:col>
      <xdr:colOff>352425</xdr:colOff>
      <xdr:row>66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921B5C-0B0B-48CC-AA1A-D9681EEE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257175</xdr:colOff>
      <xdr:row>91</xdr:row>
      <xdr:rowOff>66675</xdr:rowOff>
    </xdr:from>
    <xdr:to>
      <xdr:col>55</xdr:col>
      <xdr:colOff>352425</xdr:colOff>
      <xdr:row>112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0FBDDC-7BAD-4046-8E04-D35634D35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238125</xdr:colOff>
      <xdr:row>113</xdr:row>
      <xdr:rowOff>47625</xdr:rowOff>
    </xdr:from>
    <xdr:to>
      <xdr:col>55</xdr:col>
      <xdr:colOff>333375</xdr:colOff>
      <xdr:row>134</xdr:row>
      <xdr:rowOff>135731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859042-16A0-473E-94E1-61721989A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85725</xdr:colOff>
      <xdr:row>113</xdr:row>
      <xdr:rowOff>57150</xdr:rowOff>
    </xdr:from>
    <xdr:to>
      <xdr:col>44</xdr:col>
      <xdr:colOff>180975</xdr:colOff>
      <xdr:row>134</xdr:row>
      <xdr:rowOff>145256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6E9D0C-3EB9-4A0A-8213-04B67CD72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34019</xdr:colOff>
      <xdr:row>1</xdr:row>
      <xdr:rowOff>57148</xdr:rowOff>
    </xdr:from>
    <xdr:to>
      <xdr:col>32</xdr:col>
      <xdr:colOff>353786</xdr:colOff>
      <xdr:row>34</xdr:row>
      <xdr:rowOff>54427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621999-F9DD-4C13-8A66-C6B26DA55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367392</xdr:colOff>
      <xdr:row>35</xdr:row>
      <xdr:rowOff>54429</xdr:rowOff>
    </xdr:from>
    <xdr:to>
      <xdr:col>32</xdr:col>
      <xdr:colOff>74838</xdr:colOff>
      <xdr:row>68</xdr:row>
      <xdr:rowOff>51708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2129AC-875D-4C66-9BA6-F3295840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66675</xdr:colOff>
      <xdr:row>0</xdr:row>
      <xdr:rowOff>76200</xdr:rowOff>
    </xdr:from>
    <xdr:to>
      <xdr:col>45</xdr:col>
      <xdr:colOff>393274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AF22D-CCA7-4A94-A552-391196834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76200</xdr:colOff>
      <xdr:row>22</xdr:row>
      <xdr:rowOff>142875</xdr:rowOff>
    </xdr:from>
    <xdr:to>
      <xdr:col>45</xdr:col>
      <xdr:colOff>402799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1A2AD-882D-42A6-A96B-F072089C6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76200</xdr:colOff>
      <xdr:row>45</xdr:row>
      <xdr:rowOff>28575</xdr:rowOff>
    </xdr:from>
    <xdr:to>
      <xdr:col>45</xdr:col>
      <xdr:colOff>402799</xdr:colOff>
      <xdr:row>67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C9ED33-4775-42F6-B809-D690FBC7A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95250</xdr:colOff>
      <xdr:row>69</xdr:row>
      <xdr:rowOff>114300</xdr:rowOff>
    </xdr:from>
    <xdr:to>
      <xdr:col>45</xdr:col>
      <xdr:colOff>421849</xdr:colOff>
      <xdr:row>91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EDEF8D-5DEB-47D1-937D-3A46BFDE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95250</xdr:colOff>
      <xdr:row>114</xdr:row>
      <xdr:rowOff>142875</xdr:rowOff>
    </xdr:from>
    <xdr:to>
      <xdr:col>45</xdr:col>
      <xdr:colOff>421849</xdr:colOff>
      <xdr:row>136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24E983-2BE9-4586-B745-F3901D9C7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95250</xdr:colOff>
      <xdr:row>92</xdr:row>
      <xdr:rowOff>28575</xdr:rowOff>
    </xdr:from>
    <xdr:to>
      <xdr:col>45</xdr:col>
      <xdr:colOff>421849</xdr:colOff>
      <xdr:row>114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D0F1F-084A-48E4-9980-A1E419FE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560294</xdr:colOff>
      <xdr:row>22</xdr:row>
      <xdr:rowOff>156882</xdr:rowOff>
    </xdr:from>
    <xdr:to>
      <xdr:col>58</xdr:col>
      <xdr:colOff>335564</xdr:colOff>
      <xdr:row>44</xdr:row>
      <xdr:rowOff>156882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EC8A91-AAAF-470A-AF1D-30742947C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582706</xdr:colOff>
      <xdr:row>92</xdr:row>
      <xdr:rowOff>11206</xdr:rowOff>
    </xdr:from>
    <xdr:to>
      <xdr:col>58</xdr:col>
      <xdr:colOff>357976</xdr:colOff>
      <xdr:row>114</xdr:row>
      <xdr:rowOff>11206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454E5D-5A1A-4FE0-8DA5-5A66C2DFF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526677</xdr:colOff>
      <xdr:row>45</xdr:row>
      <xdr:rowOff>56029</xdr:rowOff>
    </xdr:from>
    <xdr:to>
      <xdr:col>58</xdr:col>
      <xdr:colOff>301947</xdr:colOff>
      <xdr:row>67</xdr:row>
      <xdr:rowOff>56029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876FA7-08B2-4B2A-A1AF-C5071EE53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560294</xdr:colOff>
      <xdr:row>114</xdr:row>
      <xdr:rowOff>168089</xdr:rowOff>
    </xdr:from>
    <xdr:to>
      <xdr:col>58</xdr:col>
      <xdr:colOff>335564</xdr:colOff>
      <xdr:row>136</xdr:row>
      <xdr:rowOff>168089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87017A1-6913-4C43-91CE-0A034980A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510269</xdr:colOff>
      <xdr:row>1</xdr:row>
      <xdr:rowOff>155122</xdr:rowOff>
    </xdr:from>
    <xdr:to>
      <xdr:col>32</xdr:col>
      <xdr:colOff>266701</xdr:colOff>
      <xdr:row>34</xdr:row>
      <xdr:rowOff>152401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15D990-FCA9-4FA1-A579-B43D03269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462642</xdr:colOff>
      <xdr:row>35</xdr:row>
      <xdr:rowOff>149678</xdr:rowOff>
    </xdr:from>
    <xdr:to>
      <xdr:col>32</xdr:col>
      <xdr:colOff>219074</xdr:colOff>
      <xdr:row>68</xdr:row>
      <xdr:rowOff>146957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A4F23C-856A-42D0-A4B6-9825CCD7F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76200</xdr:colOff>
      <xdr:row>1</xdr:row>
      <xdr:rowOff>104775</xdr:rowOff>
    </xdr:from>
    <xdr:to>
      <xdr:col>45</xdr:col>
      <xdr:colOff>171450</xdr:colOff>
      <xdr:row>23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60CC8-4879-4F25-8AE7-4542D6313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76200</xdr:colOff>
      <xdr:row>69</xdr:row>
      <xdr:rowOff>95250</xdr:rowOff>
    </xdr:from>
    <xdr:to>
      <xdr:col>45</xdr:col>
      <xdr:colOff>171450</xdr:colOff>
      <xdr:row>90</xdr:row>
      <xdr:rowOff>183356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9B063-CDDD-4689-8699-4B98E08B2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76200</xdr:colOff>
      <xdr:row>23</xdr:row>
      <xdr:rowOff>66675</xdr:rowOff>
    </xdr:from>
    <xdr:to>
      <xdr:col>45</xdr:col>
      <xdr:colOff>171450</xdr:colOff>
      <xdr:row>44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03EA7-F511-4FBB-A871-B432E43D8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76200</xdr:colOff>
      <xdr:row>91</xdr:row>
      <xdr:rowOff>66675</xdr:rowOff>
    </xdr:from>
    <xdr:to>
      <xdr:col>45</xdr:col>
      <xdr:colOff>171450</xdr:colOff>
      <xdr:row>112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993A2-8C41-4BC7-883F-0EF898B8B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247650</xdr:colOff>
      <xdr:row>23</xdr:row>
      <xdr:rowOff>85725</xdr:rowOff>
    </xdr:from>
    <xdr:to>
      <xdr:col>56</xdr:col>
      <xdr:colOff>342900</xdr:colOff>
      <xdr:row>44</xdr:row>
      <xdr:rowOff>173831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E7F686-230C-46EA-8D60-DD790A5D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85725</xdr:colOff>
      <xdr:row>45</xdr:row>
      <xdr:rowOff>47625</xdr:rowOff>
    </xdr:from>
    <xdr:to>
      <xdr:col>45</xdr:col>
      <xdr:colOff>180975</xdr:colOff>
      <xdr:row>66</xdr:row>
      <xdr:rowOff>135731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4FD3BF-DE24-4FEE-8E0A-06183EF1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257175</xdr:colOff>
      <xdr:row>45</xdr:row>
      <xdr:rowOff>66675</xdr:rowOff>
    </xdr:from>
    <xdr:to>
      <xdr:col>56</xdr:col>
      <xdr:colOff>352425</xdr:colOff>
      <xdr:row>66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4E958A-A71E-488C-8BEC-93B920E9D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257175</xdr:colOff>
      <xdr:row>91</xdr:row>
      <xdr:rowOff>66675</xdr:rowOff>
    </xdr:from>
    <xdr:to>
      <xdr:col>56</xdr:col>
      <xdr:colOff>352425</xdr:colOff>
      <xdr:row>112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83C837-34D2-40D2-8249-CD4AF5747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238125</xdr:colOff>
      <xdr:row>113</xdr:row>
      <xdr:rowOff>47625</xdr:rowOff>
    </xdr:from>
    <xdr:to>
      <xdr:col>56</xdr:col>
      <xdr:colOff>333375</xdr:colOff>
      <xdr:row>134</xdr:row>
      <xdr:rowOff>135731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35833E-96E7-4A90-B240-60484A42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85725</xdr:colOff>
      <xdr:row>113</xdr:row>
      <xdr:rowOff>57150</xdr:rowOff>
    </xdr:from>
    <xdr:to>
      <xdr:col>45</xdr:col>
      <xdr:colOff>180975</xdr:colOff>
      <xdr:row>134</xdr:row>
      <xdr:rowOff>145256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349512-DC01-4B47-A129-B7B12D9DC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415018</xdr:colOff>
      <xdr:row>1</xdr:row>
      <xdr:rowOff>97970</xdr:rowOff>
    </xdr:from>
    <xdr:to>
      <xdr:col>33</xdr:col>
      <xdr:colOff>122464</xdr:colOff>
      <xdr:row>34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EE7464-32CC-490B-876D-384A1438B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367392</xdr:colOff>
      <xdr:row>35</xdr:row>
      <xdr:rowOff>54429</xdr:rowOff>
    </xdr:from>
    <xdr:to>
      <xdr:col>33</xdr:col>
      <xdr:colOff>74838</xdr:colOff>
      <xdr:row>68</xdr:row>
      <xdr:rowOff>51708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DBBB62-B50C-463C-9833-5E65717DA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66675</xdr:colOff>
      <xdr:row>0</xdr:row>
      <xdr:rowOff>76200</xdr:rowOff>
    </xdr:from>
    <xdr:to>
      <xdr:col>46</xdr:col>
      <xdr:colOff>393274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435A9-370C-45E2-896C-C85BA730F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76200</xdr:colOff>
      <xdr:row>22</xdr:row>
      <xdr:rowOff>142875</xdr:rowOff>
    </xdr:from>
    <xdr:to>
      <xdr:col>46</xdr:col>
      <xdr:colOff>402799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BE7F7-EABE-4AC4-AB2D-1A92BAC3D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76200</xdr:colOff>
      <xdr:row>45</xdr:row>
      <xdr:rowOff>28575</xdr:rowOff>
    </xdr:from>
    <xdr:to>
      <xdr:col>46</xdr:col>
      <xdr:colOff>402799</xdr:colOff>
      <xdr:row>67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D68A3-ABAE-4055-949C-7AF95CD8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95250</xdr:colOff>
      <xdr:row>69</xdr:row>
      <xdr:rowOff>114300</xdr:rowOff>
    </xdr:from>
    <xdr:to>
      <xdr:col>46</xdr:col>
      <xdr:colOff>421849</xdr:colOff>
      <xdr:row>91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717C9-D97D-4FF4-BADE-E9466F931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95250</xdr:colOff>
      <xdr:row>114</xdr:row>
      <xdr:rowOff>142875</xdr:rowOff>
    </xdr:from>
    <xdr:to>
      <xdr:col>46</xdr:col>
      <xdr:colOff>421849</xdr:colOff>
      <xdr:row>136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D8B4B5-6149-429C-BD5C-CF6B53138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95250</xdr:colOff>
      <xdr:row>92</xdr:row>
      <xdr:rowOff>28575</xdr:rowOff>
    </xdr:from>
    <xdr:to>
      <xdr:col>46</xdr:col>
      <xdr:colOff>421849</xdr:colOff>
      <xdr:row>114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5D8E5-E9A4-418F-9626-ACAB0F78F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560294</xdr:colOff>
      <xdr:row>22</xdr:row>
      <xdr:rowOff>156882</xdr:rowOff>
    </xdr:from>
    <xdr:to>
      <xdr:col>59</xdr:col>
      <xdr:colOff>335564</xdr:colOff>
      <xdr:row>44</xdr:row>
      <xdr:rowOff>156882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81EE2D-D0C0-4FEB-81B8-D2A9993FD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582706</xdr:colOff>
      <xdr:row>92</xdr:row>
      <xdr:rowOff>11206</xdr:rowOff>
    </xdr:from>
    <xdr:to>
      <xdr:col>59</xdr:col>
      <xdr:colOff>357976</xdr:colOff>
      <xdr:row>114</xdr:row>
      <xdr:rowOff>11206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33C794-A38B-491E-8637-ED53D9076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526677</xdr:colOff>
      <xdr:row>45</xdr:row>
      <xdr:rowOff>56029</xdr:rowOff>
    </xdr:from>
    <xdr:to>
      <xdr:col>59</xdr:col>
      <xdr:colOff>301947</xdr:colOff>
      <xdr:row>67</xdr:row>
      <xdr:rowOff>56029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87E529-10AF-4678-97B3-2D47D5DA8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560294</xdr:colOff>
      <xdr:row>114</xdr:row>
      <xdr:rowOff>168089</xdr:rowOff>
    </xdr:from>
    <xdr:to>
      <xdr:col>59</xdr:col>
      <xdr:colOff>335564</xdr:colOff>
      <xdr:row>136</xdr:row>
      <xdr:rowOff>168089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1B216C-843A-4C8B-B8AD-249362034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510269</xdr:colOff>
      <xdr:row>1</xdr:row>
      <xdr:rowOff>155122</xdr:rowOff>
    </xdr:from>
    <xdr:to>
      <xdr:col>33</xdr:col>
      <xdr:colOff>266701</xdr:colOff>
      <xdr:row>34</xdr:row>
      <xdr:rowOff>152401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7EE962-17A9-44BF-9BC9-382D728C7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462642</xdr:colOff>
      <xdr:row>35</xdr:row>
      <xdr:rowOff>149678</xdr:rowOff>
    </xdr:from>
    <xdr:to>
      <xdr:col>33</xdr:col>
      <xdr:colOff>219074</xdr:colOff>
      <xdr:row>68</xdr:row>
      <xdr:rowOff>146957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449D7F-93A7-4400-80B2-094B1ECC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2</xdr:row>
      <xdr:rowOff>9525</xdr:rowOff>
    </xdr:from>
    <xdr:to>
      <xdr:col>30</xdr:col>
      <xdr:colOff>561975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9E55C-A069-429D-ADC9-CF4DDDB5E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19050</xdr:colOff>
      <xdr:row>2</xdr:row>
      <xdr:rowOff>9524</xdr:rowOff>
    </xdr:from>
    <xdr:to>
      <xdr:col>39</xdr:col>
      <xdr:colOff>571500</xdr:colOff>
      <xdr:row>20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D17CAE-E6E2-4968-9505-AAB390298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33336</xdr:colOff>
      <xdr:row>22</xdr:row>
      <xdr:rowOff>38099</xdr:rowOff>
    </xdr:from>
    <xdr:to>
      <xdr:col>30</xdr:col>
      <xdr:colOff>571499</xdr:colOff>
      <xdr:row>40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80B80A-9E1B-46DB-AD94-8E869BF0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42862</xdr:colOff>
      <xdr:row>22</xdr:row>
      <xdr:rowOff>28575</xdr:rowOff>
    </xdr:from>
    <xdr:to>
      <xdr:col>39</xdr:col>
      <xdr:colOff>590550</xdr:colOff>
      <xdr:row>40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55CA06-B011-4DC7-B3D8-7EB7F6B91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533399</xdr:colOff>
      <xdr:row>57</xdr:row>
      <xdr:rowOff>28574</xdr:rowOff>
    </xdr:from>
    <xdr:to>
      <xdr:col>53</xdr:col>
      <xdr:colOff>400050</xdr:colOff>
      <xdr:row>78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CF788-7AA4-4A99-8BB2-9517181DA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69</xdr:row>
      <xdr:rowOff>76199</xdr:rowOff>
    </xdr:from>
    <xdr:to>
      <xdr:col>15</xdr:col>
      <xdr:colOff>152399</xdr:colOff>
      <xdr:row>88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E1BCFF-CA16-4C52-8DFD-9BB66723A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57</xdr:row>
      <xdr:rowOff>0</xdr:rowOff>
    </xdr:from>
    <xdr:to>
      <xdr:col>64</xdr:col>
      <xdr:colOff>476251</xdr:colOff>
      <xdr:row>78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8ECB4-706E-41A1-938E-E4EB834E3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0.07479</cdr:x>
      <cdr:y>0.84555</cdr:y>
    </cdr:from>
    <cdr:to>
      <cdr:x>0.99976</cdr:x>
      <cdr:y>0.91094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4E6AB2-6804-45E8-B592-667283780A56}"/>
            </a:ext>
          </a:extLst>
        </cdr:cNvPr>
        <cdr:cNvSpPr txBox="1"/>
      </cdr:nvSpPr>
      <cdr:spPr>
        <a:xfrm xmlns:a="http://schemas.openxmlformats.org/drawingml/2006/main">
          <a:off x="491524" y="3422912"/>
          <a:ext cx="6079135" cy="264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400"/>
            <a:t>HILDA main sample                     HILDA topup sample             Understanding Society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hase%204%20-%20RIndicators%20across%20waves%20-%20Wave%2011%20respondents%20and%20characteristics%20-%20bas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ISQoutput_w11r_simopt2_wave13_P2_TopU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ISQoutput_w11r_simopt2_wave13_P3_TopU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ISQoutput_w11r_simopt2_wave14_P2_TopU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ISQoutput_w11r_simopt2_wave14_P3_TopUp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hase%204%20-%20RIndicators%20across%20waves%20-%20Wave%2011%20respondents%20and%20characteristics%20-%20simopt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hase%204%20-%20RIndicators%20across%20waves%20-%20Wave%2011%20respondents%20and%20characteristics%20-%20simopt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hase%204%20-%20RIndicators%20across%20waves%20-%20Wave%2011%20respondents%20and%20characteristics%20-%20simopt7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hase%204%20-%20RIndicators%20across%20waves%20-%20Wave%2011%20respondents%20and%20characteristics%20-%20simopt8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ISQoutput_w11r_simopt6_wave13_P2_TopUp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ISQoutput_w11r_simopt6_wave13_P3_Top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hase%204%20-%20RIndicators%20across%20waves%20-%20Wave%2011%20respondents%20and%20characteristics%20-%20simopt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ISQoutput_w11r_simopt6_wave14_P2_TopUp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ISQoutput_w11r_simopt6_wave14_P3_TopUp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esponserates\pw_mai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esponserates\pw_topup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esponserates\bp_mai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ing_arc\Adaptivedesign\Responserates\bp_top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hase%204%20-%20RIndicators%20across%20waves%20-%20Wave%2011%20respondents%20and%20characteristics%20-%20simopt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hase%204%20-%20RIndicators%20across%20waves%20-%20Wave%2011%20respondents%20and%20characteristics%20-%20simopt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hase%204%20-%20RIndicators%20across%20waves%20-%20Wave%2011%20respondents%20and%20characteristics%20-%20simopt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%204%20-%20RIndicators%20across%20waves%20-%20Wave%2011%20respondents%20and%20characteristics%20-%20simopt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%204%20-%20RIndicators%20across%20waves%20-%20Wave%2011%20respondents%20and%20characteristics%20-%20simopt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%204%20-%20RIndicators%20across%20waves%20-%20Wave%2011%20respondents%20and%20characteristics%20-%20simopt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%204%20-%20RIndicators%20across%20waves%20-%20Wave%2011%20respondents%20and%20characteristics%20-%20simop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>
        <row r="2">
          <cell r="B2">
            <v>0.89252280699999997</v>
          </cell>
          <cell r="C2">
            <v>0.935218836</v>
          </cell>
          <cell r="D2">
            <v>0.96191603599999997</v>
          </cell>
        </row>
        <row r="3">
          <cell r="B3">
            <v>0.89217502999999998</v>
          </cell>
          <cell r="C3">
            <v>0.93972636899999995</v>
          </cell>
          <cell r="D3">
            <v>0.95273092500000001</v>
          </cell>
        </row>
        <row r="4">
          <cell r="B4">
            <v>0.90530365400000001</v>
          </cell>
          <cell r="C4">
            <v>0.93120284499999995</v>
          </cell>
          <cell r="D4">
            <v>0.94634044500000003</v>
          </cell>
        </row>
        <row r="5">
          <cell r="B5">
            <v>0.89122785400000004</v>
          </cell>
          <cell r="C5">
            <v>0.92225947900000005</v>
          </cell>
          <cell r="D5">
            <v>0.93290130000000004</v>
          </cell>
        </row>
        <row r="6">
          <cell r="B6">
            <v>0.88562144300000001</v>
          </cell>
          <cell r="C6">
            <v>0.90604824100000003</v>
          </cell>
          <cell r="D6">
            <v>0.912846186</v>
          </cell>
        </row>
        <row r="9">
          <cell r="B9">
            <v>7.1722899999999996E-3</v>
          </cell>
          <cell r="C9">
            <v>5.3372599999999999E-3</v>
          </cell>
          <cell r="D9">
            <v>4.2973300000000002E-3</v>
          </cell>
        </row>
        <row r="10">
          <cell r="B10">
            <v>7.4425999999999997E-3</v>
          </cell>
          <cell r="C10">
            <v>5.6365900000000004E-3</v>
          </cell>
          <cell r="D10">
            <v>5.3748099999999998E-3</v>
          </cell>
        </row>
        <row r="11">
          <cell r="B11">
            <v>7.3364499999999996E-3</v>
          </cell>
          <cell r="C11">
            <v>6.0523499999999997E-3</v>
          </cell>
          <cell r="D11">
            <v>5.5524900000000002E-3</v>
          </cell>
        </row>
        <row r="12">
          <cell r="B12">
            <v>7.3854699999999999E-3</v>
          </cell>
          <cell r="C12">
            <v>6.2786600000000001E-3</v>
          </cell>
          <cell r="D12">
            <v>6.0557400000000004E-3</v>
          </cell>
        </row>
        <row r="13">
          <cell r="B13">
            <v>7.5756299999999999E-3</v>
          </cell>
          <cell r="C13">
            <v>6.7655800000000002E-3</v>
          </cell>
          <cell r="D13">
            <v>6.65038E-3</v>
          </cell>
        </row>
        <row r="16">
          <cell r="B16">
            <v>6.4299563000000004E-2</v>
          </cell>
          <cell r="C16">
            <v>3.4769700000000001E-2</v>
          </cell>
          <cell r="D16">
            <v>1.99411E-2</v>
          </cell>
        </row>
        <row r="17">
          <cell r="B17">
            <v>6.6361130000000004E-2</v>
          </cell>
          <cell r="C17">
            <v>3.2792200000000001E-2</v>
          </cell>
          <cell r="D17">
            <v>2.5189599999999999E-2</v>
          </cell>
        </row>
        <row r="18">
          <cell r="B18">
            <v>5.6982199999999997E-2</v>
          </cell>
          <cell r="C18">
            <v>3.7989200000000001E-2</v>
          </cell>
          <cell r="D18">
            <v>2.9003299999999999E-2</v>
          </cell>
        </row>
        <row r="19">
          <cell r="B19">
            <v>6.4859671999999993E-2</v>
          </cell>
          <cell r="C19">
            <v>4.3135100000000003E-2</v>
          </cell>
          <cell r="D19">
            <v>3.6655600000000003E-2</v>
          </cell>
        </row>
        <row r="20">
          <cell r="B20">
            <v>7.0250638000000004E-2</v>
          </cell>
          <cell r="C20">
            <v>5.3027600000000001E-2</v>
          </cell>
          <cell r="D20">
            <v>4.8301200000000002E-2</v>
          </cell>
        </row>
        <row r="23">
          <cell r="B23">
            <v>4.2910600000000002E-3</v>
          </cell>
          <cell r="C23">
            <v>2.8646600000000002E-3</v>
          </cell>
          <cell r="D23">
            <v>2.25012E-3</v>
          </cell>
        </row>
        <row r="24">
          <cell r="B24">
            <v>4.5807199999999999E-3</v>
          </cell>
          <cell r="C24">
            <v>3.0666299999999999E-3</v>
          </cell>
          <cell r="D24">
            <v>2.8642300000000002E-3</v>
          </cell>
        </row>
        <row r="25">
          <cell r="B25">
            <v>4.4146899999999998E-3</v>
          </cell>
          <cell r="C25">
            <v>3.3420799999999999E-3</v>
          </cell>
          <cell r="D25">
            <v>3.0011600000000001E-3</v>
          </cell>
        </row>
        <row r="26">
          <cell r="B26">
            <v>4.4040299999999998E-3</v>
          </cell>
          <cell r="C26">
            <v>3.4838099999999999E-3</v>
          </cell>
          <cell r="D26">
            <v>3.3082400000000001E-3</v>
          </cell>
        </row>
        <row r="27">
          <cell r="B27">
            <v>4.6531000000000003E-3</v>
          </cell>
          <cell r="C27">
            <v>3.8186600000000002E-3</v>
          </cell>
          <cell r="D27">
            <v>3.6857399999999998E-3</v>
          </cell>
        </row>
      </sheetData>
      <sheetData sheetId="1">
        <row r="2">
          <cell r="B2">
            <v>0.87420230499999996</v>
          </cell>
          <cell r="C2">
            <v>0.92508163899999996</v>
          </cell>
          <cell r="D2">
            <v>0.93659142200000001</v>
          </cell>
        </row>
        <row r="3">
          <cell r="B3">
            <v>0.88621148900000002</v>
          </cell>
          <cell r="C3">
            <v>0.93488536700000002</v>
          </cell>
          <cell r="D3">
            <v>0.93726857200000002</v>
          </cell>
        </row>
        <row r="4">
          <cell r="B4">
            <v>0.91885114800000001</v>
          </cell>
          <cell r="C4">
            <v>0.93255936500000003</v>
          </cell>
          <cell r="D4">
            <v>0.93271876099999995</v>
          </cell>
        </row>
        <row r="5">
          <cell r="B5">
            <v>0.89733762100000003</v>
          </cell>
          <cell r="C5">
            <v>0.91221048100000002</v>
          </cell>
          <cell r="D5">
            <v>0.91261060000000005</v>
          </cell>
        </row>
        <row r="6">
          <cell r="B6">
            <v>0.84119116599999999</v>
          </cell>
          <cell r="C6">
            <v>0.881084325</v>
          </cell>
          <cell r="D6">
            <v>0.89232613900000002</v>
          </cell>
        </row>
        <row r="9">
          <cell r="B9">
            <v>1.44928E-2</v>
          </cell>
          <cell r="C9">
            <v>1.2056799999999999E-2</v>
          </cell>
          <cell r="D9">
            <v>1.07861E-2</v>
          </cell>
        </row>
        <row r="10">
          <cell r="B10">
            <v>1.5292399999999999E-2</v>
          </cell>
          <cell r="C10">
            <v>1.34381E-2</v>
          </cell>
          <cell r="D10">
            <v>1.2828900000000001E-2</v>
          </cell>
        </row>
        <row r="11">
          <cell r="B11">
            <v>1.5731700000000001E-2</v>
          </cell>
          <cell r="C11">
            <v>1.41069E-2</v>
          </cell>
          <cell r="D11">
            <v>1.3578399999999999E-2</v>
          </cell>
        </row>
        <row r="12">
          <cell r="B12">
            <v>1.5697699999999998E-2</v>
          </cell>
          <cell r="C12">
            <v>1.4540600000000001E-2</v>
          </cell>
          <cell r="D12">
            <v>1.40007E-2</v>
          </cell>
        </row>
        <row r="13">
          <cell r="B13">
            <v>1.5316E-2</v>
          </cell>
          <cell r="C13">
            <v>1.46219E-2</v>
          </cell>
          <cell r="D13">
            <v>1.4360899999999999E-2</v>
          </cell>
        </row>
        <row r="16">
          <cell r="B16">
            <v>8.0844405999999994E-2</v>
          </cell>
          <cell r="C16">
            <v>4.2401899999999999E-2</v>
          </cell>
          <cell r="D16">
            <v>3.4613999999999999E-2</v>
          </cell>
        </row>
        <row r="17">
          <cell r="B17">
            <v>7.7527183999999999E-2</v>
          </cell>
          <cell r="C17">
            <v>3.83328E-2</v>
          </cell>
          <cell r="D17">
            <v>3.5992700000000002E-2</v>
          </cell>
        </row>
        <row r="18">
          <cell r="B18">
            <v>5.4206799999999999E-2</v>
          </cell>
          <cell r="C18">
            <v>4.0549500000000002E-2</v>
          </cell>
          <cell r="D18">
            <v>3.9540699999999998E-2</v>
          </cell>
        </row>
        <row r="19">
          <cell r="B19">
            <v>6.9060015000000002E-2</v>
          </cell>
          <cell r="C19">
            <v>5.4302599999999999E-2</v>
          </cell>
          <cell r="D19">
            <v>5.27457E-2</v>
          </cell>
        </row>
        <row r="20">
          <cell r="B20">
            <v>0.11000004400000001</v>
          </cell>
          <cell r="C20">
            <v>7.4680175000000001E-2</v>
          </cell>
          <cell r="D20">
            <v>6.5780395000000005E-2</v>
          </cell>
        </row>
        <row r="23">
          <cell r="B23">
            <v>9.3144000000000005E-3</v>
          </cell>
          <cell r="C23">
            <v>6.8238999999999999E-3</v>
          </cell>
          <cell r="D23">
            <v>5.8880399999999998E-3</v>
          </cell>
        </row>
        <row r="24">
          <cell r="B24">
            <v>1.0419599999999999E-2</v>
          </cell>
          <cell r="C24">
            <v>7.9109999999999996E-3</v>
          </cell>
          <cell r="D24">
            <v>7.3607300000000002E-3</v>
          </cell>
        </row>
        <row r="25">
          <cell r="B25">
            <v>1.05088E-2</v>
          </cell>
          <cell r="C25">
            <v>8.482E-3</v>
          </cell>
          <cell r="D25">
            <v>7.9799999999999992E-3</v>
          </cell>
        </row>
        <row r="26">
          <cell r="B26">
            <v>1.056E-2</v>
          </cell>
          <cell r="C26">
            <v>8.9943000000000002E-3</v>
          </cell>
          <cell r="D26">
            <v>8.4506000000000008E-3</v>
          </cell>
        </row>
        <row r="27">
          <cell r="B27">
            <v>1.06105E-2</v>
          </cell>
          <cell r="C27">
            <v>9.1830999999999996E-3</v>
          </cell>
          <cell r="D27">
            <v>8.7737000000000006E-3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Qoutput_w11r_simopt2_wave13_"/>
    </sheetNames>
    <sheetDataSet>
      <sheetData sheetId="0">
        <row r="2">
          <cell r="B2">
            <v>0.94120913699999997</v>
          </cell>
          <cell r="K2">
            <v>3.6990599999999998E-2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Qoutput_w11r_simopt2_wave13_"/>
    </sheetNames>
    <sheetDataSet>
      <sheetData sheetId="0">
        <row r="2">
          <cell r="B2">
            <v>0.95549147999999995</v>
          </cell>
          <cell r="K2">
            <v>2.7489099999999999E-2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Qoutput_w11r_simopt2_wave14_"/>
    </sheetNames>
    <sheetDataSet>
      <sheetData sheetId="0">
        <row r="2">
          <cell r="B2">
            <v>0.92642659800000005</v>
          </cell>
          <cell r="K2">
            <v>4.6075499999999998E-2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Qoutput_w11r_simopt2_wave14_"/>
    </sheetNames>
    <sheetDataSet>
      <sheetData sheetId="0">
        <row r="2">
          <cell r="B2">
            <v>0.93205443399999999</v>
          </cell>
          <cell r="K2">
            <v>4.1878600000000002E-2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>
        <row r="2">
          <cell r="B2">
            <v>0.89252280699999997</v>
          </cell>
          <cell r="C2">
            <v>0.935218836</v>
          </cell>
          <cell r="D2">
            <v>0.96191603599999997</v>
          </cell>
        </row>
        <row r="3">
          <cell r="B3">
            <v>0.89217502999999998</v>
          </cell>
          <cell r="C3">
            <v>0.91565171300000003</v>
          </cell>
          <cell r="D3">
            <v>0.92137805900000003</v>
          </cell>
        </row>
        <row r="4">
          <cell r="B4">
            <v>0.90530365400000001</v>
          </cell>
          <cell r="C4">
            <v>0.91493269200000005</v>
          </cell>
          <cell r="D4">
            <v>0.92062231299999997</v>
          </cell>
        </row>
        <row r="5">
          <cell r="B5">
            <v>0.89122785400000004</v>
          </cell>
          <cell r="C5">
            <v>0.902392631</v>
          </cell>
          <cell r="D5">
            <v>0.90899598800000003</v>
          </cell>
        </row>
        <row r="6">
          <cell r="B6">
            <v>0.88562144300000001</v>
          </cell>
          <cell r="C6">
            <v>0.88760270200000002</v>
          </cell>
          <cell r="D6">
            <v>0.89253547899999996</v>
          </cell>
        </row>
        <row r="9">
          <cell r="B9">
            <v>7.1722899999999996E-3</v>
          </cell>
          <cell r="C9">
            <v>5.3372599999999999E-3</v>
          </cell>
          <cell r="D9">
            <v>4.2973300000000002E-3</v>
          </cell>
        </row>
        <row r="10">
          <cell r="B10">
            <v>7.4425999999999997E-3</v>
          </cell>
          <cell r="C10">
            <v>6.7167199999999998E-3</v>
          </cell>
          <cell r="D10">
            <v>6.6660699999999996E-3</v>
          </cell>
        </row>
        <row r="11">
          <cell r="B11">
            <v>7.3364499999999996E-3</v>
          </cell>
          <cell r="C11">
            <v>6.82812E-3</v>
          </cell>
          <cell r="D11">
            <v>6.68208E-3</v>
          </cell>
        </row>
        <row r="12">
          <cell r="B12">
            <v>7.3854699999999999E-3</v>
          </cell>
          <cell r="C12">
            <v>6.6962599999999999E-3</v>
          </cell>
          <cell r="D12">
            <v>6.5243300000000001E-3</v>
          </cell>
        </row>
        <row r="13">
          <cell r="B13">
            <v>7.5756299999999999E-3</v>
          </cell>
          <cell r="C13">
            <v>7.15046E-3</v>
          </cell>
          <cell r="D13">
            <v>7.1132399999999998E-3</v>
          </cell>
        </row>
        <row r="16">
          <cell r="B16">
            <v>6.4299563000000004E-2</v>
          </cell>
          <cell r="C16">
            <v>3.4769700000000001E-2</v>
          </cell>
          <cell r="D16">
            <v>1.99411E-2</v>
          </cell>
        </row>
        <row r="17">
          <cell r="B17">
            <v>6.6361130000000004E-2</v>
          </cell>
          <cell r="C17">
            <v>4.8907100000000002E-2</v>
          </cell>
          <cell r="D17">
            <v>4.48309E-2</v>
          </cell>
        </row>
        <row r="18">
          <cell r="B18">
            <v>5.6982199999999997E-2</v>
          </cell>
          <cell r="C18">
            <v>4.8787499999999998E-2</v>
          </cell>
          <cell r="D18">
            <v>4.4845500000000003E-2</v>
          </cell>
        </row>
        <row r="19">
          <cell r="B19">
            <v>6.4859671999999993E-2</v>
          </cell>
          <cell r="C19">
            <v>5.57362E-2</v>
          </cell>
          <cell r="D19">
            <v>5.1331399999999999E-2</v>
          </cell>
        </row>
        <row r="20">
          <cell r="B20">
            <v>7.0250638000000004E-2</v>
          </cell>
          <cell r="C20">
            <v>6.5761468000000003E-2</v>
          </cell>
          <cell r="D20">
            <v>6.1897399999999998E-2</v>
          </cell>
        </row>
        <row r="23">
          <cell r="B23">
            <v>4.2910600000000002E-3</v>
          </cell>
          <cell r="C23">
            <v>2.8646600000000002E-3</v>
          </cell>
          <cell r="D23">
            <v>2.25012E-3</v>
          </cell>
        </row>
        <row r="24">
          <cell r="B24">
            <v>4.5807199999999999E-3</v>
          </cell>
          <cell r="C24">
            <v>3.89457E-3</v>
          </cell>
          <cell r="D24">
            <v>3.80109E-3</v>
          </cell>
        </row>
        <row r="25">
          <cell r="B25">
            <v>4.4146899999999998E-3</v>
          </cell>
          <cell r="C25">
            <v>3.9160899999999997E-3</v>
          </cell>
          <cell r="D25">
            <v>3.77517E-3</v>
          </cell>
        </row>
        <row r="26">
          <cell r="B26">
            <v>4.4040299999999998E-3</v>
          </cell>
          <cell r="C26">
            <v>3.8238199999999999E-3</v>
          </cell>
          <cell r="D26">
            <v>3.68016E-3</v>
          </cell>
        </row>
        <row r="27">
          <cell r="B27">
            <v>4.6531000000000003E-3</v>
          </cell>
          <cell r="C27">
            <v>4.1837599999999999E-3</v>
          </cell>
          <cell r="D27">
            <v>4.0972200000000004E-3</v>
          </cell>
        </row>
      </sheetData>
      <sheetData sheetId="1">
        <row r="2">
          <cell r="B2">
            <v>0.87420230499999996</v>
          </cell>
          <cell r="C2">
            <v>0.92508163899999996</v>
          </cell>
          <cell r="D2">
            <v>0.93659142200000001</v>
          </cell>
        </row>
        <row r="3">
          <cell r="B3">
            <v>0.88621148900000002</v>
          </cell>
          <cell r="C3">
            <v>0.90787802900000003</v>
          </cell>
          <cell r="D3">
            <v>0.90399893799999997</v>
          </cell>
        </row>
        <row r="4">
          <cell r="B4">
            <v>0.91885114800000001</v>
          </cell>
          <cell r="C4">
            <v>0.92545953400000003</v>
          </cell>
          <cell r="D4">
            <v>0.92190335999999995</v>
          </cell>
        </row>
        <row r="5">
          <cell r="B5">
            <v>0.89733762100000003</v>
          </cell>
          <cell r="C5">
            <v>0.89502216400000001</v>
          </cell>
          <cell r="D5">
            <v>0.88527959899999997</v>
          </cell>
        </row>
        <row r="6">
          <cell r="B6">
            <v>0.84119116599999999</v>
          </cell>
          <cell r="C6">
            <v>0.86844378099999997</v>
          </cell>
          <cell r="D6">
            <v>0.87000500000000003</v>
          </cell>
        </row>
        <row r="9">
          <cell r="B9">
            <v>1.44928E-2</v>
          </cell>
          <cell r="C9">
            <v>1.2056799999999999E-2</v>
          </cell>
          <cell r="D9">
            <v>1.07861E-2</v>
          </cell>
        </row>
        <row r="10">
          <cell r="B10">
            <v>1.5292399999999999E-2</v>
          </cell>
          <cell r="C10">
            <v>1.42089E-2</v>
          </cell>
          <cell r="D10">
            <v>1.3775900000000001E-2</v>
          </cell>
        </row>
        <row r="11">
          <cell r="B11">
            <v>1.5731700000000001E-2</v>
          </cell>
          <cell r="C11">
            <v>1.45901E-2</v>
          </cell>
          <cell r="D11">
            <v>1.42402E-2</v>
          </cell>
        </row>
        <row r="12">
          <cell r="B12">
            <v>1.5697699999999998E-2</v>
          </cell>
          <cell r="C12">
            <v>1.465E-2</v>
          </cell>
          <cell r="D12">
            <v>1.42559E-2</v>
          </cell>
        </row>
        <row r="13">
          <cell r="B13">
            <v>1.5316E-2</v>
          </cell>
          <cell r="C13">
            <v>1.4892000000000001E-2</v>
          </cell>
          <cell r="D13">
            <v>1.46137E-2</v>
          </cell>
        </row>
        <row r="16">
          <cell r="B16">
            <v>8.0844405999999994E-2</v>
          </cell>
          <cell r="C16">
            <v>4.2401899999999999E-2</v>
          </cell>
          <cell r="D16">
            <v>3.4613999999999999E-2</v>
          </cell>
        </row>
        <row r="17">
          <cell r="B17">
            <v>7.7527183999999999E-2</v>
          </cell>
          <cell r="C17">
            <v>5.7911499999999998E-2</v>
          </cell>
          <cell r="D17">
            <v>5.9097200000000003E-2</v>
          </cell>
        </row>
        <row r="18">
          <cell r="B18">
            <v>5.4206799999999999E-2</v>
          </cell>
          <cell r="C18">
            <v>4.6481599999999998E-2</v>
          </cell>
          <cell r="D18">
            <v>4.77659E-2</v>
          </cell>
        </row>
        <row r="19">
          <cell r="B19">
            <v>6.9060015000000002E-2</v>
          </cell>
          <cell r="C19">
            <v>6.6697286999999994E-2</v>
          </cell>
          <cell r="D19">
            <v>7.1581769000000003E-2</v>
          </cell>
        </row>
        <row r="20">
          <cell r="B20">
            <v>0.11000004400000001</v>
          </cell>
          <cell r="C20">
            <v>8.5973094E-2</v>
          </cell>
          <cell r="D20">
            <v>8.2964834000000001E-2</v>
          </cell>
        </row>
        <row r="23">
          <cell r="B23">
            <v>9.3144000000000005E-3</v>
          </cell>
          <cell r="C23">
            <v>6.8238999999999999E-3</v>
          </cell>
          <cell r="D23">
            <v>5.8880399999999998E-3</v>
          </cell>
        </row>
        <row r="24">
          <cell r="B24">
            <v>1.0419599999999999E-2</v>
          </cell>
          <cell r="C24">
            <v>8.9324999999999995E-3</v>
          </cell>
          <cell r="D24">
            <v>8.4804000000000008E-3</v>
          </cell>
        </row>
        <row r="25">
          <cell r="B25">
            <v>1.05088E-2</v>
          </cell>
          <cell r="C25">
            <v>9.0980999999999996E-3</v>
          </cell>
          <cell r="D25">
            <v>8.7098000000000002E-3</v>
          </cell>
        </row>
        <row r="26">
          <cell r="B26">
            <v>1.056E-2</v>
          </cell>
          <cell r="C26">
            <v>9.3080999999999997E-3</v>
          </cell>
          <cell r="D26">
            <v>8.8956E-3</v>
          </cell>
        </row>
        <row r="27">
          <cell r="B27">
            <v>1.06105E-2</v>
          </cell>
          <cell r="C27">
            <v>9.7327000000000004E-3</v>
          </cell>
          <cell r="D27">
            <v>9.3273999999999996E-3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>
        <row r="2">
          <cell r="B2">
            <v>0.89252280699999997</v>
          </cell>
          <cell r="C2">
            <v>0.935218836</v>
          </cell>
          <cell r="D2">
            <v>0.96191603599999997</v>
          </cell>
        </row>
        <row r="3">
          <cell r="B3">
            <v>0.89217502999999998</v>
          </cell>
          <cell r="C3">
            <v>0.96872443900000005</v>
          </cell>
          <cell r="D3">
            <v>0.99526546000000005</v>
          </cell>
        </row>
        <row r="4">
          <cell r="B4">
            <v>0.90530365400000001</v>
          </cell>
          <cell r="C4">
            <v>0.959580078</v>
          </cell>
          <cell r="D4">
            <v>0.99033395899999999</v>
          </cell>
        </row>
        <row r="5">
          <cell r="B5">
            <v>0.89122785400000004</v>
          </cell>
          <cell r="C5">
            <v>0.93815954499999998</v>
          </cell>
          <cell r="D5">
            <v>0.95411430600000002</v>
          </cell>
        </row>
        <row r="6">
          <cell r="B6">
            <v>0.88562144300000001</v>
          </cell>
          <cell r="C6">
            <v>0.92700220600000005</v>
          </cell>
          <cell r="D6">
            <v>0.94026144199999995</v>
          </cell>
        </row>
        <row r="9">
          <cell r="B9">
            <v>7.1722899999999996E-3</v>
          </cell>
          <cell r="C9">
            <v>5.3372599999999999E-3</v>
          </cell>
          <cell r="D9">
            <v>4.2973300000000002E-3</v>
          </cell>
        </row>
        <row r="10">
          <cell r="B10">
            <v>7.4425999999999997E-3</v>
          </cell>
          <cell r="C10">
            <v>7.1469100000000002E-3</v>
          </cell>
          <cell r="D10">
            <v>7.3024500000000003E-3</v>
          </cell>
        </row>
        <row r="11">
          <cell r="B11">
            <v>7.3364499999999996E-3</v>
          </cell>
          <cell r="C11">
            <v>7.0899099999999996E-3</v>
          </cell>
          <cell r="D11">
            <v>7.2179599999999998E-3</v>
          </cell>
        </row>
        <row r="12">
          <cell r="B12">
            <v>7.3854699999999999E-3</v>
          </cell>
          <cell r="C12">
            <v>6.9556599999999998E-3</v>
          </cell>
          <cell r="D12">
            <v>6.9219299999999997E-3</v>
          </cell>
        </row>
        <row r="13">
          <cell r="B13">
            <v>7.5756299999999999E-3</v>
          </cell>
          <cell r="C13">
            <v>7.3731200000000004E-3</v>
          </cell>
          <cell r="D13">
            <v>7.4220400000000004E-3</v>
          </cell>
        </row>
        <row r="16">
          <cell r="B16">
            <v>6.4299563000000004E-2</v>
          </cell>
          <cell r="C16">
            <v>3.4769700000000001E-2</v>
          </cell>
          <cell r="D16">
            <v>1.99411E-2</v>
          </cell>
        </row>
        <row r="17">
          <cell r="B17">
            <v>6.6361130000000004E-2</v>
          </cell>
          <cell r="C17">
            <v>1.8188599999999999E-2</v>
          </cell>
          <cell r="D17">
            <v>2.7079600000000001E-3</v>
          </cell>
        </row>
        <row r="18">
          <cell r="B18">
            <v>5.6982199999999997E-2</v>
          </cell>
          <cell r="C18">
            <v>2.32809E-2</v>
          </cell>
          <cell r="D18">
            <v>5.4757699999999996E-3</v>
          </cell>
        </row>
        <row r="19">
          <cell r="B19">
            <v>6.4859671999999993E-2</v>
          </cell>
          <cell r="C19">
            <v>3.54562E-2</v>
          </cell>
          <cell r="D19">
            <v>2.5971999999999999E-2</v>
          </cell>
        </row>
        <row r="20">
          <cell r="B20">
            <v>7.0250638000000004E-2</v>
          </cell>
          <cell r="C20">
            <v>4.2985700000000002E-2</v>
          </cell>
          <cell r="D20">
            <v>3.4670300000000001E-2</v>
          </cell>
        </row>
        <row r="23">
          <cell r="B23">
            <v>4.2910600000000002E-3</v>
          </cell>
          <cell r="C23">
            <v>2.8646600000000002E-3</v>
          </cell>
          <cell r="D23">
            <v>2.25012E-3</v>
          </cell>
        </row>
        <row r="24">
          <cell r="B24">
            <v>4.5807199999999999E-3</v>
          </cell>
          <cell r="C24">
            <v>4.1563499999999996E-3</v>
          </cell>
          <cell r="D24">
            <v>4.1767000000000002E-3</v>
          </cell>
        </row>
        <row r="25">
          <cell r="B25">
            <v>4.4146899999999998E-3</v>
          </cell>
          <cell r="C25">
            <v>4.0836099999999997E-3</v>
          </cell>
          <cell r="D25">
            <v>4.0889400000000001E-3</v>
          </cell>
        </row>
        <row r="26">
          <cell r="B26">
            <v>4.4040299999999998E-3</v>
          </cell>
          <cell r="C26">
            <v>3.98804E-3</v>
          </cell>
          <cell r="D26">
            <v>3.9179200000000001E-3</v>
          </cell>
        </row>
        <row r="27">
          <cell r="B27">
            <v>4.6531000000000003E-3</v>
          </cell>
          <cell r="C27">
            <v>4.3417899999999999E-3</v>
          </cell>
          <cell r="D27">
            <v>4.3075199999999996E-3</v>
          </cell>
        </row>
      </sheetData>
      <sheetData sheetId="1">
        <row r="2">
          <cell r="B2">
            <v>0.87420230499999996</v>
          </cell>
          <cell r="C2">
            <v>0.92508163899999996</v>
          </cell>
          <cell r="D2">
            <v>0.93659142200000001</v>
          </cell>
        </row>
        <row r="3">
          <cell r="B3">
            <v>0.88621148900000002</v>
          </cell>
        </row>
        <row r="4">
          <cell r="B4">
            <v>0.91885114800000001</v>
          </cell>
        </row>
        <row r="5">
          <cell r="B5">
            <v>0.89733762100000003</v>
          </cell>
          <cell r="C5">
            <v>0.94775157799999998</v>
          </cell>
          <cell r="D5">
            <v>0.96941565799999996</v>
          </cell>
        </row>
        <row r="6">
          <cell r="B6">
            <v>0.84119116599999999</v>
          </cell>
          <cell r="C6">
            <v>0.905775883</v>
          </cell>
          <cell r="D6">
            <v>0.92729551399999999</v>
          </cell>
        </row>
        <row r="9">
          <cell r="B9">
            <v>1.44928E-2</v>
          </cell>
          <cell r="C9">
            <v>1.2056799999999999E-2</v>
          </cell>
          <cell r="D9">
            <v>1.07861E-2</v>
          </cell>
        </row>
        <row r="10">
          <cell r="B10">
            <v>1.5292399999999999E-2</v>
          </cell>
          <cell r="C10">
            <v>1.7091499999999999E-2</v>
          </cell>
          <cell r="D10">
            <v>1.8136200000000002E-2</v>
          </cell>
        </row>
        <row r="11">
          <cell r="B11">
            <v>1.5731700000000001E-2</v>
          </cell>
          <cell r="C11">
            <v>1.5927699999999999E-2</v>
          </cell>
          <cell r="D11">
            <v>1.5857400000000001E-2</v>
          </cell>
        </row>
        <row r="12">
          <cell r="B12">
            <v>1.5697699999999998E-2</v>
          </cell>
          <cell r="C12">
            <v>1.5775399999999998E-2</v>
          </cell>
          <cell r="D12">
            <v>1.5879799999999999E-2</v>
          </cell>
        </row>
        <row r="13">
          <cell r="B13">
            <v>1.5316E-2</v>
          </cell>
          <cell r="C13">
            <v>1.55397E-2</v>
          </cell>
          <cell r="D13">
            <v>1.5803000000000001E-2</v>
          </cell>
        </row>
        <row r="16">
          <cell r="B16">
            <v>8.0844405999999994E-2</v>
          </cell>
          <cell r="C16">
            <v>4.2401899999999999E-2</v>
          </cell>
          <cell r="D16">
            <v>3.4613999999999999E-2</v>
          </cell>
        </row>
        <row r="17">
          <cell r="B17">
            <v>7.7527183999999999E-2</v>
          </cell>
        </row>
        <row r="18">
          <cell r="B18">
            <v>5.4206799999999999E-2</v>
          </cell>
        </row>
        <row r="19">
          <cell r="B19">
            <v>6.9060015000000002E-2</v>
          </cell>
          <cell r="C19">
            <v>3.3403000000000002E-2</v>
          </cell>
          <cell r="D19">
            <v>1.92236E-2</v>
          </cell>
        </row>
        <row r="20">
          <cell r="B20">
            <v>0.11000004400000001</v>
          </cell>
          <cell r="C20">
            <v>6.1710599999999997E-2</v>
          </cell>
          <cell r="D20">
            <v>4.6609100000000001E-2</v>
          </cell>
        </row>
        <row r="23">
          <cell r="B23">
            <v>9.3144000000000005E-3</v>
          </cell>
          <cell r="C23">
            <v>6.8238999999999999E-3</v>
          </cell>
          <cell r="D23">
            <v>5.8880399999999998E-3</v>
          </cell>
        </row>
        <row r="24">
          <cell r="B24">
            <v>1.0419599999999999E-2</v>
          </cell>
          <cell r="C24">
            <v>1.07428E-2</v>
          </cell>
          <cell r="D24">
            <v>1.1186099999999999E-2</v>
          </cell>
        </row>
        <row r="25">
          <cell r="B25">
            <v>1.05088E-2</v>
          </cell>
          <cell r="C25">
            <v>9.9807000000000003E-3</v>
          </cell>
          <cell r="D25">
            <v>9.783E-3</v>
          </cell>
        </row>
        <row r="26">
          <cell r="B26">
            <v>1.056E-2</v>
          </cell>
          <cell r="C26">
            <v>1.00854E-2</v>
          </cell>
          <cell r="D26">
            <v>9.9810999999999997E-3</v>
          </cell>
        </row>
        <row r="27">
          <cell r="B27">
            <v>1.06105E-2</v>
          </cell>
          <cell r="C27">
            <v>1.01776E-2</v>
          </cell>
          <cell r="D27">
            <v>1.0130999999999999E-2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>
        <row r="2">
          <cell r="B2">
            <v>0.89252280699999997</v>
          </cell>
          <cell r="C2">
            <v>0.935218836</v>
          </cell>
          <cell r="D2">
            <v>0.96191603599999997</v>
          </cell>
        </row>
        <row r="3">
          <cell r="B3">
            <v>0.89217502999999998</v>
          </cell>
          <cell r="C3">
            <v>0.944972017</v>
          </cell>
          <cell r="D3">
            <v>0.95327679099999996</v>
          </cell>
        </row>
        <row r="4">
          <cell r="B4">
            <v>0.90530365400000001</v>
          </cell>
          <cell r="C4">
            <v>0.93777091599999995</v>
          </cell>
          <cell r="D4">
            <v>0.94961246799999999</v>
          </cell>
        </row>
        <row r="5">
          <cell r="B5">
            <v>0.89122785400000004</v>
          </cell>
          <cell r="C5">
            <v>0.92497622599999996</v>
          </cell>
          <cell r="D5">
            <v>0.93641437500000002</v>
          </cell>
        </row>
        <row r="6">
          <cell r="B6">
            <v>0.88562144300000001</v>
          </cell>
          <cell r="C6">
            <v>0.914230659</v>
          </cell>
          <cell r="D6">
            <v>0.92266282700000002</v>
          </cell>
        </row>
        <row r="9">
          <cell r="B9">
            <v>7.1722899999999996E-3</v>
          </cell>
          <cell r="C9">
            <v>5.3372599999999999E-3</v>
          </cell>
          <cell r="D9">
            <v>4.2973300000000002E-3</v>
          </cell>
        </row>
        <row r="10">
          <cell r="B10">
            <v>7.4425999999999997E-3</v>
          </cell>
          <cell r="C10">
            <v>6.9878199999999996E-3</v>
          </cell>
          <cell r="D10">
            <v>6.8753599999999996E-3</v>
          </cell>
        </row>
        <row r="11">
          <cell r="B11">
            <v>7.3364499999999996E-3</v>
          </cell>
          <cell r="C11">
            <v>7.0554099999999998E-3</v>
          </cell>
          <cell r="D11">
            <v>6.8902E-3</v>
          </cell>
        </row>
        <row r="12">
          <cell r="B12">
            <v>7.3854699999999999E-3</v>
          </cell>
          <cell r="C12">
            <v>6.9801100000000003E-3</v>
          </cell>
          <cell r="D12">
            <v>6.8075599999999998E-3</v>
          </cell>
        </row>
        <row r="13">
          <cell r="B13">
            <v>7.5756299999999999E-3</v>
          </cell>
          <cell r="C13">
            <v>7.3662500000000004E-3</v>
          </cell>
          <cell r="D13">
            <v>7.3671700000000001E-3</v>
          </cell>
        </row>
        <row r="16">
          <cell r="B16">
            <v>6.4299563000000004E-2</v>
          </cell>
          <cell r="C16">
            <v>3.4769700000000001E-2</v>
          </cell>
          <cell r="D16">
            <v>1.99411E-2</v>
          </cell>
        </row>
        <row r="17">
          <cell r="B17">
            <v>6.6361130000000004E-2</v>
          </cell>
          <cell r="C17">
            <v>3.1927200000000003E-2</v>
          </cell>
          <cell r="D17">
            <v>2.6665999999999999E-2</v>
          </cell>
        </row>
        <row r="18">
          <cell r="B18">
            <v>5.6982199999999997E-2</v>
          </cell>
          <cell r="C18">
            <v>3.5800899999999997E-2</v>
          </cell>
          <cell r="D18">
            <v>2.85387E-2</v>
          </cell>
        </row>
        <row r="19">
          <cell r="B19">
            <v>6.4859671999999993E-2</v>
          </cell>
          <cell r="C19">
            <v>4.2986700000000003E-2</v>
          </cell>
          <cell r="D19">
            <v>3.5955300000000003E-2</v>
          </cell>
        </row>
        <row r="20">
          <cell r="B20">
            <v>7.0250638000000004E-2</v>
          </cell>
          <cell r="C20">
            <v>5.0354799999999998E-2</v>
          </cell>
          <cell r="D20">
            <v>4.4714499999999997E-2</v>
          </cell>
        </row>
        <row r="23">
          <cell r="B23">
            <v>4.2910600000000002E-3</v>
          </cell>
          <cell r="C23">
            <v>2.8646600000000002E-3</v>
          </cell>
          <cell r="D23">
            <v>2.25012E-3</v>
          </cell>
        </row>
        <row r="24">
          <cell r="B24">
            <v>4.5807199999999999E-3</v>
          </cell>
          <cell r="C24">
            <v>4.05434E-3</v>
          </cell>
          <cell r="D24">
            <v>3.92393E-3</v>
          </cell>
        </row>
        <row r="25">
          <cell r="B25">
            <v>4.4146899999999998E-3</v>
          </cell>
          <cell r="C25">
            <v>4.0590499999999998E-3</v>
          </cell>
          <cell r="D25">
            <v>3.9025000000000002E-3</v>
          </cell>
        </row>
        <row r="26">
          <cell r="B26">
            <v>4.4040299999999998E-3</v>
          </cell>
          <cell r="C26">
            <v>3.9994499999999999E-3</v>
          </cell>
          <cell r="D26">
            <v>3.84944E-3</v>
          </cell>
        </row>
        <row r="27">
          <cell r="B27">
            <v>4.6531000000000003E-3</v>
          </cell>
          <cell r="C27">
            <v>4.3247399999999997E-3</v>
          </cell>
          <cell r="D27">
            <v>4.2595599999999999E-3</v>
          </cell>
        </row>
      </sheetData>
      <sheetData sheetId="1">
        <row r="2">
          <cell r="B2">
            <v>0.87420230499999996</v>
          </cell>
          <cell r="C2">
            <v>0.92508163899999996</v>
          </cell>
          <cell r="D2">
            <v>0.93659142200000001</v>
          </cell>
        </row>
        <row r="3">
          <cell r="B3">
            <v>0.88621148900000002</v>
          </cell>
          <cell r="C3">
            <v>0.96465292199999997</v>
          </cell>
          <cell r="D3">
            <v>0.975404508</v>
          </cell>
        </row>
        <row r="4">
          <cell r="B4">
            <v>0.91885114800000001</v>
          </cell>
          <cell r="C4">
            <v>0.961540854</v>
          </cell>
          <cell r="D4">
            <v>0.96152117400000003</v>
          </cell>
        </row>
        <row r="5">
          <cell r="B5">
            <v>0.89733762100000003</v>
          </cell>
          <cell r="C5">
            <v>0.92026761000000001</v>
          </cell>
          <cell r="D5">
            <v>0.92349040800000004</v>
          </cell>
        </row>
        <row r="6">
          <cell r="B6">
            <v>0.84119116599999999</v>
          </cell>
          <cell r="C6">
            <v>0.88956734800000004</v>
          </cell>
          <cell r="D6">
            <v>0.90489239700000001</v>
          </cell>
        </row>
        <row r="9">
          <cell r="B9">
            <v>1.44928E-2</v>
          </cell>
          <cell r="C9">
            <v>1.2056799999999999E-2</v>
          </cell>
          <cell r="D9">
            <v>1.07861E-2</v>
          </cell>
        </row>
        <row r="10">
          <cell r="B10">
            <v>1.5292399999999999E-2</v>
          </cell>
          <cell r="C10">
            <v>1.5454600000000001E-2</v>
          </cell>
          <cell r="D10">
            <v>1.52628E-2</v>
          </cell>
        </row>
        <row r="11">
          <cell r="B11">
            <v>1.5731700000000001E-2</v>
          </cell>
          <cell r="C11">
            <v>1.54469E-2</v>
          </cell>
          <cell r="D11">
            <v>1.5225000000000001E-2</v>
          </cell>
        </row>
        <row r="12">
          <cell r="B12">
            <v>1.5697699999999998E-2</v>
          </cell>
          <cell r="C12">
            <v>1.51053E-2</v>
          </cell>
          <cell r="D12">
            <v>1.4900200000000001E-2</v>
          </cell>
        </row>
        <row r="13">
          <cell r="B13">
            <v>1.5316E-2</v>
          </cell>
          <cell r="C13">
            <v>1.51726E-2</v>
          </cell>
          <cell r="D13">
            <v>1.52108E-2</v>
          </cell>
        </row>
        <row r="16">
          <cell r="B16">
            <v>8.0844405999999994E-2</v>
          </cell>
          <cell r="C16">
            <v>4.2401899999999999E-2</v>
          </cell>
          <cell r="D16">
            <v>3.4613999999999999E-2</v>
          </cell>
        </row>
        <row r="17">
          <cell r="B17">
            <v>7.7527183999999999E-2</v>
          </cell>
          <cell r="C17">
            <v>2.22042E-2</v>
          </cell>
          <cell r="D17">
            <v>1.51431E-2</v>
          </cell>
        </row>
        <row r="18">
          <cell r="B18">
            <v>5.4206799999999999E-2</v>
          </cell>
          <cell r="C18">
            <v>2.4043200000000001E-2</v>
          </cell>
          <cell r="D18">
            <v>2.3617200000000001E-2</v>
          </cell>
        </row>
        <row r="19">
          <cell r="B19">
            <v>6.9060015000000002E-2</v>
          </cell>
          <cell r="C19">
            <v>5.0795699999999999E-2</v>
          </cell>
          <cell r="D19">
            <v>4.7953000000000003E-2</v>
          </cell>
        </row>
        <row r="20">
          <cell r="B20">
            <v>0.11000004400000001</v>
          </cell>
          <cell r="C20">
            <v>7.2195422999999995E-2</v>
          </cell>
          <cell r="D20">
            <v>6.0872299999999997E-2</v>
          </cell>
        </row>
        <row r="23">
          <cell r="B23">
            <v>9.3144000000000005E-3</v>
          </cell>
          <cell r="C23">
            <v>6.8238999999999999E-3</v>
          </cell>
          <cell r="D23">
            <v>5.8880399999999998E-3</v>
          </cell>
        </row>
        <row r="24">
          <cell r="B24">
            <v>1.0419599999999999E-2</v>
          </cell>
          <cell r="C24">
            <v>9.7082000000000002E-3</v>
          </cell>
          <cell r="D24">
            <v>9.3971000000000002E-3</v>
          </cell>
        </row>
        <row r="25">
          <cell r="B25">
            <v>1.05088E-2</v>
          </cell>
          <cell r="C25">
            <v>9.6568000000000001E-3</v>
          </cell>
          <cell r="D25">
            <v>9.3446999999999992E-3</v>
          </cell>
        </row>
        <row r="26">
          <cell r="B26">
            <v>1.056E-2</v>
          </cell>
          <cell r="C26">
            <v>9.6232999999999996E-3</v>
          </cell>
          <cell r="D26">
            <v>9.3389000000000007E-3</v>
          </cell>
        </row>
        <row r="27">
          <cell r="B27">
            <v>1.06105E-2</v>
          </cell>
          <cell r="C27">
            <v>9.9194000000000001E-3</v>
          </cell>
          <cell r="D27">
            <v>9.7356000000000005E-3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>
        <row r="2">
          <cell r="B2">
            <v>0.89252280699999997</v>
          </cell>
          <cell r="C2">
            <v>0.935218836</v>
          </cell>
          <cell r="D2">
            <v>0.96191603599999997</v>
          </cell>
        </row>
        <row r="3">
          <cell r="B3">
            <v>0.89217502999999998</v>
          </cell>
          <cell r="C3">
            <v>0.92979587399999997</v>
          </cell>
          <cell r="D3">
            <v>0.93635544400000004</v>
          </cell>
        </row>
        <row r="4">
          <cell r="B4">
            <v>0.90530365400000001</v>
          </cell>
          <cell r="C4">
            <v>0.92688717300000001</v>
          </cell>
          <cell r="D4">
            <v>0.93490861999999997</v>
          </cell>
        </row>
        <row r="5">
          <cell r="B5">
            <v>0.89122785400000004</v>
          </cell>
          <cell r="C5">
            <v>0.908145914</v>
          </cell>
          <cell r="D5">
            <v>0.91787650099999996</v>
          </cell>
        </row>
        <row r="6">
          <cell r="B6">
            <v>0.88562144300000001</v>
          </cell>
          <cell r="C6">
            <v>0.89849733799999998</v>
          </cell>
          <cell r="D6">
            <v>0.90366133599999998</v>
          </cell>
        </row>
        <row r="9">
          <cell r="B9">
            <v>7.1722899999999996E-3</v>
          </cell>
          <cell r="C9">
            <v>5.3372599999999999E-3</v>
          </cell>
          <cell r="D9">
            <v>4.2973300000000002E-3</v>
          </cell>
        </row>
        <row r="10">
          <cell r="B10">
            <v>7.4425999999999997E-3</v>
          </cell>
          <cell r="C10">
            <v>6.5962E-3</v>
          </cell>
          <cell r="D10">
            <v>6.5311199999999996E-3</v>
          </cell>
        </row>
        <row r="11">
          <cell r="B11">
            <v>7.3364499999999996E-3</v>
          </cell>
          <cell r="C11">
            <v>6.8023900000000002E-3</v>
          </cell>
          <cell r="D11">
            <v>6.6520399999999997E-3</v>
          </cell>
        </row>
        <row r="12">
          <cell r="B12">
            <v>7.3854699999999999E-3</v>
          </cell>
          <cell r="C12">
            <v>6.6364099999999997E-3</v>
          </cell>
          <cell r="D12">
            <v>6.4429700000000001E-3</v>
          </cell>
        </row>
        <row r="13">
          <cell r="B13">
            <v>7.5756299999999999E-3</v>
          </cell>
          <cell r="C13">
            <v>7.1430900000000004E-3</v>
          </cell>
          <cell r="D13">
            <v>7.12358E-3</v>
          </cell>
        </row>
        <row r="16">
          <cell r="B16">
            <v>6.4299563000000004E-2</v>
          </cell>
          <cell r="C16">
            <v>3.4769700000000001E-2</v>
          </cell>
          <cell r="D16">
            <v>1.99411E-2</v>
          </cell>
        </row>
        <row r="17">
          <cell r="B17">
            <v>6.6361130000000004E-2</v>
          </cell>
          <cell r="C17">
            <v>4.0720899999999997E-2</v>
          </cell>
          <cell r="D17">
            <v>3.6295899999999999E-2</v>
          </cell>
        </row>
        <row r="18">
          <cell r="B18">
            <v>5.6982199999999997E-2</v>
          </cell>
          <cell r="C18">
            <v>4.1902799999999997E-2</v>
          </cell>
          <cell r="D18">
            <v>3.6759699999999999E-2</v>
          </cell>
        </row>
        <row r="19">
          <cell r="B19">
            <v>6.4859671999999993E-2</v>
          </cell>
          <cell r="C19">
            <v>5.24419E-2</v>
          </cell>
          <cell r="D19">
            <v>4.62821E-2</v>
          </cell>
        </row>
        <row r="20">
          <cell r="B20">
            <v>7.0250638000000004E-2</v>
          </cell>
          <cell r="C20">
            <v>5.9375200000000003E-2</v>
          </cell>
          <cell r="D20">
            <v>5.55072E-2</v>
          </cell>
        </row>
        <row r="23">
          <cell r="B23">
            <v>4.2910600000000002E-3</v>
          </cell>
          <cell r="C23">
            <v>2.8646600000000002E-3</v>
          </cell>
          <cell r="D23">
            <v>2.25012E-3</v>
          </cell>
        </row>
        <row r="24">
          <cell r="B24">
            <v>4.5807199999999999E-3</v>
          </cell>
          <cell r="C24">
            <v>3.8260600000000001E-3</v>
          </cell>
          <cell r="D24">
            <v>3.7246599999999999E-3</v>
          </cell>
        </row>
        <row r="25">
          <cell r="B25">
            <v>4.4146899999999998E-3</v>
          </cell>
          <cell r="C25">
            <v>3.89865E-3</v>
          </cell>
          <cell r="D25">
            <v>3.7566800000000001E-3</v>
          </cell>
        </row>
        <row r="26">
          <cell r="B26">
            <v>4.4040299999999998E-3</v>
          </cell>
          <cell r="C26">
            <v>3.78898E-3</v>
          </cell>
          <cell r="D26">
            <v>3.63109E-3</v>
          </cell>
        </row>
        <row r="27">
          <cell r="B27">
            <v>4.6531000000000003E-3</v>
          </cell>
          <cell r="C27">
            <v>4.1785499999999996E-3</v>
          </cell>
          <cell r="D27">
            <v>4.1044599999999999E-3</v>
          </cell>
        </row>
      </sheetData>
      <sheetData sheetId="1">
        <row r="2">
          <cell r="B2">
            <v>0.87420230499999996</v>
          </cell>
          <cell r="C2">
            <v>0.92508163899999996</v>
          </cell>
          <cell r="D2">
            <v>0.93659142200000001</v>
          </cell>
        </row>
        <row r="3">
          <cell r="B3">
            <v>0.88621148900000002</v>
          </cell>
          <cell r="C3">
            <v>0.92985843099999999</v>
          </cell>
          <cell r="D3">
            <v>0.92478935699999998</v>
          </cell>
        </row>
        <row r="4">
          <cell r="B4">
            <v>0.91885114800000001</v>
          </cell>
          <cell r="C4">
            <v>0.93675150399999996</v>
          </cell>
          <cell r="D4">
            <v>0.93611223300000002</v>
          </cell>
        </row>
        <row r="5">
          <cell r="B5">
            <v>0.89733762100000003</v>
          </cell>
          <cell r="C5">
            <v>0.90103488399999998</v>
          </cell>
          <cell r="D5">
            <v>0.89505957400000002</v>
          </cell>
        </row>
        <row r="6">
          <cell r="B6">
            <v>0.84119116599999999</v>
          </cell>
          <cell r="C6">
            <v>0.88338502200000002</v>
          </cell>
          <cell r="D6">
            <v>0.88816222600000005</v>
          </cell>
        </row>
        <row r="9">
          <cell r="B9">
            <v>1.44928E-2</v>
          </cell>
          <cell r="C9">
            <v>1.2056799999999999E-2</v>
          </cell>
          <cell r="D9">
            <v>1.07861E-2</v>
          </cell>
        </row>
        <row r="10">
          <cell r="B10">
            <v>1.5292399999999999E-2</v>
          </cell>
          <cell r="C10">
            <v>1.4419100000000001E-2</v>
          </cell>
          <cell r="D10">
            <v>1.39042E-2</v>
          </cell>
        </row>
        <row r="11">
          <cell r="B11">
            <v>1.5731700000000001E-2</v>
          </cell>
          <cell r="C11">
            <v>1.4855999999999999E-2</v>
          </cell>
          <cell r="D11">
            <v>1.45702E-2</v>
          </cell>
        </row>
        <row r="12">
          <cell r="B12">
            <v>1.5697699999999998E-2</v>
          </cell>
          <cell r="C12">
            <v>1.478E-2</v>
          </cell>
          <cell r="D12">
            <v>1.44262E-2</v>
          </cell>
        </row>
        <row r="13">
          <cell r="B13">
            <v>1.5316E-2</v>
          </cell>
          <cell r="C13">
            <v>1.5033899999999999E-2</v>
          </cell>
          <cell r="D13">
            <v>1.4797299999999999E-2</v>
          </cell>
        </row>
        <row r="16">
          <cell r="B16">
            <v>8.0844405999999994E-2</v>
          </cell>
          <cell r="C16">
            <v>4.2401899999999999E-2</v>
          </cell>
          <cell r="D16">
            <v>3.4613999999999999E-2</v>
          </cell>
        </row>
        <row r="17">
          <cell r="B17">
            <v>7.7527183999999999E-2</v>
          </cell>
          <cell r="C17">
            <v>4.3903999999999999E-2</v>
          </cell>
          <cell r="D17">
            <v>4.6088499999999998E-2</v>
          </cell>
        </row>
        <row r="18">
          <cell r="B18">
            <v>5.4206799999999999E-2</v>
          </cell>
          <cell r="C18">
            <v>3.9464600000000002E-2</v>
          </cell>
          <cell r="D18">
            <v>3.9123600000000001E-2</v>
          </cell>
        </row>
        <row r="19">
          <cell r="B19">
            <v>6.9060015000000002E-2</v>
          </cell>
          <cell r="C19">
            <v>6.2964311999999995E-2</v>
          </cell>
          <cell r="D19">
            <v>6.5512930999999996E-2</v>
          </cell>
        </row>
        <row r="20">
          <cell r="B20">
            <v>0.11000004400000001</v>
          </cell>
          <cell r="C20">
            <v>7.6091347000000004E-2</v>
          </cell>
          <cell r="D20">
            <v>7.1296117000000006E-2</v>
          </cell>
        </row>
        <row r="23">
          <cell r="B23">
            <v>9.3144000000000005E-3</v>
          </cell>
          <cell r="C23">
            <v>6.8238999999999999E-3</v>
          </cell>
          <cell r="D23">
            <v>5.8880399999999998E-3</v>
          </cell>
        </row>
        <row r="24">
          <cell r="B24">
            <v>1.0419599999999999E-2</v>
          </cell>
          <cell r="C24">
            <v>9.0253999999999994E-3</v>
          </cell>
          <cell r="D24">
            <v>8.5205000000000003E-3</v>
          </cell>
        </row>
        <row r="25">
          <cell r="B25">
            <v>1.05088E-2</v>
          </cell>
          <cell r="C25">
            <v>9.2695999999999994E-3</v>
          </cell>
          <cell r="D25">
            <v>8.9224999999999999E-3</v>
          </cell>
        </row>
        <row r="26">
          <cell r="B26">
            <v>1.056E-2</v>
          </cell>
          <cell r="C26">
            <v>9.4035999999999998E-3</v>
          </cell>
          <cell r="D26">
            <v>9.0063000000000001E-3</v>
          </cell>
        </row>
        <row r="27">
          <cell r="B27">
            <v>1.06105E-2</v>
          </cell>
          <cell r="C27">
            <v>9.8101000000000004E-3</v>
          </cell>
          <cell r="D27">
            <v>9.4334999999999992E-3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Qoutput_w11r_simopt6_wave13_"/>
    </sheetNames>
    <sheetDataSet>
      <sheetData sheetId="0">
        <row r="2">
          <cell r="B2">
            <v>0.93717985199999998</v>
          </cell>
          <cell r="K2">
            <v>3.9485600000000003E-2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Qoutput_w11r_simopt6_wave13_"/>
    </sheetNames>
    <sheetDataSet>
      <sheetData sheetId="0">
        <row r="2">
          <cell r="B2">
            <v>0.94959763500000005</v>
          </cell>
          <cell r="K2">
            <v>3.1087400000000001E-2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>
        <row r="2">
          <cell r="B2">
            <v>0.89252280699999997</v>
          </cell>
          <cell r="C2">
            <v>0.935218836</v>
          </cell>
          <cell r="D2">
            <v>0.96191603599999997</v>
          </cell>
        </row>
        <row r="3">
          <cell r="B3">
            <v>0.89217502999999998</v>
          </cell>
          <cell r="C3">
            <v>0.91402751400000004</v>
          </cell>
          <cell r="D3">
            <v>0.91838318900000004</v>
          </cell>
        </row>
        <row r="4">
          <cell r="B4">
            <v>0.90530365400000001</v>
          </cell>
          <cell r="C4">
            <v>0.91228863199999999</v>
          </cell>
          <cell r="D4">
            <v>0.91676766200000004</v>
          </cell>
        </row>
        <row r="5">
          <cell r="B5">
            <v>0.89122785400000004</v>
          </cell>
          <cell r="C5">
            <v>0.902554788</v>
          </cell>
          <cell r="D5">
            <v>0.90893753799999999</v>
          </cell>
        </row>
        <row r="6">
          <cell r="B6">
            <v>0.88562144300000001</v>
          </cell>
          <cell r="C6">
            <v>0.88515616900000005</v>
          </cell>
          <cell r="D6">
            <v>0.88820615400000003</v>
          </cell>
        </row>
        <row r="9">
          <cell r="B9">
            <v>7.1722899999999996E-3</v>
          </cell>
          <cell r="C9">
            <v>5.3372599999999999E-3</v>
          </cell>
          <cell r="D9">
            <v>4.2973300000000002E-3</v>
          </cell>
        </row>
        <row r="10">
          <cell r="B10">
            <v>7.4425999999999997E-3</v>
          </cell>
          <cell r="C10">
            <v>6.6741700000000001E-3</v>
          </cell>
          <cell r="D10">
            <v>6.6192899999999999E-3</v>
          </cell>
        </row>
        <row r="11">
          <cell r="B11">
            <v>7.3364499999999996E-3</v>
          </cell>
          <cell r="C11">
            <v>6.8704500000000002E-3</v>
          </cell>
          <cell r="D11">
            <v>6.7338299999999997E-3</v>
          </cell>
        </row>
        <row r="12">
          <cell r="B12">
            <v>7.3854699999999999E-3</v>
          </cell>
          <cell r="C12">
            <v>6.6888399999999997E-3</v>
          </cell>
          <cell r="D12">
            <v>6.5281599999999999E-3</v>
          </cell>
        </row>
        <row r="13">
          <cell r="B13">
            <v>7.5756299999999999E-3</v>
          </cell>
          <cell r="C13">
            <v>7.1578099999999997E-3</v>
          </cell>
          <cell r="D13">
            <v>7.1340500000000003E-3</v>
          </cell>
        </row>
        <row r="16">
          <cell r="B16">
            <v>6.4299563000000004E-2</v>
          </cell>
          <cell r="C16">
            <v>3.4769700000000001E-2</v>
          </cell>
          <cell r="D16">
            <v>1.99411E-2</v>
          </cell>
        </row>
        <row r="17">
          <cell r="B17">
            <v>6.6361130000000004E-2</v>
          </cell>
          <cell r="C17">
            <v>4.9813299999999998E-2</v>
          </cell>
          <cell r="D17">
            <v>4.6514899999999998E-2</v>
          </cell>
        </row>
        <row r="18">
          <cell r="B18">
            <v>5.6982199999999997E-2</v>
          </cell>
          <cell r="C18">
            <v>5.03066E-2</v>
          </cell>
          <cell r="D18">
            <v>4.7027300000000001E-2</v>
          </cell>
        </row>
        <row r="19">
          <cell r="B19">
            <v>6.4859671999999993E-2</v>
          </cell>
          <cell r="C19">
            <v>5.5622999999999999E-2</v>
          </cell>
          <cell r="D19">
            <v>5.1345500000000002E-2</v>
          </cell>
        </row>
        <row r="20">
          <cell r="B20">
            <v>7.0250638000000004E-2</v>
          </cell>
          <cell r="C20">
            <v>6.7188831000000004E-2</v>
          </cell>
          <cell r="D20">
            <v>6.4438509000000005E-2</v>
          </cell>
        </row>
        <row r="23">
          <cell r="B23">
            <v>4.2910600000000002E-3</v>
          </cell>
          <cell r="C23">
            <v>2.8646600000000002E-3</v>
          </cell>
          <cell r="D23">
            <v>2.25012E-3</v>
          </cell>
        </row>
        <row r="24">
          <cell r="B24">
            <v>4.5807199999999999E-3</v>
          </cell>
          <cell r="C24">
            <v>3.8671399999999998E-3</v>
          </cell>
          <cell r="D24">
            <v>3.7724999999999998E-3</v>
          </cell>
        </row>
        <row r="25">
          <cell r="B25">
            <v>4.4146899999999998E-3</v>
          </cell>
          <cell r="C25">
            <v>3.9405899999999999E-3</v>
          </cell>
          <cell r="D25">
            <v>3.80474E-3</v>
          </cell>
        </row>
        <row r="26">
          <cell r="B26">
            <v>4.4040299999999998E-3</v>
          </cell>
          <cell r="C26">
            <v>3.8181700000000001E-3</v>
          </cell>
          <cell r="D26">
            <v>3.68097E-3</v>
          </cell>
        </row>
        <row r="27">
          <cell r="B27">
            <v>4.6531000000000003E-3</v>
          </cell>
          <cell r="C27">
            <v>4.1878200000000001E-3</v>
          </cell>
          <cell r="D27">
            <v>4.1122600000000004E-3</v>
          </cell>
        </row>
      </sheetData>
      <sheetData sheetId="1">
        <row r="2">
          <cell r="B2">
            <v>0.87420230499999996</v>
          </cell>
          <cell r="C2">
            <v>0.92508163899999996</v>
          </cell>
          <cell r="D2">
            <v>0.93659142200000001</v>
          </cell>
        </row>
        <row r="3">
          <cell r="B3">
            <v>0.88621148900000002</v>
          </cell>
          <cell r="C3">
            <v>0.90423707600000003</v>
          </cell>
          <cell r="D3">
            <v>0.89532192700000002</v>
          </cell>
        </row>
        <row r="4">
          <cell r="B4">
            <v>0.91885114800000001</v>
          </cell>
          <cell r="C4">
            <v>0.92220111000000005</v>
          </cell>
          <cell r="D4">
            <v>0.916245278</v>
          </cell>
        </row>
        <row r="5">
          <cell r="B5">
            <v>0.89733762100000003</v>
          </cell>
          <cell r="C5">
            <v>0.89592201999999999</v>
          </cell>
          <cell r="D5">
            <v>0.88594900099999996</v>
          </cell>
        </row>
        <row r="6">
          <cell r="B6">
            <v>0.84119116599999999</v>
          </cell>
          <cell r="C6">
            <v>0.86586721799999999</v>
          </cell>
          <cell r="D6">
            <v>0.86817548700000002</v>
          </cell>
        </row>
        <row r="9">
          <cell r="B9">
            <v>1.44928E-2</v>
          </cell>
          <cell r="C9">
            <v>1.2056799999999999E-2</v>
          </cell>
          <cell r="D9">
            <v>1.07861E-2</v>
          </cell>
        </row>
        <row r="10">
          <cell r="B10">
            <v>1.5292399999999999E-2</v>
          </cell>
          <cell r="C10">
            <v>1.4114099999999999E-2</v>
          </cell>
          <cell r="D10">
            <v>1.3661299999999999E-2</v>
          </cell>
        </row>
        <row r="11">
          <cell r="B11">
            <v>1.5731700000000001E-2</v>
          </cell>
          <cell r="C11">
            <v>1.4483299999999999E-2</v>
          </cell>
          <cell r="D11">
            <v>1.41333E-2</v>
          </cell>
        </row>
        <row r="12">
          <cell r="B12">
            <v>1.5697699999999998E-2</v>
          </cell>
          <cell r="C12">
            <v>1.4671E-2</v>
          </cell>
          <cell r="D12">
            <v>1.42922E-2</v>
          </cell>
        </row>
        <row r="13">
          <cell r="B13">
            <v>1.5316E-2</v>
          </cell>
          <cell r="C13">
            <v>1.48395E-2</v>
          </cell>
          <cell r="D13">
            <v>1.45557E-2</v>
          </cell>
        </row>
        <row r="16">
          <cell r="B16">
            <v>8.0844405999999994E-2</v>
          </cell>
          <cell r="C16">
            <v>4.2401899999999999E-2</v>
          </cell>
          <cell r="D16">
            <v>3.4613999999999999E-2</v>
          </cell>
        </row>
        <row r="17">
          <cell r="B17">
            <v>7.7527183999999999E-2</v>
          </cell>
          <cell r="C17">
            <v>6.0163399999999999E-2</v>
          </cell>
          <cell r="D17">
            <v>6.4457406999999994E-2</v>
          </cell>
        </row>
        <row r="18">
          <cell r="B18">
            <v>5.4206799999999999E-2</v>
          </cell>
          <cell r="C18">
            <v>4.8557200000000002E-2</v>
          </cell>
          <cell r="D18">
            <v>5.1271299999999999E-2</v>
          </cell>
        </row>
        <row r="19">
          <cell r="B19">
            <v>6.9060015000000002E-2</v>
          </cell>
          <cell r="C19">
            <v>6.6217379000000007E-2</v>
          </cell>
          <cell r="D19">
            <v>7.1239254000000002E-2</v>
          </cell>
        </row>
        <row r="20">
          <cell r="B20">
            <v>0.11000004400000001</v>
          </cell>
          <cell r="C20">
            <v>8.7658913000000005E-2</v>
          </cell>
          <cell r="D20">
            <v>8.4075928999999994E-2</v>
          </cell>
        </row>
        <row r="23">
          <cell r="B23">
            <v>9.3144000000000005E-3</v>
          </cell>
          <cell r="C23">
            <v>6.8238999999999999E-3</v>
          </cell>
          <cell r="D23">
            <v>5.8880399999999998E-3</v>
          </cell>
        </row>
        <row r="24">
          <cell r="B24">
            <v>1.0419599999999999E-2</v>
          </cell>
          <cell r="C24">
            <v>8.8675000000000004E-3</v>
          </cell>
          <cell r="D24">
            <v>8.4124000000000004E-3</v>
          </cell>
        </row>
        <row r="25">
          <cell r="B25">
            <v>1.05088E-2</v>
          </cell>
          <cell r="C25">
            <v>9.0396999999999995E-3</v>
          </cell>
          <cell r="D25">
            <v>8.652E-3</v>
          </cell>
        </row>
        <row r="26">
          <cell r="B26">
            <v>1.056E-2</v>
          </cell>
          <cell r="C26">
            <v>9.3343999999999996E-3</v>
          </cell>
          <cell r="D26">
            <v>8.9277000000000002E-3</v>
          </cell>
        </row>
        <row r="27">
          <cell r="B27">
            <v>1.06105E-2</v>
          </cell>
          <cell r="C27">
            <v>9.6986999999999993E-3</v>
          </cell>
          <cell r="D27">
            <v>9.2841E-3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Qoutput_w11r_simopt6_wave14_"/>
    </sheetNames>
    <sheetDataSet>
      <sheetData sheetId="0">
        <row r="2">
          <cell r="B2">
            <v>0.92430909000000006</v>
          </cell>
          <cell r="K2">
            <v>4.743E-2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Qoutput_w11r_simopt6_wave14_"/>
    </sheetNames>
    <sheetDataSet>
      <sheetData sheetId="0">
        <row r="2">
          <cell r="B2">
            <v>0.92955785700000004</v>
          </cell>
          <cell r="K2">
            <v>4.34581E-2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0.9605986475944519</v>
          </cell>
          <cell r="C1">
            <v>0.9605986475944519</v>
          </cell>
          <cell r="D1">
            <v>0.9605986475944519</v>
          </cell>
          <cell r="E1">
            <v>0.9605986475944519</v>
          </cell>
          <cell r="F1">
            <v>0.9605986475944519</v>
          </cell>
          <cell r="G1">
            <v>0.9605986475944519</v>
          </cell>
          <cell r="H1">
            <v>0.9605986475944519</v>
          </cell>
          <cell r="I1">
            <v>0.9605986475944519</v>
          </cell>
          <cell r="J1">
            <v>0.9605986475944519</v>
          </cell>
        </row>
        <row r="2">
          <cell r="B2">
            <v>0.94210565090179443</v>
          </cell>
          <cell r="C2">
            <v>0.88032329082489014</v>
          </cell>
          <cell r="D2">
            <v>0.87764137983322144</v>
          </cell>
          <cell r="E2">
            <v>0.87946844100952148</v>
          </cell>
          <cell r="F2">
            <v>0.87973898649215698</v>
          </cell>
          <cell r="G2">
            <v>0.87990367412567139</v>
          </cell>
          <cell r="H2">
            <v>0.87641757726669312</v>
          </cell>
          <cell r="I2">
            <v>0.87977927923202515</v>
          </cell>
          <cell r="J2">
            <v>0.87959295511245728</v>
          </cell>
        </row>
        <row r="3">
          <cell r="B3">
            <v>0.9255942702293396</v>
          </cell>
          <cell r="C3">
            <v>0.8859516978263855</v>
          </cell>
          <cell r="D3">
            <v>0.88207811117172241</v>
          </cell>
          <cell r="E3">
            <v>0.8840947151184082</v>
          </cell>
          <cell r="F3">
            <v>0.88568717241287231</v>
          </cell>
          <cell r="G3">
            <v>0.88609200716018677</v>
          </cell>
          <cell r="H3">
            <v>0.88248336315155029</v>
          </cell>
          <cell r="I3">
            <v>0.88363808393478394</v>
          </cell>
          <cell r="J3">
            <v>0.88609200716018677</v>
          </cell>
        </row>
        <row r="4">
          <cell r="B4">
            <v>0.91348397731781006</v>
          </cell>
          <cell r="C4">
            <v>0.88454121351242065</v>
          </cell>
          <cell r="D4">
            <v>0.88133686780929565</v>
          </cell>
          <cell r="E4">
            <v>0.88276416063308716</v>
          </cell>
          <cell r="F4">
            <v>0.88485336303710938</v>
          </cell>
          <cell r="G4">
            <v>0.88445156812667847</v>
          </cell>
          <cell r="H4">
            <v>0.88077449798583984</v>
          </cell>
          <cell r="I4">
            <v>0.88229149580001831</v>
          </cell>
          <cell r="J4">
            <v>0.88500481843948364</v>
          </cell>
        </row>
        <row r="5">
          <cell r="B5">
            <v>0.89943087100982666</v>
          </cell>
          <cell r="C5">
            <v>0.86499226093292236</v>
          </cell>
          <cell r="D5">
            <v>0.85850131511688232</v>
          </cell>
          <cell r="E5">
            <v>0.86183357238769531</v>
          </cell>
          <cell r="F5">
            <v>0.86474841833114624</v>
          </cell>
          <cell r="G5">
            <v>0.86565345525741577</v>
          </cell>
          <cell r="H5">
            <v>0.85824596881866455</v>
          </cell>
          <cell r="I5">
            <v>0.86213624477386475</v>
          </cell>
          <cell r="J5">
            <v>0.86514389514923096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0.92060685157775879</v>
          </cell>
          <cell r="C1">
            <v>0.92060685157775879</v>
          </cell>
          <cell r="D1">
            <v>0.92060685157775879</v>
          </cell>
          <cell r="E1">
            <v>0.92060685157775879</v>
          </cell>
          <cell r="F1">
            <v>0.92060685157775879</v>
          </cell>
          <cell r="G1">
            <v>0.92060685157775879</v>
          </cell>
          <cell r="H1">
            <v>0.92060685157775879</v>
          </cell>
          <cell r="I1">
            <v>0.92060685157775879</v>
          </cell>
          <cell r="J1">
            <v>0.92060685157775879</v>
          </cell>
        </row>
        <row r="2">
          <cell r="B2">
            <v>0.87164407968521118</v>
          </cell>
          <cell r="C2">
            <v>0.81154239177703857</v>
          </cell>
          <cell r="D2">
            <v>0.80908626317977905</v>
          </cell>
          <cell r="E2">
            <v>0.81210112571716309</v>
          </cell>
          <cell r="F2">
            <v>0.81358528137207031</v>
          </cell>
          <cell r="G2">
            <v>0.8120531439781189</v>
          </cell>
          <cell r="H2">
            <v>0.81036245822906494</v>
          </cell>
          <cell r="I2">
            <v>0.81235641241073608</v>
          </cell>
          <cell r="J2">
            <v>0.81567525863647461</v>
          </cell>
        </row>
        <row r="3">
          <cell r="B3">
            <v>0.84611397981643677</v>
          </cell>
          <cell r="C3">
            <v>0.81169164180755615</v>
          </cell>
          <cell r="D3">
            <v>0.80600100755691528</v>
          </cell>
          <cell r="E3">
            <v>0.80936366319656372</v>
          </cell>
          <cell r="F3">
            <v>0.81117433309555054</v>
          </cell>
          <cell r="G3">
            <v>0.81272631883621216</v>
          </cell>
          <cell r="H3">
            <v>0.80548369884490967</v>
          </cell>
          <cell r="I3">
            <v>0.80988103151321411</v>
          </cell>
          <cell r="J3">
            <v>0.81169164180755615</v>
          </cell>
        </row>
        <row r="4">
          <cell r="B4">
            <v>0.81863385438919067</v>
          </cell>
          <cell r="C4">
            <v>0.79032677412033081</v>
          </cell>
          <cell r="D4">
            <v>0.78524720668792725</v>
          </cell>
          <cell r="E4">
            <v>0.78713387250900269</v>
          </cell>
          <cell r="F4">
            <v>0.79001045227050781</v>
          </cell>
          <cell r="G4">
            <v>0.79137253761291504</v>
          </cell>
          <cell r="H4">
            <v>0.78550875186920166</v>
          </cell>
          <cell r="I4">
            <v>0.78844141960144043</v>
          </cell>
          <cell r="J4">
            <v>0.79105651378631592</v>
          </cell>
        </row>
        <row r="5">
          <cell r="B5">
            <v>0.80701291561126709</v>
          </cell>
          <cell r="C5">
            <v>0.7726554274559021</v>
          </cell>
          <cell r="D5">
            <v>0.76896733045578003</v>
          </cell>
          <cell r="E5">
            <v>0.76923078298568726</v>
          </cell>
          <cell r="F5">
            <v>0.77318227291107178</v>
          </cell>
          <cell r="G5">
            <v>0.77239197492599487</v>
          </cell>
          <cell r="H5">
            <v>0.76896733045578003</v>
          </cell>
          <cell r="I5">
            <v>0.77002108097076416</v>
          </cell>
          <cell r="J5">
            <v>0.77318227291107178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0.9605986475944519</v>
          </cell>
          <cell r="C1">
            <v>0.9605986475944519</v>
          </cell>
          <cell r="D1">
            <v>0.9605986475944519</v>
          </cell>
          <cell r="E1">
            <v>0.9605986475944519</v>
          </cell>
          <cell r="F1">
            <v>0.9605986475944519</v>
          </cell>
          <cell r="G1">
            <v>0.9605986475944519</v>
          </cell>
          <cell r="H1">
            <v>0.9605986475944519</v>
          </cell>
          <cell r="I1">
            <v>0.9605986475944519</v>
          </cell>
          <cell r="J1">
            <v>0.9605986475944519</v>
          </cell>
        </row>
        <row r="2">
          <cell r="B2">
            <v>0.93002188205718994</v>
          </cell>
          <cell r="C2">
            <v>0.87130486965179443</v>
          </cell>
          <cell r="D2">
            <v>0.86822611093521118</v>
          </cell>
          <cell r="E2">
            <v>0.87013494968414307</v>
          </cell>
          <cell r="F2">
            <v>0.87095516920089722</v>
          </cell>
          <cell r="G2">
            <v>0.87119913101196289</v>
          </cell>
          <cell r="H2">
            <v>0.86676543951034546</v>
          </cell>
          <cell r="I2">
            <v>0.87044692039489746</v>
          </cell>
          <cell r="J2">
            <v>0.87057536840438843</v>
          </cell>
        </row>
        <row r="3">
          <cell r="B3">
            <v>0.90591138601303101</v>
          </cell>
          <cell r="C3">
            <v>0.82088005542755127</v>
          </cell>
          <cell r="D3">
            <v>0.81646627187728882</v>
          </cell>
          <cell r="E3">
            <v>0.8189922571182251</v>
          </cell>
          <cell r="F3">
            <v>0.82021486759185791</v>
          </cell>
          <cell r="G3">
            <v>0.82077199220657349</v>
          </cell>
          <cell r="H3">
            <v>0.81592357158660889</v>
          </cell>
          <cell r="I3">
            <v>0.81918025016784668</v>
          </cell>
          <cell r="J3">
            <v>0.82007002830505371</v>
          </cell>
        </row>
        <row r="4">
          <cell r="B4">
            <v>0.88353997468948364</v>
          </cell>
          <cell r="C4">
            <v>0.78454560041427612</v>
          </cell>
          <cell r="D4">
            <v>0.77804780006408691</v>
          </cell>
          <cell r="E4">
            <v>0.78047794103622437</v>
          </cell>
          <cell r="F4">
            <v>0.78379911184310913</v>
          </cell>
          <cell r="G4">
            <v>0.78436613082885742</v>
          </cell>
          <cell r="H4">
            <v>0.77717477083206177</v>
          </cell>
          <cell r="I4">
            <v>0.77952373027801514</v>
          </cell>
          <cell r="J4">
            <v>0.78341162204742432</v>
          </cell>
        </row>
        <row r="5">
          <cell r="B5">
            <v>0.86394667625427246</v>
          </cell>
          <cell r="C5">
            <v>0.74539476633071899</v>
          </cell>
          <cell r="D5">
            <v>0.73530137538909912</v>
          </cell>
          <cell r="E5">
            <v>0.73908394575119019</v>
          </cell>
          <cell r="F5">
            <v>0.74506580829620361</v>
          </cell>
          <cell r="G5">
            <v>0.74605262279510498</v>
          </cell>
          <cell r="H5">
            <v>0.73447906970977783</v>
          </cell>
          <cell r="I5">
            <v>0.73867279291152954</v>
          </cell>
          <cell r="J5">
            <v>0.74475783109664917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0.92060685157775879</v>
          </cell>
          <cell r="C1">
            <v>0.92060685157775879</v>
          </cell>
          <cell r="D1">
            <v>0.92060685157775879</v>
          </cell>
          <cell r="E1">
            <v>0.92060685157775879</v>
          </cell>
          <cell r="F1">
            <v>0.92060685157775879</v>
          </cell>
          <cell r="G1">
            <v>0.92060685157775879</v>
          </cell>
          <cell r="H1">
            <v>0.92060685157775879</v>
          </cell>
          <cell r="I1">
            <v>0.92060685157775879</v>
          </cell>
          <cell r="J1">
            <v>0.92060685157775879</v>
          </cell>
        </row>
        <row r="2">
          <cell r="B2">
            <v>0.85619074106216431</v>
          </cell>
          <cell r="C2">
            <v>0.79948782920837402</v>
          </cell>
          <cell r="D2">
            <v>0.79575121402740479</v>
          </cell>
          <cell r="E2">
            <v>0.79851508140563965</v>
          </cell>
          <cell r="F2">
            <v>0.80153650045394897</v>
          </cell>
          <cell r="G2">
            <v>0.79948782920837402</v>
          </cell>
          <cell r="H2">
            <v>0.7970309853553772</v>
          </cell>
          <cell r="I2">
            <v>0.79902714490890503</v>
          </cell>
          <cell r="J2">
            <v>0.80312341451644897</v>
          </cell>
        </row>
        <row r="3">
          <cell r="B3">
            <v>0.81297212839126587</v>
          </cell>
          <cell r="C3">
            <v>0.73725289106369019</v>
          </cell>
          <cell r="D3">
            <v>0.73231011629104614</v>
          </cell>
          <cell r="E3">
            <v>0.73569196462631226</v>
          </cell>
          <cell r="F3">
            <v>0.73855358362197876</v>
          </cell>
          <cell r="G3">
            <v>0.73673254251480103</v>
          </cell>
          <cell r="H3">
            <v>0.73361080884933472</v>
          </cell>
          <cell r="I3">
            <v>0.73777318000793457</v>
          </cell>
          <cell r="J3">
            <v>0.73907387256622314</v>
          </cell>
        </row>
        <row r="4">
          <cell r="B4">
            <v>0.77742618322372437</v>
          </cell>
          <cell r="C4">
            <v>0.69064557552337646</v>
          </cell>
          <cell r="D4">
            <v>0.68520957231521606</v>
          </cell>
          <cell r="E4">
            <v>0.6874011754989624</v>
          </cell>
          <cell r="F4">
            <v>0.69188189506530762</v>
          </cell>
          <cell r="G4">
            <v>0.68959158658981323</v>
          </cell>
          <cell r="H4">
            <v>0.6865277886390686</v>
          </cell>
          <cell r="I4">
            <v>0.68950974941253662</v>
          </cell>
          <cell r="J4">
            <v>0.69346338510513306</v>
          </cell>
        </row>
        <row r="5">
          <cell r="B5">
            <v>0.75346481800079346</v>
          </cell>
          <cell r="C5">
            <v>0.64917421340942383</v>
          </cell>
          <cell r="D5">
            <v>0.64162003993988037</v>
          </cell>
          <cell r="E5">
            <v>0.64375168085098267</v>
          </cell>
          <cell r="F5">
            <v>0.64988011121749878</v>
          </cell>
          <cell r="G5">
            <v>0.64784228801727295</v>
          </cell>
          <cell r="H5">
            <v>0.6429523229598999</v>
          </cell>
          <cell r="I5">
            <v>0.64614975452423096</v>
          </cell>
          <cell r="J5">
            <v>0.65121233463287354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>
        <row r="2">
          <cell r="B2">
            <v>0.89252280699999997</v>
          </cell>
          <cell r="C2">
            <v>0.935218836</v>
          </cell>
          <cell r="D2">
            <v>0.96191603599999997</v>
          </cell>
        </row>
        <row r="3">
          <cell r="B3">
            <v>0.89217502999999998</v>
          </cell>
          <cell r="C3">
            <v>0.97296943199999997</v>
          </cell>
        </row>
        <row r="4">
          <cell r="B4">
            <v>0.90530365400000001</v>
          </cell>
          <cell r="C4">
            <v>0.96223204500000004</v>
          </cell>
          <cell r="D4">
            <v>0.99365189700000001</v>
          </cell>
        </row>
        <row r="5">
          <cell r="B5">
            <v>0.89122785400000004</v>
          </cell>
          <cell r="C5">
            <v>0.93933963099999995</v>
          </cell>
          <cell r="D5">
            <v>0.95462051800000003</v>
          </cell>
        </row>
        <row r="6">
          <cell r="B6">
            <v>0.88562144300000001</v>
          </cell>
          <cell r="C6">
            <v>0.93068787100000006</v>
          </cell>
          <cell r="D6">
            <v>0.94488048599999996</v>
          </cell>
        </row>
        <row r="9">
          <cell r="B9">
            <v>7.1722899999999996E-3</v>
          </cell>
          <cell r="C9">
            <v>5.3372599999999999E-3</v>
          </cell>
          <cell r="D9">
            <v>4.2973300000000002E-3</v>
          </cell>
        </row>
        <row r="10">
          <cell r="B10">
            <v>7.4425999999999997E-3</v>
          </cell>
          <cell r="C10">
            <v>7.2466099999999997E-3</v>
          </cell>
          <cell r="D10">
            <v>7.2937799999999997E-3</v>
          </cell>
        </row>
        <row r="11">
          <cell r="B11">
            <v>7.3364499999999996E-3</v>
          </cell>
          <cell r="C11">
            <v>7.1687499999999998E-3</v>
          </cell>
          <cell r="D11">
            <v>7.3410100000000002E-3</v>
          </cell>
        </row>
        <row r="12">
          <cell r="B12">
            <v>7.3854699999999999E-3</v>
          </cell>
          <cell r="C12">
            <v>6.9918799999999998E-3</v>
          </cell>
          <cell r="D12">
            <v>6.9470699999999996E-3</v>
          </cell>
        </row>
        <row r="13">
          <cell r="B13">
            <v>7.5756299999999999E-3</v>
          </cell>
          <cell r="C13">
            <v>7.35712E-3</v>
          </cell>
          <cell r="D13">
            <v>7.3946799999999998E-3</v>
          </cell>
        </row>
        <row r="16">
          <cell r="B16">
            <v>6.4299563000000004E-2</v>
          </cell>
          <cell r="C16">
            <v>3.4769700000000001E-2</v>
          </cell>
          <cell r="D16">
            <v>1.99411E-2</v>
          </cell>
        </row>
        <row r="17">
          <cell r="B17">
            <v>6.6361130000000004E-2</v>
          </cell>
          <cell r="C17">
            <v>1.57033E-2</v>
          </cell>
          <cell r="D17"/>
        </row>
        <row r="18">
          <cell r="B18">
            <v>5.6982199999999997E-2</v>
          </cell>
          <cell r="C18">
            <v>2.1755199999999999E-2</v>
          </cell>
          <cell r="D18">
            <v>3.5974000000000002E-3</v>
          </cell>
        </row>
        <row r="19">
          <cell r="B19">
            <v>6.4859671999999993E-2</v>
          </cell>
          <cell r="C19">
            <v>3.4753399999999997E-2</v>
          </cell>
          <cell r="D19">
            <v>2.5667599999999999E-2</v>
          </cell>
        </row>
        <row r="20">
          <cell r="B20">
            <v>7.0250638000000004E-2</v>
          </cell>
          <cell r="C20">
            <v>4.0805599999999997E-2</v>
          </cell>
          <cell r="D20">
            <v>3.1974700000000002E-2</v>
          </cell>
        </row>
        <row r="23">
          <cell r="B23">
            <v>4.2910600000000002E-3</v>
          </cell>
          <cell r="C23">
            <v>2.8646600000000002E-3</v>
          </cell>
          <cell r="D23">
            <v>2.25012E-3</v>
          </cell>
        </row>
        <row r="24">
          <cell r="B24">
            <v>4.5807199999999999E-3</v>
          </cell>
          <cell r="C24">
            <v>4.20989E-3</v>
          </cell>
          <cell r="D24">
            <v>4.1653300000000001E-3</v>
          </cell>
        </row>
        <row r="25">
          <cell r="B25">
            <v>4.4146899999999998E-3</v>
          </cell>
          <cell r="C25">
            <v>4.1293600000000003E-3</v>
          </cell>
          <cell r="D25">
            <v>4.1600600000000001E-3</v>
          </cell>
        </row>
        <row r="26">
          <cell r="B26">
            <v>4.4040299999999998E-3</v>
          </cell>
          <cell r="C26">
            <v>4.0057900000000004E-3</v>
          </cell>
          <cell r="D26">
            <v>3.9294100000000004E-3</v>
          </cell>
        </row>
        <row r="27">
          <cell r="B27">
            <v>4.6531000000000003E-3</v>
          </cell>
          <cell r="C27">
            <v>4.3313199999999996E-3</v>
          </cell>
          <cell r="D27">
            <v>4.2896499999999999E-3</v>
          </cell>
        </row>
      </sheetData>
      <sheetData sheetId="1">
        <row r="2">
          <cell r="B2">
            <v>0.87420230499999996</v>
          </cell>
          <cell r="C2">
            <v>0.92508163899999996</v>
          </cell>
          <cell r="D2">
            <v>0.93659142200000001</v>
          </cell>
        </row>
        <row r="3">
          <cell r="B3">
            <v>0.88621148900000002</v>
          </cell>
        </row>
        <row r="4">
          <cell r="B4">
            <v>0.91885114800000001</v>
          </cell>
        </row>
        <row r="5">
          <cell r="B5">
            <v>0.89733762100000003</v>
          </cell>
          <cell r="C5">
            <v>0.95276275200000005</v>
          </cell>
          <cell r="D5">
            <v>0.98609114799999997</v>
          </cell>
        </row>
        <row r="6">
          <cell r="B6">
            <v>0.84119116599999999</v>
          </cell>
          <cell r="C6">
            <v>0.90685309000000003</v>
          </cell>
          <cell r="D6">
            <v>0.92855111999999995</v>
          </cell>
        </row>
        <row r="9">
          <cell r="B9">
            <v>1.44928E-2</v>
          </cell>
          <cell r="C9">
            <v>1.2056799999999999E-2</v>
          </cell>
          <cell r="D9">
            <v>1.07861E-2</v>
          </cell>
        </row>
        <row r="10">
          <cell r="B10">
            <v>1.5292399999999999E-2</v>
          </cell>
          <cell r="C10">
            <v>1.7650900000000001E-2</v>
          </cell>
          <cell r="D10">
            <v>1.9444300000000001E-2</v>
          </cell>
        </row>
        <row r="11">
          <cell r="B11">
            <v>1.5731700000000001E-2</v>
          </cell>
          <cell r="C11">
            <v>1.6060100000000001E-2</v>
          </cell>
          <cell r="D11">
            <v>1.6062699999999999E-2</v>
          </cell>
        </row>
        <row r="12">
          <cell r="B12">
            <v>1.5697699999999998E-2</v>
          </cell>
          <cell r="C12">
            <v>1.58494E-2</v>
          </cell>
          <cell r="D12">
            <v>1.6107099999999999E-2</v>
          </cell>
        </row>
        <row r="13">
          <cell r="B13">
            <v>1.5316E-2</v>
          </cell>
          <cell r="C13">
            <v>1.54935E-2</v>
          </cell>
          <cell r="D13">
            <v>1.5746599999999999E-2</v>
          </cell>
        </row>
        <row r="16">
          <cell r="B16">
            <v>8.0844405999999994E-2</v>
          </cell>
          <cell r="C16">
            <v>4.2401899999999999E-2</v>
          </cell>
          <cell r="D16">
            <v>3.4613999999999999E-2</v>
          </cell>
        </row>
        <row r="17">
          <cell r="B17">
            <v>7.7527183999999999E-2</v>
          </cell>
        </row>
        <row r="18">
          <cell r="B18">
            <v>5.4206799999999999E-2</v>
          </cell>
        </row>
        <row r="19">
          <cell r="B19">
            <v>6.9060015000000002E-2</v>
          </cell>
          <cell r="C19">
            <v>3.02067E-2</v>
          </cell>
          <cell r="D19">
            <v>8.7445000000000005E-3</v>
          </cell>
        </row>
        <row r="20">
          <cell r="B20">
            <v>0.11000004400000001</v>
          </cell>
          <cell r="C20">
            <v>6.0963299999999998E-2</v>
          </cell>
          <cell r="D20">
            <v>4.58041E-2</v>
          </cell>
        </row>
        <row r="23">
          <cell r="B23">
            <v>9.3144000000000005E-3</v>
          </cell>
          <cell r="C23">
            <v>6.8238999999999999E-3</v>
          </cell>
          <cell r="D23">
            <v>5.8880399999999998E-3</v>
          </cell>
        </row>
        <row r="24">
          <cell r="B24">
            <v>1.0419599999999999E-2</v>
          </cell>
          <cell r="C24">
            <v>1.1105800000000001E-2</v>
          </cell>
          <cell r="D24">
            <v>1.20091E-2</v>
          </cell>
        </row>
        <row r="25">
          <cell r="B25">
            <v>1.05088E-2</v>
          </cell>
          <cell r="C25">
            <v>1.0057699999999999E-2</v>
          </cell>
          <cell r="D25">
            <v>9.9003000000000008E-3</v>
          </cell>
        </row>
        <row r="26">
          <cell r="B26">
            <v>1.056E-2</v>
          </cell>
          <cell r="C26">
            <v>1.01352E-2</v>
          </cell>
          <cell r="D26">
            <v>1.0126599999999999E-2</v>
          </cell>
        </row>
        <row r="27">
          <cell r="B27">
            <v>1.06105E-2</v>
          </cell>
          <cell r="C27">
            <v>1.0140400000000001E-2</v>
          </cell>
          <cell r="D27">
            <v>1.0094799999999999E-2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>
        <row r="2">
          <cell r="B2">
            <v>0.89252280699999997</v>
          </cell>
          <cell r="C2">
            <v>0.935218836</v>
          </cell>
          <cell r="D2">
            <v>0.96191603599999997</v>
          </cell>
        </row>
        <row r="3">
          <cell r="B3">
            <v>0.89217502999999998</v>
          </cell>
          <cell r="C3">
            <v>0.94608344799999999</v>
          </cell>
          <cell r="D3">
            <v>0.95394233299999998</v>
          </cell>
        </row>
        <row r="4">
          <cell r="B4">
            <v>0.90530365400000001</v>
          </cell>
          <cell r="C4">
            <v>0.93819411799999997</v>
          </cell>
          <cell r="D4">
            <v>0.950839514</v>
          </cell>
        </row>
        <row r="5">
          <cell r="B5">
            <v>0.89122785400000004</v>
          </cell>
          <cell r="C5">
            <v>0.92585026199999998</v>
          </cell>
          <cell r="D5">
            <v>0.93744103099999998</v>
          </cell>
        </row>
        <row r="6">
          <cell r="B6">
            <v>0.88562144300000001</v>
          </cell>
          <cell r="C6">
            <v>0.91328833899999995</v>
          </cell>
          <cell r="D6">
            <v>0.92081506599999996</v>
          </cell>
        </row>
        <row r="9">
          <cell r="B9">
            <v>7.1722899999999996E-3</v>
          </cell>
          <cell r="C9">
            <v>5.3372599999999999E-3</v>
          </cell>
          <cell r="D9">
            <v>4.2973300000000002E-3</v>
          </cell>
        </row>
        <row r="10">
          <cell r="B10">
            <v>7.4425999999999997E-3</v>
          </cell>
          <cell r="C10">
            <v>6.9958599999999996E-3</v>
          </cell>
          <cell r="D10">
            <v>6.8748799999999999E-3</v>
          </cell>
        </row>
        <row r="11">
          <cell r="B11">
            <v>7.3364499999999996E-3</v>
          </cell>
          <cell r="C11">
            <v>7.04384E-3</v>
          </cell>
          <cell r="D11">
            <v>6.8733500000000003E-3</v>
          </cell>
        </row>
        <row r="12">
          <cell r="B12">
            <v>7.3854699999999999E-3</v>
          </cell>
          <cell r="C12">
            <v>7.0124000000000002E-3</v>
          </cell>
          <cell r="D12">
            <v>6.8242199999999998E-3</v>
          </cell>
        </row>
        <row r="13">
          <cell r="B13">
            <v>7.5756299999999999E-3</v>
          </cell>
          <cell r="C13">
            <v>7.3939699999999997E-3</v>
          </cell>
          <cell r="D13">
            <v>7.4103800000000003E-3</v>
          </cell>
        </row>
        <row r="16">
          <cell r="B16">
            <v>6.4299563000000004E-2</v>
          </cell>
          <cell r="C16">
            <v>3.4769700000000001E-2</v>
          </cell>
          <cell r="D16">
            <v>1.99411E-2</v>
          </cell>
        </row>
        <row r="17">
          <cell r="B17">
            <v>6.6361130000000004E-2</v>
          </cell>
          <cell r="C17">
            <v>3.1287700000000002E-2</v>
          </cell>
          <cell r="D17">
            <v>2.6297299999999999E-2</v>
          </cell>
        </row>
        <row r="18">
          <cell r="B18">
            <v>5.6982199999999997E-2</v>
          </cell>
          <cell r="C18">
            <v>3.5554599999999999E-2</v>
          </cell>
          <cell r="D18">
            <v>2.7829099999999999E-2</v>
          </cell>
        </row>
        <row r="19">
          <cell r="B19">
            <v>6.4859671999999993E-2</v>
          </cell>
          <cell r="C19">
            <v>4.2470800000000003E-2</v>
          </cell>
          <cell r="D19">
            <v>3.5362299999999999E-2</v>
          </cell>
        </row>
        <row r="20">
          <cell r="B20">
            <v>7.0250638000000004E-2</v>
          </cell>
          <cell r="C20">
            <v>5.0945799999999999E-2</v>
          </cell>
          <cell r="D20">
            <v>4.5805600000000002E-2</v>
          </cell>
        </row>
        <row r="23">
          <cell r="B23">
            <v>4.2910600000000002E-3</v>
          </cell>
          <cell r="C23">
            <v>2.8646600000000002E-3</v>
          </cell>
          <cell r="D23">
            <v>2.25012E-3</v>
          </cell>
        </row>
        <row r="24">
          <cell r="B24">
            <v>4.5807199999999999E-3</v>
          </cell>
          <cell r="C24">
            <v>4.0596900000000003E-3</v>
          </cell>
          <cell r="D24">
            <v>3.9253200000000004E-3</v>
          </cell>
        </row>
        <row r="25">
          <cell r="B25">
            <v>4.4146899999999998E-3</v>
          </cell>
          <cell r="C25">
            <v>4.0520699999999996E-3</v>
          </cell>
          <cell r="D25">
            <v>3.89091E-3</v>
          </cell>
        </row>
        <row r="26">
          <cell r="B26">
            <v>4.4040299999999998E-3</v>
          </cell>
          <cell r="C26">
            <v>4.0165299999999999E-3</v>
          </cell>
          <cell r="D26">
            <v>3.8574999999999998E-3</v>
          </cell>
        </row>
        <row r="27">
          <cell r="B27">
            <v>4.6531000000000003E-3</v>
          </cell>
          <cell r="C27">
            <v>4.3442400000000001E-3</v>
          </cell>
          <cell r="D27">
            <v>4.2866700000000002E-3</v>
          </cell>
        </row>
      </sheetData>
      <sheetData sheetId="1">
        <row r="2">
          <cell r="B2">
            <v>0.87420230499999996</v>
          </cell>
          <cell r="C2">
            <v>0.92508163899999996</v>
          </cell>
          <cell r="D2">
            <v>0.93659142200000001</v>
          </cell>
        </row>
        <row r="3">
          <cell r="B3">
            <v>0.88621148900000002</v>
          </cell>
          <cell r="C3">
            <v>0.977436678</v>
          </cell>
          <cell r="D3">
            <v>0.98967896499999997</v>
          </cell>
        </row>
        <row r="4">
          <cell r="B4">
            <v>0.91885114800000001</v>
          </cell>
          <cell r="C4">
            <v>0.96130032600000004</v>
          </cell>
          <cell r="D4">
            <v>0.96636205200000003</v>
          </cell>
        </row>
        <row r="5">
          <cell r="B5">
            <v>0.89733762100000003</v>
          </cell>
          <cell r="C5">
            <v>0.92765932299999998</v>
          </cell>
          <cell r="D5">
            <v>0.93288353099999999</v>
          </cell>
        </row>
        <row r="6">
          <cell r="B6">
            <v>0.84119116599999999</v>
          </cell>
          <cell r="C6">
            <v>0.89192033800000003</v>
          </cell>
          <cell r="D6">
            <v>0.90739893999999999</v>
          </cell>
        </row>
        <row r="9">
          <cell r="B9">
            <v>1.44928E-2</v>
          </cell>
          <cell r="C9">
            <v>1.2056799999999999E-2</v>
          </cell>
          <cell r="D9">
            <v>1.07861E-2</v>
          </cell>
        </row>
        <row r="10">
          <cell r="B10">
            <v>1.5292399999999999E-2</v>
          </cell>
          <cell r="C10">
            <v>1.57693E-2</v>
          </cell>
          <cell r="D10">
            <v>1.5482599999999999E-2</v>
          </cell>
        </row>
        <row r="11">
          <cell r="B11">
            <v>1.5731700000000001E-2</v>
          </cell>
          <cell r="C11">
            <v>1.5426E-2</v>
          </cell>
          <cell r="D11">
            <v>1.5295100000000001E-2</v>
          </cell>
        </row>
        <row r="12">
          <cell r="B12">
            <v>1.5697699999999998E-2</v>
          </cell>
          <cell r="C12">
            <v>1.5341199999999999E-2</v>
          </cell>
          <cell r="D12">
            <v>1.5226699999999999E-2</v>
          </cell>
        </row>
        <row r="13">
          <cell r="B13">
            <v>1.5316E-2</v>
          </cell>
          <cell r="C13">
            <v>1.5249499999999999E-2</v>
          </cell>
          <cell r="D13">
            <v>1.5304099999999999E-2</v>
          </cell>
        </row>
        <row r="16">
          <cell r="B16">
            <v>8.0844405999999994E-2</v>
          </cell>
          <cell r="C16">
            <v>4.2401899999999999E-2</v>
          </cell>
          <cell r="D16">
            <v>3.4613999999999999E-2</v>
          </cell>
        </row>
        <row r="17">
          <cell r="B17">
            <v>7.7527183999999999E-2</v>
          </cell>
          <cell r="C17">
            <v>1.4191499999999999E-2</v>
          </cell>
          <cell r="D17">
            <v>6.3564299999999997E-3</v>
          </cell>
        </row>
        <row r="18">
          <cell r="B18">
            <v>5.4206799999999999E-2</v>
          </cell>
          <cell r="C18">
            <v>2.42087E-2</v>
          </cell>
          <cell r="D18">
            <v>2.0664600000000002E-2</v>
          </cell>
        </row>
        <row r="19">
          <cell r="B19">
            <v>6.9060015000000002E-2</v>
          </cell>
          <cell r="C19">
            <v>4.6151400000000002E-2</v>
          </cell>
          <cell r="D19">
            <v>4.2139200000000002E-2</v>
          </cell>
        </row>
        <row r="20">
          <cell r="B20">
            <v>0.11000004400000001</v>
          </cell>
          <cell r="C20">
            <v>7.0779427000000006E-2</v>
          </cell>
          <cell r="D20">
            <v>5.9350300000000002E-2</v>
          </cell>
        </row>
        <row r="23">
          <cell r="B23">
            <v>9.3144000000000005E-3</v>
          </cell>
          <cell r="C23">
            <v>6.8238999999999999E-3</v>
          </cell>
          <cell r="D23">
            <v>5.8880399999999998E-3</v>
          </cell>
        </row>
        <row r="24">
          <cell r="B24">
            <v>1.0419599999999999E-2</v>
          </cell>
          <cell r="C24">
            <v>9.9182999999999997E-3</v>
          </cell>
          <cell r="D24">
            <v>9.5353E-3</v>
          </cell>
        </row>
        <row r="25">
          <cell r="B25">
            <v>1.05088E-2</v>
          </cell>
          <cell r="C25">
            <v>9.6498E-3</v>
          </cell>
          <cell r="D25">
            <v>9.3962000000000004E-3</v>
          </cell>
        </row>
        <row r="26">
          <cell r="B26">
            <v>1.056E-2</v>
          </cell>
          <cell r="C26">
            <v>9.7873000000000005E-3</v>
          </cell>
          <cell r="D26">
            <v>9.5601999999999996E-3</v>
          </cell>
        </row>
        <row r="27">
          <cell r="B27">
            <v>1.06105E-2</v>
          </cell>
          <cell r="C27">
            <v>9.9869999999999994E-3</v>
          </cell>
          <cell r="D27">
            <v>9.8089000000000006E-3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>
        <row r="2">
          <cell r="B2">
            <v>0.89252280699999997</v>
          </cell>
          <cell r="C2">
            <v>0.935218836</v>
          </cell>
          <cell r="D2">
            <v>0.96191603599999997</v>
          </cell>
        </row>
        <row r="3">
          <cell r="B3">
            <v>0.89217502999999998</v>
          </cell>
          <cell r="C3">
            <v>0.926059776</v>
          </cell>
          <cell r="D3">
            <v>0.93187271299999996</v>
          </cell>
        </row>
        <row r="4">
          <cell r="B4">
            <v>0.90530365400000001</v>
          </cell>
          <cell r="C4">
            <v>0.92650238699999998</v>
          </cell>
          <cell r="D4">
            <v>0.93439688099999996</v>
          </cell>
        </row>
        <row r="5">
          <cell r="B5">
            <v>0.89122785400000004</v>
          </cell>
          <cell r="C5">
            <v>0.90858018600000001</v>
          </cell>
          <cell r="D5">
            <v>0.91814739000000001</v>
          </cell>
        </row>
        <row r="6">
          <cell r="B6">
            <v>0.88562144300000001</v>
          </cell>
          <cell r="C6">
            <v>0.89712194700000003</v>
          </cell>
          <cell r="D6">
            <v>0.90204957500000005</v>
          </cell>
        </row>
        <row r="9">
          <cell r="B9">
            <v>7.1722899999999996E-3</v>
          </cell>
          <cell r="C9">
            <v>5.3372599999999999E-3</v>
          </cell>
          <cell r="D9">
            <v>4.2973300000000002E-3</v>
          </cell>
        </row>
        <row r="10">
          <cell r="B10">
            <v>7.4425999999999997E-3</v>
          </cell>
          <cell r="C10">
            <v>6.5371400000000003E-3</v>
          </cell>
          <cell r="D10">
            <v>6.4612000000000003E-3</v>
          </cell>
        </row>
        <row r="11">
          <cell r="B11">
            <v>7.3364499999999996E-3</v>
          </cell>
          <cell r="C11">
            <v>6.8509599999999997E-3</v>
          </cell>
          <cell r="D11">
            <v>6.6863000000000001E-3</v>
          </cell>
        </row>
        <row r="12">
          <cell r="B12">
            <v>7.3854699999999999E-3</v>
          </cell>
          <cell r="C12">
            <v>6.6305000000000001E-3</v>
          </cell>
          <cell r="D12">
            <v>6.4437399999999999E-3</v>
          </cell>
        </row>
        <row r="13">
          <cell r="B13">
            <v>7.5756299999999999E-3</v>
          </cell>
          <cell r="C13">
            <v>7.12505E-3</v>
          </cell>
          <cell r="D13">
            <v>7.1003999999999998E-3</v>
          </cell>
        </row>
        <row r="16">
          <cell r="B16">
            <v>6.4299563000000004E-2</v>
          </cell>
          <cell r="C16">
            <v>3.4769700000000001E-2</v>
          </cell>
          <cell r="D16">
            <v>1.99411E-2</v>
          </cell>
        </row>
        <row r="17">
          <cell r="B17">
            <v>6.6361130000000004E-2</v>
          </cell>
          <cell r="C17">
            <v>4.2846799999999997E-2</v>
          </cell>
          <cell r="D17">
            <v>3.8842399999999999E-2</v>
          </cell>
        </row>
        <row r="18">
          <cell r="B18">
            <v>5.6982199999999997E-2</v>
          </cell>
          <cell r="C18">
            <v>4.2146299999999998E-2</v>
          </cell>
          <cell r="D18">
            <v>3.7061299999999998E-2</v>
          </cell>
        </row>
        <row r="19">
          <cell r="B19">
            <v>6.4859671999999993E-2</v>
          </cell>
          <cell r="C19">
            <v>5.21929E-2</v>
          </cell>
          <cell r="D19">
            <v>4.6132399999999997E-2</v>
          </cell>
        </row>
        <row r="20">
          <cell r="B20">
            <v>7.0250638000000004E-2</v>
          </cell>
          <cell r="C20">
            <v>6.01948E-2</v>
          </cell>
          <cell r="D20">
            <v>5.6456100000000002E-2</v>
          </cell>
        </row>
        <row r="23">
          <cell r="B23">
            <v>4.2910600000000002E-3</v>
          </cell>
          <cell r="C23">
            <v>2.8646600000000002E-3</v>
          </cell>
          <cell r="D23">
            <v>2.25012E-3</v>
          </cell>
        </row>
        <row r="24">
          <cell r="B24">
            <v>4.5807199999999999E-3</v>
          </cell>
          <cell r="C24">
            <v>3.78817E-3</v>
          </cell>
          <cell r="D24">
            <v>3.6838299999999999E-3</v>
          </cell>
        </row>
        <row r="25">
          <cell r="B25">
            <v>4.4146899999999998E-3</v>
          </cell>
          <cell r="C25">
            <v>3.9286199999999999E-3</v>
          </cell>
          <cell r="D25">
            <v>3.7773199999999998E-3</v>
          </cell>
        </row>
        <row r="26">
          <cell r="B26">
            <v>4.4040299999999998E-3</v>
          </cell>
          <cell r="C26">
            <v>3.7855200000000001E-3</v>
          </cell>
          <cell r="D26">
            <v>3.6317599999999999E-3</v>
          </cell>
        </row>
        <row r="27">
          <cell r="B27">
            <v>4.6531000000000003E-3</v>
          </cell>
          <cell r="C27">
            <v>4.1690499999999997E-3</v>
          </cell>
          <cell r="D27">
            <v>4.0925800000000002E-3</v>
          </cell>
        </row>
      </sheetData>
      <sheetData sheetId="1">
        <row r="2">
          <cell r="B2">
            <v>0.87420230499999996</v>
          </cell>
          <cell r="C2">
            <v>0.92508163899999996</v>
          </cell>
          <cell r="D2">
            <v>0.93659142200000001</v>
          </cell>
        </row>
        <row r="3">
          <cell r="B3">
            <v>0.88621148900000002</v>
          </cell>
          <cell r="C3">
            <v>0.92449180399999997</v>
          </cell>
          <cell r="D3">
            <v>0.918510822</v>
          </cell>
        </row>
        <row r="4">
          <cell r="B4">
            <v>0.91885114800000001</v>
          </cell>
          <cell r="C4">
            <v>0.93222007100000004</v>
          </cell>
          <cell r="D4">
            <v>0.92838614600000002</v>
          </cell>
        </row>
        <row r="5">
          <cell r="B5">
            <v>0.89733762100000003</v>
          </cell>
          <cell r="C5">
            <v>0.90114720999999998</v>
          </cell>
          <cell r="D5">
            <v>0.895291112</v>
          </cell>
        </row>
        <row r="6">
          <cell r="B6">
            <v>0.84119116599999999</v>
          </cell>
          <cell r="C6">
            <v>0.88158495699999995</v>
          </cell>
          <cell r="D6">
            <v>0.88624381299999999</v>
          </cell>
        </row>
        <row r="9">
          <cell r="B9">
            <v>1.44928E-2</v>
          </cell>
          <cell r="C9">
            <v>1.2056799999999999E-2</v>
          </cell>
          <cell r="D9">
            <v>1.07861E-2</v>
          </cell>
        </row>
        <row r="10">
          <cell r="B10">
            <v>1.5292399999999999E-2</v>
          </cell>
          <cell r="C10">
            <v>1.4335000000000001E-2</v>
          </cell>
          <cell r="D10">
            <v>1.3848900000000001E-2</v>
          </cell>
        </row>
        <row r="11">
          <cell r="B11">
            <v>1.5731700000000001E-2</v>
          </cell>
          <cell r="C11">
            <v>1.47285E-2</v>
          </cell>
          <cell r="D11">
            <v>1.44259E-2</v>
          </cell>
        </row>
        <row r="12">
          <cell r="B12">
            <v>1.5697699999999998E-2</v>
          </cell>
          <cell r="C12">
            <v>1.4776299999999999E-2</v>
          </cell>
          <cell r="D12">
            <v>1.4439499999999999E-2</v>
          </cell>
        </row>
        <row r="13">
          <cell r="B13">
            <v>1.5316E-2</v>
          </cell>
          <cell r="C13">
            <v>1.5021400000000001E-2</v>
          </cell>
          <cell r="D13">
            <v>1.47917E-2</v>
          </cell>
        </row>
        <row r="16">
          <cell r="B16">
            <v>8.0844405999999994E-2</v>
          </cell>
          <cell r="C16">
            <v>4.2401899999999999E-2</v>
          </cell>
          <cell r="D16">
            <v>3.4613999999999999E-2</v>
          </cell>
        </row>
        <row r="17">
          <cell r="B17">
            <v>7.7527183999999999E-2</v>
          </cell>
          <cell r="C17">
            <v>4.7358200000000003E-2</v>
          </cell>
          <cell r="D17">
            <v>5.0049499999999997E-2</v>
          </cell>
        </row>
        <row r="18">
          <cell r="B18">
            <v>5.4206799999999999E-2</v>
          </cell>
          <cell r="C18">
            <v>4.2277099999999998E-2</v>
          </cell>
          <cell r="D18">
            <v>4.3867200000000002E-2</v>
          </cell>
        </row>
        <row r="19">
          <cell r="B19">
            <v>6.9060015000000002E-2</v>
          </cell>
          <cell r="C19">
            <v>6.2934243000000001E-2</v>
          </cell>
          <cell r="D19">
            <v>6.5430514999999995E-2</v>
          </cell>
        </row>
        <row r="20">
          <cell r="B20">
            <v>0.11000004400000001</v>
          </cell>
          <cell r="C20">
            <v>7.7319978999999997E-2</v>
          </cell>
          <cell r="D20">
            <v>7.2494048000000005E-2</v>
          </cell>
        </row>
        <row r="23">
          <cell r="B23">
            <v>9.3144000000000005E-3</v>
          </cell>
          <cell r="C23">
            <v>6.8238999999999999E-3</v>
          </cell>
          <cell r="D23">
            <v>5.8880399999999998E-3</v>
          </cell>
        </row>
        <row r="24">
          <cell r="B24">
            <v>1.0419599999999999E-2</v>
          </cell>
          <cell r="C24">
            <v>8.9908999999999996E-3</v>
          </cell>
          <cell r="D24">
            <v>8.5059000000000003E-3</v>
          </cell>
        </row>
        <row r="25">
          <cell r="B25">
            <v>1.05088E-2</v>
          </cell>
          <cell r="C25">
            <v>9.1868000000000002E-3</v>
          </cell>
          <cell r="D25">
            <v>8.8366E-3</v>
          </cell>
        </row>
        <row r="26">
          <cell r="B26">
            <v>1.056E-2</v>
          </cell>
          <cell r="C26">
            <v>9.4074999999999992E-3</v>
          </cell>
          <cell r="D26">
            <v>9.0232000000000003E-3</v>
          </cell>
        </row>
        <row r="27">
          <cell r="B27">
            <v>1.06105E-2</v>
          </cell>
          <cell r="C27">
            <v>9.8087999999999995E-3</v>
          </cell>
          <cell r="D27">
            <v>9.4266999999999997E-3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 refreshError="1">
        <row r="1">
          <cell r="A1" t="str">
            <v>Wave</v>
          </cell>
          <cell r="B1" t="str">
            <v>P1_R</v>
          </cell>
          <cell r="C1" t="str">
            <v>P2_R</v>
          </cell>
          <cell r="D1" t="str">
            <v>P3_R</v>
          </cell>
          <cell r="E1" t="str">
            <v>P1_R_LB</v>
          </cell>
          <cell r="F1" t="str">
            <v>P2_R_LB</v>
          </cell>
          <cell r="G1" t="str">
            <v>P3_R_LB</v>
          </cell>
          <cell r="H1" t="str">
            <v>P1_R_UB</v>
          </cell>
          <cell r="I1" t="str">
            <v>P2_R_UB</v>
          </cell>
          <cell r="J1" t="str">
            <v>P3_R_UB</v>
          </cell>
        </row>
        <row r="2">
          <cell r="A2">
            <v>12</v>
          </cell>
          <cell r="B2">
            <v>0.88183296499999997</v>
          </cell>
          <cell r="C2">
            <v>0.93039558499999997</v>
          </cell>
          <cell r="D2">
            <v>0.96116185499999995</v>
          </cell>
          <cell r="E2">
            <v>0.86717985099999995</v>
          </cell>
          <cell r="F2">
            <v>0.91925539499999998</v>
          </cell>
          <cell r="G2">
            <v>0.95559327700000007</v>
          </cell>
          <cell r="H2">
            <v>0.89648709100000001</v>
          </cell>
          <cell r="I2">
            <v>0.94153667500000005</v>
          </cell>
          <cell r="J2">
            <v>0.97341875700000002</v>
          </cell>
        </row>
        <row r="3">
          <cell r="A3">
            <v>13</v>
          </cell>
          <cell r="B3">
            <v>0.88659506399999999</v>
          </cell>
          <cell r="C3">
            <v>0.90585271099999998</v>
          </cell>
          <cell r="D3">
            <v>0.90498303800000002</v>
          </cell>
          <cell r="E3">
            <v>0.87156505500000003</v>
          </cell>
          <cell r="F3">
            <v>0.89273424499999998</v>
          </cell>
          <cell r="G3">
            <v>0.89205641700000005</v>
          </cell>
          <cell r="H3">
            <v>0.90162625500000004</v>
          </cell>
          <cell r="I3">
            <v>0.91788404500000009</v>
          </cell>
          <cell r="J3">
            <v>0.91738105700000006</v>
          </cell>
        </row>
        <row r="4">
          <cell r="A4">
            <v>14</v>
          </cell>
          <cell r="B4">
            <v>0.89506228099999996</v>
          </cell>
          <cell r="C4">
            <v>0.90384109199999996</v>
          </cell>
          <cell r="D4">
            <v>0.909577203</v>
          </cell>
          <cell r="E4">
            <v>0.88028735800000002</v>
          </cell>
          <cell r="F4">
            <v>0.89174861300000008</v>
          </cell>
          <cell r="G4">
            <v>0.89882674200000001</v>
          </cell>
          <cell r="H4">
            <v>0.90983843800000008</v>
          </cell>
          <cell r="I4">
            <v>0.91806473300000002</v>
          </cell>
          <cell r="J4">
            <v>0.92427510199999996</v>
          </cell>
        </row>
        <row r="5">
          <cell r="A5">
            <v>15</v>
          </cell>
          <cell r="B5">
            <v>0.87942354599999994</v>
          </cell>
          <cell r="C5">
            <v>0.89645889099999998</v>
          </cell>
          <cell r="D5">
            <v>0.90397307800000004</v>
          </cell>
          <cell r="E5">
            <v>0.86456854599999999</v>
          </cell>
          <cell r="F5">
            <v>0.88320776400000001</v>
          </cell>
          <cell r="G5">
            <v>0.89097189499999996</v>
          </cell>
          <cell r="H5">
            <v>0.89427962599999999</v>
          </cell>
          <cell r="I5">
            <v>0.90990672400000006</v>
          </cell>
          <cell r="J5">
            <v>0.91704913499999996</v>
          </cell>
        </row>
        <row r="6">
          <cell r="A6">
            <v>16</v>
          </cell>
          <cell r="B6">
            <v>0.87886567000000004</v>
          </cell>
          <cell r="C6">
            <v>0.886014729</v>
          </cell>
          <cell r="D6">
            <v>0.88570542600000002</v>
          </cell>
          <cell r="E6">
            <v>0.86368571100000002</v>
          </cell>
          <cell r="F6">
            <v>0.87241056300000008</v>
          </cell>
          <cell r="G6">
            <v>0.87362075399999994</v>
          </cell>
          <cell r="H6">
            <v>0.89404683100000004</v>
          </cell>
          <cell r="I6">
            <v>0.90092080299999999</v>
          </cell>
          <cell r="J6">
            <v>0.90225339400000004</v>
          </cell>
        </row>
        <row r="15">
          <cell r="B15" t="str">
            <v>P1_CV</v>
          </cell>
          <cell r="C15" t="str">
            <v>P2_CV</v>
          </cell>
          <cell r="D15" t="str">
            <v>P3_CV</v>
          </cell>
          <cell r="E15" t="str">
            <v>P1_CV_LB</v>
          </cell>
          <cell r="F15" t="str">
            <v>P2_CV_LB</v>
          </cell>
          <cell r="G15" t="str">
            <v>P3_CV_LB</v>
          </cell>
          <cell r="H15" t="str">
            <v>P1_CV_UB</v>
          </cell>
          <cell r="I15" t="str">
            <v>P2_CV_UB</v>
          </cell>
          <cell r="J15" t="str">
            <v>P3_CV_UB</v>
          </cell>
        </row>
        <row r="16">
          <cell r="A16">
            <v>12</v>
          </cell>
          <cell r="B16">
            <v>7.0687615999999995E-2</v>
          </cell>
          <cell r="C16">
            <v>3.72684E-2</v>
          </cell>
          <cell r="D16">
            <v>2.0249E-2</v>
          </cell>
          <cell r="E16">
            <v>6.1921093000000003E-2</v>
          </cell>
          <cell r="F16">
            <v>3.13031E-2</v>
          </cell>
          <cell r="G16">
            <v>1.382068E-2</v>
          </cell>
          <cell r="H16">
            <v>7.9453533000000007E-2</v>
          </cell>
          <cell r="I16">
            <v>4.3233300000000002E-2</v>
          </cell>
          <cell r="J16">
            <v>2.3088919999999999E-2</v>
          </cell>
        </row>
        <row r="17">
          <cell r="A17">
            <v>13</v>
          </cell>
          <cell r="B17">
            <v>6.9835144000000002E-2</v>
          </cell>
          <cell r="C17">
            <v>5.2247200000000001E-2</v>
          </cell>
          <cell r="D17">
            <v>5.19195E-2</v>
          </cell>
          <cell r="E17">
            <v>6.05785E-2</v>
          </cell>
          <cell r="F17">
            <v>4.558388E-2</v>
          </cell>
          <cell r="G17">
            <v>4.5126619999999999E-2</v>
          </cell>
          <cell r="H17">
            <v>7.9091060000000005E-2</v>
          </cell>
          <cell r="I17">
            <v>5.9545320000000006E-2</v>
          </cell>
          <cell r="J17">
            <v>5.8959379999999999E-2</v>
          </cell>
        </row>
        <row r="18">
          <cell r="A18">
            <v>14</v>
          </cell>
          <cell r="B18">
            <v>6.3346031999999997E-2</v>
          </cell>
          <cell r="C18">
            <v>5.3898099999999997E-2</v>
          </cell>
          <cell r="D18">
            <v>4.9849400000000002E-2</v>
          </cell>
          <cell r="E18">
            <v>5.4426079000000002E-2</v>
          </cell>
          <cell r="F18">
            <v>4.5925140000000003E-2</v>
          </cell>
          <cell r="G18">
            <v>4.1708000000000002E-2</v>
          </cell>
          <cell r="H18">
            <v>7.2265238999999995E-2</v>
          </cell>
          <cell r="I18">
            <v>6.0675859999999998E-2</v>
          </cell>
          <cell r="J18">
            <v>5.5724799999999998E-2</v>
          </cell>
        </row>
        <row r="19">
          <cell r="A19">
            <v>15</v>
          </cell>
          <cell r="B19">
            <v>7.2338605E-2</v>
          </cell>
          <cell r="C19">
            <v>5.8425900000000003E-2</v>
          </cell>
          <cell r="D19">
            <v>5.3445800000000002E-2</v>
          </cell>
          <cell r="E19">
            <v>6.3425401000000006E-2</v>
          </cell>
          <cell r="F19">
            <v>5.0837460000000001E-2</v>
          </cell>
          <cell r="G19">
            <v>4.6085559999999998E-2</v>
          </cell>
          <cell r="H19">
            <v>8.1251161000000002E-2</v>
          </cell>
          <cell r="I19">
            <v>6.5903539999999997E-2</v>
          </cell>
          <cell r="J19">
            <v>6.0573840000000004E-2</v>
          </cell>
        </row>
        <row r="20">
          <cell r="A20">
            <v>16</v>
          </cell>
          <cell r="B20">
            <v>7.4932405999999993E-2</v>
          </cell>
          <cell r="C20">
            <v>6.5543843000000004E-2</v>
          </cell>
          <cell r="D20">
            <v>6.4695637E-2</v>
          </cell>
          <cell r="E20">
            <v>6.5540994999999991E-2</v>
          </cell>
          <cell r="F20">
            <v>5.6978610000000006E-2</v>
          </cell>
          <cell r="G20">
            <v>5.5230236999999995E-2</v>
          </cell>
          <cell r="H20">
            <v>8.4323074999999997E-2</v>
          </cell>
          <cell r="I20">
            <v>7.3375050000000011E-2</v>
          </cell>
          <cell r="J20">
            <v>7.1409356999999993E-2</v>
          </cell>
        </row>
      </sheetData>
      <sheetData sheetId="1" refreshError="1">
        <row r="1">
          <cell r="A1" t="str">
            <v>Wave</v>
          </cell>
          <cell r="B1" t="str">
            <v>P1_R</v>
          </cell>
          <cell r="C1" t="str">
            <v>P2_R</v>
          </cell>
          <cell r="D1" t="str">
            <v>P3_R</v>
          </cell>
          <cell r="E1" t="str">
            <v>P1_R_LB</v>
          </cell>
          <cell r="F1" t="str">
            <v>P2_R_LB</v>
          </cell>
          <cell r="G1" t="str">
            <v>P3_R_LB</v>
          </cell>
          <cell r="H1" t="str">
            <v>P1_R_UB</v>
          </cell>
          <cell r="I1" t="str">
            <v>P2_R_UB</v>
          </cell>
          <cell r="J1" t="str">
            <v>P3_R_UB</v>
          </cell>
        </row>
        <row r="2">
          <cell r="A2">
            <v>12</v>
          </cell>
          <cell r="B2">
            <v>0.87238884900000002</v>
          </cell>
          <cell r="C2">
            <v>0.92466796399999995</v>
          </cell>
          <cell r="D2">
            <v>0.93437268900000003</v>
          </cell>
          <cell r="E2">
            <v>0.84327802000000007</v>
          </cell>
          <cell r="F2">
            <v>0.90022760099999999</v>
          </cell>
          <cell r="G2">
            <v>0.91431974700000007</v>
          </cell>
          <cell r="H2">
            <v>0.90151241999999998</v>
          </cell>
          <cell r="I2">
            <v>0.94912200099999999</v>
          </cell>
          <cell r="J2">
            <v>0.95785334700000002</v>
          </cell>
        </row>
        <row r="3">
          <cell r="A3">
            <v>13</v>
          </cell>
          <cell r="B3">
            <v>0.88513784299999998</v>
          </cell>
          <cell r="C3">
            <v>0.89429821799999998</v>
          </cell>
          <cell r="D3">
            <v>0.88554943399999997</v>
          </cell>
          <cell r="E3">
            <v>0.854634334</v>
          </cell>
          <cell r="F3">
            <v>0.86894490000000002</v>
          </cell>
          <cell r="G3">
            <v>0.86081790299999994</v>
          </cell>
          <cell r="H3">
            <v>0.91565753399999994</v>
          </cell>
          <cell r="I3">
            <v>0.92285090000000003</v>
          </cell>
          <cell r="J3">
            <v>0.91317270299999997</v>
          </cell>
        </row>
        <row r="4">
          <cell r="A4">
            <v>14</v>
          </cell>
          <cell r="B4">
            <v>0.91019779599999995</v>
          </cell>
          <cell r="C4">
            <v>0.91000102400000005</v>
          </cell>
          <cell r="D4">
            <v>0.90337547900000004</v>
          </cell>
          <cell r="E4">
            <v>0.87905805000000004</v>
          </cell>
          <cell r="F4">
            <v>0.8840274079999999</v>
          </cell>
          <cell r="G4">
            <v>0.87997178600000003</v>
          </cell>
          <cell r="H4">
            <v>0.94135805000000006</v>
          </cell>
          <cell r="I4">
            <v>0.94125660799999999</v>
          </cell>
          <cell r="J4">
            <v>0.93626458600000007</v>
          </cell>
        </row>
        <row r="5">
          <cell r="A5">
            <v>15</v>
          </cell>
          <cell r="B5">
            <v>0.89714661500000004</v>
          </cell>
          <cell r="C5">
            <v>0.89161775799999998</v>
          </cell>
          <cell r="D5">
            <v>0.88518456499999998</v>
          </cell>
          <cell r="E5">
            <v>0.86553657000000006</v>
          </cell>
          <cell r="F5">
            <v>0.86117540300000006</v>
          </cell>
          <cell r="G5">
            <v>0.85829913499999999</v>
          </cell>
          <cell r="H5">
            <v>0.92877536999999999</v>
          </cell>
          <cell r="I5">
            <v>0.92048340299999998</v>
          </cell>
          <cell r="J5">
            <v>0.91617153499999993</v>
          </cell>
        </row>
        <row r="6">
          <cell r="A6">
            <v>16</v>
          </cell>
          <cell r="B6">
            <v>0.84174646900000005</v>
          </cell>
          <cell r="C6">
            <v>0.86462059000000002</v>
          </cell>
          <cell r="D6">
            <v>0.87060889699999999</v>
          </cell>
          <cell r="E6">
            <v>0.81121284699999996</v>
          </cell>
          <cell r="F6">
            <v>0.833442978</v>
          </cell>
          <cell r="G6">
            <v>0.84026667399999999</v>
          </cell>
          <cell r="H6">
            <v>0.87229284699999998</v>
          </cell>
          <cell r="I6">
            <v>0.89226577799999995</v>
          </cell>
          <cell r="J6">
            <v>0.89802387399999994</v>
          </cell>
        </row>
        <row r="16">
          <cell r="A16">
            <v>12</v>
          </cell>
          <cell r="B16">
            <v>8.1762451999999999E-2</v>
          </cell>
          <cell r="C16">
            <v>4.2489600000000002E-2</v>
          </cell>
          <cell r="D16">
            <v>3.5697399999999997E-2</v>
          </cell>
          <cell r="E16">
            <v>6.310136999999999E-2</v>
          </cell>
          <cell r="F16">
            <v>2.8696600000000003E-2</v>
          </cell>
          <cell r="G16">
            <v>2.2843420000000003E-2</v>
          </cell>
          <cell r="H16">
            <v>0.10041537</v>
          </cell>
          <cell r="I16">
            <v>5.62748E-2</v>
          </cell>
          <cell r="J16">
            <v>4.6438779999999999E-2</v>
          </cell>
        </row>
        <row r="17">
          <cell r="A17">
            <v>13</v>
          </cell>
          <cell r="B17">
            <v>7.8554566000000006E-2</v>
          </cell>
          <cell r="C17">
            <v>6.3703219000000005E-2</v>
          </cell>
          <cell r="D17">
            <v>6.7512961999999996E-2</v>
          </cell>
          <cell r="E17">
            <v>5.7681032000000007E-2</v>
          </cell>
          <cell r="F17">
            <v>4.6478855000000006E-2</v>
          </cell>
          <cell r="G17">
            <v>5.1096377999999998E-2</v>
          </cell>
          <cell r="H17">
            <v>9.9417032000000002E-2</v>
          </cell>
          <cell r="I17">
            <v>7.8956054999999997E-2</v>
          </cell>
          <cell r="J17">
            <v>8.1908058000000006E-2</v>
          </cell>
        </row>
        <row r="18">
          <cell r="A18">
            <v>14</v>
          </cell>
          <cell r="B18">
            <v>6.0381499999999998E-2</v>
          </cell>
          <cell r="C18">
            <v>5.5294500000000003E-2</v>
          </cell>
          <cell r="D18">
            <v>5.8226899999999998E-2</v>
          </cell>
          <cell r="E18">
            <v>3.9429600000000002E-2</v>
          </cell>
          <cell r="F18">
            <v>3.6102200000000001E-2</v>
          </cell>
          <cell r="G18">
            <v>3.8349000000000001E-2</v>
          </cell>
          <cell r="H18">
            <v>8.1319599999999992E-2</v>
          </cell>
          <cell r="I18">
            <v>7.1274599999999994E-2</v>
          </cell>
          <cell r="J18">
            <v>7.2220599999999996E-2</v>
          </cell>
        </row>
        <row r="19">
          <cell r="A19">
            <v>15</v>
          </cell>
          <cell r="B19">
            <v>7.0263866999999994E-2</v>
          </cell>
          <cell r="C19">
            <v>6.8779791000000007E-2</v>
          </cell>
          <cell r="D19">
            <v>7.1384692E-2</v>
          </cell>
          <cell r="E19">
            <v>4.8656276999999998E-2</v>
          </cell>
          <cell r="F19">
            <v>5.0443712000000002E-2</v>
          </cell>
          <cell r="G19">
            <v>5.1837662999999992E-2</v>
          </cell>
          <cell r="H19">
            <v>9.1858677E-2</v>
          </cell>
          <cell r="I19">
            <v>8.8069312000000011E-2</v>
          </cell>
          <cell r="J19">
            <v>8.7626463000000002E-2</v>
          </cell>
        </row>
        <row r="20">
          <cell r="A20">
            <v>16</v>
          </cell>
          <cell r="B20">
            <v>0.111401373</v>
          </cell>
          <cell r="C20">
            <v>8.7300770999999999E-2</v>
          </cell>
          <cell r="D20">
            <v>8.1460378999999999E-2</v>
          </cell>
          <cell r="E20">
            <v>8.9894884000000008E-2</v>
          </cell>
          <cell r="F20">
            <v>6.9523716999999999E-2</v>
          </cell>
          <cell r="G20">
            <v>6.4109171000000006E-2</v>
          </cell>
          <cell r="H20">
            <v>0.13289888399999999</v>
          </cell>
          <cell r="I20">
            <v>0.107487717</v>
          </cell>
          <cell r="J20">
            <v>0.100422371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 refreshError="1">
        <row r="1">
          <cell r="A1" t="str">
            <v>Wave</v>
          </cell>
          <cell r="B1" t="str">
            <v>P1_R</v>
          </cell>
          <cell r="C1" t="str">
            <v>P2_R</v>
          </cell>
          <cell r="D1" t="str">
            <v>P3_R</v>
          </cell>
          <cell r="E1" t="str">
            <v>P1_R_LB</v>
          </cell>
          <cell r="F1" t="str">
            <v>P2_R_LB</v>
          </cell>
          <cell r="G1" t="str">
            <v>P3_R_LB</v>
          </cell>
          <cell r="H1" t="str">
            <v>P1_R_UB</v>
          </cell>
          <cell r="I1" t="str">
            <v>P2_R_UB</v>
          </cell>
          <cell r="J1" t="str">
            <v>P3_R_UB</v>
          </cell>
        </row>
        <row r="2">
          <cell r="A2">
            <v>12</v>
          </cell>
          <cell r="B2">
            <v>0.88183296499999997</v>
          </cell>
          <cell r="C2">
            <v>0.93039558499999997</v>
          </cell>
          <cell r="D2">
            <v>0.96116185499999995</v>
          </cell>
          <cell r="E2">
            <v>0.86717934499999993</v>
          </cell>
          <cell r="F2">
            <v>0.91925494499999993</v>
          </cell>
          <cell r="G2">
            <v>0.95194579499999998</v>
          </cell>
          <cell r="H2">
            <v>0.896486585</v>
          </cell>
          <cell r="I2">
            <v>0.941536225</v>
          </cell>
          <cell r="J2">
            <v>0.97037791499999992</v>
          </cell>
        </row>
        <row r="3">
          <cell r="A3">
            <v>13</v>
          </cell>
          <cell r="B3">
            <v>0.88659506399999999</v>
          </cell>
          <cell r="C3">
            <v>0.971139325</v>
          </cell>
          <cell r="D3">
            <v>0.97857894099999998</v>
          </cell>
          <cell r="E3">
            <v>0.87156446399999998</v>
          </cell>
          <cell r="F3">
            <v>0.95646160499999999</v>
          </cell>
          <cell r="G3">
            <v>0.96645304099999996</v>
          </cell>
          <cell r="H3">
            <v>0.90162566399999999</v>
          </cell>
          <cell r="I3">
            <v>0.985817045</v>
          </cell>
          <cell r="J3">
            <v>0.990704841</v>
          </cell>
        </row>
        <row r="4">
          <cell r="A4">
            <v>14</v>
          </cell>
          <cell r="B4">
            <v>0.89506228099999996</v>
          </cell>
          <cell r="C4">
            <v>0.97607983799999998</v>
          </cell>
          <cell r="D4">
            <v>0.97500360699999999</v>
          </cell>
          <cell r="E4">
            <v>0.88028674099999993</v>
          </cell>
          <cell r="F4">
            <v>0.961864618</v>
          </cell>
          <cell r="G4">
            <v>0.95988158700000004</v>
          </cell>
          <cell r="H4">
            <v>0.90983782099999999</v>
          </cell>
          <cell r="I4">
            <v>0.99029505799999995</v>
          </cell>
          <cell r="J4">
            <v>0.99012562699999995</v>
          </cell>
        </row>
        <row r="5">
          <cell r="A5">
            <v>15</v>
          </cell>
          <cell r="B5">
            <v>0.87942354599999994</v>
          </cell>
          <cell r="C5">
            <v>0.95329770999999996</v>
          </cell>
          <cell r="D5">
            <v>0.97122707900000005</v>
          </cell>
          <cell r="E5">
            <v>0.86456800599999994</v>
          </cell>
          <cell r="F5">
            <v>0.93954926999999999</v>
          </cell>
          <cell r="G5">
            <v>0.95759197900000004</v>
          </cell>
          <cell r="H5">
            <v>0.89427908599999995</v>
          </cell>
          <cell r="I5">
            <v>0.96704614999999994</v>
          </cell>
          <cell r="J5">
            <v>0.98486217900000006</v>
          </cell>
        </row>
        <row r="6">
          <cell r="A6">
            <v>16</v>
          </cell>
          <cell r="B6">
            <v>0.87886567000000004</v>
          </cell>
          <cell r="C6">
            <v>0.95057590800000002</v>
          </cell>
          <cell r="D6">
            <v>0.96768988499999997</v>
          </cell>
          <cell r="E6">
            <v>0.86368511000000003</v>
          </cell>
          <cell r="F6">
            <v>0.93587876800000003</v>
          </cell>
          <cell r="G6">
            <v>0.95267584500000002</v>
          </cell>
          <cell r="H6">
            <v>0.89404623000000005</v>
          </cell>
          <cell r="I6">
            <v>0.96527304800000002</v>
          </cell>
          <cell r="J6">
            <v>0.98270392499999992</v>
          </cell>
        </row>
        <row r="15">
          <cell r="B15" t="str">
            <v>P1_CV</v>
          </cell>
          <cell r="C15" t="str">
            <v>P2_CV</v>
          </cell>
          <cell r="D15" t="str">
            <v>P3_CV</v>
          </cell>
          <cell r="E15" t="str">
            <v>P1_CV_LB</v>
          </cell>
          <cell r="F15" t="str">
            <v>P2_CV_LB</v>
          </cell>
          <cell r="G15" t="str">
            <v>P3_CV_LB</v>
          </cell>
          <cell r="H15" t="str">
            <v>P1_CV_UB</v>
          </cell>
          <cell r="I15" t="str">
            <v>P2_CV_UB</v>
          </cell>
          <cell r="J15" t="str">
            <v>P3_CV_UB</v>
          </cell>
        </row>
        <row r="16">
          <cell r="A16">
            <v>12</v>
          </cell>
          <cell r="B16">
            <v>7.0687615999999995E-2</v>
          </cell>
          <cell r="C16">
            <v>3.72684E-2</v>
          </cell>
          <cell r="D16">
            <v>2.0249E-2</v>
          </cell>
          <cell r="E16">
            <v>6.1921395999999997E-2</v>
          </cell>
          <cell r="F16">
            <v>3.1303299999999999E-2</v>
          </cell>
          <cell r="G16">
            <v>1.5444039999999999E-2</v>
          </cell>
          <cell r="H16">
            <v>7.9453836E-2</v>
          </cell>
          <cell r="I16">
            <v>4.3233500000000001E-2</v>
          </cell>
          <cell r="J16">
            <v>2.505396E-2</v>
          </cell>
        </row>
        <row r="17">
          <cell r="A17">
            <v>13</v>
          </cell>
          <cell r="B17">
            <v>6.9835144000000002E-2</v>
          </cell>
          <cell r="C17">
            <v>1.61776E-2</v>
          </cell>
          <cell r="D17">
            <v>1.17941E-2</v>
          </cell>
          <cell r="E17">
            <v>6.0578864000000003E-2</v>
          </cell>
          <cell r="F17">
            <v>7.9501399999999996E-3</v>
          </cell>
          <cell r="G17">
            <v>5.11774E-3</v>
          </cell>
          <cell r="H17">
            <v>7.9091424000000007E-2</v>
          </cell>
          <cell r="I17">
            <v>2.4405059999999999E-2</v>
          </cell>
          <cell r="J17">
            <v>1.8470460000000001E-2</v>
          </cell>
        </row>
        <row r="18">
          <cell r="A18">
            <v>14</v>
          </cell>
          <cell r="B18">
            <v>6.3346031999999997E-2</v>
          </cell>
          <cell r="C18">
            <v>1.35409E-2</v>
          </cell>
          <cell r="D18">
            <v>1.3916599999999999E-2</v>
          </cell>
          <cell r="E18">
            <v>5.4426452E-2</v>
          </cell>
          <cell r="F18">
            <v>5.4938399999999998E-3</v>
          </cell>
          <cell r="G18">
            <v>5.4974999999999989E-3</v>
          </cell>
          <cell r="H18">
            <v>7.2265611999999993E-2</v>
          </cell>
          <cell r="I18">
            <v>2.158796E-2</v>
          </cell>
          <cell r="J18">
            <v>2.23357E-2</v>
          </cell>
        </row>
        <row r="19">
          <cell r="A19">
            <v>15</v>
          </cell>
          <cell r="B19">
            <v>7.2338605E-2</v>
          </cell>
          <cell r="C19">
            <v>2.6549900000000001E-2</v>
          </cell>
          <cell r="D19">
            <v>1.61345E-2</v>
          </cell>
          <cell r="E19">
            <v>6.3425725000000002E-2</v>
          </cell>
          <cell r="F19">
            <v>1.8734000000000001E-2</v>
          </cell>
          <cell r="G19">
            <v>8.4885599999999992E-3</v>
          </cell>
          <cell r="H19">
            <v>8.1251484999999998E-2</v>
          </cell>
          <cell r="I19">
            <v>3.4365800000000002E-2</v>
          </cell>
          <cell r="J19">
            <v>2.378044E-2</v>
          </cell>
        </row>
        <row r="20">
          <cell r="A20">
            <v>16</v>
          </cell>
          <cell r="B20">
            <v>7.4932405999999993E-2</v>
          </cell>
          <cell r="C20">
            <v>2.8771999999999999E-2</v>
          </cell>
          <cell r="D20">
            <v>1.85302E-2</v>
          </cell>
          <cell r="E20">
            <v>6.554136599999999E-2</v>
          </cell>
          <cell r="F20">
            <v>2.0216119999999997E-2</v>
          </cell>
          <cell r="G20">
            <v>9.9194999999999995E-3</v>
          </cell>
          <cell r="H20">
            <v>8.4323445999999996E-2</v>
          </cell>
          <cell r="I20">
            <v>3.7327880000000001E-2</v>
          </cell>
          <cell r="J20">
            <v>2.7140900000000003E-2</v>
          </cell>
        </row>
      </sheetData>
      <sheetData sheetId="1" refreshError="1">
        <row r="1">
          <cell r="A1" t="str">
            <v>Wave</v>
          </cell>
          <cell r="B1" t="str">
            <v>P1_R</v>
          </cell>
          <cell r="C1" t="str">
            <v>P2_R</v>
          </cell>
          <cell r="D1" t="str">
            <v>P3_R</v>
          </cell>
          <cell r="E1" t="str">
            <v>P1_R_LB</v>
          </cell>
          <cell r="F1" t="str">
            <v>P2_R_LB</v>
          </cell>
          <cell r="G1" t="str">
            <v>P3_R_LB</v>
          </cell>
          <cell r="H1" t="str">
            <v>P1_R_UB</v>
          </cell>
          <cell r="I1" t="str">
            <v>P2_R_UB</v>
          </cell>
          <cell r="J1" t="str">
            <v>P3_R_UB</v>
          </cell>
        </row>
        <row r="2">
          <cell r="A2">
            <v>12</v>
          </cell>
          <cell r="B2">
            <v>0.87238884900000002</v>
          </cell>
          <cell r="C2">
            <v>0.92466796399999995</v>
          </cell>
          <cell r="D2">
            <v>0.93437268900000003</v>
          </cell>
          <cell r="E2">
            <v>0.84327164900000007</v>
          </cell>
          <cell r="F2">
            <v>0.90022076399999995</v>
          </cell>
          <cell r="G2">
            <v>0.91232328900000004</v>
          </cell>
          <cell r="H2">
            <v>0.90150604899999998</v>
          </cell>
          <cell r="I2">
            <v>0.94911516399999996</v>
          </cell>
          <cell r="J2">
            <v>0.95642208900000003</v>
          </cell>
        </row>
        <row r="3">
          <cell r="A3">
            <v>13</v>
          </cell>
          <cell r="B3">
            <v>0.88513784299999998</v>
          </cell>
          <cell r="C3">
            <v>0.94502897600000002</v>
          </cell>
          <cell r="D3">
            <v>0.95241502600000005</v>
          </cell>
          <cell r="E3">
            <v>0.85462624300000001</v>
          </cell>
          <cell r="F3">
            <v>0.910894176</v>
          </cell>
          <cell r="G3">
            <v>0.91766762600000007</v>
          </cell>
          <cell r="H3">
            <v>0.91564944299999995</v>
          </cell>
          <cell r="I3">
            <v>0.97916377600000004</v>
          </cell>
          <cell r="J3">
            <v>0.98716242600000004</v>
          </cell>
        </row>
        <row r="4">
          <cell r="A4">
            <v>14</v>
          </cell>
          <cell r="B4">
            <v>0.91019779599999995</v>
          </cell>
          <cell r="C4">
            <v>0.93400949899999997</v>
          </cell>
          <cell r="D4">
            <v>0.94068678800000005</v>
          </cell>
          <cell r="E4">
            <v>0.87904779599999994</v>
          </cell>
          <cell r="F4">
            <v>0.90070369899999991</v>
          </cell>
          <cell r="G4">
            <v>0.90704418800000008</v>
          </cell>
          <cell r="H4">
            <v>0.94134779599999996</v>
          </cell>
          <cell r="I4">
            <v>0.96731529900000002</v>
          </cell>
          <cell r="J4">
            <v>0.97432938800000002</v>
          </cell>
        </row>
        <row r="5">
          <cell r="A5">
            <v>15</v>
          </cell>
          <cell r="B5">
            <v>0.89714661500000004</v>
          </cell>
          <cell r="C5">
            <v>0.964174847</v>
          </cell>
          <cell r="D5">
            <v>0.926207216</v>
          </cell>
          <cell r="E5">
            <v>0.86552721500000007</v>
          </cell>
          <cell r="F5">
            <v>0.93166464699999996</v>
          </cell>
          <cell r="G5">
            <v>0.89294901599999998</v>
          </cell>
          <cell r="H5">
            <v>0.928766015</v>
          </cell>
          <cell r="I5">
            <v>0.99668504700000005</v>
          </cell>
          <cell r="J5">
            <v>0.95946541600000002</v>
          </cell>
        </row>
        <row r="6">
          <cell r="A6">
            <v>16</v>
          </cell>
          <cell r="B6">
            <v>0.84174646900000005</v>
          </cell>
          <cell r="C6">
            <v>0.92327910199999996</v>
          </cell>
          <cell r="D6">
            <v>0.95201066599999995</v>
          </cell>
          <cell r="E6">
            <v>0.81120646900000004</v>
          </cell>
          <cell r="F6">
            <v>0.89164970199999993</v>
          </cell>
          <cell r="G6">
            <v>0.91945626599999997</v>
          </cell>
          <cell r="H6">
            <v>0.87228646900000006</v>
          </cell>
          <cell r="I6">
            <v>0.95490850199999999</v>
          </cell>
          <cell r="J6">
            <v>0.98456506599999993</v>
          </cell>
        </row>
        <row r="16">
          <cell r="A16">
            <v>12</v>
          </cell>
          <cell r="B16">
            <v>8.1762451999999999E-2</v>
          </cell>
          <cell r="C16">
            <v>4.2489600000000002E-2</v>
          </cell>
          <cell r="D16">
            <v>3.5697399999999997E-2</v>
          </cell>
          <cell r="E16">
            <v>6.3105452000000006E-2</v>
          </cell>
          <cell r="F16">
            <v>2.8700500000000004E-2</v>
          </cell>
          <cell r="G16">
            <v>2.3703739999999997E-2</v>
          </cell>
          <cell r="H16">
            <v>0.10041945199999999</v>
          </cell>
          <cell r="I16">
            <v>5.6278700000000001E-2</v>
          </cell>
          <cell r="J16">
            <v>4.7691059999999993E-2</v>
          </cell>
        </row>
        <row r="17">
          <cell r="A17">
            <v>13</v>
          </cell>
          <cell r="B17">
            <v>7.8554566000000006E-2</v>
          </cell>
          <cell r="C17">
            <v>3.3458099999999998E-2</v>
          </cell>
          <cell r="D17">
            <v>2.8434999999999998E-2</v>
          </cell>
          <cell r="E17">
            <v>5.7686566000000009E-2</v>
          </cell>
          <cell r="F17">
            <v>1.2681899999999996E-2</v>
          </cell>
          <cell r="G17">
            <v>7.6711999999999995E-3</v>
          </cell>
          <cell r="H17">
            <v>9.9422566000000004E-2</v>
          </cell>
          <cell r="I17">
            <v>5.4234299999999999E-2</v>
          </cell>
          <cell r="J17">
            <v>4.9198800000000001E-2</v>
          </cell>
        </row>
        <row r="18">
          <cell r="A18">
            <v>14</v>
          </cell>
          <cell r="B18">
            <v>6.0381499999999998E-2</v>
          </cell>
          <cell r="C18">
            <v>4.0934499999999999E-2</v>
          </cell>
          <cell r="D18">
            <v>3.6158000000000003E-2</v>
          </cell>
          <cell r="E18">
            <v>3.9436499999999999E-2</v>
          </cell>
          <cell r="F18">
            <v>2.02747E-2</v>
          </cell>
          <cell r="G18">
            <v>1.5649000000000003E-2</v>
          </cell>
          <cell r="H18">
            <v>8.1326499999999996E-2</v>
          </cell>
          <cell r="I18">
            <v>6.1594299999999998E-2</v>
          </cell>
          <cell r="J18">
            <v>5.6667000000000002E-2</v>
          </cell>
        </row>
        <row r="19">
          <cell r="A19">
            <v>15</v>
          </cell>
          <cell r="B19">
            <v>7.0263866999999994E-2</v>
          </cell>
          <cell r="C19">
            <v>2.29841E-2</v>
          </cell>
          <cell r="D19">
            <v>4.6424100000000003E-2</v>
          </cell>
          <cell r="E19">
            <v>4.8662666999999993E-2</v>
          </cell>
          <cell r="F19">
            <v>2.1266999999999987E-3</v>
          </cell>
          <cell r="G19">
            <v>2.5500900000000003E-2</v>
          </cell>
          <cell r="H19">
            <v>9.1865066999999995E-2</v>
          </cell>
          <cell r="I19">
            <v>4.3841500000000005E-2</v>
          </cell>
          <cell r="J19">
            <v>6.7347299999999999E-2</v>
          </cell>
        </row>
        <row r="20">
          <cell r="A20">
            <v>16</v>
          </cell>
          <cell r="B20">
            <v>0.111401373</v>
          </cell>
          <cell r="C20">
            <v>4.9961499999999999E-2</v>
          </cell>
          <cell r="D20">
            <v>3.0557500000000001E-2</v>
          </cell>
          <cell r="E20">
            <v>8.9899373000000005E-2</v>
          </cell>
          <cell r="F20">
            <v>2.9363899999999998E-2</v>
          </cell>
          <cell r="G20">
            <v>9.8283000000000016E-3</v>
          </cell>
          <cell r="H20">
            <v>0.13290337299999999</v>
          </cell>
          <cell r="I20">
            <v>7.05591E-2</v>
          </cell>
          <cell r="J20">
            <v>5.1286700000000005E-2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 refreshError="1">
        <row r="1">
          <cell r="A1" t="str">
            <v>Wave</v>
          </cell>
          <cell r="B1" t="str">
            <v>P1_R</v>
          </cell>
          <cell r="C1" t="str">
            <v>P2_R</v>
          </cell>
          <cell r="D1" t="str">
            <v>P3_R</v>
          </cell>
          <cell r="E1" t="str">
            <v>P1_R_LB</v>
          </cell>
          <cell r="F1" t="str">
            <v>P2_R_LB</v>
          </cell>
          <cell r="G1" t="str">
            <v>P3_R_LB</v>
          </cell>
          <cell r="H1" t="str">
            <v>P1_R_UB</v>
          </cell>
          <cell r="I1" t="str">
            <v>P2_R_UB</v>
          </cell>
          <cell r="J1" t="str">
            <v>P3_R_UB</v>
          </cell>
        </row>
        <row r="2">
          <cell r="A2">
            <v>12</v>
          </cell>
          <cell r="B2">
            <v>0.88183296499999997</v>
          </cell>
          <cell r="C2">
            <v>0.93039558499999997</v>
          </cell>
          <cell r="D2">
            <v>0.96116185499999995</v>
          </cell>
          <cell r="E2">
            <v>0.86717985099999995</v>
          </cell>
          <cell r="F2">
            <v>0.91925539499999998</v>
          </cell>
          <cell r="G2">
            <v>0.95559327700000007</v>
          </cell>
          <cell r="H2">
            <v>0.89648709100000001</v>
          </cell>
          <cell r="I2">
            <v>0.94153667500000005</v>
          </cell>
          <cell r="J2">
            <v>0.97341875700000002</v>
          </cell>
        </row>
        <row r="3">
          <cell r="A3">
            <v>13</v>
          </cell>
          <cell r="B3">
            <v>0.88659506399999999</v>
          </cell>
          <cell r="C3">
            <v>0.95888062399999996</v>
          </cell>
          <cell r="D3">
            <v>0.95715954400000003</v>
          </cell>
          <cell r="E3">
            <v>0.87156505500000003</v>
          </cell>
          <cell r="F3">
            <v>0.947674393</v>
          </cell>
          <cell r="G3">
            <v>0.94716452600000001</v>
          </cell>
          <cell r="H3">
            <v>0.90162625500000004</v>
          </cell>
          <cell r="I3">
            <v>0.97406295300000001</v>
          </cell>
          <cell r="J3">
            <v>0.97166756599999993</v>
          </cell>
        </row>
        <row r="4">
          <cell r="A4">
            <v>14</v>
          </cell>
          <cell r="B4">
            <v>0.89506228099999996</v>
          </cell>
          <cell r="C4">
            <v>0.948982094</v>
          </cell>
          <cell r="D4">
            <v>0.963298977</v>
          </cell>
          <cell r="E4">
            <v>0.88028735800000002</v>
          </cell>
          <cell r="F4">
            <v>0.935570978</v>
          </cell>
          <cell r="G4">
            <v>0.95108062299999996</v>
          </cell>
          <cell r="H4">
            <v>0.90983843800000008</v>
          </cell>
          <cell r="I4">
            <v>0.96262129800000007</v>
          </cell>
          <cell r="J4">
            <v>0.97680690299999995</v>
          </cell>
        </row>
        <row r="5">
          <cell r="A5">
            <v>15</v>
          </cell>
          <cell r="B5">
            <v>0.87942354599999994</v>
          </cell>
          <cell r="C5">
            <v>0.93060473099999996</v>
          </cell>
          <cell r="D5">
            <v>0.94078275099999997</v>
          </cell>
          <cell r="E5">
            <v>0.86456854599999999</v>
          </cell>
          <cell r="F5">
            <v>0.91689809999999994</v>
          </cell>
          <cell r="G5">
            <v>0.92808809299999995</v>
          </cell>
          <cell r="H5">
            <v>0.89427962599999999</v>
          </cell>
          <cell r="I5">
            <v>0.94399730000000004</v>
          </cell>
          <cell r="J5">
            <v>0.95424829300000003</v>
          </cell>
        </row>
        <row r="6">
          <cell r="A6">
            <v>16</v>
          </cell>
          <cell r="B6">
            <v>0.87886567000000004</v>
          </cell>
          <cell r="C6">
            <v>0.91558421099999998</v>
          </cell>
          <cell r="D6">
            <v>0.91860652499999995</v>
          </cell>
          <cell r="E6">
            <v>0.86368571100000002</v>
          </cell>
          <cell r="F6">
            <v>0.90062674600000003</v>
          </cell>
          <cell r="G6">
            <v>0.90610142700000007</v>
          </cell>
          <cell r="H6">
            <v>0.89404683100000004</v>
          </cell>
          <cell r="I6">
            <v>0.92968582599999994</v>
          </cell>
          <cell r="J6">
            <v>0.93535622699999998</v>
          </cell>
        </row>
        <row r="15">
          <cell r="B15" t="str">
            <v>P1_CV</v>
          </cell>
          <cell r="C15" t="str">
            <v>P2_CV</v>
          </cell>
          <cell r="D15" t="str">
            <v>P3_CV</v>
          </cell>
          <cell r="E15" t="str">
            <v>P1_CV_LB</v>
          </cell>
          <cell r="F15" t="str">
            <v>P2_CV_LB</v>
          </cell>
          <cell r="G15" t="str">
            <v>P3_CV_LB</v>
          </cell>
          <cell r="H15" t="str">
            <v>P1_CV_UB</v>
          </cell>
          <cell r="I15" t="str">
            <v>P2_CV_UB</v>
          </cell>
          <cell r="J15" t="str">
            <v>P3_CV_UB</v>
          </cell>
        </row>
        <row r="16">
          <cell r="A16">
            <v>12</v>
          </cell>
          <cell r="B16">
            <v>7.0687615999999995E-2</v>
          </cell>
          <cell r="C16">
            <v>3.72684E-2</v>
          </cell>
          <cell r="D16">
            <v>2.0249E-2</v>
          </cell>
          <cell r="E16">
            <v>6.1921093000000003E-2</v>
          </cell>
          <cell r="F16">
            <v>3.13031E-2</v>
          </cell>
          <cell r="G16">
            <v>1.382068E-2</v>
          </cell>
          <cell r="H16">
            <v>7.9453533000000007E-2</v>
          </cell>
          <cell r="I16">
            <v>4.3233300000000002E-2</v>
          </cell>
          <cell r="J16">
            <v>2.3088919999999999E-2</v>
          </cell>
        </row>
        <row r="17">
          <cell r="A17">
            <v>13</v>
          </cell>
          <cell r="B17">
            <v>6.9835144000000002E-2</v>
          </cell>
          <cell r="C17">
            <v>2.2929999999999999E-2</v>
          </cell>
          <cell r="D17">
            <v>2.3478499999999999E-2</v>
          </cell>
          <cell r="E17">
            <v>6.05785E-2</v>
          </cell>
          <cell r="F17">
            <v>1.4460819999999999E-2</v>
          </cell>
          <cell r="G17">
            <v>1.5517099999999999E-2</v>
          </cell>
          <cell r="H17">
            <v>7.9091060000000005E-2</v>
          </cell>
          <cell r="I17">
            <v>2.9173379999999999E-2</v>
          </cell>
          <cell r="J17">
            <v>2.8936900000000002E-2</v>
          </cell>
        </row>
        <row r="18">
          <cell r="A18">
            <v>14</v>
          </cell>
          <cell r="B18">
            <v>6.3346031999999997E-2</v>
          </cell>
          <cell r="C18">
            <v>2.87414E-2</v>
          </cell>
          <cell r="D18">
            <v>2.0320299999999999E-2</v>
          </cell>
          <cell r="E18">
            <v>5.4426079000000002E-2</v>
          </cell>
          <cell r="F18">
            <v>2.1049720000000001E-2</v>
          </cell>
          <cell r="G18">
            <v>1.2828279999999999E-2</v>
          </cell>
          <cell r="H18">
            <v>7.2265238999999995E-2</v>
          </cell>
          <cell r="I18">
            <v>3.6283080000000002E-2</v>
          </cell>
          <cell r="J18">
            <v>2.705772E-2</v>
          </cell>
        </row>
        <row r="19">
          <cell r="A19">
            <v>15</v>
          </cell>
          <cell r="B19">
            <v>7.2338605E-2</v>
          </cell>
          <cell r="C19">
            <v>3.9315999999999997E-2</v>
          </cell>
          <cell r="D19">
            <v>3.3068399999999998E-2</v>
          </cell>
          <cell r="E19">
            <v>6.3425401000000006E-2</v>
          </cell>
          <cell r="F19">
            <v>3.1722760000000003E-2</v>
          </cell>
          <cell r="G19">
            <v>2.55073E-2</v>
          </cell>
          <cell r="H19">
            <v>8.1251161000000002E-2</v>
          </cell>
          <cell r="I19">
            <v>4.7073240000000002E-2</v>
          </cell>
          <cell r="J19">
            <v>4.0092099999999999E-2</v>
          </cell>
        </row>
        <row r="20">
          <cell r="A20">
            <v>16</v>
          </cell>
          <cell r="B20">
            <v>7.4932405999999993E-2</v>
          </cell>
          <cell r="C20">
            <v>4.8765700000000002E-2</v>
          </cell>
          <cell r="D20">
            <v>4.6271899999999998E-2</v>
          </cell>
          <cell r="E20">
            <v>6.5540994999999991E-2</v>
          </cell>
          <cell r="F20">
            <v>4.0620879999999998E-2</v>
          </cell>
          <cell r="G20">
            <v>3.6647180000000001E-2</v>
          </cell>
          <cell r="H20">
            <v>8.4323074999999997E-2</v>
          </cell>
          <cell r="I20">
            <v>5.7408719999999996E-2</v>
          </cell>
          <cell r="J20">
            <v>5.3232219999999997E-2</v>
          </cell>
        </row>
      </sheetData>
      <sheetData sheetId="1" refreshError="1">
        <row r="1">
          <cell r="A1" t="str">
            <v>Wave</v>
          </cell>
          <cell r="B1" t="str">
            <v>P1_R</v>
          </cell>
          <cell r="C1" t="str">
            <v>P2_R</v>
          </cell>
          <cell r="D1" t="str">
            <v>P3_R</v>
          </cell>
          <cell r="E1" t="str">
            <v>P1_R_LB</v>
          </cell>
          <cell r="F1" t="str">
            <v>P2_R_LB</v>
          </cell>
          <cell r="G1" t="str">
            <v>P3_R_LB</v>
          </cell>
          <cell r="H1" t="str">
            <v>P1_R_UB</v>
          </cell>
          <cell r="I1" t="str">
            <v>P2_R_UB</v>
          </cell>
          <cell r="J1" t="str">
            <v>P3_R_UB</v>
          </cell>
        </row>
        <row r="2">
          <cell r="A2">
            <v>12</v>
          </cell>
          <cell r="B2">
            <v>0.87238884900000002</v>
          </cell>
          <cell r="C2">
            <v>0.92466796399999995</v>
          </cell>
          <cell r="D2">
            <v>0.93437268900000003</v>
          </cell>
          <cell r="E2">
            <v>0.84327802000000007</v>
          </cell>
          <cell r="F2">
            <v>0.90022760099999999</v>
          </cell>
          <cell r="G2">
            <v>0.91431974700000007</v>
          </cell>
          <cell r="H2">
            <v>0.90151241999999998</v>
          </cell>
          <cell r="I2">
            <v>0.94912200099999999</v>
          </cell>
          <cell r="J2">
            <v>0.95785334700000002</v>
          </cell>
        </row>
        <row r="3">
          <cell r="A3">
            <v>13</v>
          </cell>
          <cell r="B3">
            <v>0.88513784299999998</v>
          </cell>
          <cell r="C3">
            <v>0.94735353</v>
          </cell>
          <cell r="D3">
            <v>0.94459403399999997</v>
          </cell>
          <cell r="E3">
            <v>0.854634334</v>
          </cell>
          <cell r="F3">
            <v>0.92314587400000003</v>
          </cell>
          <cell r="G3">
            <v>0.92328706700000007</v>
          </cell>
          <cell r="H3">
            <v>0.91565753399999994</v>
          </cell>
          <cell r="I3">
            <v>0.98020107400000001</v>
          </cell>
          <cell r="J3">
            <v>0.97807786699999999</v>
          </cell>
        </row>
        <row r="4">
          <cell r="A4">
            <v>14</v>
          </cell>
          <cell r="B4">
            <v>0.91019779599999995</v>
          </cell>
          <cell r="C4">
            <v>0.94623978900000005</v>
          </cell>
          <cell r="D4">
            <v>0.94493991099999997</v>
          </cell>
          <cell r="E4">
            <v>0.87905805000000004</v>
          </cell>
          <cell r="F4">
            <v>0.91896689799999998</v>
          </cell>
          <cell r="G4">
            <v>0.92039677099999995</v>
          </cell>
          <cell r="H4">
            <v>0.94135805000000006</v>
          </cell>
          <cell r="I4">
            <v>0.97918409800000006</v>
          </cell>
          <cell r="J4">
            <v>0.97982557100000001</v>
          </cell>
        </row>
        <row r="5">
          <cell r="A5">
            <v>15</v>
          </cell>
          <cell r="B5">
            <v>0.89714661500000004</v>
          </cell>
          <cell r="C5">
            <v>0.91411107800000002</v>
          </cell>
          <cell r="D5">
            <v>0.92223575300000005</v>
          </cell>
          <cell r="E5">
            <v>0.86553657000000006</v>
          </cell>
          <cell r="F5">
            <v>0.88434395999999993</v>
          </cell>
          <cell r="G5">
            <v>0.89587851299999999</v>
          </cell>
          <cell r="H5">
            <v>0.92877536999999999</v>
          </cell>
          <cell r="I5">
            <v>0.94568715999999997</v>
          </cell>
          <cell r="J5">
            <v>0.95682851300000005</v>
          </cell>
        </row>
        <row r="6">
          <cell r="A6">
            <v>16</v>
          </cell>
          <cell r="B6">
            <v>0.84174646900000005</v>
          </cell>
          <cell r="C6">
            <v>0.886508399</v>
          </cell>
          <cell r="D6">
            <v>0.90132195000000004</v>
          </cell>
          <cell r="E6">
            <v>0.81121284699999996</v>
          </cell>
          <cell r="F6">
            <v>0.85511272599999999</v>
          </cell>
          <cell r="G6">
            <v>0.87081469</v>
          </cell>
          <cell r="H6">
            <v>0.87229284699999998</v>
          </cell>
          <cell r="I6">
            <v>0.91536392599999994</v>
          </cell>
          <cell r="J6">
            <v>0.93058989000000003</v>
          </cell>
        </row>
        <row r="16">
          <cell r="A16">
            <v>12</v>
          </cell>
          <cell r="B16">
            <v>8.1762451999999999E-2</v>
          </cell>
          <cell r="C16">
            <v>4.2489600000000002E-2</v>
          </cell>
          <cell r="D16">
            <v>3.5697399999999997E-2</v>
          </cell>
          <cell r="E16">
            <v>6.310136999999999E-2</v>
          </cell>
          <cell r="F16">
            <v>2.8696600000000003E-2</v>
          </cell>
          <cell r="G16">
            <v>2.2843420000000003E-2</v>
          </cell>
          <cell r="H16">
            <v>0.10041537</v>
          </cell>
          <cell r="I16">
            <v>5.62748E-2</v>
          </cell>
          <cell r="J16">
            <v>4.6438779999999999E-2</v>
          </cell>
        </row>
        <row r="17">
          <cell r="A17">
            <v>13</v>
          </cell>
          <cell r="B17">
            <v>7.8554566000000006E-2</v>
          </cell>
          <cell r="C17">
            <v>3.1884700000000002E-2</v>
          </cell>
          <cell r="D17">
            <v>3.2891200000000002E-2</v>
          </cell>
          <cell r="E17">
            <v>5.7681032000000007E-2</v>
          </cell>
          <cell r="F17">
            <v>1.1994500000000002E-2</v>
          </cell>
          <cell r="G17">
            <v>1.2979000000000001E-2</v>
          </cell>
          <cell r="H17">
            <v>9.9417032000000002E-2</v>
          </cell>
          <cell r="I17">
            <v>4.6559699999999996E-2</v>
          </cell>
          <cell r="J17">
            <v>4.5418200000000006E-2</v>
          </cell>
        </row>
        <row r="18">
          <cell r="A18">
            <v>14</v>
          </cell>
          <cell r="B18">
            <v>6.0381499999999998E-2</v>
          </cell>
          <cell r="C18">
            <v>3.3163600000000001E-2</v>
          </cell>
          <cell r="D18">
            <v>3.3312399999999999E-2</v>
          </cell>
          <cell r="E18">
            <v>3.9429600000000002E-2</v>
          </cell>
          <cell r="F18">
            <v>1.2840899999999999E-2</v>
          </cell>
          <cell r="G18">
            <v>1.2191E-2</v>
          </cell>
          <cell r="H18">
            <v>8.1319599999999992E-2</v>
          </cell>
          <cell r="I18">
            <v>4.9988099999999994E-2</v>
          </cell>
          <cell r="J18">
            <v>4.8102600000000002E-2</v>
          </cell>
        </row>
        <row r="19">
          <cell r="A19">
            <v>15</v>
          </cell>
          <cell r="B19">
            <v>7.0263866999999994E-2</v>
          </cell>
          <cell r="C19">
            <v>5.4667E-2</v>
          </cell>
          <cell r="D19">
            <v>4.8535300000000003E-2</v>
          </cell>
          <cell r="E19">
            <v>4.8656276999999998E-2</v>
          </cell>
          <cell r="F19">
            <v>3.4591800000000006E-2</v>
          </cell>
          <cell r="G19">
            <v>2.6797499999999998E-2</v>
          </cell>
          <cell r="H19">
            <v>9.1858677E-2</v>
          </cell>
          <cell r="I19">
            <v>7.3661799999999999E-2</v>
          </cell>
          <cell r="J19">
            <v>6.4631099999999997E-2</v>
          </cell>
        </row>
        <row r="20">
          <cell r="A20">
            <v>16</v>
          </cell>
          <cell r="B20">
            <v>0.111401373</v>
          </cell>
          <cell r="C20">
            <v>7.3487653E-2</v>
          </cell>
          <cell r="D20">
            <v>6.2411500000000002E-2</v>
          </cell>
          <cell r="E20">
            <v>8.9894884000000008E-2</v>
          </cell>
          <cell r="F20">
            <v>5.4804584000000003E-2</v>
          </cell>
          <cell r="G20">
            <v>4.3759669000000001E-2</v>
          </cell>
          <cell r="H20">
            <v>0.13289888399999999</v>
          </cell>
          <cell r="I20">
            <v>9.3821383999999994E-2</v>
          </cell>
          <cell r="J20">
            <v>8.144606900000001E-2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ample"/>
      <sheetName val="TopUp Sample"/>
    </sheetNames>
    <sheetDataSet>
      <sheetData sheetId="0" refreshError="1">
        <row r="1">
          <cell r="A1" t="str">
            <v>Wave</v>
          </cell>
          <cell r="B1" t="str">
            <v>P1_R</v>
          </cell>
          <cell r="C1" t="str">
            <v>P2_R</v>
          </cell>
          <cell r="D1" t="str">
            <v>P3_R</v>
          </cell>
          <cell r="E1" t="str">
            <v>P1_R_LB</v>
          </cell>
          <cell r="F1" t="str">
            <v>P2_R_LB</v>
          </cell>
          <cell r="G1" t="str">
            <v>P3_R_LB</v>
          </cell>
          <cell r="H1" t="str">
            <v>P1_R_UB</v>
          </cell>
          <cell r="I1" t="str">
            <v>P2_R_UB</v>
          </cell>
          <cell r="J1" t="str">
            <v>P3_R_UB</v>
          </cell>
        </row>
        <row r="2">
          <cell r="A2">
            <v>12</v>
          </cell>
          <cell r="B2">
            <v>0.88183296499999997</v>
          </cell>
          <cell r="C2">
            <v>0.93039558499999997</v>
          </cell>
          <cell r="D2">
            <v>0.96116185499999995</v>
          </cell>
          <cell r="E2">
            <v>0.86717985099999995</v>
          </cell>
          <cell r="F2">
            <v>0.91925539499999998</v>
          </cell>
          <cell r="G2">
            <v>0.95559327700000007</v>
          </cell>
          <cell r="H2">
            <v>0.89648709100000001</v>
          </cell>
          <cell r="I2">
            <v>0.94153667500000005</v>
          </cell>
          <cell r="J2">
            <v>0.97341875700000002</v>
          </cell>
        </row>
        <row r="3">
          <cell r="A3">
            <v>13</v>
          </cell>
          <cell r="B3">
            <v>0.88659506399999999</v>
          </cell>
          <cell r="C3">
            <v>0.92114920499999997</v>
          </cell>
          <cell r="D3">
            <v>0.92299097299999999</v>
          </cell>
          <cell r="E3">
            <v>0.87156505500000003</v>
          </cell>
          <cell r="F3">
            <v>0.90830015600000003</v>
          </cell>
          <cell r="G3">
            <v>0.91188964900000002</v>
          </cell>
          <cell r="H3">
            <v>0.90162625500000004</v>
          </cell>
          <cell r="I3">
            <v>0.93256103599999995</v>
          </cell>
          <cell r="J3">
            <v>0.93595116900000008</v>
          </cell>
        </row>
        <row r="4">
          <cell r="A4">
            <v>14</v>
          </cell>
          <cell r="B4">
            <v>0.89506228099999996</v>
          </cell>
          <cell r="C4">
            <v>0.92191332599999998</v>
          </cell>
          <cell r="D4">
            <v>0.93275034899999998</v>
          </cell>
          <cell r="E4">
            <v>0.88028735800000002</v>
          </cell>
          <cell r="F4">
            <v>0.90773488999999996</v>
          </cell>
          <cell r="G4">
            <v>0.92033040099999996</v>
          </cell>
          <cell r="H4">
            <v>0.90983843800000008</v>
          </cell>
          <cell r="I4">
            <v>0.93361161000000004</v>
          </cell>
          <cell r="J4">
            <v>0.94499952099999995</v>
          </cell>
        </row>
        <row r="5">
          <cell r="A5">
            <v>15</v>
          </cell>
          <cell r="B5">
            <v>0.87942354599999994</v>
          </cell>
          <cell r="C5">
            <v>0.90792980199999995</v>
          </cell>
          <cell r="D5">
            <v>0.91703191699999997</v>
          </cell>
          <cell r="E5">
            <v>0.86456854599999999</v>
          </cell>
          <cell r="F5">
            <v>0.895611398</v>
          </cell>
          <cell r="G5">
            <v>0.90538932500000002</v>
          </cell>
          <cell r="H5">
            <v>0.89427962599999999</v>
          </cell>
          <cell r="I5">
            <v>0.92179319800000004</v>
          </cell>
          <cell r="J5">
            <v>0.93080804500000003</v>
          </cell>
        </row>
        <row r="6">
          <cell r="A6">
            <v>16</v>
          </cell>
          <cell r="B6">
            <v>0.87886567000000004</v>
          </cell>
          <cell r="C6">
            <v>0.89788916299999999</v>
          </cell>
          <cell r="D6">
            <v>0.900086198</v>
          </cell>
          <cell r="E6">
            <v>0.86368571100000002</v>
          </cell>
          <cell r="F6">
            <v>0.88428690300000001</v>
          </cell>
          <cell r="G6">
            <v>0.888662481</v>
          </cell>
          <cell r="H6">
            <v>0.89404683100000004</v>
          </cell>
          <cell r="I6">
            <v>0.91261930300000005</v>
          </cell>
          <cell r="J6">
            <v>0.91706784100000005</v>
          </cell>
        </row>
        <row r="15">
          <cell r="B15" t="str">
            <v>P1_CV</v>
          </cell>
          <cell r="C15" t="str">
            <v>P2_CV</v>
          </cell>
          <cell r="D15" t="str">
            <v>P3_CV</v>
          </cell>
          <cell r="E15" t="str">
            <v>P1_CV_LB</v>
          </cell>
          <cell r="F15" t="str">
            <v>P2_CV_LB</v>
          </cell>
          <cell r="G15" t="str">
            <v>P3_CV_LB</v>
          </cell>
          <cell r="H15" t="str">
            <v>P1_CV_UB</v>
          </cell>
          <cell r="I15" t="str">
            <v>P2_CV_UB</v>
          </cell>
          <cell r="J15" t="str">
            <v>P3_CV_UB</v>
          </cell>
        </row>
        <row r="16">
          <cell r="A16">
            <v>12</v>
          </cell>
          <cell r="B16">
            <v>7.0687615999999995E-2</v>
          </cell>
          <cell r="C16">
            <v>3.72684E-2</v>
          </cell>
          <cell r="D16">
            <v>2.0249E-2</v>
          </cell>
          <cell r="E16">
            <v>6.1921093000000003E-2</v>
          </cell>
          <cell r="F16">
            <v>3.13031E-2</v>
          </cell>
          <cell r="G16">
            <v>1.382068E-2</v>
          </cell>
          <cell r="H16">
            <v>7.9453533000000007E-2</v>
          </cell>
          <cell r="I16">
            <v>4.3233300000000002E-2</v>
          </cell>
          <cell r="J16">
            <v>2.3088919999999999E-2</v>
          </cell>
        </row>
        <row r="17">
          <cell r="A17">
            <v>13</v>
          </cell>
          <cell r="B17">
            <v>6.9835144000000002E-2</v>
          </cell>
          <cell r="C17">
            <v>4.3804200000000001E-2</v>
          </cell>
          <cell r="D17">
            <v>4.2111000000000003E-2</v>
          </cell>
          <cell r="E17">
            <v>6.05785E-2</v>
          </cell>
          <cell r="F17">
            <v>3.7452599999999996E-2</v>
          </cell>
          <cell r="G17">
            <v>3.4985280000000001E-2</v>
          </cell>
          <cell r="H17">
            <v>7.9091060000000005E-2</v>
          </cell>
          <cell r="I17">
            <v>5.0926199999999998E-2</v>
          </cell>
          <cell r="J17">
            <v>4.8128520000000001E-2</v>
          </cell>
        </row>
        <row r="18">
          <cell r="A18">
            <v>14</v>
          </cell>
          <cell r="B18">
            <v>6.3346031999999997E-2</v>
          </cell>
          <cell r="C18">
            <v>4.3767800000000003E-2</v>
          </cell>
          <cell r="D18">
            <v>3.7085300000000002E-2</v>
          </cell>
          <cell r="E18">
            <v>5.4426079000000002E-2</v>
          </cell>
          <cell r="F18">
            <v>3.7206980000000001E-2</v>
          </cell>
          <cell r="G18">
            <v>3.0301780000000004E-2</v>
          </cell>
          <cell r="H18">
            <v>7.2265238999999995E-2</v>
          </cell>
          <cell r="I18">
            <v>5.1709619999999998E-2</v>
          </cell>
          <cell r="J18">
            <v>4.3893020000000005E-2</v>
          </cell>
        </row>
        <row r="19">
          <cell r="A19">
            <v>15</v>
          </cell>
          <cell r="B19">
            <v>7.2338605E-2</v>
          </cell>
          <cell r="C19">
            <v>5.1982399999999998E-2</v>
          </cell>
          <cell r="D19">
            <v>4.6192799999999999E-2</v>
          </cell>
          <cell r="E19">
            <v>6.3425401000000006E-2</v>
          </cell>
          <cell r="F19">
            <v>4.4140699999999998E-2</v>
          </cell>
          <cell r="G19">
            <v>3.8448140000000006E-2</v>
          </cell>
          <cell r="H19">
            <v>8.1251161000000002E-2</v>
          </cell>
          <cell r="I19">
            <v>5.89183E-2</v>
          </cell>
          <cell r="J19">
            <v>5.2572859999999999E-2</v>
          </cell>
        </row>
        <row r="20">
          <cell r="A20">
            <v>16</v>
          </cell>
          <cell r="B20">
            <v>7.4932405999999993E-2</v>
          </cell>
          <cell r="C20">
            <v>5.87757E-2</v>
          </cell>
          <cell r="D20">
            <v>5.6614200000000003E-2</v>
          </cell>
          <cell r="E20">
            <v>6.5540994999999991E-2</v>
          </cell>
          <cell r="F20">
            <v>5.0296220000000003E-2</v>
          </cell>
          <cell r="G20">
            <v>4.6905959999999997E-2</v>
          </cell>
          <cell r="H20">
            <v>8.4323074999999997E-2</v>
          </cell>
          <cell r="I20">
            <v>6.6604780000000002E-2</v>
          </cell>
          <cell r="J20">
            <v>6.2972239999999999E-2</v>
          </cell>
        </row>
      </sheetData>
      <sheetData sheetId="1" refreshError="1">
        <row r="1">
          <cell r="A1" t="str">
            <v>Wave</v>
          </cell>
          <cell r="B1" t="str">
            <v>P1_R</v>
          </cell>
          <cell r="C1" t="str">
            <v>P2_R</v>
          </cell>
          <cell r="D1" t="str">
            <v>P3_R</v>
          </cell>
          <cell r="E1" t="str">
            <v>P1_R_LB</v>
          </cell>
          <cell r="F1" t="str">
            <v>P2_R_LB</v>
          </cell>
          <cell r="G1" t="str">
            <v>P3_R_LB</v>
          </cell>
          <cell r="H1" t="str">
            <v>P1_R_UB</v>
          </cell>
          <cell r="I1" t="str">
            <v>P2_R_UB</v>
          </cell>
          <cell r="J1" t="str">
            <v>P3_R_UB</v>
          </cell>
        </row>
        <row r="2">
          <cell r="A2">
            <v>12</v>
          </cell>
          <cell r="B2">
            <v>0.87238884900000002</v>
          </cell>
          <cell r="C2">
            <v>0.92466796399999995</v>
          </cell>
          <cell r="D2">
            <v>0.93437268900000003</v>
          </cell>
          <cell r="E2">
            <v>0.84327802000000007</v>
          </cell>
          <cell r="F2">
            <v>0.90022760099999999</v>
          </cell>
          <cell r="G2">
            <v>0.91431974700000007</v>
          </cell>
          <cell r="H2">
            <v>0.90151241999999998</v>
          </cell>
          <cell r="I2">
            <v>0.94912200099999999</v>
          </cell>
          <cell r="J2">
            <v>0.95785334700000002</v>
          </cell>
        </row>
        <row r="3">
          <cell r="A3">
            <v>13</v>
          </cell>
          <cell r="B3">
            <v>0.88513784299999998</v>
          </cell>
          <cell r="C3">
            <v>0.91460743499999997</v>
          </cell>
          <cell r="D3">
            <v>0.90570910400000004</v>
          </cell>
          <cell r="E3">
            <v>0.854634334</v>
          </cell>
          <cell r="F3">
            <v>0.88584860900000006</v>
          </cell>
          <cell r="G3">
            <v>0.879714734</v>
          </cell>
          <cell r="H3">
            <v>0.91565753399999994</v>
          </cell>
          <cell r="I3">
            <v>0.94019100899999997</v>
          </cell>
          <cell r="J3">
            <v>0.93232233399999997</v>
          </cell>
        </row>
        <row r="4">
          <cell r="A4">
            <v>14</v>
          </cell>
          <cell r="B4">
            <v>0.91019779599999995</v>
          </cell>
          <cell r="C4">
            <v>0.92416144099999997</v>
          </cell>
          <cell r="D4">
            <v>0.91972775799999995</v>
          </cell>
          <cell r="E4">
            <v>0.87905805000000004</v>
          </cell>
          <cell r="F4">
            <v>0.89203034199999998</v>
          </cell>
          <cell r="G4">
            <v>0.89135079500000003</v>
          </cell>
          <cell r="H4">
            <v>0.94135805000000006</v>
          </cell>
          <cell r="I4">
            <v>0.94976474199999994</v>
          </cell>
          <cell r="J4">
            <v>0.94816039500000004</v>
          </cell>
        </row>
        <row r="5">
          <cell r="A5">
            <v>15</v>
          </cell>
          <cell r="B5">
            <v>0.89714661500000004</v>
          </cell>
          <cell r="C5">
            <v>0.89981197899999998</v>
          </cell>
          <cell r="D5">
            <v>0.89496852800000004</v>
          </cell>
          <cell r="E5">
            <v>0.86553657000000006</v>
          </cell>
          <cell r="F5">
            <v>0.86617801000000005</v>
          </cell>
          <cell r="G5">
            <v>0.86544364299999998</v>
          </cell>
          <cell r="H5">
            <v>0.92877536999999999</v>
          </cell>
          <cell r="I5">
            <v>0.92573561000000004</v>
          </cell>
          <cell r="J5">
            <v>0.92367444300000001</v>
          </cell>
        </row>
        <row r="6">
          <cell r="A6">
            <v>16</v>
          </cell>
          <cell r="B6">
            <v>0.84174646900000005</v>
          </cell>
          <cell r="C6">
            <v>0.87387174400000001</v>
          </cell>
          <cell r="D6">
            <v>0.88211220499999998</v>
          </cell>
          <cell r="E6">
            <v>0.81121284699999996</v>
          </cell>
          <cell r="F6">
            <v>0.84162901199999995</v>
          </cell>
          <cell r="G6">
            <v>0.85167853500000001</v>
          </cell>
          <cell r="H6">
            <v>0.87229284699999998</v>
          </cell>
          <cell r="I6">
            <v>0.90091741199999997</v>
          </cell>
          <cell r="J6">
            <v>0.90995533500000003</v>
          </cell>
        </row>
        <row r="16">
          <cell r="A16">
            <v>12</v>
          </cell>
          <cell r="B16">
            <v>8.1762451999999999E-2</v>
          </cell>
          <cell r="C16">
            <v>4.2489600000000002E-2</v>
          </cell>
          <cell r="D16">
            <v>3.5697399999999997E-2</v>
          </cell>
          <cell r="E16">
            <v>6.310136999999999E-2</v>
          </cell>
          <cell r="F16">
            <v>2.8696600000000003E-2</v>
          </cell>
          <cell r="G16">
            <v>2.2843420000000003E-2</v>
          </cell>
          <cell r="H16">
            <v>0.10041537</v>
          </cell>
          <cell r="I16">
            <v>5.62748E-2</v>
          </cell>
          <cell r="J16">
            <v>4.6438779999999999E-2</v>
          </cell>
        </row>
        <row r="17">
          <cell r="A17">
            <v>13</v>
          </cell>
          <cell r="B17">
            <v>7.8554566000000006E-2</v>
          </cell>
          <cell r="C17">
            <v>5.1400700000000001E-2</v>
          </cell>
          <cell r="D17">
            <v>5.55895E-2</v>
          </cell>
          <cell r="E17">
            <v>5.7681032000000007E-2</v>
          </cell>
          <cell r="F17">
            <v>3.6033900000000001E-2</v>
          </cell>
          <cell r="G17">
            <v>3.9818319999999997E-2</v>
          </cell>
          <cell r="H17">
            <v>9.9417032000000002E-2</v>
          </cell>
          <cell r="I17">
            <v>6.8775100000000006E-2</v>
          </cell>
          <cell r="J17">
            <v>7.0770879999999994E-2</v>
          </cell>
        </row>
        <row r="18">
          <cell r="A18">
            <v>14</v>
          </cell>
          <cell r="B18">
            <v>6.0381499999999998E-2</v>
          </cell>
          <cell r="C18">
            <v>4.6622999999999998E-2</v>
          </cell>
          <cell r="D18">
            <v>4.8370900000000001E-2</v>
          </cell>
          <cell r="E18">
            <v>3.9429600000000002E-2</v>
          </cell>
          <cell r="F18">
            <v>3.0882899999999998E-2</v>
          </cell>
          <cell r="G18">
            <v>3.1209299999999999E-2</v>
          </cell>
          <cell r="H18">
            <v>8.1319599999999992E-2</v>
          </cell>
          <cell r="I18">
            <v>6.6376500000000005E-2</v>
          </cell>
          <cell r="J18">
            <v>6.5411300000000006E-2</v>
          </cell>
        </row>
        <row r="19">
          <cell r="A19">
            <v>15</v>
          </cell>
          <cell r="B19">
            <v>7.0263866999999994E-2</v>
          </cell>
          <cell r="C19">
            <v>6.3555434999999993E-2</v>
          </cell>
          <cell r="D19">
            <v>6.5257956000000006E-2</v>
          </cell>
          <cell r="E19">
            <v>4.8656276999999998E-2</v>
          </cell>
          <cell r="F19">
            <v>4.7112340000000003E-2</v>
          </cell>
          <cell r="G19">
            <v>4.7168296999999998E-2</v>
          </cell>
          <cell r="H19">
            <v>9.1858677E-2</v>
          </cell>
          <cell r="I19">
            <v>8.4896739999999998E-2</v>
          </cell>
          <cell r="J19">
            <v>8.3155897000000006E-2</v>
          </cell>
        </row>
        <row r="20">
          <cell r="A20">
            <v>16</v>
          </cell>
          <cell r="B20">
            <v>0.111401373</v>
          </cell>
          <cell r="C20">
            <v>8.1385472E-2</v>
          </cell>
          <cell r="D20">
            <v>7.4311368000000003E-2</v>
          </cell>
          <cell r="E20">
            <v>8.9894884000000008E-2</v>
          </cell>
          <cell r="F20">
            <v>6.4005297999999988E-2</v>
          </cell>
          <cell r="G20">
            <v>5.6640490999999994E-2</v>
          </cell>
          <cell r="H20">
            <v>0.13289888399999999</v>
          </cell>
          <cell r="I20">
            <v>0.102307698</v>
          </cell>
          <cell r="J20">
            <v>9.3300091000000002E-2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="85" zoomScaleNormal="85" workbookViewId="0">
      <selection activeCell="F41" sqref="F41"/>
    </sheetView>
  </sheetViews>
  <sheetFormatPr defaultRowHeight="15" x14ac:dyDescent="0.25"/>
  <cols>
    <col min="5" max="10" width="1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x14ac:dyDescent="0.25">
      <c r="A2">
        <v>12</v>
      </c>
      <c r="B2">
        <f>'[1]Main Sample'!B2</f>
        <v>0.89252280699999997</v>
      </c>
      <c r="C2">
        <f>'[1]Main Sample'!C2</f>
        <v>0.935218836</v>
      </c>
      <c r="D2">
        <f>'[1]Main Sample'!D2</f>
        <v>0.96191603599999997</v>
      </c>
      <c r="E2" s="1">
        <f>B2-2*B9</f>
        <v>0.87817822699999992</v>
      </c>
      <c r="F2" s="1">
        <f t="shared" ref="F2:G6" si="0">C2-2*C9</f>
        <v>0.92454431599999998</v>
      </c>
      <c r="G2" s="1">
        <f t="shared" si="0"/>
        <v>0.953321376</v>
      </c>
      <c r="H2" s="1">
        <f>B2+2*B9</f>
        <v>0.90686738700000002</v>
      </c>
      <c r="I2" s="1">
        <f t="shared" ref="I2:J6" si="1">C2+2*C9</f>
        <v>0.94589335600000002</v>
      </c>
      <c r="J2" s="1">
        <f t="shared" si="1"/>
        <v>0.97051069599999995</v>
      </c>
    </row>
    <row r="3" spans="1:10" x14ac:dyDescent="0.25">
      <c r="A3">
        <v>13</v>
      </c>
      <c r="B3">
        <f>'[1]Main Sample'!B3</f>
        <v>0.89217502999999998</v>
      </c>
      <c r="C3">
        <f>'[1]Main Sample'!C3</f>
        <v>0.93972636899999995</v>
      </c>
      <c r="D3">
        <f>'[1]Main Sample'!D3</f>
        <v>0.95273092500000001</v>
      </c>
      <c r="E3" s="1">
        <f>B3-2*B10</f>
        <v>0.87728982999999994</v>
      </c>
      <c r="F3" s="1">
        <f>C3-2*C10</f>
        <v>0.92845318899999996</v>
      </c>
      <c r="G3" s="1">
        <f>D3-2*D10</f>
        <v>0.94198130499999999</v>
      </c>
      <c r="H3" s="1">
        <f>B3+2*B10</f>
        <v>0.90706023000000002</v>
      </c>
      <c r="I3" s="1">
        <f>C3+2*C10</f>
        <v>0.95099954899999994</v>
      </c>
      <c r="J3" s="1">
        <f>D3+2*D10</f>
        <v>0.96348054500000002</v>
      </c>
    </row>
    <row r="4" spans="1:10" x14ac:dyDescent="0.25">
      <c r="A4">
        <v>14</v>
      </c>
      <c r="B4">
        <f>'[1]Main Sample'!B4</f>
        <v>0.90530365400000001</v>
      </c>
      <c r="C4">
        <f>'[1]Main Sample'!C4</f>
        <v>0.93120284499999995</v>
      </c>
      <c r="D4">
        <f>'[1]Main Sample'!D4</f>
        <v>0.94634044500000003</v>
      </c>
      <c r="E4" s="1">
        <f>B4-2*B11</f>
        <v>0.89063075400000002</v>
      </c>
      <c r="F4" s="1">
        <f t="shared" si="0"/>
        <v>0.91909814499999998</v>
      </c>
      <c r="G4" s="1">
        <f t="shared" si="0"/>
        <v>0.93523546499999999</v>
      </c>
      <c r="H4" s="1">
        <f>B4+2*B11</f>
        <v>0.919976554</v>
      </c>
      <c r="I4" s="1">
        <f t="shared" si="1"/>
        <v>0.94330754499999991</v>
      </c>
      <c r="J4" s="1">
        <f>D4+2*D11</f>
        <v>0.95744542500000007</v>
      </c>
    </row>
    <row r="5" spans="1:10" x14ac:dyDescent="0.25">
      <c r="A5">
        <v>15</v>
      </c>
      <c r="B5">
        <f>'[1]Main Sample'!B5</f>
        <v>0.89122785400000004</v>
      </c>
      <c r="C5">
        <f>'[1]Main Sample'!C5</f>
        <v>0.92225947900000005</v>
      </c>
      <c r="D5">
        <f>'[1]Main Sample'!D5</f>
        <v>0.93290130000000004</v>
      </c>
      <c r="E5" s="1">
        <f>B5-2*B12</f>
        <v>0.87645691400000003</v>
      </c>
      <c r="F5" s="1">
        <f t="shared" si="0"/>
        <v>0.90970215900000007</v>
      </c>
      <c r="G5" s="1">
        <f t="shared" si="0"/>
        <v>0.92078982000000009</v>
      </c>
      <c r="H5" s="1">
        <f>B5+2*B12</f>
        <v>0.90599879400000005</v>
      </c>
      <c r="I5" s="1">
        <f t="shared" si="1"/>
        <v>0.93481679900000003</v>
      </c>
      <c r="J5" s="1">
        <f t="shared" si="1"/>
        <v>0.94501278</v>
      </c>
    </row>
    <row r="6" spans="1:10" x14ac:dyDescent="0.25">
      <c r="A6">
        <v>16</v>
      </c>
      <c r="B6">
        <f>'[1]Main Sample'!B6</f>
        <v>0.88562144300000001</v>
      </c>
      <c r="C6">
        <f>'[1]Main Sample'!C6</f>
        <v>0.90604824100000003</v>
      </c>
      <c r="D6">
        <f>'[1]Main Sample'!D6</f>
        <v>0.912846186</v>
      </c>
      <c r="E6" s="1">
        <f>B6-2*B13</f>
        <v>0.87047018300000001</v>
      </c>
      <c r="F6" s="1">
        <f t="shared" si="0"/>
        <v>0.89251708100000005</v>
      </c>
      <c r="G6" s="1">
        <f t="shared" si="0"/>
        <v>0.89954542599999998</v>
      </c>
      <c r="H6" s="1">
        <f>B6+2*B13</f>
        <v>0.90077270300000001</v>
      </c>
      <c r="I6" s="1">
        <f t="shared" si="1"/>
        <v>0.91957940100000002</v>
      </c>
      <c r="J6" s="1">
        <f t="shared" si="1"/>
        <v>0.92614694600000003</v>
      </c>
    </row>
    <row r="7" spans="1:10" x14ac:dyDescent="0.25">
      <c r="E7" s="1"/>
      <c r="F7" s="1"/>
      <c r="G7" s="1"/>
      <c r="H7" s="1"/>
      <c r="I7" s="1"/>
      <c r="J7" s="1"/>
    </row>
    <row r="8" spans="1:10" x14ac:dyDescent="0.25">
      <c r="A8" t="s">
        <v>0</v>
      </c>
      <c r="B8" t="s">
        <v>4</v>
      </c>
      <c r="C8" t="s">
        <v>5</v>
      </c>
      <c r="D8" t="s">
        <v>6</v>
      </c>
      <c r="E8" s="1"/>
      <c r="F8" s="1"/>
      <c r="G8" s="1"/>
      <c r="H8" s="1"/>
      <c r="I8" s="1"/>
      <c r="J8" s="1"/>
    </row>
    <row r="9" spans="1:10" x14ac:dyDescent="0.25">
      <c r="A9">
        <v>12</v>
      </c>
      <c r="B9">
        <f>'[1]Main Sample'!B9</f>
        <v>7.1722899999999996E-3</v>
      </c>
      <c r="C9">
        <f>'[1]Main Sample'!C9</f>
        <v>5.3372599999999999E-3</v>
      </c>
      <c r="D9">
        <f>'[1]Main Sample'!D9</f>
        <v>4.2973300000000002E-3</v>
      </c>
      <c r="E9" s="1"/>
      <c r="F9" s="1"/>
      <c r="G9" s="1"/>
      <c r="H9" s="1"/>
      <c r="I9" s="1"/>
      <c r="J9" s="1"/>
    </row>
    <row r="10" spans="1:10" x14ac:dyDescent="0.25">
      <c r="A10">
        <v>13</v>
      </c>
      <c r="B10">
        <f>'[1]Main Sample'!B10</f>
        <v>7.4425999999999997E-3</v>
      </c>
      <c r="C10">
        <f>'[1]Main Sample'!C10</f>
        <v>5.6365900000000004E-3</v>
      </c>
      <c r="D10">
        <f>'[1]Main Sample'!D10</f>
        <v>5.3748099999999998E-3</v>
      </c>
      <c r="E10" s="1"/>
      <c r="F10" s="1"/>
      <c r="G10" s="1"/>
      <c r="H10" s="1"/>
      <c r="I10" s="1"/>
      <c r="J10" s="1"/>
    </row>
    <row r="11" spans="1:10" x14ac:dyDescent="0.25">
      <c r="A11">
        <v>14</v>
      </c>
      <c r="B11">
        <f>'[1]Main Sample'!B11</f>
        <v>7.3364499999999996E-3</v>
      </c>
      <c r="C11">
        <f>'[1]Main Sample'!C11</f>
        <v>6.0523499999999997E-3</v>
      </c>
      <c r="D11">
        <f>'[1]Main Sample'!D11</f>
        <v>5.5524900000000002E-3</v>
      </c>
      <c r="E11" s="1"/>
      <c r="F11" s="1"/>
      <c r="G11" s="1"/>
      <c r="H11" s="1"/>
      <c r="I11" s="1"/>
      <c r="J11" s="1"/>
    </row>
    <row r="12" spans="1:10" x14ac:dyDescent="0.25">
      <c r="A12">
        <v>15</v>
      </c>
      <c r="B12">
        <f>'[1]Main Sample'!B12</f>
        <v>7.3854699999999999E-3</v>
      </c>
      <c r="C12">
        <f>'[1]Main Sample'!C12</f>
        <v>6.2786600000000001E-3</v>
      </c>
      <c r="D12">
        <f>'[1]Main Sample'!D12</f>
        <v>6.0557400000000004E-3</v>
      </c>
      <c r="E12" s="1"/>
      <c r="F12" s="1"/>
      <c r="G12" s="1"/>
      <c r="H12" s="1"/>
      <c r="I12" s="1"/>
      <c r="J12" s="1"/>
    </row>
    <row r="13" spans="1:10" x14ac:dyDescent="0.25">
      <c r="A13">
        <v>16</v>
      </c>
      <c r="B13">
        <f>'[1]Main Sample'!B13</f>
        <v>7.5756299999999999E-3</v>
      </c>
      <c r="C13">
        <f>'[1]Main Sample'!C13</f>
        <v>6.7655800000000002E-3</v>
      </c>
      <c r="D13">
        <f>'[1]Main Sample'!D13</f>
        <v>6.65038E-3</v>
      </c>
      <c r="E13" s="1"/>
      <c r="F13" s="1"/>
      <c r="G13" s="1"/>
      <c r="H13" s="1"/>
      <c r="I13" s="1"/>
      <c r="J13" s="1"/>
    </row>
    <row r="14" spans="1:10" x14ac:dyDescent="0.25">
      <c r="E14" s="1"/>
      <c r="F14" s="1"/>
      <c r="G14" s="1"/>
      <c r="H14" s="1"/>
      <c r="I14" s="1"/>
      <c r="J14" s="1"/>
    </row>
    <row r="15" spans="1:10" x14ac:dyDescent="0.25">
      <c r="A15" t="s">
        <v>0</v>
      </c>
      <c r="B15" t="s">
        <v>7</v>
      </c>
      <c r="C15" t="s">
        <v>8</v>
      </c>
      <c r="D15" t="s">
        <v>9</v>
      </c>
      <c r="E15" s="1" t="s">
        <v>19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</row>
    <row r="16" spans="1:10" x14ac:dyDescent="0.25">
      <c r="A16">
        <v>12</v>
      </c>
      <c r="B16">
        <f>'[1]Main Sample'!B16</f>
        <v>6.4299563000000004E-2</v>
      </c>
      <c r="C16">
        <f>'[1]Main Sample'!C16</f>
        <v>3.4769700000000001E-2</v>
      </c>
      <c r="D16">
        <f>'[1]Main Sample'!D16</f>
        <v>1.99411E-2</v>
      </c>
      <c r="E16" s="1">
        <f t="shared" ref="E16:G20" si="2">B16-2*B23</f>
        <v>5.5717443000000005E-2</v>
      </c>
      <c r="F16" s="1">
        <f t="shared" si="2"/>
        <v>2.9040380000000001E-2</v>
      </c>
      <c r="G16" s="1">
        <f t="shared" si="2"/>
        <v>1.5440860000000001E-2</v>
      </c>
      <c r="H16" s="1">
        <f t="shared" ref="H16:J20" si="3">B16+2*B23</f>
        <v>7.2881683000000003E-2</v>
      </c>
      <c r="I16" s="1">
        <f t="shared" si="3"/>
        <v>4.0499020000000004E-2</v>
      </c>
      <c r="J16" s="1">
        <f t="shared" si="3"/>
        <v>2.4441339999999999E-2</v>
      </c>
    </row>
    <row r="17" spans="1:10" x14ac:dyDescent="0.25">
      <c r="A17">
        <v>13</v>
      </c>
      <c r="B17">
        <f>'[1]Main Sample'!B17</f>
        <v>6.6361130000000004E-2</v>
      </c>
      <c r="C17">
        <f>'[1]Main Sample'!C17</f>
        <v>3.2792200000000001E-2</v>
      </c>
      <c r="D17">
        <f>'[1]Main Sample'!D17</f>
        <v>2.5189599999999999E-2</v>
      </c>
      <c r="E17" s="1">
        <f t="shared" si="2"/>
        <v>5.7199690000000004E-2</v>
      </c>
      <c r="F17" s="1">
        <f t="shared" si="2"/>
        <v>2.6658939999999999E-2</v>
      </c>
      <c r="G17" s="1">
        <f t="shared" si="2"/>
        <v>1.9461139999999998E-2</v>
      </c>
      <c r="H17" s="1">
        <f t="shared" si="3"/>
        <v>7.5522570000000011E-2</v>
      </c>
      <c r="I17" s="1">
        <f t="shared" si="3"/>
        <v>3.8925460000000002E-2</v>
      </c>
      <c r="J17" s="1">
        <f t="shared" si="3"/>
        <v>3.0918060000000001E-2</v>
      </c>
    </row>
    <row r="18" spans="1:10" x14ac:dyDescent="0.25">
      <c r="A18">
        <v>14</v>
      </c>
      <c r="B18">
        <f>'[1]Main Sample'!B18</f>
        <v>5.6982199999999997E-2</v>
      </c>
      <c r="C18">
        <f>'[1]Main Sample'!C18</f>
        <v>3.7989200000000001E-2</v>
      </c>
      <c r="D18">
        <f>'[1]Main Sample'!D18</f>
        <v>2.9003299999999999E-2</v>
      </c>
      <c r="E18" s="1">
        <f t="shared" si="2"/>
        <v>4.8152819999999999E-2</v>
      </c>
      <c r="F18" s="1">
        <f t="shared" si="2"/>
        <v>3.1305039999999999E-2</v>
      </c>
      <c r="G18" s="1">
        <f t="shared" si="2"/>
        <v>2.3000979999999997E-2</v>
      </c>
      <c r="H18" s="1">
        <f t="shared" si="3"/>
        <v>6.5811579999999995E-2</v>
      </c>
      <c r="I18" s="1">
        <f t="shared" si="3"/>
        <v>4.4673360000000002E-2</v>
      </c>
      <c r="J18" s="1">
        <f t="shared" si="3"/>
        <v>3.5005620000000001E-2</v>
      </c>
    </row>
    <row r="19" spans="1:10" x14ac:dyDescent="0.25">
      <c r="A19">
        <v>15</v>
      </c>
      <c r="B19">
        <f>'[1]Main Sample'!B19</f>
        <v>6.4859671999999993E-2</v>
      </c>
      <c r="C19">
        <f>'[1]Main Sample'!C19</f>
        <v>4.3135100000000003E-2</v>
      </c>
      <c r="D19">
        <f>'[1]Main Sample'!D19</f>
        <v>3.6655600000000003E-2</v>
      </c>
      <c r="E19" s="1">
        <f t="shared" si="2"/>
        <v>5.6051611999999994E-2</v>
      </c>
      <c r="F19" s="1">
        <f t="shared" si="2"/>
        <v>3.6167480000000002E-2</v>
      </c>
      <c r="G19" s="1">
        <f t="shared" si="2"/>
        <v>3.0039120000000002E-2</v>
      </c>
      <c r="H19" s="1">
        <f t="shared" si="3"/>
        <v>7.3667731999999986E-2</v>
      </c>
      <c r="I19" s="1">
        <f t="shared" si="3"/>
        <v>5.0102720000000003E-2</v>
      </c>
      <c r="J19" s="1">
        <f t="shared" si="3"/>
        <v>4.3272080000000004E-2</v>
      </c>
    </row>
    <row r="20" spans="1:10" x14ac:dyDescent="0.25">
      <c r="A20">
        <v>16</v>
      </c>
      <c r="B20">
        <f>'[1]Main Sample'!B20</f>
        <v>7.0250638000000004E-2</v>
      </c>
      <c r="C20">
        <f>'[1]Main Sample'!C20</f>
        <v>5.3027600000000001E-2</v>
      </c>
      <c r="D20">
        <f>'[1]Main Sample'!D20</f>
        <v>4.8301200000000002E-2</v>
      </c>
      <c r="E20" s="1">
        <f t="shared" si="2"/>
        <v>6.0944438000000004E-2</v>
      </c>
      <c r="F20" s="1">
        <f t="shared" si="2"/>
        <v>4.5390279999999998E-2</v>
      </c>
      <c r="G20" s="1">
        <f t="shared" si="2"/>
        <v>4.0929720000000003E-2</v>
      </c>
      <c r="H20" s="1">
        <f t="shared" si="3"/>
        <v>7.9556838000000005E-2</v>
      </c>
      <c r="I20" s="1">
        <f t="shared" si="3"/>
        <v>6.0664920000000004E-2</v>
      </c>
      <c r="J20" s="1">
        <f t="shared" si="3"/>
        <v>5.5672680000000002E-2</v>
      </c>
    </row>
    <row r="21" spans="1:10" x14ac:dyDescent="0.25">
      <c r="E21" s="1"/>
      <c r="F21" s="1"/>
      <c r="G21" s="1"/>
      <c r="H21" s="1"/>
      <c r="I21" s="1"/>
      <c r="J21" s="1"/>
    </row>
    <row r="22" spans="1:10" x14ac:dyDescent="0.25">
      <c r="A22" t="s">
        <v>0</v>
      </c>
      <c r="B22" t="s">
        <v>10</v>
      </c>
      <c r="C22" t="s">
        <v>11</v>
      </c>
      <c r="D22" t="s">
        <v>12</v>
      </c>
      <c r="E22" s="1"/>
      <c r="F22" s="1"/>
      <c r="G22" s="1"/>
      <c r="H22" s="1"/>
      <c r="I22" s="1"/>
      <c r="J22" s="1"/>
    </row>
    <row r="23" spans="1:10" x14ac:dyDescent="0.25">
      <c r="A23">
        <v>12</v>
      </c>
      <c r="B23">
        <f>'[1]Main Sample'!B23</f>
        <v>4.2910600000000002E-3</v>
      </c>
      <c r="C23">
        <f>'[1]Main Sample'!C23</f>
        <v>2.8646600000000002E-3</v>
      </c>
      <c r="D23">
        <f>'[1]Main Sample'!D23</f>
        <v>2.25012E-3</v>
      </c>
      <c r="E23" s="1"/>
      <c r="F23" s="1"/>
      <c r="G23" s="1"/>
      <c r="H23" s="1"/>
      <c r="I23" s="1"/>
      <c r="J23" s="1"/>
    </row>
    <row r="24" spans="1:10" x14ac:dyDescent="0.25">
      <c r="A24">
        <v>13</v>
      </c>
      <c r="B24">
        <f>'[1]Main Sample'!B24</f>
        <v>4.5807199999999999E-3</v>
      </c>
      <c r="C24">
        <f>'[1]Main Sample'!C24</f>
        <v>3.0666299999999999E-3</v>
      </c>
      <c r="D24">
        <f>'[1]Main Sample'!D24</f>
        <v>2.8642300000000002E-3</v>
      </c>
      <c r="E24" s="1"/>
      <c r="F24" s="1"/>
      <c r="G24" s="1"/>
      <c r="H24" s="1"/>
      <c r="I24" s="1"/>
      <c r="J24" s="1"/>
    </row>
    <row r="25" spans="1:10" x14ac:dyDescent="0.25">
      <c r="A25">
        <v>14</v>
      </c>
      <c r="B25">
        <f>'[1]Main Sample'!B25</f>
        <v>4.4146899999999998E-3</v>
      </c>
      <c r="C25">
        <f>'[1]Main Sample'!C25</f>
        <v>3.3420799999999999E-3</v>
      </c>
      <c r="D25">
        <f>'[1]Main Sample'!D25</f>
        <v>3.0011600000000001E-3</v>
      </c>
      <c r="E25" s="1"/>
      <c r="F25" s="1"/>
      <c r="G25" s="1"/>
      <c r="H25" s="1"/>
      <c r="I25" s="1"/>
      <c r="J25" s="1"/>
    </row>
    <row r="26" spans="1:10" x14ac:dyDescent="0.25">
      <c r="A26">
        <v>15</v>
      </c>
      <c r="B26">
        <f>'[1]Main Sample'!B26</f>
        <v>4.4040299999999998E-3</v>
      </c>
      <c r="C26">
        <f>'[1]Main Sample'!C26</f>
        <v>3.4838099999999999E-3</v>
      </c>
      <c r="D26">
        <f>'[1]Main Sample'!D26</f>
        <v>3.3082400000000001E-3</v>
      </c>
      <c r="E26" s="1"/>
      <c r="F26" s="1"/>
      <c r="G26" s="1"/>
      <c r="H26" s="1"/>
      <c r="I26" s="1"/>
      <c r="J26" s="1"/>
    </row>
    <row r="27" spans="1:10" x14ac:dyDescent="0.25">
      <c r="A27">
        <v>16</v>
      </c>
      <c r="B27">
        <f>'[1]Main Sample'!B27</f>
        <v>4.6531000000000003E-3</v>
      </c>
      <c r="C27">
        <f>'[1]Main Sample'!C27</f>
        <v>3.8186600000000002E-3</v>
      </c>
      <c r="D27">
        <f>'[1]Main Sample'!D27</f>
        <v>3.6857399999999998E-3</v>
      </c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zoomScale="85" zoomScaleNormal="85" workbookViewId="0">
      <selection activeCell="C27" sqref="C2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x14ac:dyDescent="0.25">
      <c r="A2">
        <v>12</v>
      </c>
      <c r="B2">
        <f>'[1]TopUp Sample'!B2</f>
        <v>0.87420230499999996</v>
      </c>
      <c r="C2">
        <f>'[1]TopUp Sample'!C2</f>
        <v>0.92508163899999996</v>
      </c>
      <c r="D2">
        <f>'[1]TopUp Sample'!D2</f>
        <v>0.93659142200000001</v>
      </c>
      <c r="E2" s="1">
        <f>B2-2*B9</f>
        <v>0.8452167049999999</v>
      </c>
      <c r="F2" s="1">
        <f t="shared" ref="F2:G6" si="0">C2-2*C9</f>
        <v>0.900968039</v>
      </c>
      <c r="G2" s="1">
        <f t="shared" si="0"/>
        <v>0.91501922199999997</v>
      </c>
      <c r="H2" s="1">
        <f>B2+2*B9</f>
        <v>0.90318790500000001</v>
      </c>
      <c r="I2" s="1">
        <f t="shared" ref="I2:J6" si="1">C2+2*C9</f>
        <v>0.94919523899999991</v>
      </c>
      <c r="J2" s="1">
        <f t="shared" si="1"/>
        <v>0.95816362200000005</v>
      </c>
    </row>
    <row r="3" spans="1:10" x14ac:dyDescent="0.25">
      <c r="A3">
        <v>13</v>
      </c>
      <c r="B3">
        <f>'[1]TopUp Sample'!B3</f>
        <v>0.88621148900000002</v>
      </c>
      <c r="C3">
        <f>'[1]TopUp Sample'!C3</f>
        <v>0.93488536700000002</v>
      </c>
      <c r="D3">
        <f>'[1]TopUp Sample'!D3</f>
        <v>0.93726857200000002</v>
      </c>
      <c r="E3" s="1">
        <f>B3-2*B10</f>
        <v>0.85562668900000005</v>
      </c>
      <c r="F3" s="1">
        <f t="shared" si="0"/>
        <v>0.90800916700000001</v>
      </c>
      <c r="G3" s="1">
        <f t="shared" si="0"/>
        <v>0.91161077200000007</v>
      </c>
      <c r="H3" s="1">
        <f>B3+2*B10</f>
        <v>0.91679628899999999</v>
      </c>
      <c r="I3" s="1">
        <f t="shared" si="1"/>
        <v>0.96176156700000004</v>
      </c>
      <c r="J3" s="1">
        <f t="shared" si="1"/>
        <v>0.96292637199999997</v>
      </c>
    </row>
    <row r="4" spans="1:10" x14ac:dyDescent="0.25">
      <c r="A4">
        <v>14</v>
      </c>
      <c r="B4">
        <f>'[1]TopUp Sample'!B4</f>
        <v>0.91885114800000001</v>
      </c>
      <c r="C4">
        <f>'[1]TopUp Sample'!C4</f>
        <v>0.93255936500000003</v>
      </c>
      <c r="D4">
        <f>'[1]TopUp Sample'!D4</f>
        <v>0.93271876099999995</v>
      </c>
      <c r="E4" s="1">
        <f>B4-2*B11</f>
        <v>0.88738774799999998</v>
      </c>
      <c r="F4" s="1">
        <f t="shared" si="0"/>
        <v>0.90434556500000007</v>
      </c>
      <c r="G4" s="1">
        <f t="shared" si="0"/>
        <v>0.90556196099999997</v>
      </c>
      <c r="H4" s="1">
        <f>B4+2*B11</f>
        <v>0.95031454800000004</v>
      </c>
      <c r="I4" s="1">
        <f t="shared" si="1"/>
        <v>0.96077316499999998</v>
      </c>
      <c r="J4" s="1">
        <f>D4+2*D11</f>
        <v>0.95987556099999993</v>
      </c>
    </row>
    <row r="5" spans="1:10" x14ac:dyDescent="0.25">
      <c r="A5">
        <v>15</v>
      </c>
      <c r="B5">
        <f>'[1]TopUp Sample'!B5</f>
        <v>0.89733762100000003</v>
      </c>
      <c r="C5">
        <f>'[1]TopUp Sample'!C5</f>
        <v>0.91221048100000002</v>
      </c>
      <c r="D5">
        <f>'[1]TopUp Sample'!D5</f>
        <v>0.91261060000000005</v>
      </c>
      <c r="E5" s="1">
        <f>B5-2*B12</f>
        <v>0.86594222100000007</v>
      </c>
      <c r="F5" s="1">
        <f t="shared" si="0"/>
        <v>0.88312928099999999</v>
      </c>
      <c r="G5" s="1">
        <f t="shared" si="0"/>
        <v>0.8846092000000001</v>
      </c>
      <c r="H5" s="1">
        <f>B5+2*B12</f>
        <v>0.92873302099999999</v>
      </c>
      <c r="I5" s="1">
        <f t="shared" si="1"/>
        <v>0.94129168100000005</v>
      </c>
      <c r="J5" s="1">
        <f t="shared" si="1"/>
        <v>0.940612</v>
      </c>
    </row>
    <row r="6" spans="1:10" x14ac:dyDescent="0.25">
      <c r="A6">
        <v>16</v>
      </c>
      <c r="B6">
        <f>'[1]TopUp Sample'!B6</f>
        <v>0.84119116599999999</v>
      </c>
      <c r="C6">
        <f>'[1]TopUp Sample'!C6</f>
        <v>0.881084325</v>
      </c>
      <c r="D6">
        <f>'[1]TopUp Sample'!D6</f>
        <v>0.89232613900000002</v>
      </c>
      <c r="E6" s="1">
        <f>B6-2*B13</f>
        <v>0.810559166</v>
      </c>
      <c r="F6" s="1">
        <f t="shared" si="0"/>
        <v>0.85184052499999996</v>
      </c>
      <c r="G6" s="1">
        <f t="shared" si="0"/>
        <v>0.863604339</v>
      </c>
      <c r="H6" s="1">
        <f>B6+2*B13</f>
        <v>0.87182316599999998</v>
      </c>
      <c r="I6" s="1">
        <f t="shared" si="1"/>
        <v>0.91032812500000004</v>
      </c>
      <c r="J6" s="1">
        <f t="shared" si="1"/>
        <v>0.92104793900000004</v>
      </c>
    </row>
    <row r="7" spans="1:10" x14ac:dyDescent="0.25">
      <c r="E7" s="1"/>
      <c r="F7" s="1"/>
      <c r="G7" s="1"/>
      <c r="H7" s="1"/>
      <c r="I7" s="1"/>
      <c r="J7" s="1"/>
    </row>
    <row r="8" spans="1:10" x14ac:dyDescent="0.25">
      <c r="A8" t="s">
        <v>0</v>
      </c>
      <c r="B8" t="s">
        <v>4</v>
      </c>
      <c r="C8" t="s">
        <v>5</v>
      </c>
      <c r="D8" t="s">
        <v>6</v>
      </c>
      <c r="E8" s="1"/>
      <c r="F8" s="1"/>
      <c r="G8" s="1"/>
      <c r="H8" s="1"/>
      <c r="I8" s="1"/>
      <c r="J8" s="1"/>
    </row>
    <row r="9" spans="1:10" x14ac:dyDescent="0.25">
      <c r="A9">
        <v>12</v>
      </c>
      <c r="B9">
        <f>'[1]TopUp Sample'!B9</f>
        <v>1.44928E-2</v>
      </c>
      <c r="C9">
        <f>'[1]TopUp Sample'!C9</f>
        <v>1.2056799999999999E-2</v>
      </c>
      <c r="D9">
        <f>'[1]TopUp Sample'!D9</f>
        <v>1.07861E-2</v>
      </c>
      <c r="E9" s="1"/>
      <c r="F9" s="1"/>
      <c r="G9" s="1"/>
      <c r="H9" s="1"/>
      <c r="I9" s="1"/>
      <c r="J9" s="1"/>
    </row>
    <row r="10" spans="1:10" x14ac:dyDescent="0.25">
      <c r="A10">
        <v>13</v>
      </c>
      <c r="B10">
        <f>'[1]TopUp Sample'!B10</f>
        <v>1.5292399999999999E-2</v>
      </c>
      <c r="C10">
        <f>'[1]TopUp Sample'!C10</f>
        <v>1.34381E-2</v>
      </c>
      <c r="D10">
        <f>'[1]TopUp Sample'!D10</f>
        <v>1.2828900000000001E-2</v>
      </c>
      <c r="E10" s="1"/>
      <c r="F10" s="1"/>
      <c r="G10" s="1"/>
      <c r="H10" s="1"/>
      <c r="I10" s="1"/>
      <c r="J10" s="1"/>
    </row>
    <row r="11" spans="1:10" x14ac:dyDescent="0.25">
      <c r="A11">
        <v>14</v>
      </c>
      <c r="B11">
        <f>'[1]TopUp Sample'!B11</f>
        <v>1.5731700000000001E-2</v>
      </c>
      <c r="C11">
        <f>'[1]TopUp Sample'!C11</f>
        <v>1.41069E-2</v>
      </c>
      <c r="D11">
        <f>'[1]TopUp Sample'!D11</f>
        <v>1.3578399999999999E-2</v>
      </c>
      <c r="E11" s="1"/>
      <c r="F11" s="1"/>
      <c r="G11" s="1"/>
      <c r="H11" s="1"/>
      <c r="I11" s="1"/>
      <c r="J11" s="1"/>
    </row>
    <row r="12" spans="1:10" x14ac:dyDescent="0.25">
      <c r="A12">
        <v>15</v>
      </c>
      <c r="B12">
        <f>'[1]TopUp Sample'!B12</f>
        <v>1.5697699999999998E-2</v>
      </c>
      <c r="C12">
        <f>'[1]TopUp Sample'!C12</f>
        <v>1.4540600000000001E-2</v>
      </c>
      <c r="D12">
        <f>'[1]TopUp Sample'!D12</f>
        <v>1.40007E-2</v>
      </c>
      <c r="E12" s="1"/>
      <c r="F12" s="1"/>
      <c r="G12" s="1"/>
      <c r="H12" s="1"/>
      <c r="I12" s="1"/>
      <c r="J12" s="1"/>
    </row>
    <row r="13" spans="1:10" x14ac:dyDescent="0.25">
      <c r="A13">
        <v>16</v>
      </c>
      <c r="B13">
        <f>'[1]TopUp Sample'!B13</f>
        <v>1.5316E-2</v>
      </c>
      <c r="C13">
        <f>'[1]TopUp Sample'!C13</f>
        <v>1.46219E-2</v>
      </c>
      <c r="D13">
        <f>'[1]TopUp Sample'!D13</f>
        <v>1.4360899999999999E-2</v>
      </c>
      <c r="E13" s="1"/>
      <c r="F13" s="1"/>
      <c r="G13" s="1"/>
      <c r="H13" s="1"/>
      <c r="I13" s="1"/>
      <c r="J13" s="1"/>
    </row>
    <row r="14" spans="1:10" x14ac:dyDescent="0.25">
      <c r="E14" s="1"/>
      <c r="F14" s="1"/>
      <c r="G14" s="1"/>
      <c r="H14" s="1"/>
      <c r="I14" s="1"/>
      <c r="J14" s="1"/>
    </row>
    <row r="15" spans="1:10" x14ac:dyDescent="0.25">
      <c r="A15" t="s">
        <v>0</v>
      </c>
      <c r="B15" t="s">
        <v>7</v>
      </c>
      <c r="C15" t="s">
        <v>8</v>
      </c>
      <c r="D15" t="s">
        <v>9</v>
      </c>
      <c r="E15" s="1" t="s">
        <v>19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</row>
    <row r="16" spans="1:10" x14ac:dyDescent="0.25">
      <c r="A16">
        <v>12</v>
      </c>
      <c r="B16">
        <f>'[1]TopUp Sample'!B16</f>
        <v>8.0844405999999994E-2</v>
      </c>
      <c r="C16">
        <f>'[1]TopUp Sample'!C16</f>
        <v>4.2401899999999999E-2</v>
      </c>
      <c r="D16">
        <f>'[1]TopUp Sample'!D16</f>
        <v>3.4613999999999999E-2</v>
      </c>
      <c r="E16" s="1">
        <f>B16-2*B23</f>
        <v>6.2215605999999993E-2</v>
      </c>
      <c r="F16" s="1">
        <f t="shared" ref="F16:G20" si="2">C16-2*C23</f>
        <v>2.8754099999999998E-2</v>
      </c>
      <c r="G16" s="1">
        <f t="shared" si="2"/>
        <v>2.2837919999999998E-2</v>
      </c>
      <c r="H16" s="1">
        <f>B16+2*B23</f>
        <v>9.9473205999999995E-2</v>
      </c>
      <c r="I16" s="1">
        <f t="shared" ref="I16:J20" si="3">C16+2*C23</f>
        <v>5.6049700000000001E-2</v>
      </c>
      <c r="J16" s="1">
        <f t="shared" si="3"/>
        <v>4.639008E-2</v>
      </c>
    </row>
    <row r="17" spans="1:10" x14ac:dyDescent="0.25">
      <c r="A17">
        <v>13</v>
      </c>
      <c r="B17">
        <f>'[1]TopUp Sample'!B17</f>
        <v>7.7527183999999999E-2</v>
      </c>
      <c r="C17">
        <f>'[1]TopUp Sample'!C17</f>
        <v>3.83328E-2</v>
      </c>
      <c r="D17">
        <f>'[1]TopUp Sample'!D17</f>
        <v>3.5992700000000002E-2</v>
      </c>
      <c r="E17" s="1">
        <f>B17-2*B24</f>
        <v>5.6687983999999997E-2</v>
      </c>
      <c r="F17" s="1">
        <f t="shared" si="2"/>
        <v>2.2510800000000001E-2</v>
      </c>
      <c r="G17" s="1">
        <f t="shared" si="2"/>
        <v>2.1271240000000004E-2</v>
      </c>
      <c r="H17" s="1">
        <f>B17+2*B24</f>
        <v>9.8366384000000001E-2</v>
      </c>
      <c r="I17" s="1">
        <f t="shared" si="3"/>
        <v>5.4154800000000003E-2</v>
      </c>
      <c r="J17" s="1">
        <f t="shared" si="3"/>
        <v>5.0714160000000001E-2</v>
      </c>
    </row>
    <row r="18" spans="1:10" x14ac:dyDescent="0.25">
      <c r="A18">
        <v>14</v>
      </c>
      <c r="B18">
        <f>'[1]TopUp Sample'!B18</f>
        <v>5.4206799999999999E-2</v>
      </c>
      <c r="C18">
        <f>'[1]TopUp Sample'!C18</f>
        <v>4.0549500000000002E-2</v>
      </c>
      <c r="D18">
        <f>'[1]TopUp Sample'!D18</f>
        <v>3.9540699999999998E-2</v>
      </c>
      <c r="E18" s="1">
        <f>B18-2*B25</f>
        <v>3.3189200000000002E-2</v>
      </c>
      <c r="F18" s="1">
        <f t="shared" si="2"/>
        <v>2.3585500000000002E-2</v>
      </c>
      <c r="G18" s="1">
        <f t="shared" si="2"/>
        <v>2.35807E-2</v>
      </c>
      <c r="H18" s="1">
        <f>B18+2*B25</f>
        <v>7.5224399999999997E-2</v>
      </c>
      <c r="I18" s="1">
        <f t="shared" si="3"/>
        <v>5.7513500000000002E-2</v>
      </c>
      <c r="J18" s="1">
        <f>D18+2*D25</f>
        <v>5.55007E-2</v>
      </c>
    </row>
    <row r="19" spans="1:10" x14ac:dyDescent="0.25">
      <c r="A19">
        <v>15</v>
      </c>
      <c r="B19">
        <f>'[1]TopUp Sample'!B19</f>
        <v>6.9060015000000002E-2</v>
      </c>
      <c r="C19">
        <f>'[1]TopUp Sample'!C19</f>
        <v>5.4302599999999999E-2</v>
      </c>
      <c r="D19">
        <f>'[1]TopUp Sample'!D19</f>
        <v>5.27457E-2</v>
      </c>
      <c r="E19" s="1">
        <f>B19-2*B26</f>
        <v>4.7940015000000002E-2</v>
      </c>
      <c r="F19" s="1">
        <f t="shared" si="2"/>
        <v>3.6313999999999999E-2</v>
      </c>
      <c r="G19" s="1">
        <f t="shared" si="2"/>
        <v>3.5844500000000001E-2</v>
      </c>
      <c r="H19" s="1">
        <f>B19+2*B26</f>
        <v>9.0180015000000002E-2</v>
      </c>
      <c r="I19" s="1">
        <f t="shared" si="3"/>
        <v>7.22912E-2</v>
      </c>
      <c r="J19" s="1">
        <f t="shared" si="3"/>
        <v>6.9646899999999998E-2</v>
      </c>
    </row>
    <row r="20" spans="1:10" x14ac:dyDescent="0.25">
      <c r="A20">
        <v>16</v>
      </c>
      <c r="B20">
        <f>'[1]TopUp Sample'!B20</f>
        <v>0.11000004400000001</v>
      </c>
      <c r="C20">
        <f>'[1]TopUp Sample'!C20</f>
        <v>7.4680175000000001E-2</v>
      </c>
      <c r="D20">
        <f>'[1]TopUp Sample'!D20</f>
        <v>6.5780395000000005E-2</v>
      </c>
      <c r="E20" s="1">
        <f>B20-2*B27</f>
        <v>8.8779044000000001E-2</v>
      </c>
      <c r="F20" s="1">
        <f t="shared" si="2"/>
        <v>5.6313975000000002E-2</v>
      </c>
      <c r="G20" s="1">
        <f t="shared" si="2"/>
        <v>4.8232995000000001E-2</v>
      </c>
      <c r="H20" s="1">
        <f>B20+2*B27</f>
        <v>0.13122104400000001</v>
      </c>
      <c r="I20" s="1">
        <f t="shared" si="3"/>
        <v>9.3046375000000001E-2</v>
      </c>
      <c r="J20" s="1">
        <f t="shared" si="3"/>
        <v>8.332779500000001E-2</v>
      </c>
    </row>
    <row r="21" spans="1:10" x14ac:dyDescent="0.25">
      <c r="E21" s="1"/>
      <c r="F21" s="1"/>
      <c r="G21" s="1"/>
      <c r="H21" s="1"/>
      <c r="I21" s="1"/>
      <c r="J21" s="1"/>
    </row>
    <row r="22" spans="1:10" x14ac:dyDescent="0.25">
      <c r="A22" t="s">
        <v>0</v>
      </c>
      <c r="B22" t="s">
        <v>10</v>
      </c>
      <c r="C22" t="s">
        <v>11</v>
      </c>
      <c r="D22" t="s">
        <v>12</v>
      </c>
      <c r="E22" s="1"/>
      <c r="F22" s="1"/>
      <c r="G22" s="1"/>
      <c r="H22" s="1"/>
      <c r="I22" s="1"/>
      <c r="J22" s="1"/>
    </row>
    <row r="23" spans="1:10" x14ac:dyDescent="0.25">
      <c r="A23">
        <v>12</v>
      </c>
      <c r="B23">
        <f>'[1]TopUp Sample'!B23</f>
        <v>9.3144000000000005E-3</v>
      </c>
      <c r="C23">
        <f>'[1]TopUp Sample'!C23</f>
        <v>6.8238999999999999E-3</v>
      </c>
      <c r="D23">
        <f>'[1]TopUp Sample'!D23</f>
        <v>5.8880399999999998E-3</v>
      </c>
      <c r="E23" s="1"/>
      <c r="F23" s="1"/>
      <c r="G23" s="1"/>
      <c r="H23" s="1"/>
      <c r="I23" s="1"/>
      <c r="J23" s="1"/>
    </row>
    <row r="24" spans="1:10" x14ac:dyDescent="0.25">
      <c r="A24">
        <v>13</v>
      </c>
      <c r="B24">
        <f>'[1]TopUp Sample'!B24</f>
        <v>1.0419599999999999E-2</v>
      </c>
      <c r="C24">
        <f>'[1]TopUp Sample'!C24</f>
        <v>7.9109999999999996E-3</v>
      </c>
      <c r="D24">
        <f>'[1]TopUp Sample'!D24</f>
        <v>7.3607300000000002E-3</v>
      </c>
      <c r="E24" s="1"/>
      <c r="F24" s="1"/>
      <c r="G24" s="1"/>
      <c r="H24" s="1"/>
      <c r="I24" s="1"/>
      <c r="J24" s="1"/>
    </row>
    <row r="25" spans="1:10" x14ac:dyDescent="0.25">
      <c r="A25">
        <v>14</v>
      </c>
      <c r="B25">
        <f>'[1]TopUp Sample'!B25</f>
        <v>1.05088E-2</v>
      </c>
      <c r="C25">
        <f>'[1]TopUp Sample'!C25</f>
        <v>8.482E-3</v>
      </c>
      <c r="D25">
        <f>'[1]TopUp Sample'!D25</f>
        <v>7.9799999999999992E-3</v>
      </c>
      <c r="E25" s="1"/>
      <c r="F25" s="1"/>
      <c r="G25" s="1"/>
      <c r="H25" s="1"/>
      <c r="I25" s="1"/>
      <c r="J25" s="1"/>
    </row>
    <row r="26" spans="1:10" x14ac:dyDescent="0.25">
      <c r="A26">
        <v>15</v>
      </c>
      <c r="B26">
        <f>'[1]TopUp Sample'!B26</f>
        <v>1.056E-2</v>
      </c>
      <c r="C26">
        <f>'[1]TopUp Sample'!C26</f>
        <v>8.9943000000000002E-3</v>
      </c>
      <c r="D26">
        <f>'[1]TopUp Sample'!D26</f>
        <v>8.4506000000000008E-3</v>
      </c>
      <c r="E26" s="1"/>
      <c r="F26" s="1"/>
      <c r="G26" s="1"/>
      <c r="H26" s="1"/>
      <c r="I26" s="1"/>
      <c r="J26" s="1"/>
    </row>
    <row r="27" spans="1:10" x14ac:dyDescent="0.25">
      <c r="A27">
        <v>16</v>
      </c>
      <c r="B27">
        <f>'[1]TopUp Sample'!B27</f>
        <v>1.06105E-2</v>
      </c>
      <c r="C27">
        <f>'[1]TopUp Sample'!C27</f>
        <v>9.1830999999999996E-3</v>
      </c>
      <c r="D27">
        <f>'[1]TopUp Sample'!D27</f>
        <v>8.7737000000000006E-3</v>
      </c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6"/>
  <sheetViews>
    <sheetView zoomScale="70" zoomScaleNormal="70" workbookViewId="0">
      <selection activeCell="D67" sqref="D67"/>
    </sheetView>
  </sheetViews>
  <sheetFormatPr defaultRowHeight="15" x14ac:dyDescent="0.25"/>
  <sheetData>
    <row r="1" spans="1:16" x14ac:dyDescent="0.25">
      <c r="A1" s="2" t="s">
        <v>25</v>
      </c>
      <c r="P1" t="s">
        <v>169</v>
      </c>
    </row>
    <row r="3" spans="1:16" x14ac:dyDescent="0.25">
      <c r="A3" s="2" t="s">
        <v>26</v>
      </c>
    </row>
    <row r="4" spans="1:16" x14ac:dyDescent="0.25">
      <c r="A4" t="s">
        <v>0</v>
      </c>
      <c r="B4" t="str">
        <f>'Main Sample'!B1</f>
        <v>P1_R</v>
      </c>
      <c r="C4" t="str">
        <f>'Main Sample'!C1</f>
        <v>P2_R</v>
      </c>
      <c r="D4" t="str">
        <f>'Main Sample'!D1</f>
        <v>P3_R</v>
      </c>
      <c r="E4" t="str">
        <f>'Main Sample'!E1</f>
        <v>P1_R_LB</v>
      </c>
      <c r="F4" t="str">
        <f>'Main Sample'!F1</f>
        <v>P2_R_LB</v>
      </c>
      <c r="G4" t="str">
        <f>'Main Sample'!G1</f>
        <v>P3_R_LB</v>
      </c>
      <c r="H4" t="str">
        <f>'Main Sample'!H1</f>
        <v>P1_R_UB</v>
      </c>
      <c r="I4" t="str">
        <f>'Main Sample'!I1</f>
        <v>P2_R_UB</v>
      </c>
      <c r="J4" t="str">
        <f>'Main Sample'!J1</f>
        <v>P3_R_UB</v>
      </c>
    </row>
    <row r="5" spans="1:16" x14ac:dyDescent="0.25">
      <c r="A5" s="3" t="s">
        <v>32</v>
      </c>
      <c r="B5">
        <f>'Main Sample'!B2</f>
        <v>0.89252280699999997</v>
      </c>
      <c r="C5">
        <f>'Main Sample'!C2</f>
        <v>0.935218836</v>
      </c>
      <c r="D5">
        <f>'Main Sample'!D2</f>
        <v>0.96191603599999997</v>
      </c>
      <c r="E5" s="1">
        <f>B5-2*B12</f>
        <v>0.87817822699999992</v>
      </c>
      <c r="F5" s="1">
        <f t="shared" ref="F5:G9" si="0">C5-2*C12</f>
        <v>0.92454431599999998</v>
      </c>
      <c r="G5" s="1">
        <f t="shared" si="0"/>
        <v>0.953321376</v>
      </c>
      <c r="H5" s="1">
        <f>B5+2*B12</f>
        <v>0.90686738700000002</v>
      </c>
      <c r="I5" s="1">
        <f t="shared" ref="I5:J9" si="1">C5+2*C12</f>
        <v>0.94589335600000002</v>
      </c>
      <c r="J5" s="1">
        <f t="shared" si="1"/>
        <v>0.97051069599999995</v>
      </c>
    </row>
    <row r="6" spans="1:16" x14ac:dyDescent="0.25">
      <c r="A6" s="3" t="s">
        <v>33</v>
      </c>
      <c r="B6">
        <f>'Main Sample'!B3</f>
        <v>0.89217502999999998</v>
      </c>
      <c r="C6">
        <f>'Main Sample'!C3</f>
        <v>0.93972636899999995</v>
      </c>
      <c r="D6">
        <f>'Main Sample'!D3</f>
        <v>0.95273092500000001</v>
      </c>
      <c r="E6" s="1">
        <f>B6-2*B13</f>
        <v>0.87728982999999994</v>
      </c>
      <c r="F6" s="1">
        <f>C6-2*C13</f>
        <v>0.92845318899999996</v>
      </c>
      <c r="G6" s="1">
        <f>D6-2*D13</f>
        <v>0.94198130499999999</v>
      </c>
      <c r="H6" s="1">
        <f>B6+2*B13</f>
        <v>0.90706023000000002</v>
      </c>
      <c r="I6" s="1">
        <f>C6+2*C13</f>
        <v>0.95099954899999994</v>
      </c>
      <c r="J6" s="1">
        <f>D6+2*D13</f>
        <v>0.96348054500000002</v>
      </c>
    </row>
    <row r="7" spans="1:16" x14ac:dyDescent="0.25">
      <c r="A7" s="3" t="s">
        <v>34</v>
      </c>
      <c r="B7">
        <f>'Main Sample'!B4</f>
        <v>0.90530365400000001</v>
      </c>
      <c r="C7">
        <f>'Main Sample'!C4</f>
        <v>0.93120284499999995</v>
      </c>
      <c r="D7">
        <f>'Main Sample'!D4</f>
        <v>0.94634044500000003</v>
      </c>
      <c r="E7" s="1">
        <f>B7-2*B14</f>
        <v>0.89063075400000002</v>
      </c>
      <c r="F7" s="1">
        <f t="shared" si="0"/>
        <v>0.91909814499999998</v>
      </c>
      <c r="G7" s="1">
        <f t="shared" si="0"/>
        <v>0.93523546499999999</v>
      </c>
      <c r="H7" s="1">
        <f>B7+2*B14</f>
        <v>0.919976554</v>
      </c>
      <c r="I7" s="1">
        <f t="shared" si="1"/>
        <v>0.94330754499999991</v>
      </c>
      <c r="J7" s="1">
        <f>D7+2*D14</f>
        <v>0.95744542500000007</v>
      </c>
    </row>
    <row r="8" spans="1:16" x14ac:dyDescent="0.25">
      <c r="A8" s="3" t="s">
        <v>35</v>
      </c>
      <c r="B8">
        <f>'Main Sample'!B5</f>
        <v>0.89122785400000004</v>
      </c>
      <c r="C8">
        <f>'Main Sample'!C5</f>
        <v>0.92225947900000005</v>
      </c>
      <c r="D8">
        <f>'Main Sample'!D5</f>
        <v>0.93290130000000004</v>
      </c>
      <c r="E8" s="1">
        <f>B8-2*B15</f>
        <v>0.87645691400000003</v>
      </c>
      <c r="F8" s="1">
        <f t="shared" si="0"/>
        <v>0.90970215900000007</v>
      </c>
      <c r="G8" s="1">
        <f t="shared" si="0"/>
        <v>0.92078982000000009</v>
      </c>
      <c r="H8" s="1">
        <f>B8+2*B15</f>
        <v>0.90599879400000005</v>
      </c>
      <c r="I8" s="1">
        <f t="shared" si="1"/>
        <v>0.93481679900000003</v>
      </c>
      <c r="J8" s="1">
        <f t="shared" si="1"/>
        <v>0.94501278</v>
      </c>
    </row>
    <row r="9" spans="1:16" x14ac:dyDescent="0.25">
      <c r="A9" s="3" t="s">
        <v>36</v>
      </c>
      <c r="B9">
        <f>'Main Sample'!B6</f>
        <v>0.88562144300000001</v>
      </c>
      <c r="C9">
        <f>'Main Sample'!C6</f>
        <v>0.90604824100000003</v>
      </c>
      <c r="D9">
        <f>'Main Sample'!D6</f>
        <v>0.912846186</v>
      </c>
      <c r="E9" s="1">
        <f>B9-2*B16</f>
        <v>0.87047018300000001</v>
      </c>
      <c r="F9" s="1">
        <f t="shared" si="0"/>
        <v>0.89251708100000005</v>
      </c>
      <c r="G9" s="1">
        <f t="shared" si="0"/>
        <v>0.89954542599999998</v>
      </c>
      <c r="H9" s="1">
        <f>B9+2*B16</f>
        <v>0.90077270300000001</v>
      </c>
      <c r="I9" s="1">
        <f t="shared" si="1"/>
        <v>0.91957940100000002</v>
      </c>
      <c r="J9" s="1">
        <f t="shared" si="1"/>
        <v>0.92614694600000003</v>
      </c>
    </row>
    <row r="11" spans="1:16" x14ac:dyDescent="0.25">
      <c r="A11" t="str">
        <f t="shared" ref="A11:A16" si="2">A4</f>
        <v>Wave</v>
      </c>
      <c r="B11" t="str">
        <f>'Main Sample'!B8</f>
        <v>P1_R_SD</v>
      </c>
      <c r="C11" t="str">
        <f>'Main Sample'!C8</f>
        <v>P2_R_SD</v>
      </c>
      <c r="D11" t="str">
        <f>'Main Sample'!D8</f>
        <v>P3_R_SD</v>
      </c>
      <c r="K11" s="3" t="s">
        <v>30</v>
      </c>
      <c r="L11" s="3" t="s">
        <v>31</v>
      </c>
    </row>
    <row r="12" spans="1:16" x14ac:dyDescent="0.25">
      <c r="A12" t="str">
        <f t="shared" si="2"/>
        <v>Wave 12</v>
      </c>
      <c r="B12">
        <f>'Main Sample'!B9</f>
        <v>7.1722899999999996E-3</v>
      </c>
      <c r="C12">
        <f>'Main Sample'!C9</f>
        <v>5.3372599999999999E-3</v>
      </c>
      <c r="D12">
        <f>'Main Sample'!D9</f>
        <v>4.2973300000000002E-3</v>
      </c>
      <c r="K12">
        <f>2*D12</f>
        <v>8.5946600000000005E-3</v>
      </c>
      <c r="L12">
        <f>2*B12</f>
        <v>1.4344579999999999E-2</v>
      </c>
    </row>
    <row r="13" spans="1:16" x14ac:dyDescent="0.25">
      <c r="A13" t="str">
        <f t="shared" si="2"/>
        <v>Wave 13</v>
      </c>
      <c r="B13">
        <f>'Main Sample'!B10</f>
        <v>7.4425999999999997E-3</v>
      </c>
      <c r="C13">
        <f>'Main Sample'!C10</f>
        <v>5.6365900000000004E-3</v>
      </c>
      <c r="D13">
        <f>'Main Sample'!D10</f>
        <v>5.3748099999999998E-3</v>
      </c>
      <c r="K13">
        <f>2*D13</f>
        <v>1.074962E-2</v>
      </c>
      <c r="L13">
        <f>2*B13</f>
        <v>1.4885199999999999E-2</v>
      </c>
    </row>
    <row r="14" spans="1:16" x14ac:dyDescent="0.25">
      <c r="A14" t="str">
        <f t="shared" si="2"/>
        <v>Wave 14</v>
      </c>
      <c r="B14">
        <f>'Main Sample'!B11</f>
        <v>7.3364499999999996E-3</v>
      </c>
      <c r="C14">
        <f>'Main Sample'!C11</f>
        <v>6.0523499999999997E-3</v>
      </c>
      <c r="D14">
        <f>'Main Sample'!D11</f>
        <v>5.5524900000000002E-3</v>
      </c>
      <c r="K14">
        <f>2*D14</f>
        <v>1.110498E-2</v>
      </c>
      <c r="L14">
        <f>2*B14</f>
        <v>1.4672899999999999E-2</v>
      </c>
    </row>
    <row r="15" spans="1:16" x14ac:dyDescent="0.25">
      <c r="A15" t="str">
        <f t="shared" si="2"/>
        <v>Wave 15</v>
      </c>
      <c r="B15">
        <f>'Main Sample'!B12</f>
        <v>7.3854699999999999E-3</v>
      </c>
      <c r="C15">
        <f>'Main Sample'!C12</f>
        <v>6.2786600000000001E-3</v>
      </c>
      <c r="D15">
        <f>'Main Sample'!D12</f>
        <v>6.0557400000000004E-3</v>
      </c>
      <c r="K15">
        <f>2*D15</f>
        <v>1.2111480000000001E-2</v>
      </c>
      <c r="L15">
        <f>2*B15</f>
        <v>1.477094E-2</v>
      </c>
    </row>
    <row r="16" spans="1:16" x14ac:dyDescent="0.25">
      <c r="A16" t="str">
        <f t="shared" si="2"/>
        <v>Wave 16</v>
      </c>
      <c r="B16">
        <f>'Main Sample'!B13</f>
        <v>7.5756299999999999E-3</v>
      </c>
      <c r="C16">
        <f>'Main Sample'!C13</f>
        <v>6.7655800000000002E-3</v>
      </c>
      <c r="D16">
        <f>'Main Sample'!D13</f>
        <v>6.65038E-3</v>
      </c>
      <c r="K16">
        <f>2*D16</f>
        <v>1.330076E-2</v>
      </c>
      <c r="L16">
        <f>2*B16</f>
        <v>1.515126E-2</v>
      </c>
    </row>
    <row r="18" spans="1:12" x14ac:dyDescent="0.25">
      <c r="A18" t="str">
        <f t="shared" ref="A18:A23" si="3">A11</f>
        <v>Wave</v>
      </c>
      <c r="B18" t="str">
        <f>'Main Sample'!B15</f>
        <v>P1_CV</v>
      </c>
      <c r="C18" t="str">
        <f>'Main Sample'!C15</f>
        <v>P2_CV</v>
      </c>
      <c r="D18" t="str">
        <f>'Main Sample'!D15</f>
        <v>P3_CV</v>
      </c>
      <c r="E18" t="str">
        <f>'Main Sample'!E15</f>
        <v>P1_CV_LB</v>
      </c>
      <c r="F18" t="str">
        <f>'Main Sample'!F15</f>
        <v>P2_CV_LB</v>
      </c>
      <c r="G18" t="str">
        <f>'Main Sample'!G15</f>
        <v>P3_CV_LB</v>
      </c>
      <c r="H18" t="str">
        <f>'Main Sample'!H15</f>
        <v>P1_CV_UB</v>
      </c>
      <c r="I18" t="str">
        <f>'Main Sample'!I15</f>
        <v>P2_CV_UB</v>
      </c>
      <c r="J18" t="str">
        <f>'Main Sample'!J15</f>
        <v>P3_CV_UB</v>
      </c>
    </row>
    <row r="19" spans="1:12" x14ac:dyDescent="0.25">
      <c r="A19" t="str">
        <f t="shared" si="3"/>
        <v>Wave 12</v>
      </c>
      <c r="B19">
        <f>'Main Sample'!B16</f>
        <v>6.4299563000000004E-2</v>
      </c>
      <c r="C19">
        <f>'Main Sample'!C16</f>
        <v>3.4769700000000001E-2</v>
      </c>
      <c r="D19">
        <f>'Main Sample'!D16</f>
        <v>1.99411E-2</v>
      </c>
      <c r="E19" s="1">
        <f>B19-2*B26</f>
        <v>5.5717443000000005E-2</v>
      </c>
      <c r="F19" s="1">
        <f t="shared" ref="F19:G23" si="4">C19-2*C26</f>
        <v>2.9040380000000001E-2</v>
      </c>
      <c r="G19" s="1">
        <f t="shared" si="4"/>
        <v>1.5440860000000001E-2</v>
      </c>
      <c r="H19" s="1">
        <f>B19+2*B26</f>
        <v>7.2881683000000003E-2</v>
      </c>
      <c r="I19" s="1">
        <f t="shared" ref="I19:J23" si="5">C19+2*C26</f>
        <v>4.0499020000000004E-2</v>
      </c>
      <c r="J19" s="1">
        <f t="shared" si="5"/>
        <v>2.4441339999999999E-2</v>
      </c>
    </row>
    <row r="20" spans="1:12" x14ac:dyDescent="0.25">
      <c r="A20" t="str">
        <f t="shared" si="3"/>
        <v>Wave 13</v>
      </c>
      <c r="B20">
        <f>'Main Sample'!B17</f>
        <v>6.6361130000000004E-2</v>
      </c>
      <c r="C20">
        <f>'Main Sample'!C17</f>
        <v>3.2792200000000001E-2</v>
      </c>
      <c r="D20">
        <f>'Main Sample'!D17</f>
        <v>2.5189599999999999E-2</v>
      </c>
      <c r="E20" s="1">
        <f>B20-2*B27</f>
        <v>5.7199690000000004E-2</v>
      </c>
      <c r="F20" s="1">
        <f>C20-2*C27</f>
        <v>2.6658939999999999E-2</v>
      </c>
      <c r="G20" s="1">
        <f>D20-2*D27</f>
        <v>1.9461139999999998E-2</v>
      </c>
      <c r="H20" s="1">
        <f>B20+2*B27</f>
        <v>7.5522570000000011E-2</v>
      </c>
      <c r="I20" s="1">
        <f>C20+2*C27</f>
        <v>3.8925460000000002E-2</v>
      </c>
      <c r="J20" s="1">
        <f>D20+2*D27</f>
        <v>3.0918060000000001E-2</v>
      </c>
    </row>
    <row r="21" spans="1:12" x14ac:dyDescent="0.25">
      <c r="A21" t="str">
        <f t="shared" si="3"/>
        <v>Wave 14</v>
      </c>
      <c r="B21">
        <f>'Main Sample'!B18</f>
        <v>5.6982199999999997E-2</v>
      </c>
      <c r="C21">
        <f>'Main Sample'!C18</f>
        <v>3.7989200000000001E-2</v>
      </c>
      <c r="D21">
        <f>'Main Sample'!D18</f>
        <v>2.9003299999999999E-2</v>
      </c>
      <c r="E21" s="1">
        <f>B21-2*B28</f>
        <v>4.8152819999999999E-2</v>
      </c>
      <c r="F21" s="1">
        <f t="shared" si="4"/>
        <v>3.1305039999999999E-2</v>
      </c>
      <c r="G21" s="1">
        <f t="shared" si="4"/>
        <v>2.3000979999999997E-2</v>
      </c>
      <c r="H21" s="1">
        <f>B21+2*B28</f>
        <v>6.5811579999999995E-2</v>
      </c>
      <c r="I21" s="1">
        <f t="shared" si="5"/>
        <v>4.4673360000000002E-2</v>
      </c>
      <c r="J21" s="1">
        <f>D21+2*D28</f>
        <v>3.5005620000000001E-2</v>
      </c>
    </row>
    <row r="22" spans="1:12" x14ac:dyDescent="0.25">
      <c r="A22" t="str">
        <f t="shared" si="3"/>
        <v>Wave 15</v>
      </c>
      <c r="B22">
        <f>'Main Sample'!B19</f>
        <v>6.4859671999999993E-2</v>
      </c>
      <c r="C22">
        <f>'Main Sample'!C19</f>
        <v>4.3135100000000003E-2</v>
      </c>
      <c r="D22">
        <f>'Main Sample'!D19</f>
        <v>3.6655600000000003E-2</v>
      </c>
      <c r="E22" s="1">
        <f>B22-2*B29</f>
        <v>5.6051611999999994E-2</v>
      </c>
      <c r="F22" s="1">
        <f t="shared" si="4"/>
        <v>3.6167480000000002E-2</v>
      </c>
      <c r="G22" s="1">
        <f t="shared" si="4"/>
        <v>3.0039120000000002E-2</v>
      </c>
      <c r="H22" s="1">
        <f>B22+2*B29</f>
        <v>7.3667731999999986E-2</v>
      </c>
      <c r="I22" s="1">
        <f t="shared" si="5"/>
        <v>5.0102720000000003E-2</v>
      </c>
      <c r="J22" s="1">
        <f t="shared" si="5"/>
        <v>4.3272080000000004E-2</v>
      </c>
    </row>
    <row r="23" spans="1:12" x14ac:dyDescent="0.25">
      <c r="A23" t="str">
        <f t="shared" si="3"/>
        <v>Wave 16</v>
      </c>
      <c r="B23">
        <f>'Main Sample'!B20</f>
        <v>7.0250638000000004E-2</v>
      </c>
      <c r="C23">
        <f>'Main Sample'!C20</f>
        <v>5.3027600000000001E-2</v>
      </c>
      <c r="D23">
        <f>'Main Sample'!D20</f>
        <v>4.8301200000000002E-2</v>
      </c>
      <c r="E23" s="1">
        <f>B23-2*B30</f>
        <v>6.0944438000000004E-2</v>
      </c>
      <c r="F23" s="1">
        <f t="shared" si="4"/>
        <v>4.5390279999999998E-2</v>
      </c>
      <c r="G23" s="1">
        <f t="shared" si="4"/>
        <v>4.0929720000000003E-2</v>
      </c>
      <c r="H23" s="1">
        <f>B23+2*B30</f>
        <v>7.9556838000000005E-2</v>
      </c>
      <c r="I23" s="1">
        <f t="shared" si="5"/>
        <v>6.0664920000000004E-2</v>
      </c>
      <c r="J23" s="1">
        <f t="shared" si="5"/>
        <v>5.5672680000000002E-2</v>
      </c>
    </row>
    <row r="25" spans="1:12" x14ac:dyDescent="0.25">
      <c r="A25" t="str">
        <f t="shared" ref="A25:A30" si="6">A18</f>
        <v>Wave</v>
      </c>
      <c r="B25" t="str">
        <f>'Main Sample'!B22</f>
        <v>P1_CV_SD</v>
      </c>
      <c r="C25" t="str">
        <f>'Main Sample'!C22</f>
        <v>P2_CV_SD</v>
      </c>
      <c r="D25" t="str">
        <f>'Main Sample'!D22</f>
        <v>P3_CV_SD</v>
      </c>
      <c r="K25" s="3" t="s">
        <v>30</v>
      </c>
      <c r="L25" s="3" t="s">
        <v>31</v>
      </c>
    </row>
    <row r="26" spans="1:12" x14ac:dyDescent="0.25">
      <c r="A26" t="str">
        <f t="shared" si="6"/>
        <v>Wave 12</v>
      </c>
      <c r="B26">
        <f>'Main Sample'!B23</f>
        <v>4.2910600000000002E-3</v>
      </c>
      <c r="C26">
        <f>'Main Sample'!C23</f>
        <v>2.8646600000000002E-3</v>
      </c>
      <c r="D26">
        <f>'Main Sample'!D23</f>
        <v>2.25012E-3</v>
      </c>
      <c r="K26">
        <f>2*D26</f>
        <v>4.50024E-3</v>
      </c>
      <c r="L26">
        <f>2*B26</f>
        <v>8.5821200000000004E-3</v>
      </c>
    </row>
    <row r="27" spans="1:12" x14ac:dyDescent="0.25">
      <c r="A27" t="str">
        <f t="shared" si="6"/>
        <v>Wave 13</v>
      </c>
      <c r="B27">
        <f>'Main Sample'!B24</f>
        <v>4.5807199999999999E-3</v>
      </c>
      <c r="C27">
        <f>'Main Sample'!C24</f>
        <v>3.0666299999999999E-3</v>
      </c>
      <c r="D27">
        <f>'Main Sample'!D24</f>
        <v>2.8642300000000002E-3</v>
      </c>
      <c r="K27">
        <f>2*D27</f>
        <v>5.7284600000000003E-3</v>
      </c>
      <c r="L27">
        <f>2*B27</f>
        <v>9.1614399999999999E-3</v>
      </c>
    </row>
    <row r="28" spans="1:12" x14ac:dyDescent="0.25">
      <c r="A28" t="str">
        <f t="shared" si="6"/>
        <v>Wave 14</v>
      </c>
      <c r="B28">
        <f>'Main Sample'!B25</f>
        <v>4.4146899999999998E-3</v>
      </c>
      <c r="C28">
        <f>'Main Sample'!C25</f>
        <v>3.3420799999999999E-3</v>
      </c>
      <c r="D28">
        <f>'Main Sample'!D25</f>
        <v>3.0011600000000001E-3</v>
      </c>
      <c r="K28">
        <f>2*D28</f>
        <v>6.0023200000000002E-3</v>
      </c>
      <c r="L28">
        <f>2*B28</f>
        <v>8.8293799999999995E-3</v>
      </c>
    </row>
    <row r="29" spans="1:12" x14ac:dyDescent="0.25">
      <c r="A29" t="str">
        <f t="shared" si="6"/>
        <v>Wave 15</v>
      </c>
      <c r="B29">
        <f>'Main Sample'!B26</f>
        <v>4.4040299999999998E-3</v>
      </c>
      <c r="C29">
        <f>'Main Sample'!C26</f>
        <v>3.4838099999999999E-3</v>
      </c>
      <c r="D29">
        <f>'Main Sample'!D26</f>
        <v>3.3082400000000001E-3</v>
      </c>
      <c r="K29">
        <f>2*D29</f>
        <v>6.6164800000000001E-3</v>
      </c>
      <c r="L29">
        <f>2*B29</f>
        <v>8.8080599999999995E-3</v>
      </c>
    </row>
    <row r="30" spans="1:12" x14ac:dyDescent="0.25">
      <c r="A30" t="str">
        <f t="shared" si="6"/>
        <v>Wave 16</v>
      </c>
      <c r="B30">
        <f>'Main Sample'!B27</f>
        <v>4.6531000000000003E-3</v>
      </c>
      <c r="C30">
        <f>'Main Sample'!C27</f>
        <v>3.8186600000000002E-3</v>
      </c>
      <c r="D30">
        <f>'Main Sample'!D27</f>
        <v>3.6857399999999998E-3</v>
      </c>
      <c r="K30">
        <f>2*D30</f>
        <v>7.3714799999999997E-3</v>
      </c>
      <c r="L30">
        <f>2*B30</f>
        <v>9.3062000000000006E-3</v>
      </c>
    </row>
    <row r="32" spans="1:12" x14ac:dyDescent="0.25">
      <c r="A32" s="2" t="s">
        <v>27</v>
      </c>
    </row>
    <row r="33" spans="1:14" x14ac:dyDescent="0.25">
      <c r="A33" t="s">
        <v>0</v>
      </c>
      <c r="B33" t="str">
        <f>B4</f>
        <v>P1_R</v>
      </c>
      <c r="C33" t="str">
        <f t="shared" ref="C33:J33" si="7">C4</f>
        <v>P2_R</v>
      </c>
      <c r="D33" t="str">
        <f t="shared" si="7"/>
        <v>P3_R</v>
      </c>
      <c r="E33" t="str">
        <f t="shared" si="7"/>
        <v>P1_R_LB</v>
      </c>
      <c r="F33" t="str">
        <f t="shared" si="7"/>
        <v>P2_R_LB</v>
      </c>
      <c r="G33" t="str">
        <f t="shared" si="7"/>
        <v>P3_R_LB</v>
      </c>
      <c r="H33" t="str">
        <f t="shared" si="7"/>
        <v>P1_R_UB</v>
      </c>
      <c r="I33" t="str">
        <f t="shared" si="7"/>
        <v>P2_R_UB</v>
      </c>
      <c r="J33" t="str">
        <f t="shared" si="7"/>
        <v>P3_R_UB</v>
      </c>
      <c r="M33" t="s">
        <v>150</v>
      </c>
    </row>
    <row r="34" spans="1:14" x14ac:dyDescent="0.25">
      <c r="A34" s="3" t="s">
        <v>32</v>
      </c>
      <c r="B34">
        <f>'[2]Main Sample'!B2</f>
        <v>0.89252280699999997</v>
      </c>
      <c r="C34">
        <f>'[2]Main Sample'!C2</f>
        <v>0.935218836</v>
      </c>
      <c r="D34">
        <f>'[2]Main Sample'!D2</f>
        <v>0.96191603599999997</v>
      </c>
      <c r="E34" s="1">
        <f>B34-2*B41</f>
        <v>0.87817822699999992</v>
      </c>
      <c r="F34" s="1">
        <f t="shared" ref="F34:G38" si="8">C34-2*C41</f>
        <v>0.92454431599999998</v>
      </c>
      <c r="G34" s="1">
        <f t="shared" si="8"/>
        <v>0.953321376</v>
      </c>
      <c r="H34" s="1">
        <f>B34+2*B41</f>
        <v>0.90686738700000002</v>
      </c>
      <c r="I34" s="1">
        <f t="shared" ref="I34:J38" si="9">C34+2*C41</f>
        <v>0.94589335600000002</v>
      </c>
      <c r="J34" s="1">
        <f t="shared" si="9"/>
        <v>0.97051069599999995</v>
      </c>
      <c r="M34">
        <f>D34-D5</f>
        <v>0</v>
      </c>
    </row>
    <row r="35" spans="1:14" x14ac:dyDescent="0.25">
      <c r="A35" s="3" t="s">
        <v>33</v>
      </c>
      <c r="B35">
        <f>'[2]Main Sample'!B3</f>
        <v>0.89217502999999998</v>
      </c>
      <c r="C35">
        <f>'[2]Main Sample'!C3</f>
        <v>0.91402751400000004</v>
      </c>
      <c r="D35">
        <f>'[2]Main Sample'!D3</f>
        <v>0.91838318900000004</v>
      </c>
      <c r="E35" s="1">
        <f>B35-2*B42</f>
        <v>0.87728982999999994</v>
      </c>
      <c r="F35" s="1">
        <f>C35-2*C42</f>
        <v>0.90067917400000008</v>
      </c>
      <c r="G35" s="1">
        <f>D35-2*D42</f>
        <v>0.90514460900000004</v>
      </c>
      <c r="H35" s="1">
        <f>B35+2*B42</f>
        <v>0.90706023000000002</v>
      </c>
      <c r="I35" s="1">
        <f>C35+2*C42</f>
        <v>0.927375854</v>
      </c>
      <c r="J35" s="1">
        <f>D35+2*D42</f>
        <v>0.93162176900000004</v>
      </c>
      <c r="M35">
        <f>D35-D6</f>
        <v>-3.4347735999999962E-2</v>
      </c>
    </row>
    <row r="36" spans="1:14" x14ac:dyDescent="0.25">
      <c r="A36" s="3" t="s">
        <v>34</v>
      </c>
      <c r="B36">
        <f>'[2]Main Sample'!B4</f>
        <v>0.90530365400000001</v>
      </c>
      <c r="C36">
        <f>'[2]Main Sample'!C4</f>
        <v>0.91228863199999999</v>
      </c>
      <c r="D36">
        <f>'[2]Main Sample'!D4</f>
        <v>0.91676766200000004</v>
      </c>
      <c r="E36" s="1">
        <f>B36-2*B43</f>
        <v>0.89063075400000002</v>
      </c>
      <c r="F36" s="1">
        <f t="shared" si="8"/>
        <v>0.89854773199999993</v>
      </c>
      <c r="G36" s="1">
        <f t="shared" si="8"/>
        <v>0.90330000200000005</v>
      </c>
      <c r="H36" s="1">
        <f>B36+2*B43</f>
        <v>0.919976554</v>
      </c>
      <c r="I36" s="1">
        <f t="shared" si="9"/>
        <v>0.92602953200000004</v>
      </c>
      <c r="J36" s="1">
        <f>D36+2*D43</f>
        <v>0.93023532200000003</v>
      </c>
      <c r="M36">
        <f>D36-D7</f>
        <v>-2.9572782999999991E-2</v>
      </c>
    </row>
    <row r="37" spans="1:14" x14ac:dyDescent="0.25">
      <c r="A37" s="3" t="s">
        <v>35</v>
      </c>
      <c r="B37">
        <f>'[2]Main Sample'!B5</f>
        <v>0.89122785400000004</v>
      </c>
      <c r="C37">
        <f>'[2]Main Sample'!C5</f>
        <v>0.902554788</v>
      </c>
      <c r="D37">
        <f>'[2]Main Sample'!D5</f>
        <v>0.90893753799999999</v>
      </c>
      <c r="E37" s="1">
        <f>B37-2*B44</f>
        <v>0.87645691400000003</v>
      </c>
      <c r="F37" s="1">
        <f t="shared" si="8"/>
        <v>0.88917710800000005</v>
      </c>
      <c r="G37" s="1">
        <f t="shared" si="8"/>
        <v>0.89588121799999998</v>
      </c>
      <c r="H37" s="1">
        <f>B37+2*B44</f>
        <v>0.90599879400000005</v>
      </c>
      <c r="I37" s="1">
        <f t="shared" si="9"/>
        <v>0.91593246799999994</v>
      </c>
      <c r="J37" s="1">
        <f t="shared" si="9"/>
        <v>0.921993858</v>
      </c>
      <c r="M37">
        <f>D37-D8</f>
        <v>-2.3963762000000055E-2</v>
      </c>
    </row>
    <row r="38" spans="1:14" x14ac:dyDescent="0.25">
      <c r="A38" s="3" t="s">
        <v>36</v>
      </c>
      <c r="B38">
        <f>'[2]Main Sample'!B6</f>
        <v>0.88562144300000001</v>
      </c>
      <c r="C38">
        <f>'[2]Main Sample'!C6</f>
        <v>0.88515616900000005</v>
      </c>
      <c r="D38">
        <f>'[2]Main Sample'!D6</f>
        <v>0.88820615400000003</v>
      </c>
      <c r="E38" s="1">
        <f>B38-2*B45</f>
        <v>0.87047018300000001</v>
      </c>
      <c r="F38" s="1">
        <f t="shared" si="8"/>
        <v>0.87084054900000007</v>
      </c>
      <c r="G38" s="1">
        <f t="shared" si="8"/>
        <v>0.87393805400000002</v>
      </c>
      <c r="H38" s="1">
        <f>B38+2*B45</f>
        <v>0.90077270300000001</v>
      </c>
      <c r="I38" s="1">
        <f t="shared" si="9"/>
        <v>0.89947178900000002</v>
      </c>
      <c r="J38" s="1">
        <f t="shared" si="9"/>
        <v>0.90247425400000003</v>
      </c>
      <c r="M38">
        <f>D38-D9</f>
        <v>-2.4640031999999978E-2</v>
      </c>
    </row>
    <row r="39" spans="1:14" x14ac:dyDescent="0.25">
      <c r="M39" s="12">
        <f>AVERAGE(M35:M38)</f>
        <v>-2.8131078249999997E-2</v>
      </c>
      <c r="N39" t="s">
        <v>147</v>
      </c>
    </row>
    <row r="40" spans="1:14" x14ac:dyDescent="0.25">
      <c r="A40" t="str">
        <f t="shared" ref="A40:A45" si="10">A33</f>
        <v>Wave</v>
      </c>
      <c r="B40" t="str">
        <f>B11</f>
        <v>P1_R_SD</v>
      </c>
      <c r="C40" t="str">
        <f>C11</f>
        <v>P2_R_SD</v>
      </c>
      <c r="D40" t="str">
        <f>D11</f>
        <v>P3_R_SD</v>
      </c>
      <c r="K40" s="3" t="s">
        <v>30</v>
      </c>
    </row>
    <row r="41" spans="1:14" x14ac:dyDescent="0.25">
      <c r="A41" t="str">
        <f t="shared" si="10"/>
        <v>Wave 12</v>
      </c>
      <c r="B41">
        <f>'[2]Main Sample'!B9</f>
        <v>7.1722899999999996E-3</v>
      </c>
      <c r="C41">
        <f>'[2]Main Sample'!C9</f>
        <v>5.3372599999999999E-3</v>
      </c>
      <c r="D41">
        <f>'[2]Main Sample'!D9</f>
        <v>4.2973300000000002E-3</v>
      </c>
      <c r="K41">
        <f>2*D41</f>
        <v>8.5946600000000005E-3</v>
      </c>
    </row>
    <row r="42" spans="1:14" x14ac:dyDescent="0.25">
      <c r="A42" t="str">
        <f t="shared" si="10"/>
        <v>Wave 13</v>
      </c>
      <c r="B42">
        <f>'[2]Main Sample'!B10</f>
        <v>7.4425999999999997E-3</v>
      </c>
      <c r="C42">
        <f>'[2]Main Sample'!C10</f>
        <v>6.6741700000000001E-3</v>
      </c>
      <c r="D42">
        <f>'[2]Main Sample'!D10</f>
        <v>6.6192899999999999E-3</v>
      </c>
      <c r="K42">
        <f>2*D42</f>
        <v>1.323858E-2</v>
      </c>
    </row>
    <row r="43" spans="1:14" x14ac:dyDescent="0.25">
      <c r="A43" t="str">
        <f t="shared" si="10"/>
        <v>Wave 14</v>
      </c>
      <c r="B43">
        <f>'[2]Main Sample'!B11</f>
        <v>7.3364499999999996E-3</v>
      </c>
      <c r="C43">
        <f>'[2]Main Sample'!C11</f>
        <v>6.8704500000000002E-3</v>
      </c>
      <c r="D43">
        <f>'[2]Main Sample'!D11</f>
        <v>6.7338299999999997E-3</v>
      </c>
      <c r="K43">
        <f>2*D43</f>
        <v>1.3467659999999999E-2</v>
      </c>
    </row>
    <row r="44" spans="1:14" x14ac:dyDescent="0.25">
      <c r="A44" t="str">
        <f t="shared" si="10"/>
        <v>Wave 15</v>
      </c>
      <c r="B44">
        <f>'[2]Main Sample'!B12</f>
        <v>7.3854699999999999E-3</v>
      </c>
      <c r="C44">
        <f>'[2]Main Sample'!C12</f>
        <v>6.6888399999999997E-3</v>
      </c>
      <c r="D44">
        <f>'[2]Main Sample'!D12</f>
        <v>6.5281599999999999E-3</v>
      </c>
      <c r="K44">
        <f>2*D44</f>
        <v>1.305632E-2</v>
      </c>
    </row>
    <row r="45" spans="1:14" x14ac:dyDescent="0.25">
      <c r="A45" t="str">
        <f t="shared" si="10"/>
        <v>Wave 16</v>
      </c>
      <c r="B45">
        <f>'[2]Main Sample'!B13</f>
        <v>7.5756299999999999E-3</v>
      </c>
      <c r="C45">
        <f>'[2]Main Sample'!C13</f>
        <v>7.1578099999999997E-3</v>
      </c>
      <c r="D45">
        <f>'[2]Main Sample'!D13</f>
        <v>7.1340500000000003E-3</v>
      </c>
      <c r="K45">
        <f>2*D45</f>
        <v>1.4268100000000001E-2</v>
      </c>
    </row>
    <row r="47" spans="1:14" x14ac:dyDescent="0.25">
      <c r="A47" t="str">
        <f t="shared" ref="A47:A52" si="11">A40</f>
        <v>Wave</v>
      </c>
      <c r="B47" t="str">
        <f>B18</f>
        <v>P1_CV</v>
      </c>
      <c r="C47" t="str">
        <f t="shared" ref="C47:J47" si="12">C18</f>
        <v>P2_CV</v>
      </c>
      <c r="D47" t="str">
        <f t="shared" si="12"/>
        <v>P3_CV</v>
      </c>
      <c r="E47" t="str">
        <f t="shared" si="12"/>
        <v>P1_CV_LB</v>
      </c>
      <c r="F47" t="str">
        <f t="shared" si="12"/>
        <v>P2_CV_LB</v>
      </c>
      <c r="G47" t="str">
        <f t="shared" si="12"/>
        <v>P3_CV_LB</v>
      </c>
      <c r="H47" t="str">
        <f t="shared" si="12"/>
        <v>P1_CV_UB</v>
      </c>
      <c r="I47" t="str">
        <f t="shared" si="12"/>
        <v>P2_CV_UB</v>
      </c>
      <c r="J47" t="str">
        <f t="shared" si="12"/>
        <v>P3_CV_UB</v>
      </c>
    </row>
    <row r="48" spans="1:14" x14ac:dyDescent="0.25">
      <c r="A48" t="str">
        <f t="shared" si="11"/>
        <v>Wave 12</v>
      </c>
      <c r="B48">
        <f>'[2]Main Sample'!B16</f>
        <v>6.4299563000000004E-2</v>
      </c>
      <c r="C48">
        <f>'[2]Main Sample'!C16</f>
        <v>3.4769700000000001E-2</v>
      </c>
      <c r="D48">
        <f>'[2]Main Sample'!D16</f>
        <v>1.99411E-2</v>
      </c>
      <c r="E48" s="1">
        <f>B48-2*B55</f>
        <v>5.5717443000000005E-2</v>
      </c>
      <c r="F48" s="1">
        <f t="shared" ref="F48:G52" si="13">C48-2*C55</f>
        <v>2.9040380000000001E-2</v>
      </c>
      <c r="G48" s="1">
        <f t="shared" si="13"/>
        <v>1.5440860000000001E-2</v>
      </c>
      <c r="H48" s="1">
        <f>B48+2*B55</f>
        <v>7.2881683000000003E-2</v>
      </c>
      <c r="I48" s="1">
        <f t="shared" ref="I48:J52" si="14">C48+2*C55</f>
        <v>4.0499020000000004E-2</v>
      </c>
      <c r="J48" s="1">
        <f t="shared" si="14"/>
        <v>2.4441339999999999E-2</v>
      </c>
    </row>
    <row r="49" spans="1:13" x14ac:dyDescent="0.25">
      <c r="A49" t="str">
        <f t="shared" si="11"/>
        <v>Wave 13</v>
      </c>
      <c r="B49">
        <f>'[2]Main Sample'!B17</f>
        <v>6.6361130000000004E-2</v>
      </c>
      <c r="C49">
        <f>'[2]Main Sample'!C17</f>
        <v>4.9813299999999998E-2</v>
      </c>
      <c r="D49">
        <f>'[2]Main Sample'!D17</f>
        <v>4.6514899999999998E-2</v>
      </c>
      <c r="E49" s="1">
        <f>B49-2*B56</f>
        <v>5.7199690000000004E-2</v>
      </c>
      <c r="F49" s="1">
        <f>C49-2*C56</f>
        <v>4.2079019999999995E-2</v>
      </c>
      <c r="G49" s="1">
        <f>D49-2*D56</f>
        <v>3.8969900000000002E-2</v>
      </c>
      <c r="H49" s="1">
        <f>B49+2*B56</f>
        <v>7.5522570000000011E-2</v>
      </c>
      <c r="I49" s="1">
        <f>C49+2*C56</f>
        <v>5.7547580000000001E-2</v>
      </c>
      <c r="J49" s="1">
        <f>D49+2*D56</f>
        <v>5.4059899999999994E-2</v>
      </c>
    </row>
    <row r="50" spans="1:13" x14ac:dyDescent="0.25">
      <c r="A50" t="str">
        <f t="shared" si="11"/>
        <v>Wave 14</v>
      </c>
      <c r="B50">
        <f>'[2]Main Sample'!B18</f>
        <v>5.6982199999999997E-2</v>
      </c>
      <c r="C50">
        <f>'[2]Main Sample'!C18</f>
        <v>5.03066E-2</v>
      </c>
      <c r="D50">
        <f>'[2]Main Sample'!D18</f>
        <v>4.7027300000000001E-2</v>
      </c>
      <c r="E50" s="1">
        <f>B50-2*B57</f>
        <v>4.8152819999999999E-2</v>
      </c>
      <c r="F50" s="1">
        <f t="shared" si="13"/>
        <v>4.2425419999999998E-2</v>
      </c>
      <c r="G50" s="1">
        <f t="shared" si="13"/>
        <v>3.9417819999999999E-2</v>
      </c>
      <c r="H50" s="1">
        <f>B50+2*B57</f>
        <v>6.5811579999999995E-2</v>
      </c>
      <c r="I50" s="1">
        <f t="shared" si="14"/>
        <v>5.8187780000000001E-2</v>
      </c>
      <c r="J50" s="1">
        <f>D50+2*D57</f>
        <v>5.4636780000000003E-2</v>
      </c>
    </row>
    <row r="51" spans="1:13" x14ac:dyDescent="0.25">
      <c r="A51" t="str">
        <f t="shared" si="11"/>
        <v>Wave 15</v>
      </c>
      <c r="B51">
        <f>'[2]Main Sample'!B19</f>
        <v>6.4859671999999993E-2</v>
      </c>
      <c r="C51">
        <f>'[2]Main Sample'!C19</f>
        <v>5.5622999999999999E-2</v>
      </c>
      <c r="D51">
        <f>'[2]Main Sample'!D19</f>
        <v>5.1345500000000002E-2</v>
      </c>
      <c r="E51" s="1">
        <f>B51-2*B58</f>
        <v>5.6051611999999994E-2</v>
      </c>
      <c r="F51" s="1">
        <f t="shared" si="13"/>
        <v>4.798666E-2</v>
      </c>
      <c r="G51" s="1">
        <f t="shared" si="13"/>
        <v>4.3983560000000005E-2</v>
      </c>
      <c r="H51" s="1">
        <f>B51+2*B58</f>
        <v>7.3667731999999986E-2</v>
      </c>
      <c r="I51" s="1">
        <f t="shared" si="14"/>
        <v>6.3259339999999997E-2</v>
      </c>
      <c r="J51" s="1">
        <f t="shared" si="14"/>
        <v>5.870744E-2</v>
      </c>
    </row>
    <row r="52" spans="1:13" x14ac:dyDescent="0.25">
      <c r="A52" t="str">
        <f t="shared" si="11"/>
        <v>Wave 16</v>
      </c>
      <c r="B52">
        <f>'[2]Main Sample'!B20</f>
        <v>7.0250638000000004E-2</v>
      </c>
      <c r="C52">
        <f>'[2]Main Sample'!C20</f>
        <v>6.7188831000000004E-2</v>
      </c>
      <c r="D52">
        <f>'[2]Main Sample'!D20</f>
        <v>6.4438509000000005E-2</v>
      </c>
      <c r="E52" s="1">
        <f>B52-2*B59</f>
        <v>6.0944438000000004E-2</v>
      </c>
      <c r="F52" s="1">
        <f t="shared" si="13"/>
        <v>5.8813191000000001E-2</v>
      </c>
      <c r="G52" s="1">
        <f t="shared" si="13"/>
        <v>5.6213989000000006E-2</v>
      </c>
      <c r="H52" s="1">
        <f>B52+2*B59</f>
        <v>7.9556838000000005E-2</v>
      </c>
      <c r="I52" s="1">
        <f t="shared" si="14"/>
        <v>7.5564471000000008E-2</v>
      </c>
      <c r="J52" s="1">
        <f t="shared" si="14"/>
        <v>7.2663029000000004E-2</v>
      </c>
    </row>
    <row r="54" spans="1:13" x14ac:dyDescent="0.25">
      <c r="A54" t="str">
        <f t="shared" ref="A54:A59" si="15">A47</f>
        <v>Wave</v>
      </c>
      <c r="B54" t="str">
        <f>B25</f>
        <v>P1_CV_SD</v>
      </c>
      <c r="C54" t="str">
        <f>C25</f>
        <v>P2_CV_SD</v>
      </c>
      <c r="D54" t="str">
        <f>D25</f>
        <v>P3_CV_SD</v>
      </c>
      <c r="K54" s="3" t="s">
        <v>30</v>
      </c>
    </row>
    <row r="55" spans="1:13" x14ac:dyDescent="0.25">
      <c r="A55" t="str">
        <f t="shared" si="15"/>
        <v>Wave 12</v>
      </c>
      <c r="B55">
        <f>'[2]Main Sample'!B23</f>
        <v>4.2910600000000002E-3</v>
      </c>
      <c r="C55">
        <f>'[2]Main Sample'!C23</f>
        <v>2.8646600000000002E-3</v>
      </c>
      <c r="D55">
        <f>'[2]Main Sample'!D23</f>
        <v>2.25012E-3</v>
      </c>
      <c r="K55">
        <f>2*D55</f>
        <v>4.50024E-3</v>
      </c>
    </row>
    <row r="56" spans="1:13" x14ac:dyDescent="0.25">
      <c r="A56" t="str">
        <f t="shared" si="15"/>
        <v>Wave 13</v>
      </c>
      <c r="B56">
        <f>'[2]Main Sample'!B24</f>
        <v>4.5807199999999999E-3</v>
      </c>
      <c r="C56">
        <f>'[2]Main Sample'!C24</f>
        <v>3.8671399999999998E-3</v>
      </c>
      <c r="D56">
        <f>'[2]Main Sample'!D24</f>
        <v>3.7724999999999998E-3</v>
      </c>
      <c r="K56">
        <f>2*D56</f>
        <v>7.5449999999999996E-3</v>
      </c>
    </row>
    <row r="57" spans="1:13" x14ac:dyDescent="0.25">
      <c r="A57" t="str">
        <f t="shared" si="15"/>
        <v>Wave 14</v>
      </c>
      <c r="B57">
        <f>'[2]Main Sample'!B25</f>
        <v>4.4146899999999998E-3</v>
      </c>
      <c r="C57">
        <f>'[2]Main Sample'!C25</f>
        <v>3.9405899999999999E-3</v>
      </c>
      <c r="D57">
        <f>'[2]Main Sample'!D25</f>
        <v>3.80474E-3</v>
      </c>
      <c r="K57">
        <f>2*D57</f>
        <v>7.6094800000000001E-3</v>
      </c>
    </row>
    <row r="58" spans="1:13" x14ac:dyDescent="0.25">
      <c r="A58" t="str">
        <f t="shared" si="15"/>
        <v>Wave 15</v>
      </c>
      <c r="B58">
        <f>'[2]Main Sample'!B26</f>
        <v>4.4040299999999998E-3</v>
      </c>
      <c r="C58">
        <f>'[2]Main Sample'!C26</f>
        <v>3.8181700000000001E-3</v>
      </c>
      <c r="D58">
        <f>'[2]Main Sample'!D26</f>
        <v>3.68097E-3</v>
      </c>
      <c r="K58">
        <f>2*D58</f>
        <v>7.36194E-3</v>
      </c>
    </row>
    <row r="59" spans="1:13" x14ac:dyDescent="0.25">
      <c r="A59" t="str">
        <f t="shared" si="15"/>
        <v>Wave 16</v>
      </c>
      <c r="B59">
        <f>'[2]Main Sample'!B27</f>
        <v>4.6531000000000003E-3</v>
      </c>
      <c r="C59">
        <f>'[2]Main Sample'!C27</f>
        <v>4.1878200000000001E-3</v>
      </c>
      <c r="D59">
        <f>'[2]Main Sample'!D27</f>
        <v>4.1122600000000004E-3</v>
      </c>
      <c r="K59">
        <f>2*D59</f>
        <v>8.2245200000000008E-3</v>
      </c>
    </row>
    <row r="61" spans="1:13" x14ac:dyDescent="0.25">
      <c r="A61" s="2" t="s">
        <v>28</v>
      </c>
    </row>
    <row r="62" spans="1:13" x14ac:dyDescent="0.25">
      <c r="A62" t="s">
        <v>0</v>
      </c>
      <c r="B62" t="str">
        <f>B33</f>
        <v>P1_R</v>
      </c>
      <c r="C62" t="str">
        <f t="shared" ref="C62:J62" si="16">C33</f>
        <v>P2_R</v>
      </c>
      <c r="D62" t="str">
        <f t="shared" si="16"/>
        <v>P3_R</v>
      </c>
      <c r="E62" t="str">
        <f t="shared" si="16"/>
        <v>P1_R_LB</v>
      </c>
      <c r="F62" t="str">
        <f t="shared" si="16"/>
        <v>P2_R_LB</v>
      </c>
      <c r="G62" t="str">
        <f t="shared" si="16"/>
        <v>P3_R_LB</v>
      </c>
      <c r="H62" t="str">
        <f t="shared" si="16"/>
        <v>P1_R_UB</v>
      </c>
      <c r="I62" t="str">
        <f t="shared" si="16"/>
        <v>P2_R_UB</v>
      </c>
      <c r="J62" t="str">
        <f t="shared" si="16"/>
        <v>P3_R_UB</v>
      </c>
      <c r="M62" t="s">
        <v>146</v>
      </c>
    </row>
    <row r="63" spans="1:13" x14ac:dyDescent="0.25">
      <c r="A63" s="3" t="s">
        <v>32</v>
      </c>
      <c r="B63">
        <f>'[3]Main Sample'!B2</f>
        <v>0.89252280699999997</v>
      </c>
      <c r="C63">
        <f>'[3]Main Sample'!C2</f>
        <v>0.935218836</v>
      </c>
      <c r="D63">
        <f>'[3]Main Sample'!D2</f>
        <v>0.96191603599999997</v>
      </c>
      <c r="E63" s="1">
        <f>B63-2*B70</f>
        <v>0.87817822699999992</v>
      </c>
      <c r="F63" s="1">
        <f t="shared" ref="F63:G67" si="17">C63-2*C70</f>
        <v>0.92454431599999998</v>
      </c>
      <c r="G63" s="1">
        <f t="shared" si="17"/>
        <v>0.953321376</v>
      </c>
      <c r="H63" s="1">
        <f>B63+2*B70</f>
        <v>0.90686738700000002</v>
      </c>
      <c r="I63" s="1">
        <f t="shared" ref="I63:J67" si="18">C63+2*C70</f>
        <v>0.94589335600000002</v>
      </c>
      <c r="J63" s="1">
        <f t="shared" si="18"/>
        <v>0.97051069599999995</v>
      </c>
      <c r="M63">
        <f>D63-D5</f>
        <v>0</v>
      </c>
    </row>
    <row r="64" spans="1:13" x14ac:dyDescent="0.25">
      <c r="A64" s="3" t="s">
        <v>33</v>
      </c>
      <c r="B64">
        <f>'[3]Main Sample'!B3</f>
        <v>0.89217502999999998</v>
      </c>
      <c r="C64">
        <f>'[3]Main Sample'!C3</f>
        <v>0.97296943199999997</v>
      </c>
      <c r="D64" s="17">
        <v>0.997</v>
      </c>
      <c r="E64" s="1">
        <f>B64-2*B71</f>
        <v>0.87728982999999994</v>
      </c>
      <c r="F64" s="1">
        <f>C64-2*C71</f>
        <v>0.95847621199999999</v>
      </c>
      <c r="G64" s="1">
        <f>D64-2*D71</f>
        <v>0.98241244000000005</v>
      </c>
      <c r="H64" s="1">
        <f>B64+2*B71</f>
        <v>0.90706023000000002</v>
      </c>
      <c r="I64" s="1">
        <f>C64+2*C71</f>
        <v>0.98746265199999994</v>
      </c>
      <c r="J64" s="1">
        <f>D64+2*D71</f>
        <v>1.0115875599999999</v>
      </c>
      <c r="M64">
        <f>D64-D6</f>
        <v>4.4269074999999991E-2</v>
      </c>
    </row>
    <row r="65" spans="1:14" x14ac:dyDescent="0.25">
      <c r="A65" s="3" t="s">
        <v>34</v>
      </c>
      <c r="B65">
        <f>'[3]Main Sample'!B4</f>
        <v>0.90530365400000001</v>
      </c>
      <c r="C65">
        <f>'[3]Main Sample'!C4</f>
        <v>0.96223204500000004</v>
      </c>
      <c r="D65">
        <f>'[3]Main Sample'!D4</f>
        <v>0.99365189700000001</v>
      </c>
      <c r="E65" s="1">
        <f>B65-2*B72</f>
        <v>0.89063075400000002</v>
      </c>
      <c r="F65" s="1">
        <f t="shared" si="17"/>
        <v>0.94789454500000003</v>
      </c>
      <c r="G65" s="1">
        <f t="shared" si="17"/>
        <v>0.97896987700000004</v>
      </c>
      <c r="H65" s="1">
        <f>B65+2*B72</f>
        <v>0.919976554</v>
      </c>
      <c r="I65" s="1">
        <f t="shared" si="18"/>
        <v>0.97656954500000004</v>
      </c>
      <c r="J65" s="1">
        <f>D65+2*D72</f>
        <v>1.0083339170000001</v>
      </c>
      <c r="M65">
        <f>D65-D7</f>
        <v>4.7311451999999976E-2</v>
      </c>
    </row>
    <row r="66" spans="1:14" x14ac:dyDescent="0.25">
      <c r="A66" s="3" t="s">
        <v>35</v>
      </c>
      <c r="B66">
        <f>'[3]Main Sample'!B5</f>
        <v>0.89122785400000004</v>
      </c>
      <c r="C66">
        <f>'[3]Main Sample'!C5</f>
        <v>0.93933963099999995</v>
      </c>
      <c r="D66">
        <f>'[3]Main Sample'!D5</f>
        <v>0.95462051800000003</v>
      </c>
      <c r="E66" s="1">
        <f>B66-2*B73</f>
        <v>0.87645691400000003</v>
      </c>
      <c r="F66" s="1">
        <f t="shared" si="17"/>
        <v>0.92535587099999994</v>
      </c>
      <c r="G66" s="1">
        <f t="shared" si="17"/>
        <v>0.94072637800000003</v>
      </c>
      <c r="H66" s="1">
        <f>B66+2*B73</f>
        <v>0.90599879400000005</v>
      </c>
      <c r="I66" s="1">
        <f t="shared" si="18"/>
        <v>0.95332339099999996</v>
      </c>
      <c r="J66" s="1">
        <f t="shared" si="18"/>
        <v>0.96851465800000003</v>
      </c>
      <c r="M66">
        <f>D66-D8</f>
        <v>2.1719217999999985E-2</v>
      </c>
    </row>
    <row r="67" spans="1:14" x14ac:dyDescent="0.25">
      <c r="A67" s="3" t="s">
        <v>36</v>
      </c>
      <c r="B67">
        <f>'[3]Main Sample'!B6</f>
        <v>0.88562144300000001</v>
      </c>
      <c r="C67">
        <f>'[3]Main Sample'!C6</f>
        <v>0.93068787100000006</v>
      </c>
      <c r="D67">
        <f>'[3]Main Sample'!D6</f>
        <v>0.94488048599999996</v>
      </c>
      <c r="E67" s="1">
        <f>B67-2*B74</f>
        <v>0.87047018300000001</v>
      </c>
      <c r="F67" s="1">
        <f t="shared" si="17"/>
        <v>0.91597363100000007</v>
      </c>
      <c r="G67" s="1">
        <f t="shared" si="17"/>
        <v>0.93009112599999999</v>
      </c>
      <c r="H67" s="1">
        <f>B67+2*B74</f>
        <v>0.90077270300000001</v>
      </c>
      <c r="I67" s="1">
        <f t="shared" si="18"/>
        <v>0.94540211100000004</v>
      </c>
      <c r="J67" s="1">
        <f t="shared" si="18"/>
        <v>0.95966984599999994</v>
      </c>
      <c r="M67">
        <f>D67-D9</f>
        <v>3.203429999999996E-2</v>
      </c>
    </row>
    <row r="68" spans="1:14" x14ac:dyDescent="0.25">
      <c r="M68">
        <f>AVERAGE(M64:M67)</f>
        <v>3.6333511249999978E-2</v>
      </c>
      <c r="N68" t="s">
        <v>147</v>
      </c>
    </row>
    <row r="69" spans="1:14" x14ac:dyDescent="0.25">
      <c r="A69" t="str">
        <f t="shared" ref="A69:A74" si="19">A62</f>
        <v>Wave</v>
      </c>
      <c r="B69" t="str">
        <f>B40</f>
        <v>P1_R_SD</v>
      </c>
      <c r="C69" t="str">
        <f>C40</f>
        <v>P2_R_SD</v>
      </c>
      <c r="D69" t="str">
        <f>D40</f>
        <v>P3_R_SD</v>
      </c>
      <c r="K69" s="3" t="s">
        <v>30</v>
      </c>
    </row>
    <row r="70" spans="1:14" x14ac:dyDescent="0.25">
      <c r="A70" t="str">
        <f t="shared" si="19"/>
        <v>Wave 12</v>
      </c>
      <c r="B70">
        <f>'[3]Main Sample'!B9</f>
        <v>7.1722899999999996E-3</v>
      </c>
      <c r="C70">
        <f>'[3]Main Sample'!C9</f>
        <v>5.3372599999999999E-3</v>
      </c>
      <c r="D70">
        <f>'[3]Main Sample'!D9</f>
        <v>4.2973300000000002E-3</v>
      </c>
      <c r="K70">
        <f>2*D70</f>
        <v>8.5946600000000005E-3</v>
      </c>
    </row>
    <row r="71" spans="1:14" x14ac:dyDescent="0.25">
      <c r="A71" t="str">
        <f t="shared" si="19"/>
        <v>Wave 13</v>
      </c>
      <c r="B71">
        <f>'[3]Main Sample'!B10</f>
        <v>7.4425999999999997E-3</v>
      </c>
      <c r="C71">
        <f>'[3]Main Sample'!C10</f>
        <v>7.2466099999999997E-3</v>
      </c>
      <c r="D71">
        <f>'[3]Main Sample'!D10</f>
        <v>7.2937799999999997E-3</v>
      </c>
      <c r="K71">
        <f>2*D71</f>
        <v>1.4587559999999999E-2</v>
      </c>
    </row>
    <row r="72" spans="1:14" x14ac:dyDescent="0.25">
      <c r="A72" t="str">
        <f t="shared" si="19"/>
        <v>Wave 14</v>
      </c>
      <c r="B72">
        <f>'[3]Main Sample'!B11</f>
        <v>7.3364499999999996E-3</v>
      </c>
      <c r="C72">
        <f>'[3]Main Sample'!C11</f>
        <v>7.1687499999999998E-3</v>
      </c>
      <c r="D72">
        <f>'[3]Main Sample'!D11</f>
        <v>7.3410100000000002E-3</v>
      </c>
      <c r="K72">
        <f>2*D72</f>
        <v>1.468202E-2</v>
      </c>
    </row>
    <row r="73" spans="1:14" x14ac:dyDescent="0.25">
      <c r="A73" t="str">
        <f t="shared" si="19"/>
        <v>Wave 15</v>
      </c>
      <c r="B73">
        <f>'[3]Main Sample'!B12</f>
        <v>7.3854699999999999E-3</v>
      </c>
      <c r="C73">
        <f>'[3]Main Sample'!C12</f>
        <v>6.9918799999999998E-3</v>
      </c>
      <c r="D73">
        <f>'[3]Main Sample'!D12</f>
        <v>6.9470699999999996E-3</v>
      </c>
      <c r="K73">
        <f>2*D73</f>
        <v>1.3894139999999999E-2</v>
      </c>
    </row>
    <row r="74" spans="1:14" x14ac:dyDescent="0.25">
      <c r="A74" t="str">
        <f t="shared" si="19"/>
        <v>Wave 16</v>
      </c>
      <c r="B74">
        <f>'[3]Main Sample'!B13</f>
        <v>7.5756299999999999E-3</v>
      </c>
      <c r="C74">
        <f>'[3]Main Sample'!C13</f>
        <v>7.35712E-3</v>
      </c>
      <c r="D74">
        <f>'[3]Main Sample'!D13</f>
        <v>7.3946799999999998E-3</v>
      </c>
      <c r="K74">
        <f>2*D74</f>
        <v>1.478936E-2</v>
      </c>
    </row>
    <row r="76" spans="1:14" x14ac:dyDescent="0.25">
      <c r="A76" t="str">
        <f t="shared" ref="A76:A81" si="20">A69</f>
        <v>Wave</v>
      </c>
      <c r="B76" t="str">
        <f>B47</f>
        <v>P1_CV</v>
      </c>
      <c r="C76" t="str">
        <f t="shared" ref="C76:J76" si="21">C47</f>
        <v>P2_CV</v>
      </c>
      <c r="D76" t="str">
        <f t="shared" si="21"/>
        <v>P3_CV</v>
      </c>
      <c r="E76" t="str">
        <f t="shared" si="21"/>
        <v>P1_CV_LB</v>
      </c>
      <c r="F76" t="str">
        <f t="shared" si="21"/>
        <v>P2_CV_LB</v>
      </c>
      <c r="G76" t="str">
        <f t="shared" si="21"/>
        <v>P3_CV_LB</v>
      </c>
      <c r="H76" t="str">
        <f t="shared" si="21"/>
        <v>P1_CV_UB</v>
      </c>
      <c r="I76" t="str">
        <f t="shared" si="21"/>
        <v>P2_CV_UB</v>
      </c>
      <c r="J76" t="str">
        <f t="shared" si="21"/>
        <v>P3_CV_UB</v>
      </c>
    </row>
    <row r="77" spans="1:14" x14ac:dyDescent="0.25">
      <c r="A77" t="str">
        <f t="shared" si="20"/>
        <v>Wave 12</v>
      </c>
      <c r="B77">
        <f>'[3]Main Sample'!B16</f>
        <v>6.4299563000000004E-2</v>
      </c>
      <c r="C77">
        <f>'[3]Main Sample'!C16</f>
        <v>3.4769700000000001E-2</v>
      </c>
      <c r="D77">
        <f>'[3]Main Sample'!D16</f>
        <v>1.99411E-2</v>
      </c>
      <c r="E77" s="1">
        <f>B77-2*B84</f>
        <v>5.5717443000000005E-2</v>
      </c>
      <c r="F77" s="1">
        <f t="shared" ref="F77:G81" si="22">C77-2*C84</f>
        <v>2.9040380000000001E-2</v>
      </c>
      <c r="G77" s="1">
        <f t="shared" si="22"/>
        <v>1.5440860000000001E-2</v>
      </c>
      <c r="H77" s="1">
        <f>B77+2*B84</f>
        <v>7.2881683000000003E-2</v>
      </c>
      <c r="I77" s="1">
        <f t="shared" ref="I77:J81" si="23">C77+2*C84</f>
        <v>4.0499020000000004E-2</v>
      </c>
      <c r="J77" s="1">
        <f t="shared" si="23"/>
        <v>2.4441339999999999E-2</v>
      </c>
    </row>
    <row r="78" spans="1:14" x14ac:dyDescent="0.25">
      <c r="A78" t="str">
        <f t="shared" si="20"/>
        <v>Wave 13</v>
      </c>
      <c r="B78">
        <f>'[3]Main Sample'!B17</f>
        <v>6.6361130000000004E-2</v>
      </c>
      <c r="C78">
        <f>'[3]Main Sample'!C17</f>
        <v>1.57033E-2</v>
      </c>
      <c r="D78">
        <f>'[3]Main Sample'!D17</f>
        <v>0</v>
      </c>
      <c r="E78" s="1">
        <f>B78-2*B85</f>
        <v>5.7199690000000004E-2</v>
      </c>
      <c r="F78" s="1">
        <f>C78-2*C85</f>
        <v>7.2835199999999999E-3</v>
      </c>
      <c r="G78" s="1">
        <f>D78-2*D85</f>
        <v>-8.3306600000000001E-3</v>
      </c>
      <c r="H78" s="1">
        <f>B78+2*B85</f>
        <v>7.5522570000000011E-2</v>
      </c>
      <c r="I78" s="1">
        <f>C78+2*C85</f>
        <v>2.4123079999999998E-2</v>
      </c>
      <c r="J78" s="1">
        <f>D78+2*D85</f>
        <v>8.3306600000000001E-3</v>
      </c>
    </row>
    <row r="79" spans="1:14" x14ac:dyDescent="0.25">
      <c r="A79" t="str">
        <f t="shared" si="20"/>
        <v>Wave 14</v>
      </c>
      <c r="B79">
        <f>'[3]Main Sample'!B18</f>
        <v>5.6982199999999997E-2</v>
      </c>
      <c r="C79">
        <f>'[3]Main Sample'!C18</f>
        <v>2.1755199999999999E-2</v>
      </c>
      <c r="D79">
        <f>'[3]Main Sample'!D18</f>
        <v>3.5974000000000002E-3</v>
      </c>
      <c r="E79" s="1">
        <f>B79-2*B86</f>
        <v>4.8152819999999999E-2</v>
      </c>
      <c r="F79" s="1">
        <f t="shared" si="22"/>
        <v>1.3496479999999998E-2</v>
      </c>
      <c r="G79" s="1">
        <f t="shared" si="22"/>
        <v>-4.7227199999999997E-3</v>
      </c>
      <c r="H79" s="1">
        <f>B79+2*B86</f>
        <v>6.5811579999999995E-2</v>
      </c>
      <c r="I79" s="1">
        <f t="shared" si="23"/>
        <v>3.0013919999999999E-2</v>
      </c>
      <c r="J79" s="1">
        <f>D79+2*D86</f>
        <v>1.1917520000000001E-2</v>
      </c>
    </row>
    <row r="80" spans="1:14" x14ac:dyDescent="0.25">
      <c r="A80" t="str">
        <f t="shared" si="20"/>
        <v>Wave 15</v>
      </c>
      <c r="B80">
        <f>'[3]Main Sample'!B19</f>
        <v>6.4859671999999993E-2</v>
      </c>
      <c r="C80">
        <f>'[3]Main Sample'!C19</f>
        <v>3.4753399999999997E-2</v>
      </c>
      <c r="D80">
        <f>'[3]Main Sample'!D19</f>
        <v>2.5667599999999999E-2</v>
      </c>
      <c r="E80" s="1">
        <f>B80-2*B87</f>
        <v>5.6051611999999994E-2</v>
      </c>
      <c r="F80" s="1">
        <f t="shared" si="22"/>
        <v>2.6741819999999996E-2</v>
      </c>
      <c r="G80" s="1">
        <f t="shared" si="22"/>
        <v>1.7808779999999996E-2</v>
      </c>
      <c r="H80" s="1">
        <f>B80+2*B87</f>
        <v>7.3667731999999986E-2</v>
      </c>
      <c r="I80" s="1">
        <f t="shared" si="23"/>
        <v>4.2764979999999994E-2</v>
      </c>
      <c r="J80" s="1">
        <f t="shared" si="23"/>
        <v>3.3526420000000001E-2</v>
      </c>
    </row>
    <row r="81" spans="1:13" x14ac:dyDescent="0.25">
      <c r="A81" t="str">
        <f t="shared" si="20"/>
        <v>Wave 16</v>
      </c>
      <c r="B81">
        <f>'[3]Main Sample'!B20</f>
        <v>7.0250638000000004E-2</v>
      </c>
      <c r="C81">
        <f>'[3]Main Sample'!C20</f>
        <v>4.0805599999999997E-2</v>
      </c>
      <c r="D81">
        <f>'[3]Main Sample'!D20</f>
        <v>3.1974700000000002E-2</v>
      </c>
      <c r="E81" s="1">
        <f>B81-2*B88</f>
        <v>6.0944438000000004E-2</v>
      </c>
      <c r="F81" s="1">
        <f t="shared" si="22"/>
        <v>3.2142959999999998E-2</v>
      </c>
      <c r="G81" s="1">
        <f t="shared" si="22"/>
        <v>2.3395400000000004E-2</v>
      </c>
      <c r="H81" s="1">
        <f>B81+2*B88</f>
        <v>7.9556838000000005E-2</v>
      </c>
      <c r="I81" s="1">
        <f t="shared" si="23"/>
        <v>4.9468239999999997E-2</v>
      </c>
      <c r="J81" s="1">
        <f t="shared" si="23"/>
        <v>4.0554E-2</v>
      </c>
    </row>
    <row r="83" spans="1:13" x14ac:dyDescent="0.25">
      <c r="A83" t="str">
        <f t="shared" ref="A83:A88" si="24">A76</f>
        <v>Wave</v>
      </c>
      <c r="B83" t="str">
        <f>B54</f>
        <v>P1_CV_SD</v>
      </c>
      <c r="C83" t="str">
        <f>C54</f>
        <v>P2_CV_SD</v>
      </c>
      <c r="D83" t="str">
        <f>D54</f>
        <v>P3_CV_SD</v>
      </c>
      <c r="K83" s="3" t="s">
        <v>30</v>
      </c>
    </row>
    <row r="84" spans="1:13" x14ac:dyDescent="0.25">
      <c r="A84" t="str">
        <f t="shared" si="24"/>
        <v>Wave 12</v>
      </c>
      <c r="B84">
        <f>'[3]Main Sample'!B23</f>
        <v>4.2910600000000002E-3</v>
      </c>
      <c r="C84">
        <f>'[3]Main Sample'!C23</f>
        <v>2.8646600000000002E-3</v>
      </c>
      <c r="D84">
        <f>'[3]Main Sample'!D23</f>
        <v>2.25012E-3</v>
      </c>
      <c r="K84">
        <f>2*D84</f>
        <v>4.50024E-3</v>
      </c>
    </row>
    <row r="85" spans="1:13" x14ac:dyDescent="0.25">
      <c r="A85" t="str">
        <f t="shared" si="24"/>
        <v>Wave 13</v>
      </c>
      <c r="B85">
        <f>'[3]Main Sample'!B24</f>
        <v>4.5807199999999999E-3</v>
      </c>
      <c r="C85">
        <f>'[3]Main Sample'!C24</f>
        <v>4.20989E-3</v>
      </c>
      <c r="D85">
        <f>'[3]Main Sample'!D24</f>
        <v>4.1653300000000001E-3</v>
      </c>
      <c r="K85">
        <f>2*D85</f>
        <v>8.3306600000000001E-3</v>
      </c>
    </row>
    <row r="86" spans="1:13" x14ac:dyDescent="0.25">
      <c r="A86" t="str">
        <f t="shared" si="24"/>
        <v>Wave 14</v>
      </c>
      <c r="B86">
        <f>'[3]Main Sample'!B25</f>
        <v>4.4146899999999998E-3</v>
      </c>
      <c r="C86">
        <f>'[3]Main Sample'!C25</f>
        <v>4.1293600000000003E-3</v>
      </c>
      <c r="D86">
        <f>'[3]Main Sample'!D25</f>
        <v>4.1600600000000001E-3</v>
      </c>
      <c r="K86">
        <f>2*D86</f>
        <v>8.3201200000000003E-3</v>
      </c>
    </row>
    <row r="87" spans="1:13" x14ac:dyDescent="0.25">
      <c r="A87" t="str">
        <f t="shared" si="24"/>
        <v>Wave 15</v>
      </c>
      <c r="B87">
        <f>'[3]Main Sample'!B26</f>
        <v>4.4040299999999998E-3</v>
      </c>
      <c r="C87">
        <f>'[3]Main Sample'!C26</f>
        <v>4.0057900000000004E-3</v>
      </c>
      <c r="D87">
        <f>'[3]Main Sample'!D26</f>
        <v>3.9294100000000004E-3</v>
      </c>
      <c r="K87">
        <f>2*D87</f>
        <v>7.8588200000000007E-3</v>
      </c>
    </row>
    <row r="88" spans="1:13" x14ac:dyDescent="0.25">
      <c r="A88" t="str">
        <f t="shared" si="24"/>
        <v>Wave 16</v>
      </c>
      <c r="B88">
        <f>'[3]Main Sample'!B27</f>
        <v>4.6531000000000003E-3</v>
      </c>
      <c r="C88">
        <f>'[3]Main Sample'!C27</f>
        <v>4.3313199999999996E-3</v>
      </c>
      <c r="D88">
        <f>'[3]Main Sample'!D27</f>
        <v>4.2896499999999999E-3</v>
      </c>
      <c r="K88">
        <f>2*D88</f>
        <v>8.5792999999999998E-3</v>
      </c>
    </row>
    <row r="90" spans="1:13" x14ac:dyDescent="0.25">
      <c r="A90" s="2" t="s">
        <v>29</v>
      </c>
    </row>
    <row r="91" spans="1:13" x14ac:dyDescent="0.25">
      <c r="A91" t="s">
        <v>0</v>
      </c>
      <c r="B91" t="str">
        <f>B62</f>
        <v>P1_R</v>
      </c>
      <c r="C91" t="str">
        <f t="shared" ref="C91:J91" si="25">C62</f>
        <v>P2_R</v>
      </c>
      <c r="D91" t="str">
        <f t="shared" si="25"/>
        <v>P3_R</v>
      </c>
      <c r="E91" t="str">
        <f t="shared" si="25"/>
        <v>P1_R_LB</v>
      </c>
      <c r="F91" t="str">
        <f t="shared" si="25"/>
        <v>P2_R_LB</v>
      </c>
      <c r="G91" t="str">
        <f t="shared" si="25"/>
        <v>P3_R_LB</v>
      </c>
      <c r="H91" t="str">
        <f t="shared" si="25"/>
        <v>P1_R_UB</v>
      </c>
      <c r="I91" t="str">
        <f t="shared" si="25"/>
        <v>P2_R_UB</v>
      </c>
      <c r="J91" t="str">
        <f t="shared" si="25"/>
        <v>P3_R_UB</v>
      </c>
      <c r="M91" t="s">
        <v>149</v>
      </c>
    </row>
    <row r="92" spans="1:13" x14ac:dyDescent="0.25">
      <c r="A92" s="3" t="s">
        <v>32</v>
      </c>
      <c r="B92">
        <f>'[4]Main Sample'!B2</f>
        <v>0.89252280699999997</v>
      </c>
      <c r="C92">
        <f>'[4]Main Sample'!C2</f>
        <v>0.935218836</v>
      </c>
      <c r="D92">
        <f>'[4]Main Sample'!D2</f>
        <v>0.96191603599999997</v>
      </c>
      <c r="E92" s="1">
        <f>B92-2*B99</f>
        <v>0.87817822699999992</v>
      </c>
      <c r="F92" s="1">
        <f t="shared" ref="F92:G96" si="26">C92-2*C99</f>
        <v>0.92454431599999998</v>
      </c>
      <c r="G92" s="1">
        <f t="shared" si="26"/>
        <v>0.953321376</v>
      </c>
      <c r="H92" s="1">
        <f>B92+2*B99</f>
        <v>0.90686738700000002</v>
      </c>
      <c r="I92" s="1">
        <f t="shared" ref="I92:J96" si="27">C92+2*C99</f>
        <v>0.94589335600000002</v>
      </c>
      <c r="J92" s="1">
        <f t="shared" si="27"/>
        <v>0.97051069599999995</v>
      </c>
      <c r="M92">
        <f>D92-D5</f>
        <v>0</v>
      </c>
    </row>
    <row r="93" spans="1:13" x14ac:dyDescent="0.25">
      <c r="A93" s="3" t="s">
        <v>33</v>
      </c>
      <c r="B93">
        <f>'[4]Main Sample'!B3</f>
        <v>0.89217502999999998</v>
      </c>
      <c r="C93">
        <f>'[4]Main Sample'!C3</f>
        <v>0.94608344799999999</v>
      </c>
      <c r="D93">
        <f>'[4]Main Sample'!D3</f>
        <v>0.95394233299999998</v>
      </c>
      <c r="E93" s="1">
        <f>B93-2*B100</f>
        <v>0.87728982999999994</v>
      </c>
      <c r="F93" s="1">
        <f>C93-2*C100</f>
        <v>0.93209172799999995</v>
      </c>
      <c r="G93" s="1">
        <f>D93-2*D100</f>
        <v>0.94019257300000003</v>
      </c>
      <c r="H93" s="1">
        <f>B93+2*B100</f>
        <v>0.90706023000000002</v>
      </c>
      <c r="I93" s="1">
        <f>C93+2*C100</f>
        <v>0.96007516800000003</v>
      </c>
      <c r="J93" s="1">
        <f>D93+2*D100</f>
        <v>0.96769209299999992</v>
      </c>
      <c r="M93">
        <f>D93-D6</f>
        <v>1.2114079999999694E-3</v>
      </c>
    </row>
    <row r="94" spans="1:13" x14ac:dyDescent="0.25">
      <c r="A94" s="3" t="s">
        <v>34</v>
      </c>
      <c r="B94">
        <f>'[4]Main Sample'!B4</f>
        <v>0.90530365400000001</v>
      </c>
      <c r="C94">
        <f>'[4]Main Sample'!C4</f>
        <v>0.93819411799999997</v>
      </c>
      <c r="D94">
        <f>'[4]Main Sample'!D4</f>
        <v>0.950839514</v>
      </c>
      <c r="E94" s="1">
        <f>B94-2*B101</f>
        <v>0.89063075400000002</v>
      </c>
      <c r="F94" s="1">
        <f t="shared" si="26"/>
        <v>0.92410643799999992</v>
      </c>
      <c r="G94" s="1">
        <f t="shared" si="26"/>
        <v>0.937092814</v>
      </c>
      <c r="H94" s="1">
        <f>B94+2*B101</f>
        <v>0.919976554</v>
      </c>
      <c r="I94" s="1">
        <f t="shared" si="27"/>
        <v>0.95228179800000001</v>
      </c>
      <c r="J94" s="1">
        <f>D94+2*D101</f>
        <v>0.964586214</v>
      </c>
      <c r="M94">
        <f>D94-D7</f>
        <v>4.4990689999999667E-3</v>
      </c>
    </row>
    <row r="95" spans="1:13" x14ac:dyDescent="0.25">
      <c r="A95" s="3" t="s">
        <v>35</v>
      </c>
      <c r="B95">
        <f>'[4]Main Sample'!B5</f>
        <v>0.89122785400000004</v>
      </c>
      <c r="C95">
        <f>'[4]Main Sample'!C5</f>
        <v>0.92585026199999998</v>
      </c>
      <c r="D95">
        <f>'[4]Main Sample'!D5</f>
        <v>0.93744103099999998</v>
      </c>
      <c r="E95" s="1">
        <f>B95-2*B102</f>
        <v>0.87645691400000003</v>
      </c>
      <c r="F95" s="1">
        <f t="shared" si="26"/>
        <v>0.91182546200000003</v>
      </c>
      <c r="G95" s="1">
        <f t="shared" si="26"/>
        <v>0.923792591</v>
      </c>
      <c r="H95" s="1">
        <f>B95+2*B102</f>
        <v>0.90599879400000005</v>
      </c>
      <c r="I95" s="1">
        <f t="shared" si="27"/>
        <v>0.93987506199999993</v>
      </c>
      <c r="J95" s="1">
        <f t="shared" si="27"/>
        <v>0.95108947099999996</v>
      </c>
      <c r="M95">
        <f>D95-D8</f>
        <v>4.5397309999999358E-3</v>
      </c>
    </row>
    <row r="96" spans="1:13" x14ac:dyDescent="0.25">
      <c r="A96" s="3" t="s">
        <v>36</v>
      </c>
      <c r="B96">
        <f>'[4]Main Sample'!B6</f>
        <v>0.88562144300000001</v>
      </c>
      <c r="C96">
        <f>'[4]Main Sample'!C6</f>
        <v>0.91328833899999995</v>
      </c>
      <c r="D96">
        <f>'[4]Main Sample'!D6</f>
        <v>0.92081506599999996</v>
      </c>
      <c r="E96" s="1">
        <f>B96-2*B103</f>
        <v>0.87047018300000001</v>
      </c>
      <c r="F96" s="1">
        <f t="shared" si="26"/>
        <v>0.89850039900000001</v>
      </c>
      <c r="G96" s="1">
        <f t="shared" si="26"/>
        <v>0.90599430599999997</v>
      </c>
      <c r="H96" s="1">
        <f>B96+2*B103</f>
        <v>0.90077270300000001</v>
      </c>
      <c r="I96" s="1">
        <f t="shared" si="27"/>
        <v>0.92807627899999989</v>
      </c>
      <c r="J96" s="1">
        <f t="shared" si="27"/>
        <v>0.93563582599999995</v>
      </c>
      <c r="M96">
        <f>D96-D9</f>
        <v>7.968879999999956E-3</v>
      </c>
    </row>
    <row r="97" spans="1:14" x14ac:dyDescent="0.25">
      <c r="M97" s="12">
        <f>AVERAGE(M93:M96)</f>
        <v>4.554771999999957E-3</v>
      </c>
      <c r="N97" t="s">
        <v>147</v>
      </c>
    </row>
    <row r="98" spans="1:14" x14ac:dyDescent="0.25">
      <c r="A98" t="str">
        <f t="shared" ref="A98:A103" si="28">A91</f>
        <v>Wave</v>
      </c>
      <c r="B98" t="str">
        <f>B69</f>
        <v>P1_R_SD</v>
      </c>
      <c r="C98" t="str">
        <f>C69</f>
        <v>P2_R_SD</v>
      </c>
      <c r="D98" t="str">
        <f>D69</f>
        <v>P3_R_SD</v>
      </c>
      <c r="K98" s="3" t="s">
        <v>30</v>
      </c>
    </row>
    <row r="99" spans="1:14" x14ac:dyDescent="0.25">
      <c r="A99" t="str">
        <f t="shared" si="28"/>
        <v>Wave 12</v>
      </c>
      <c r="B99">
        <f>'[4]Main Sample'!B9</f>
        <v>7.1722899999999996E-3</v>
      </c>
      <c r="C99">
        <f>'[4]Main Sample'!C9</f>
        <v>5.3372599999999999E-3</v>
      </c>
      <c r="D99">
        <f>'[4]Main Sample'!D9</f>
        <v>4.2973300000000002E-3</v>
      </c>
      <c r="K99">
        <f>2*D99</f>
        <v>8.5946600000000005E-3</v>
      </c>
    </row>
    <row r="100" spans="1:14" x14ac:dyDescent="0.25">
      <c r="A100" t="str">
        <f t="shared" si="28"/>
        <v>Wave 13</v>
      </c>
      <c r="B100">
        <f>'[4]Main Sample'!B10</f>
        <v>7.4425999999999997E-3</v>
      </c>
      <c r="C100">
        <f>'[4]Main Sample'!C10</f>
        <v>6.9958599999999996E-3</v>
      </c>
      <c r="D100">
        <f>'[4]Main Sample'!D10</f>
        <v>6.8748799999999999E-3</v>
      </c>
      <c r="K100">
        <f>2*D100</f>
        <v>1.374976E-2</v>
      </c>
    </row>
    <row r="101" spans="1:14" x14ac:dyDescent="0.25">
      <c r="A101" t="str">
        <f t="shared" si="28"/>
        <v>Wave 14</v>
      </c>
      <c r="B101">
        <f>'[4]Main Sample'!B11</f>
        <v>7.3364499999999996E-3</v>
      </c>
      <c r="C101">
        <f>'[4]Main Sample'!C11</f>
        <v>7.04384E-3</v>
      </c>
      <c r="D101">
        <f>'[4]Main Sample'!D11</f>
        <v>6.8733500000000003E-3</v>
      </c>
      <c r="K101">
        <f>2*D101</f>
        <v>1.3746700000000001E-2</v>
      </c>
    </row>
    <row r="102" spans="1:14" x14ac:dyDescent="0.25">
      <c r="A102" t="str">
        <f t="shared" si="28"/>
        <v>Wave 15</v>
      </c>
      <c r="B102">
        <f>'[4]Main Sample'!B12</f>
        <v>7.3854699999999999E-3</v>
      </c>
      <c r="C102">
        <f>'[4]Main Sample'!C12</f>
        <v>7.0124000000000002E-3</v>
      </c>
      <c r="D102">
        <f>'[4]Main Sample'!D12</f>
        <v>6.8242199999999998E-3</v>
      </c>
      <c r="K102">
        <f>2*D102</f>
        <v>1.364844E-2</v>
      </c>
    </row>
    <row r="103" spans="1:14" x14ac:dyDescent="0.25">
      <c r="A103" t="str">
        <f t="shared" si="28"/>
        <v>Wave 16</v>
      </c>
      <c r="B103">
        <f>'[4]Main Sample'!B13</f>
        <v>7.5756299999999999E-3</v>
      </c>
      <c r="C103">
        <f>'[4]Main Sample'!C13</f>
        <v>7.3939699999999997E-3</v>
      </c>
      <c r="D103">
        <f>'[4]Main Sample'!D13</f>
        <v>7.4103800000000003E-3</v>
      </c>
      <c r="K103">
        <f>2*D103</f>
        <v>1.4820760000000001E-2</v>
      </c>
    </row>
    <row r="105" spans="1:14" x14ac:dyDescent="0.25">
      <c r="A105" t="str">
        <f t="shared" ref="A105:A110" si="29">A98</f>
        <v>Wave</v>
      </c>
      <c r="B105" t="str">
        <f>B76</f>
        <v>P1_CV</v>
      </c>
      <c r="C105" t="str">
        <f t="shared" ref="C105:J105" si="30">C76</f>
        <v>P2_CV</v>
      </c>
      <c r="D105" t="str">
        <f t="shared" si="30"/>
        <v>P3_CV</v>
      </c>
      <c r="E105" t="str">
        <f t="shared" si="30"/>
        <v>P1_CV_LB</v>
      </c>
      <c r="F105" t="str">
        <f t="shared" si="30"/>
        <v>P2_CV_LB</v>
      </c>
      <c r="G105" t="str">
        <f t="shared" si="30"/>
        <v>P3_CV_LB</v>
      </c>
      <c r="H105" t="str">
        <f t="shared" si="30"/>
        <v>P1_CV_UB</v>
      </c>
      <c r="I105" t="str">
        <f t="shared" si="30"/>
        <v>P2_CV_UB</v>
      </c>
      <c r="J105" t="str">
        <f t="shared" si="30"/>
        <v>P3_CV_UB</v>
      </c>
    </row>
    <row r="106" spans="1:14" x14ac:dyDescent="0.25">
      <c r="A106" t="str">
        <f t="shared" si="29"/>
        <v>Wave 12</v>
      </c>
      <c r="B106">
        <f>'[4]Main Sample'!B16</f>
        <v>6.4299563000000004E-2</v>
      </c>
      <c r="C106">
        <f>'[4]Main Sample'!C16</f>
        <v>3.4769700000000001E-2</v>
      </c>
      <c r="D106">
        <f>'[4]Main Sample'!D16</f>
        <v>1.99411E-2</v>
      </c>
      <c r="E106" s="1">
        <f>B106-2*B113</f>
        <v>5.5717443000000005E-2</v>
      </c>
      <c r="F106" s="1">
        <f t="shared" ref="F106:G110" si="31">C106-2*C113</f>
        <v>2.9040380000000001E-2</v>
      </c>
      <c r="G106" s="1">
        <f t="shared" si="31"/>
        <v>1.5440860000000001E-2</v>
      </c>
      <c r="H106" s="1">
        <f>B106+2*B113</f>
        <v>7.2881683000000003E-2</v>
      </c>
      <c r="I106" s="1">
        <f t="shared" ref="I106:J110" si="32">C106+2*C113</f>
        <v>4.0499020000000004E-2</v>
      </c>
      <c r="J106" s="1">
        <f t="shared" si="32"/>
        <v>2.4441339999999999E-2</v>
      </c>
    </row>
    <row r="107" spans="1:14" x14ac:dyDescent="0.25">
      <c r="A107" t="str">
        <f t="shared" si="29"/>
        <v>Wave 13</v>
      </c>
      <c r="B107">
        <f>'[4]Main Sample'!B17</f>
        <v>6.6361130000000004E-2</v>
      </c>
      <c r="C107">
        <f>'[4]Main Sample'!C17</f>
        <v>3.1287700000000002E-2</v>
      </c>
      <c r="D107">
        <f>'[4]Main Sample'!D17</f>
        <v>2.6297299999999999E-2</v>
      </c>
      <c r="E107" s="1">
        <f>B107-2*B114</f>
        <v>5.7199690000000004E-2</v>
      </c>
      <c r="F107" s="1">
        <f>C107-2*C114</f>
        <v>2.3168319999999999E-2</v>
      </c>
      <c r="G107" s="1">
        <f>D107-2*D114</f>
        <v>1.8446659999999997E-2</v>
      </c>
      <c r="H107" s="1">
        <f>B107+2*B114</f>
        <v>7.5522570000000011E-2</v>
      </c>
      <c r="I107" s="1">
        <f>C107+2*C114</f>
        <v>3.9407080000000004E-2</v>
      </c>
      <c r="J107" s="1">
        <f>D107+2*D114</f>
        <v>3.4147940000000002E-2</v>
      </c>
    </row>
    <row r="108" spans="1:14" x14ac:dyDescent="0.25">
      <c r="A108" t="str">
        <f t="shared" si="29"/>
        <v>Wave 14</v>
      </c>
      <c r="B108">
        <f>'[4]Main Sample'!B18</f>
        <v>5.6982199999999997E-2</v>
      </c>
      <c r="C108">
        <f>'[4]Main Sample'!C18</f>
        <v>3.5554599999999999E-2</v>
      </c>
      <c r="D108">
        <f>'[4]Main Sample'!D18</f>
        <v>2.7829099999999999E-2</v>
      </c>
      <c r="E108" s="1">
        <f>B108-2*B115</f>
        <v>4.8152819999999999E-2</v>
      </c>
      <c r="F108" s="1">
        <f t="shared" si="31"/>
        <v>2.7450459999999999E-2</v>
      </c>
      <c r="G108" s="1">
        <f t="shared" si="31"/>
        <v>2.0047280000000001E-2</v>
      </c>
      <c r="H108" s="1">
        <f>B108+2*B115</f>
        <v>6.5811579999999995E-2</v>
      </c>
      <c r="I108" s="1">
        <f t="shared" si="32"/>
        <v>4.3658740000000001E-2</v>
      </c>
      <c r="J108" s="1">
        <f>D108+2*D115</f>
        <v>3.5610919999999997E-2</v>
      </c>
    </row>
    <row r="109" spans="1:14" x14ac:dyDescent="0.25">
      <c r="A109" t="str">
        <f t="shared" si="29"/>
        <v>Wave 15</v>
      </c>
      <c r="B109">
        <f>'[4]Main Sample'!B19</f>
        <v>6.4859671999999993E-2</v>
      </c>
      <c r="C109">
        <f>'[4]Main Sample'!C19</f>
        <v>4.2470800000000003E-2</v>
      </c>
      <c r="D109">
        <f>'[4]Main Sample'!D19</f>
        <v>3.5362299999999999E-2</v>
      </c>
      <c r="E109" s="1">
        <f>B109-2*B116</f>
        <v>5.6051611999999994E-2</v>
      </c>
      <c r="F109" s="1">
        <f t="shared" si="31"/>
        <v>3.4437740000000001E-2</v>
      </c>
      <c r="G109" s="1">
        <f t="shared" si="31"/>
        <v>2.76473E-2</v>
      </c>
      <c r="H109" s="1">
        <f>B109+2*B116</f>
        <v>7.3667731999999986E-2</v>
      </c>
      <c r="I109" s="1">
        <f t="shared" si="32"/>
        <v>5.0503860000000005E-2</v>
      </c>
      <c r="J109" s="1">
        <f t="shared" si="32"/>
        <v>4.3077299999999999E-2</v>
      </c>
    </row>
    <row r="110" spans="1:14" x14ac:dyDescent="0.25">
      <c r="A110" t="str">
        <f t="shared" si="29"/>
        <v>Wave 16</v>
      </c>
      <c r="B110">
        <f>'[4]Main Sample'!B20</f>
        <v>7.0250638000000004E-2</v>
      </c>
      <c r="C110">
        <f>'[4]Main Sample'!C20</f>
        <v>5.0945799999999999E-2</v>
      </c>
      <c r="D110">
        <f>'[4]Main Sample'!D20</f>
        <v>4.5805600000000002E-2</v>
      </c>
      <c r="E110" s="1">
        <f>B110-2*B117</f>
        <v>6.0944438000000004E-2</v>
      </c>
      <c r="F110" s="1">
        <f t="shared" si="31"/>
        <v>4.2257320000000001E-2</v>
      </c>
      <c r="G110" s="1">
        <f t="shared" si="31"/>
        <v>3.7232260000000003E-2</v>
      </c>
      <c r="H110" s="1">
        <f>B110+2*B117</f>
        <v>7.9556838000000005E-2</v>
      </c>
      <c r="I110" s="1">
        <f t="shared" si="32"/>
        <v>5.9634279999999998E-2</v>
      </c>
      <c r="J110" s="1">
        <f t="shared" si="32"/>
        <v>5.4378940000000001E-2</v>
      </c>
    </row>
    <row r="112" spans="1:14" x14ac:dyDescent="0.25">
      <c r="A112" t="str">
        <f t="shared" ref="A112:A117" si="33">A105</f>
        <v>Wave</v>
      </c>
      <c r="B112" t="str">
        <f>B83</f>
        <v>P1_CV_SD</v>
      </c>
      <c r="C112" t="str">
        <f>C83</f>
        <v>P2_CV_SD</v>
      </c>
      <c r="D112" t="str">
        <f>D83</f>
        <v>P3_CV_SD</v>
      </c>
      <c r="K112" s="3" t="s">
        <v>30</v>
      </c>
    </row>
    <row r="113" spans="1:14" x14ac:dyDescent="0.25">
      <c r="A113" t="str">
        <f t="shared" si="33"/>
        <v>Wave 12</v>
      </c>
      <c r="B113">
        <f>'[4]Main Sample'!B23</f>
        <v>4.2910600000000002E-3</v>
      </c>
      <c r="C113">
        <f>'[4]Main Sample'!C23</f>
        <v>2.8646600000000002E-3</v>
      </c>
      <c r="D113">
        <f>'[4]Main Sample'!D23</f>
        <v>2.25012E-3</v>
      </c>
      <c r="K113">
        <f>2*D113</f>
        <v>4.50024E-3</v>
      </c>
    </row>
    <row r="114" spans="1:14" x14ac:dyDescent="0.25">
      <c r="A114" t="str">
        <f t="shared" si="33"/>
        <v>Wave 13</v>
      </c>
      <c r="B114">
        <f>'[4]Main Sample'!B24</f>
        <v>4.5807199999999999E-3</v>
      </c>
      <c r="C114">
        <f>'[4]Main Sample'!C24</f>
        <v>4.0596900000000003E-3</v>
      </c>
      <c r="D114">
        <f>'[4]Main Sample'!D24</f>
        <v>3.9253200000000004E-3</v>
      </c>
      <c r="K114">
        <f>2*D114</f>
        <v>7.8506400000000007E-3</v>
      </c>
    </row>
    <row r="115" spans="1:14" x14ac:dyDescent="0.25">
      <c r="A115" t="str">
        <f t="shared" si="33"/>
        <v>Wave 14</v>
      </c>
      <c r="B115">
        <f>'[4]Main Sample'!B25</f>
        <v>4.4146899999999998E-3</v>
      </c>
      <c r="C115">
        <f>'[4]Main Sample'!C25</f>
        <v>4.0520699999999996E-3</v>
      </c>
      <c r="D115">
        <f>'[4]Main Sample'!D25</f>
        <v>3.89091E-3</v>
      </c>
      <c r="K115">
        <f>2*D115</f>
        <v>7.7818200000000001E-3</v>
      </c>
    </row>
    <row r="116" spans="1:14" x14ac:dyDescent="0.25">
      <c r="A116" t="str">
        <f t="shared" si="33"/>
        <v>Wave 15</v>
      </c>
      <c r="B116">
        <f>'[4]Main Sample'!B26</f>
        <v>4.4040299999999998E-3</v>
      </c>
      <c r="C116">
        <f>'[4]Main Sample'!C26</f>
        <v>4.0165299999999999E-3</v>
      </c>
      <c r="D116">
        <f>'[4]Main Sample'!D26</f>
        <v>3.8574999999999998E-3</v>
      </c>
      <c r="K116">
        <f>2*D116</f>
        <v>7.7149999999999996E-3</v>
      </c>
    </row>
    <row r="117" spans="1:14" x14ac:dyDescent="0.25">
      <c r="A117" t="str">
        <f t="shared" si="33"/>
        <v>Wave 16</v>
      </c>
      <c r="B117">
        <f>'[4]Main Sample'!B27</f>
        <v>4.6531000000000003E-3</v>
      </c>
      <c r="C117">
        <f>'[4]Main Sample'!C27</f>
        <v>4.3442400000000001E-3</v>
      </c>
      <c r="D117">
        <f>'[4]Main Sample'!D27</f>
        <v>4.2866700000000002E-3</v>
      </c>
      <c r="K117">
        <f>2*D117</f>
        <v>8.5733400000000005E-3</v>
      </c>
    </row>
    <row r="119" spans="1:14" x14ac:dyDescent="0.25">
      <c r="A119" s="2" t="s">
        <v>116</v>
      </c>
    </row>
    <row r="120" spans="1:14" x14ac:dyDescent="0.25">
      <c r="A120" t="s">
        <v>0</v>
      </c>
      <c r="B120" t="str">
        <f>B91</f>
        <v>P1_R</v>
      </c>
      <c r="C120" t="str">
        <f t="shared" ref="C120:J120" si="34">C91</f>
        <v>P2_R</v>
      </c>
      <c r="D120" t="str">
        <f t="shared" si="34"/>
        <v>P3_R</v>
      </c>
      <c r="E120" t="str">
        <f t="shared" si="34"/>
        <v>P1_R_LB</v>
      </c>
      <c r="F120" t="str">
        <f t="shared" si="34"/>
        <v>P2_R_LB</v>
      </c>
      <c r="G120" t="str">
        <f t="shared" si="34"/>
        <v>P3_R_LB</v>
      </c>
      <c r="H120" t="str">
        <f t="shared" si="34"/>
        <v>P1_R_UB</v>
      </c>
      <c r="I120" t="str">
        <f t="shared" si="34"/>
        <v>P2_R_UB</v>
      </c>
      <c r="J120" t="str">
        <f t="shared" si="34"/>
        <v>P3_R_UB</v>
      </c>
      <c r="M120" t="s">
        <v>148</v>
      </c>
    </row>
    <row r="121" spans="1:14" x14ac:dyDescent="0.25">
      <c r="A121" s="3" t="s">
        <v>32</v>
      </c>
      <c r="B121">
        <f>'[5]Main Sample'!B2</f>
        <v>0.89252280699999997</v>
      </c>
      <c r="C121">
        <f>'[5]Main Sample'!C2</f>
        <v>0.935218836</v>
      </c>
      <c r="D121">
        <f>'[5]Main Sample'!D2</f>
        <v>0.96191603599999997</v>
      </c>
      <c r="E121" s="1">
        <f>B121-2*B128</f>
        <v>0.87817822699999992</v>
      </c>
      <c r="F121" s="1">
        <f t="shared" ref="F121:G125" si="35">C121-2*C128</f>
        <v>0.92454431599999998</v>
      </c>
      <c r="G121" s="1">
        <f t="shared" si="35"/>
        <v>0.953321376</v>
      </c>
      <c r="H121" s="1">
        <f>B121+2*B128</f>
        <v>0.90686738700000002</v>
      </c>
      <c r="I121" s="1">
        <f t="shared" ref="I121:J125" si="36">C121+2*C128</f>
        <v>0.94589335600000002</v>
      </c>
      <c r="J121" s="1">
        <f t="shared" si="36"/>
        <v>0.97051069599999995</v>
      </c>
      <c r="M121">
        <f>D121-D5</f>
        <v>0</v>
      </c>
    </row>
    <row r="122" spans="1:14" x14ac:dyDescent="0.25">
      <c r="A122" s="3" t="s">
        <v>33</v>
      </c>
      <c r="B122">
        <f>'[5]Main Sample'!B3</f>
        <v>0.89217502999999998</v>
      </c>
      <c r="C122">
        <f>'[5]Main Sample'!C3</f>
        <v>0.926059776</v>
      </c>
      <c r="D122">
        <f>'[5]Main Sample'!D3</f>
        <v>0.93187271299999996</v>
      </c>
      <c r="E122" s="1">
        <f>B122-2*B129</f>
        <v>0.87728982999999994</v>
      </c>
      <c r="F122" s="1">
        <f>C122-2*C129</f>
        <v>0.91298549600000001</v>
      </c>
      <c r="G122" s="1">
        <f>D122-2*D129</f>
        <v>0.91895031299999996</v>
      </c>
      <c r="H122" s="1">
        <f>B122+2*B129</f>
        <v>0.90706023000000002</v>
      </c>
      <c r="I122" s="1">
        <f>C122+2*C129</f>
        <v>0.93913405599999999</v>
      </c>
      <c r="J122" s="1">
        <f>D122+2*D129</f>
        <v>0.94479511299999996</v>
      </c>
      <c r="M122">
        <f>D122-D6</f>
        <v>-2.0858212000000043E-2</v>
      </c>
    </row>
    <row r="123" spans="1:14" x14ac:dyDescent="0.25">
      <c r="A123" s="3" t="s">
        <v>34</v>
      </c>
      <c r="B123">
        <f>'[5]Main Sample'!B4</f>
        <v>0.90530365400000001</v>
      </c>
      <c r="C123">
        <f>'[5]Main Sample'!C4</f>
        <v>0.92650238699999998</v>
      </c>
      <c r="D123">
        <f>'[5]Main Sample'!D4</f>
        <v>0.93439688099999996</v>
      </c>
      <c r="E123" s="1">
        <f>B123-2*B130</f>
        <v>0.89063075400000002</v>
      </c>
      <c r="F123" s="1">
        <f t="shared" si="35"/>
        <v>0.91280046699999995</v>
      </c>
      <c r="G123" s="1">
        <f t="shared" si="35"/>
        <v>0.921024281</v>
      </c>
      <c r="H123" s="1">
        <f>B123+2*B130</f>
        <v>0.919976554</v>
      </c>
      <c r="I123" s="1">
        <f t="shared" si="36"/>
        <v>0.94020430700000002</v>
      </c>
      <c r="J123" s="1">
        <f>D123+2*D130</f>
        <v>0.94776948099999991</v>
      </c>
      <c r="M123">
        <f>D123-D7</f>
        <v>-1.1943564000000073E-2</v>
      </c>
    </row>
    <row r="124" spans="1:14" x14ac:dyDescent="0.25">
      <c r="A124" s="3" t="s">
        <v>35</v>
      </c>
      <c r="B124">
        <f>'[5]Main Sample'!B5</f>
        <v>0.89122785400000004</v>
      </c>
      <c r="C124">
        <f>'[5]Main Sample'!C5</f>
        <v>0.90858018600000001</v>
      </c>
      <c r="D124">
        <f>'[5]Main Sample'!D5</f>
        <v>0.91814739000000001</v>
      </c>
      <c r="E124" s="1">
        <f>B124-2*B131</f>
        <v>0.87645691400000003</v>
      </c>
      <c r="F124" s="1">
        <f t="shared" si="35"/>
        <v>0.89531918600000004</v>
      </c>
      <c r="G124" s="1">
        <f t="shared" si="35"/>
        <v>0.90525991000000006</v>
      </c>
      <c r="H124" s="1">
        <f>B124+2*B131</f>
        <v>0.90599879400000005</v>
      </c>
      <c r="I124" s="1">
        <f t="shared" si="36"/>
        <v>0.92184118599999998</v>
      </c>
      <c r="J124" s="1">
        <f t="shared" si="36"/>
        <v>0.93103486999999996</v>
      </c>
      <c r="M124">
        <f>D124-D8</f>
        <v>-1.4753910000000037E-2</v>
      </c>
    </row>
    <row r="125" spans="1:14" x14ac:dyDescent="0.25">
      <c r="A125" s="3" t="s">
        <v>36</v>
      </c>
      <c r="B125">
        <f>'[5]Main Sample'!B6</f>
        <v>0.88562144300000001</v>
      </c>
      <c r="C125">
        <f>'[5]Main Sample'!C6</f>
        <v>0.89712194700000003</v>
      </c>
      <c r="D125">
        <f>'[5]Main Sample'!D6</f>
        <v>0.90204957500000005</v>
      </c>
      <c r="E125" s="1">
        <f>B125-2*B132</f>
        <v>0.87047018300000001</v>
      </c>
      <c r="F125" s="1">
        <f t="shared" si="35"/>
        <v>0.88287184699999999</v>
      </c>
      <c r="G125" s="1">
        <f t="shared" si="35"/>
        <v>0.88784877500000003</v>
      </c>
      <c r="H125" s="1">
        <f>B125+2*B132</f>
        <v>0.90077270300000001</v>
      </c>
      <c r="I125" s="1">
        <f t="shared" si="36"/>
        <v>0.91137204700000007</v>
      </c>
      <c r="J125" s="1">
        <f t="shared" si="36"/>
        <v>0.91625037500000006</v>
      </c>
      <c r="M125">
        <f>D125-D9</f>
        <v>-1.0796610999999956E-2</v>
      </c>
    </row>
    <row r="126" spans="1:14" x14ac:dyDescent="0.25">
      <c r="M126" s="12">
        <f>AVERAGE(M122:M125)</f>
        <v>-1.4588074250000027E-2</v>
      </c>
      <c r="N126" t="s">
        <v>147</v>
      </c>
    </row>
    <row r="127" spans="1:14" x14ac:dyDescent="0.25">
      <c r="A127" t="str">
        <f t="shared" ref="A127:A132" si="37">A120</f>
        <v>Wave</v>
      </c>
      <c r="B127" t="str">
        <f>B98</f>
        <v>P1_R_SD</v>
      </c>
      <c r="C127" t="str">
        <f>C98</f>
        <v>P2_R_SD</v>
      </c>
      <c r="D127" t="str">
        <f>D98</f>
        <v>P3_R_SD</v>
      </c>
      <c r="K127" s="3" t="s">
        <v>30</v>
      </c>
    </row>
    <row r="128" spans="1:14" x14ac:dyDescent="0.25">
      <c r="A128" t="str">
        <f t="shared" si="37"/>
        <v>Wave 12</v>
      </c>
      <c r="B128">
        <f>'[5]Main Sample'!B9</f>
        <v>7.1722899999999996E-3</v>
      </c>
      <c r="C128">
        <f>'[5]Main Sample'!C9</f>
        <v>5.3372599999999999E-3</v>
      </c>
      <c r="D128">
        <f>'[5]Main Sample'!D9</f>
        <v>4.2973300000000002E-3</v>
      </c>
      <c r="K128">
        <f>2*D128</f>
        <v>8.5946600000000005E-3</v>
      </c>
    </row>
    <row r="129" spans="1:11" x14ac:dyDescent="0.25">
      <c r="A129" t="str">
        <f t="shared" si="37"/>
        <v>Wave 13</v>
      </c>
      <c r="B129">
        <f>'[5]Main Sample'!B10</f>
        <v>7.4425999999999997E-3</v>
      </c>
      <c r="C129">
        <f>'[5]Main Sample'!C10</f>
        <v>6.5371400000000003E-3</v>
      </c>
      <c r="D129">
        <f>'[5]Main Sample'!D10</f>
        <v>6.4612000000000003E-3</v>
      </c>
      <c r="K129">
        <f>2*D129</f>
        <v>1.2922400000000001E-2</v>
      </c>
    </row>
    <row r="130" spans="1:11" x14ac:dyDescent="0.25">
      <c r="A130" t="str">
        <f t="shared" si="37"/>
        <v>Wave 14</v>
      </c>
      <c r="B130">
        <f>'[5]Main Sample'!B11</f>
        <v>7.3364499999999996E-3</v>
      </c>
      <c r="C130">
        <f>'[5]Main Sample'!C11</f>
        <v>6.8509599999999997E-3</v>
      </c>
      <c r="D130">
        <f>'[5]Main Sample'!D11</f>
        <v>6.6863000000000001E-3</v>
      </c>
      <c r="K130">
        <f>2*D130</f>
        <v>1.33726E-2</v>
      </c>
    </row>
    <row r="131" spans="1:11" x14ac:dyDescent="0.25">
      <c r="A131" t="str">
        <f t="shared" si="37"/>
        <v>Wave 15</v>
      </c>
      <c r="B131">
        <f>'[5]Main Sample'!B12</f>
        <v>7.3854699999999999E-3</v>
      </c>
      <c r="C131">
        <f>'[5]Main Sample'!C12</f>
        <v>6.6305000000000001E-3</v>
      </c>
      <c r="D131">
        <f>'[5]Main Sample'!D12</f>
        <v>6.4437399999999999E-3</v>
      </c>
      <c r="K131">
        <f>2*D131</f>
        <v>1.288748E-2</v>
      </c>
    </row>
    <row r="132" spans="1:11" x14ac:dyDescent="0.25">
      <c r="A132" t="str">
        <f t="shared" si="37"/>
        <v>Wave 16</v>
      </c>
      <c r="B132">
        <f>'[5]Main Sample'!B13</f>
        <v>7.5756299999999999E-3</v>
      </c>
      <c r="C132">
        <f>'[5]Main Sample'!C13</f>
        <v>7.12505E-3</v>
      </c>
      <c r="D132">
        <f>'[5]Main Sample'!D13</f>
        <v>7.1003999999999998E-3</v>
      </c>
      <c r="K132">
        <f>2*D132</f>
        <v>1.42008E-2</v>
      </c>
    </row>
    <row r="134" spans="1:11" x14ac:dyDescent="0.25">
      <c r="A134" t="str">
        <f t="shared" ref="A134:A139" si="38">A127</f>
        <v>Wave</v>
      </c>
      <c r="B134" t="str">
        <f>B105</f>
        <v>P1_CV</v>
      </c>
      <c r="C134" t="str">
        <f t="shared" ref="C134:J134" si="39">C105</f>
        <v>P2_CV</v>
      </c>
      <c r="D134" t="str">
        <f t="shared" si="39"/>
        <v>P3_CV</v>
      </c>
      <c r="E134" t="str">
        <f t="shared" si="39"/>
        <v>P1_CV_LB</v>
      </c>
      <c r="F134" t="str">
        <f t="shared" si="39"/>
        <v>P2_CV_LB</v>
      </c>
      <c r="G134" t="str">
        <f t="shared" si="39"/>
        <v>P3_CV_LB</v>
      </c>
      <c r="H134" t="str">
        <f t="shared" si="39"/>
        <v>P1_CV_UB</v>
      </c>
      <c r="I134" t="str">
        <f t="shared" si="39"/>
        <v>P2_CV_UB</v>
      </c>
      <c r="J134" t="str">
        <f t="shared" si="39"/>
        <v>P3_CV_UB</v>
      </c>
    </row>
    <row r="135" spans="1:11" x14ac:dyDescent="0.25">
      <c r="A135" t="str">
        <f t="shared" si="38"/>
        <v>Wave 12</v>
      </c>
      <c r="B135">
        <f>'[5]Main Sample'!B16</f>
        <v>6.4299563000000004E-2</v>
      </c>
      <c r="C135">
        <f>'[5]Main Sample'!C16</f>
        <v>3.4769700000000001E-2</v>
      </c>
      <c r="D135">
        <f>'[5]Main Sample'!D16</f>
        <v>1.99411E-2</v>
      </c>
      <c r="E135" s="1">
        <f>B135-2*B142</f>
        <v>5.5717443000000005E-2</v>
      </c>
      <c r="F135" s="1">
        <f t="shared" ref="F135:G139" si="40">C135-2*C142</f>
        <v>2.9040380000000001E-2</v>
      </c>
      <c r="G135" s="1">
        <f t="shared" si="40"/>
        <v>1.5440860000000001E-2</v>
      </c>
      <c r="H135" s="1">
        <f>B135+2*B142</f>
        <v>7.2881683000000003E-2</v>
      </c>
      <c r="I135" s="1">
        <f t="shared" ref="I135:J139" si="41">C135+2*C142</f>
        <v>4.0499020000000004E-2</v>
      </c>
      <c r="J135" s="1">
        <f t="shared" si="41"/>
        <v>2.4441339999999999E-2</v>
      </c>
    </row>
    <row r="136" spans="1:11" x14ac:dyDescent="0.25">
      <c r="A136" t="str">
        <f t="shared" si="38"/>
        <v>Wave 13</v>
      </c>
      <c r="B136">
        <f>'[5]Main Sample'!B17</f>
        <v>6.6361130000000004E-2</v>
      </c>
      <c r="C136">
        <f>'[5]Main Sample'!C17</f>
        <v>4.2846799999999997E-2</v>
      </c>
      <c r="D136">
        <f>'[5]Main Sample'!D17</f>
        <v>3.8842399999999999E-2</v>
      </c>
      <c r="E136" s="1">
        <f>B136-2*B143</f>
        <v>5.7199690000000004E-2</v>
      </c>
      <c r="F136" s="1">
        <f>C136-2*C143</f>
        <v>3.5270459999999997E-2</v>
      </c>
      <c r="G136" s="1">
        <f>D136-2*D143</f>
        <v>3.1474740000000001E-2</v>
      </c>
      <c r="H136" s="1">
        <f>B136+2*B143</f>
        <v>7.5522570000000011E-2</v>
      </c>
      <c r="I136" s="1">
        <f>C136+2*C143</f>
        <v>5.0423139999999998E-2</v>
      </c>
      <c r="J136" s="1">
        <f>D136+2*D143</f>
        <v>4.6210059999999997E-2</v>
      </c>
    </row>
    <row r="137" spans="1:11" x14ac:dyDescent="0.25">
      <c r="A137" t="str">
        <f t="shared" si="38"/>
        <v>Wave 14</v>
      </c>
      <c r="B137">
        <f>'[5]Main Sample'!B18</f>
        <v>5.6982199999999997E-2</v>
      </c>
      <c r="C137">
        <f>'[5]Main Sample'!C18</f>
        <v>4.2146299999999998E-2</v>
      </c>
      <c r="D137">
        <f>'[5]Main Sample'!D18</f>
        <v>3.7061299999999998E-2</v>
      </c>
      <c r="E137" s="1">
        <f>B137-2*B144</f>
        <v>4.8152819999999999E-2</v>
      </c>
      <c r="F137" s="1">
        <f t="shared" si="40"/>
        <v>3.4289059999999996E-2</v>
      </c>
      <c r="G137" s="1">
        <f t="shared" si="40"/>
        <v>2.9506659999999997E-2</v>
      </c>
      <c r="H137" s="1">
        <f>B137+2*B144</f>
        <v>6.5811579999999995E-2</v>
      </c>
      <c r="I137" s="1">
        <f t="shared" si="41"/>
        <v>5.0003539999999999E-2</v>
      </c>
      <c r="J137" s="1">
        <f>D137+2*D144</f>
        <v>4.461594E-2</v>
      </c>
    </row>
    <row r="138" spans="1:11" x14ac:dyDescent="0.25">
      <c r="A138" t="str">
        <f t="shared" si="38"/>
        <v>Wave 15</v>
      </c>
      <c r="B138">
        <f>'[5]Main Sample'!B19</f>
        <v>6.4859671999999993E-2</v>
      </c>
      <c r="C138">
        <f>'[5]Main Sample'!C19</f>
        <v>5.21929E-2</v>
      </c>
      <c r="D138">
        <f>'[5]Main Sample'!D19</f>
        <v>4.6132399999999997E-2</v>
      </c>
      <c r="E138" s="1">
        <f>B138-2*B145</f>
        <v>5.6051611999999994E-2</v>
      </c>
      <c r="F138" s="1">
        <f t="shared" si="40"/>
        <v>4.4621859999999999E-2</v>
      </c>
      <c r="G138" s="1">
        <f t="shared" si="40"/>
        <v>3.8868879999999995E-2</v>
      </c>
      <c r="H138" s="1">
        <f>B138+2*B145</f>
        <v>7.3667731999999986E-2</v>
      </c>
      <c r="I138" s="1">
        <f t="shared" si="41"/>
        <v>5.9763940000000002E-2</v>
      </c>
      <c r="J138" s="1">
        <f t="shared" si="41"/>
        <v>5.3395919999999999E-2</v>
      </c>
    </row>
    <row r="139" spans="1:11" x14ac:dyDescent="0.25">
      <c r="A139" t="str">
        <f t="shared" si="38"/>
        <v>Wave 16</v>
      </c>
      <c r="B139">
        <f>'[5]Main Sample'!B20</f>
        <v>7.0250638000000004E-2</v>
      </c>
      <c r="C139">
        <f>'[5]Main Sample'!C20</f>
        <v>6.01948E-2</v>
      </c>
      <c r="D139">
        <f>'[5]Main Sample'!D20</f>
        <v>5.6456100000000002E-2</v>
      </c>
      <c r="E139" s="1">
        <f>B139-2*B146</f>
        <v>6.0944438000000004E-2</v>
      </c>
      <c r="F139" s="1">
        <f t="shared" si="40"/>
        <v>5.1856699999999999E-2</v>
      </c>
      <c r="G139" s="1">
        <f t="shared" si="40"/>
        <v>4.8270939999999998E-2</v>
      </c>
      <c r="H139" s="1">
        <f>B139+2*B146</f>
        <v>7.9556838000000005E-2</v>
      </c>
      <c r="I139" s="1">
        <f t="shared" si="41"/>
        <v>6.8532899999999994E-2</v>
      </c>
      <c r="J139" s="1">
        <f t="shared" si="41"/>
        <v>6.4641260000000006E-2</v>
      </c>
    </row>
    <row r="141" spans="1:11" x14ac:dyDescent="0.25">
      <c r="A141" t="str">
        <f t="shared" ref="A141:A146" si="42">A134</f>
        <v>Wave</v>
      </c>
      <c r="B141" t="str">
        <f>B112</f>
        <v>P1_CV_SD</v>
      </c>
      <c r="C141" t="str">
        <f>C112</f>
        <v>P2_CV_SD</v>
      </c>
      <c r="D141" t="str">
        <f>D112</f>
        <v>P3_CV_SD</v>
      </c>
      <c r="K141" s="3" t="s">
        <v>30</v>
      </c>
    </row>
    <row r="142" spans="1:11" x14ac:dyDescent="0.25">
      <c r="A142" t="str">
        <f t="shared" si="42"/>
        <v>Wave 12</v>
      </c>
      <c r="B142">
        <f>'[5]Main Sample'!B23</f>
        <v>4.2910600000000002E-3</v>
      </c>
      <c r="C142">
        <f>'[5]Main Sample'!C23</f>
        <v>2.8646600000000002E-3</v>
      </c>
      <c r="D142">
        <f>'[5]Main Sample'!D23</f>
        <v>2.25012E-3</v>
      </c>
      <c r="K142">
        <f>2*D142</f>
        <v>4.50024E-3</v>
      </c>
    </row>
    <row r="143" spans="1:11" x14ac:dyDescent="0.25">
      <c r="A143" t="str">
        <f t="shared" si="42"/>
        <v>Wave 13</v>
      </c>
      <c r="B143">
        <f>'[5]Main Sample'!B24</f>
        <v>4.5807199999999999E-3</v>
      </c>
      <c r="C143">
        <f>'[5]Main Sample'!C24</f>
        <v>3.78817E-3</v>
      </c>
      <c r="D143">
        <f>'[5]Main Sample'!D24</f>
        <v>3.6838299999999999E-3</v>
      </c>
      <c r="K143">
        <f>2*D143</f>
        <v>7.3676599999999998E-3</v>
      </c>
    </row>
    <row r="144" spans="1:11" x14ac:dyDescent="0.25">
      <c r="A144" t="str">
        <f t="shared" si="42"/>
        <v>Wave 14</v>
      </c>
      <c r="B144">
        <f>'[5]Main Sample'!B25</f>
        <v>4.4146899999999998E-3</v>
      </c>
      <c r="C144">
        <f>'[5]Main Sample'!C25</f>
        <v>3.9286199999999999E-3</v>
      </c>
      <c r="D144">
        <f>'[5]Main Sample'!D25</f>
        <v>3.7773199999999998E-3</v>
      </c>
      <c r="K144">
        <f>2*D144</f>
        <v>7.5546399999999996E-3</v>
      </c>
    </row>
    <row r="145" spans="1:11" x14ac:dyDescent="0.25">
      <c r="A145" t="str">
        <f t="shared" si="42"/>
        <v>Wave 15</v>
      </c>
      <c r="B145">
        <f>'[5]Main Sample'!B26</f>
        <v>4.4040299999999998E-3</v>
      </c>
      <c r="C145">
        <f>'[5]Main Sample'!C26</f>
        <v>3.7855200000000001E-3</v>
      </c>
      <c r="D145">
        <f>'[5]Main Sample'!D26</f>
        <v>3.6317599999999999E-3</v>
      </c>
      <c r="K145">
        <f>2*D145</f>
        <v>7.2635199999999999E-3</v>
      </c>
    </row>
    <row r="146" spans="1:11" x14ac:dyDescent="0.25">
      <c r="A146" t="str">
        <f t="shared" si="42"/>
        <v>Wave 16</v>
      </c>
      <c r="B146">
        <f>'[5]Main Sample'!B27</f>
        <v>4.6531000000000003E-3</v>
      </c>
      <c r="C146">
        <f>'[5]Main Sample'!C27</f>
        <v>4.1690499999999997E-3</v>
      </c>
      <c r="D146">
        <f>'[5]Main Sample'!D27</f>
        <v>4.0925800000000002E-3</v>
      </c>
      <c r="K146">
        <f>2*D146</f>
        <v>8.1851600000000004E-3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6"/>
  <sheetViews>
    <sheetView zoomScale="55" zoomScaleNormal="55" workbookViewId="0">
      <selection activeCell="G32" sqref="G32"/>
    </sheetView>
  </sheetViews>
  <sheetFormatPr defaultRowHeight="15" x14ac:dyDescent="0.25"/>
  <cols>
    <col min="4" max="4" width="9.140625" customWidth="1"/>
  </cols>
  <sheetData>
    <row r="1" spans="1:16" x14ac:dyDescent="0.25">
      <c r="A1" s="2" t="s">
        <v>25</v>
      </c>
      <c r="P1" t="s">
        <v>170</v>
      </c>
    </row>
    <row r="3" spans="1:16" x14ac:dyDescent="0.25">
      <c r="A3" s="2" t="s">
        <v>26</v>
      </c>
    </row>
    <row r="4" spans="1:16" x14ac:dyDescent="0.25">
      <c r="A4" t="s">
        <v>0</v>
      </c>
      <c r="B4" t="str">
        <f>'TopUp Sample'!B1</f>
        <v>P1_R</v>
      </c>
      <c r="C4" t="str">
        <f>'TopUp Sample'!C1</f>
        <v>P2_R</v>
      </c>
      <c r="D4" t="str">
        <f>'TopUp Sample'!D1</f>
        <v>P3_R</v>
      </c>
      <c r="E4" t="str">
        <f>'TopUp Sample'!E1</f>
        <v>P1_R_LB</v>
      </c>
      <c r="F4" t="str">
        <f>'TopUp Sample'!F1</f>
        <v>P2_R_LB</v>
      </c>
      <c r="G4" t="str">
        <f>'TopUp Sample'!G1</f>
        <v>P3_R_LB</v>
      </c>
      <c r="H4" t="str">
        <f>'TopUp Sample'!H1</f>
        <v>P1_R_UB</v>
      </c>
      <c r="I4" t="str">
        <f>'TopUp Sample'!I1</f>
        <v>P2_R_UB</v>
      </c>
      <c r="J4" t="str">
        <f>'TopUp Sample'!J1</f>
        <v>P3_R_UB</v>
      </c>
    </row>
    <row r="5" spans="1:16" x14ac:dyDescent="0.25">
      <c r="A5" s="3" t="s">
        <v>32</v>
      </c>
      <c r="B5">
        <f>'TopUp Sample'!B2</f>
        <v>0.87420230499999996</v>
      </c>
      <c r="C5">
        <f>'TopUp Sample'!C2</f>
        <v>0.92508163899999996</v>
      </c>
      <c r="D5">
        <f>'TopUp Sample'!D2</f>
        <v>0.93659142200000001</v>
      </c>
      <c r="E5" s="1">
        <f>B5-2*B12</f>
        <v>0.8452167049999999</v>
      </c>
      <c r="F5" s="1">
        <f t="shared" ref="F5:G9" si="0">C5-2*C12</f>
        <v>0.900968039</v>
      </c>
      <c r="G5" s="1">
        <f t="shared" si="0"/>
        <v>0.91501922199999997</v>
      </c>
      <c r="H5" s="1">
        <f>B5+2*B12</f>
        <v>0.90318790500000001</v>
      </c>
      <c r="I5" s="1">
        <f t="shared" ref="I5:J9" si="1">C5+2*C12</f>
        <v>0.94919523899999991</v>
      </c>
      <c r="J5" s="1">
        <f t="shared" si="1"/>
        <v>0.95816362200000005</v>
      </c>
    </row>
    <row r="6" spans="1:16" x14ac:dyDescent="0.25">
      <c r="A6" s="3" t="s">
        <v>33</v>
      </c>
      <c r="B6">
        <f>'TopUp Sample'!B3</f>
        <v>0.88621148900000002</v>
      </c>
      <c r="C6">
        <f>'TopUp Sample'!C3</f>
        <v>0.93488536700000002</v>
      </c>
      <c r="D6">
        <f>'TopUp Sample'!D3</f>
        <v>0.93726857200000002</v>
      </c>
      <c r="E6" s="1">
        <f>B6-2*B13</f>
        <v>0.85562668900000005</v>
      </c>
      <c r="F6" s="1">
        <f>C6-2*C13</f>
        <v>0.90800916700000001</v>
      </c>
      <c r="G6" s="1">
        <f>D6-2*D13</f>
        <v>0.91161077200000007</v>
      </c>
      <c r="H6" s="1">
        <f>B6+2*B13</f>
        <v>0.91679628899999999</v>
      </c>
      <c r="I6" s="1">
        <f>C6+2*C13</f>
        <v>0.96176156700000004</v>
      </c>
      <c r="J6" s="1">
        <f>D6+2*D13</f>
        <v>0.96292637199999997</v>
      </c>
    </row>
    <row r="7" spans="1:16" x14ac:dyDescent="0.25">
      <c r="A7" s="3" t="s">
        <v>34</v>
      </c>
      <c r="B7">
        <f>'TopUp Sample'!B4</f>
        <v>0.91885114800000001</v>
      </c>
      <c r="C7">
        <f>'TopUp Sample'!C4</f>
        <v>0.93255936500000003</v>
      </c>
      <c r="D7">
        <f>'TopUp Sample'!D4</f>
        <v>0.93271876099999995</v>
      </c>
      <c r="E7" s="1">
        <f>B7-2*B14</f>
        <v>0.88738774799999998</v>
      </c>
      <c r="F7" s="1">
        <f t="shared" si="0"/>
        <v>0.90434556500000007</v>
      </c>
      <c r="G7" s="1">
        <f t="shared" si="0"/>
        <v>0.90556196099999997</v>
      </c>
      <c r="H7" s="1">
        <f>B7+2*B14</f>
        <v>0.95031454800000004</v>
      </c>
      <c r="I7" s="1">
        <f t="shared" si="1"/>
        <v>0.96077316499999998</v>
      </c>
      <c r="J7" s="1">
        <f>D7+2*D14</f>
        <v>0.95987556099999993</v>
      </c>
    </row>
    <row r="8" spans="1:16" x14ac:dyDescent="0.25">
      <c r="A8" s="3" t="s">
        <v>35</v>
      </c>
      <c r="B8">
        <f>'TopUp Sample'!B5</f>
        <v>0.89733762100000003</v>
      </c>
      <c r="C8">
        <f>'TopUp Sample'!C5</f>
        <v>0.91221048100000002</v>
      </c>
      <c r="D8">
        <f>'TopUp Sample'!D5</f>
        <v>0.91261060000000005</v>
      </c>
      <c r="E8" s="1">
        <f>B8-2*B15</f>
        <v>0.86594222100000007</v>
      </c>
      <c r="F8" s="1">
        <f t="shared" si="0"/>
        <v>0.88312928099999999</v>
      </c>
      <c r="G8" s="1">
        <f t="shared" si="0"/>
        <v>0.8846092000000001</v>
      </c>
      <c r="H8" s="1">
        <f>B8+2*B15</f>
        <v>0.92873302099999999</v>
      </c>
      <c r="I8" s="1">
        <f t="shared" si="1"/>
        <v>0.94129168100000005</v>
      </c>
      <c r="J8" s="1">
        <f t="shared" si="1"/>
        <v>0.940612</v>
      </c>
    </row>
    <row r="9" spans="1:16" x14ac:dyDescent="0.25">
      <c r="A9" s="3" t="s">
        <v>36</v>
      </c>
      <c r="B9">
        <f>'TopUp Sample'!B6</f>
        <v>0.84119116599999999</v>
      </c>
      <c r="C9">
        <f>'TopUp Sample'!C6</f>
        <v>0.881084325</v>
      </c>
      <c r="D9">
        <f>'TopUp Sample'!D6</f>
        <v>0.89232613900000002</v>
      </c>
      <c r="E9" s="1">
        <f>B9-2*B16</f>
        <v>0.810559166</v>
      </c>
      <c r="F9" s="1">
        <f t="shared" si="0"/>
        <v>0.85184052499999996</v>
      </c>
      <c r="G9" s="1">
        <f t="shared" si="0"/>
        <v>0.863604339</v>
      </c>
      <c r="H9" s="1">
        <f>B9+2*B16</f>
        <v>0.87182316599999998</v>
      </c>
      <c r="I9" s="1">
        <f t="shared" si="1"/>
        <v>0.91032812500000004</v>
      </c>
      <c r="J9" s="1">
        <f t="shared" si="1"/>
        <v>0.92104793900000004</v>
      </c>
    </row>
    <row r="11" spans="1:16" x14ac:dyDescent="0.25">
      <c r="A11" t="str">
        <f t="shared" ref="A11:A16" si="2">A4</f>
        <v>Wave</v>
      </c>
      <c r="B11" t="str">
        <f>'TopUp Sample'!B8</f>
        <v>P1_R_SD</v>
      </c>
      <c r="C11" t="str">
        <f>'TopUp Sample'!C8</f>
        <v>P2_R_SD</v>
      </c>
      <c r="D11" t="str">
        <f>'TopUp Sample'!D8</f>
        <v>P3_R_SD</v>
      </c>
      <c r="K11" s="3" t="s">
        <v>30</v>
      </c>
      <c r="L11" s="3" t="s">
        <v>31</v>
      </c>
    </row>
    <row r="12" spans="1:16" x14ac:dyDescent="0.25">
      <c r="A12" t="str">
        <f t="shared" si="2"/>
        <v>Wave 12</v>
      </c>
      <c r="B12">
        <f>'TopUp Sample'!B9</f>
        <v>1.44928E-2</v>
      </c>
      <c r="C12">
        <f>'TopUp Sample'!C9</f>
        <v>1.2056799999999999E-2</v>
      </c>
      <c r="D12">
        <f>'TopUp Sample'!D9</f>
        <v>1.07861E-2</v>
      </c>
      <c r="K12">
        <f>2*D12</f>
        <v>2.15722E-2</v>
      </c>
      <c r="L12">
        <f>2*B12</f>
        <v>2.89856E-2</v>
      </c>
    </row>
    <row r="13" spans="1:16" x14ac:dyDescent="0.25">
      <c r="A13" t="str">
        <f t="shared" si="2"/>
        <v>Wave 13</v>
      </c>
      <c r="B13">
        <f>'TopUp Sample'!B10</f>
        <v>1.5292399999999999E-2</v>
      </c>
      <c r="C13">
        <f>'TopUp Sample'!C10</f>
        <v>1.34381E-2</v>
      </c>
      <c r="D13">
        <f>'TopUp Sample'!D10</f>
        <v>1.2828900000000001E-2</v>
      </c>
      <c r="K13">
        <f>2*D13</f>
        <v>2.5657800000000001E-2</v>
      </c>
      <c r="L13">
        <f>2*B13</f>
        <v>3.0584799999999999E-2</v>
      </c>
    </row>
    <row r="14" spans="1:16" x14ac:dyDescent="0.25">
      <c r="A14" t="str">
        <f t="shared" si="2"/>
        <v>Wave 14</v>
      </c>
      <c r="B14">
        <f>'TopUp Sample'!B11</f>
        <v>1.5731700000000001E-2</v>
      </c>
      <c r="C14">
        <f>'TopUp Sample'!C11</f>
        <v>1.41069E-2</v>
      </c>
      <c r="D14">
        <f>'TopUp Sample'!D11</f>
        <v>1.3578399999999999E-2</v>
      </c>
      <c r="K14">
        <f>2*D14</f>
        <v>2.7156799999999998E-2</v>
      </c>
      <c r="L14">
        <f>2*B14</f>
        <v>3.1463400000000002E-2</v>
      </c>
    </row>
    <row r="15" spans="1:16" x14ac:dyDescent="0.25">
      <c r="A15" t="str">
        <f t="shared" si="2"/>
        <v>Wave 15</v>
      </c>
      <c r="B15">
        <f>'TopUp Sample'!B12</f>
        <v>1.5697699999999998E-2</v>
      </c>
      <c r="C15">
        <f>'TopUp Sample'!C12</f>
        <v>1.4540600000000001E-2</v>
      </c>
      <c r="D15">
        <f>'TopUp Sample'!D12</f>
        <v>1.40007E-2</v>
      </c>
      <c r="K15">
        <f>2*D15</f>
        <v>2.8001399999999999E-2</v>
      </c>
      <c r="L15">
        <f>2*B15</f>
        <v>3.1395399999999997E-2</v>
      </c>
    </row>
    <row r="16" spans="1:16" x14ac:dyDescent="0.25">
      <c r="A16" t="str">
        <f t="shared" si="2"/>
        <v>Wave 16</v>
      </c>
      <c r="B16">
        <f>'TopUp Sample'!B13</f>
        <v>1.5316E-2</v>
      </c>
      <c r="C16">
        <f>'TopUp Sample'!C13</f>
        <v>1.46219E-2</v>
      </c>
      <c r="D16">
        <f>'TopUp Sample'!D13</f>
        <v>1.4360899999999999E-2</v>
      </c>
      <c r="K16">
        <f>2*D16</f>
        <v>2.8721799999999999E-2</v>
      </c>
      <c r="L16">
        <f>2*B16</f>
        <v>3.0632E-2</v>
      </c>
    </row>
    <row r="18" spans="1:12" x14ac:dyDescent="0.25">
      <c r="A18" t="str">
        <f t="shared" ref="A18:A23" si="3">A11</f>
        <v>Wave</v>
      </c>
      <c r="B18" t="str">
        <f>'TopUp Sample'!B15</f>
        <v>P1_CV</v>
      </c>
      <c r="C18" t="str">
        <f>'TopUp Sample'!C15</f>
        <v>P2_CV</v>
      </c>
      <c r="D18" t="str">
        <f>'TopUp Sample'!D15</f>
        <v>P3_CV</v>
      </c>
      <c r="E18" t="str">
        <f>'TopUp Sample'!E15</f>
        <v>P1_CV_LB</v>
      </c>
      <c r="F18" t="str">
        <f>'TopUp Sample'!F15</f>
        <v>P2_CV_LB</v>
      </c>
      <c r="G18" t="str">
        <f>'TopUp Sample'!G15</f>
        <v>P3_CV_LB</v>
      </c>
      <c r="H18" t="str">
        <f>'TopUp Sample'!H15</f>
        <v>P1_CV_UB</v>
      </c>
      <c r="I18" t="str">
        <f>'TopUp Sample'!I15</f>
        <v>P2_CV_UB</v>
      </c>
      <c r="J18" t="str">
        <f>'TopUp Sample'!J15</f>
        <v>P3_CV_UB</v>
      </c>
    </row>
    <row r="19" spans="1:12" x14ac:dyDescent="0.25">
      <c r="A19" t="str">
        <f t="shared" si="3"/>
        <v>Wave 12</v>
      </c>
      <c r="B19">
        <f>'TopUp Sample'!B16</f>
        <v>8.0844405999999994E-2</v>
      </c>
      <c r="C19">
        <f>'TopUp Sample'!C16</f>
        <v>4.2401899999999999E-2</v>
      </c>
      <c r="D19">
        <f>'TopUp Sample'!D16</f>
        <v>3.4613999999999999E-2</v>
      </c>
      <c r="E19" s="1">
        <f>B19-2*B26</f>
        <v>6.2215605999999993E-2</v>
      </c>
      <c r="F19" s="1">
        <f t="shared" ref="F19:G23" si="4">C19-2*C26</f>
        <v>2.8754099999999998E-2</v>
      </c>
      <c r="G19" s="1">
        <f t="shared" si="4"/>
        <v>2.2837919999999998E-2</v>
      </c>
      <c r="H19" s="1">
        <f>B19+2*B26</f>
        <v>9.9473205999999995E-2</v>
      </c>
      <c r="I19" s="1">
        <f t="shared" ref="I19:J23" si="5">C19+2*C26</f>
        <v>5.6049700000000001E-2</v>
      </c>
      <c r="J19" s="1">
        <f t="shared" si="5"/>
        <v>4.639008E-2</v>
      </c>
    </row>
    <row r="20" spans="1:12" x14ac:dyDescent="0.25">
      <c r="A20" t="str">
        <f t="shared" si="3"/>
        <v>Wave 13</v>
      </c>
      <c r="B20">
        <f>'TopUp Sample'!B17</f>
        <v>7.7527183999999999E-2</v>
      </c>
      <c r="C20">
        <f>'TopUp Sample'!C17</f>
        <v>3.83328E-2</v>
      </c>
      <c r="D20">
        <f>'TopUp Sample'!D17</f>
        <v>3.5992700000000002E-2</v>
      </c>
      <c r="E20" s="1">
        <f>B20-2*B27</f>
        <v>5.6687983999999997E-2</v>
      </c>
      <c r="F20" s="1">
        <f>C20-2*C27</f>
        <v>2.2510800000000001E-2</v>
      </c>
      <c r="G20" s="1">
        <f>D20-2*D27</f>
        <v>2.1271240000000004E-2</v>
      </c>
      <c r="H20" s="1">
        <f>B20+2*B27</f>
        <v>9.8366384000000001E-2</v>
      </c>
      <c r="I20" s="1">
        <f>C20+2*C27</f>
        <v>5.4154800000000003E-2</v>
      </c>
      <c r="J20" s="1">
        <f>D20+2*D27</f>
        <v>5.0714160000000001E-2</v>
      </c>
    </row>
    <row r="21" spans="1:12" x14ac:dyDescent="0.25">
      <c r="A21" t="str">
        <f t="shared" si="3"/>
        <v>Wave 14</v>
      </c>
      <c r="B21">
        <f>'TopUp Sample'!B18</f>
        <v>5.4206799999999999E-2</v>
      </c>
      <c r="C21">
        <f>'TopUp Sample'!C18</f>
        <v>4.0549500000000002E-2</v>
      </c>
      <c r="D21">
        <f>'TopUp Sample'!D18</f>
        <v>3.9540699999999998E-2</v>
      </c>
      <c r="E21" s="1">
        <f>B21-2*B28</f>
        <v>3.3189200000000002E-2</v>
      </c>
      <c r="F21" s="1">
        <f t="shared" si="4"/>
        <v>2.3585500000000002E-2</v>
      </c>
      <c r="G21" s="1">
        <f t="shared" si="4"/>
        <v>2.35807E-2</v>
      </c>
      <c r="H21" s="1">
        <f>B21+2*B28</f>
        <v>7.5224399999999997E-2</v>
      </c>
      <c r="I21" s="1">
        <f t="shared" si="5"/>
        <v>5.7513500000000002E-2</v>
      </c>
      <c r="J21" s="1">
        <f>D21+2*D28</f>
        <v>5.55007E-2</v>
      </c>
    </row>
    <row r="22" spans="1:12" x14ac:dyDescent="0.25">
      <c r="A22" t="str">
        <f t="shared" si="3"/>
        <v>Wave 15</v>
      </c>
      <c r="B22">
        <f>'TopUp Sample'!B19</f>
        <v>6.9060015000000002E-2</v>
      </c>
      <c r="C22">
        <f>'TopUp Sample'!C19</f>
        <v>5.4302599999999999E-2</v>
      </c>
      <c r="D22">
        <f>'TopUp Sample'!D19</f>
        <v>5.27457E-2</v>
      </c>
      <c r="E22" s="1">
        <f>B22-2*B29</f>
        <v>4.7940015000000002E-2</v>
      </c>
      <c r="F22" s="1">
        <f t="shared" si="4"/>
        <v>3.6313999999999999E-2</v>
      </c>
      <c r="G22" s="1">
        <f t="shared" si="4"/>
        <v>3.5844500000000001E-2</v>
      </c>
      <c r="H22" s="1">
        <f>B22+2*B29</f>
        <v>9.0180015000000002E-2</v>
      </c>
      <c r="I22" s="1">
        <f t="shared" si="5"/>
        <v>7.22912E-2</v>
      </c>
      <c r="J22" s="1">
        <f t="shared" si="5"/>
        <v>6.9646899999999998E-2</v>
      </c>
    </row>
    <row r="23" spans="1:12" x14ac:dyDescent="0.25">
      <c r="A23" t="str">
        <f t="shared" si="3"/>
        <v>Wave 16</v>
      </c>
      <c r="B23">
        <f>'TopUp Sample'!B20</f>
        <v>0.11000004400000001</v>
      </c>
      <c r="C23">
        <f>'TopUp Sample'!C20</f>
        <v>7.4680175000000001E-2</v>
      </c>
      <c r="D23">
        <f>'TopUp Sample'!D20</f>
        <v>6.5780395000000005E-2</v>
      </c>
      <c r="E23" s="1">
        <f>B23-2*B30</f>
        <v>8.8779044000000001E-2</v>
      </c>
      <c r="F23" s="1">
        <f t="shared" si="4"/>
        <v>5.6313975000000002E-2</v>
      </c>
      <c r="G23" s="1">
        <f t="shared" si="4"/>
        <v>4.8232995000000001E-2</v>
      </c>
      <c r="H23" s="1">
        <f>B23+2*B30</f>
        <v>0.13122104400000001</v>
      </c>
      <c r="I23" s="1">
        <f t="shared" si="5"/>
        <v>9.3046375000000001E-2</v>
      </c>
      <c r="J23" s="1">
        <f t="shared" si="5"/>
        <v>8.332779500000001E-2</v>
      </c>
    </row>
    <row r="25" spans="1:12" x14ac:dyDescent="0.25">
      <c r="A25" t="str">
        <f t="shared" ref="A25:A30" si="6">A18</f>
        <v>Wave</v>
      </c>
      <c r="B25" t="str">
        <f>'TopUp Sample'!B22</f>
        <v>P1_CV_SD</v>
      </c>
      <c r="C25" t="str">
        <f>'TopUp Sample'!C22</f>
        <v>P2_CV_SD</v>
      </c>
      <c r="D25" t="str">
        <f>'TopUp Sample'!D22</f>
        <v>P3_CV_SD</v>
      </c>
      <c r="K25" s="3" t="s">
        <v>30</v>
      </c>
      <c r="L25" s="3" t="s">
        <v>31</v>
      </c>
    </row>
    <row r="26" spans="1:12" x14ac:dyDescent="0.25">
      <c r="A26" t="str">
        <f t="shared" si="6"/>
        <v>Wave 12</v>
      </c>
      <c r="B26">
        <f>'TopUp Sample'!B23</f>
        <v>9.3144000000000005E-3</v>
      </c>
      <c r="C26">
        <f>'TopUp Sample'!C23</f>
        <v>6.8238999999999999E-3</v>
      </c>
      <c r="D26">
        <f>'TopUp Sample'!D23</f>
        <v>5.8880399999999998E-3</v>
      </c>
      <c r="K26">
        <f>2*D26</f>
        <v>1.177608E-2</v>
      </c>
      <c r="L26">
        <f>2*B26</f>
        <v>1.8628800000000001E-2</v>
      </c>
    </row>
    <row r="27" spans="1:12" x14ac:dyDescent="0.25">
      <c r="A27" t="str">
        <f t="shared" si="6"/>
        <v>Wave 13</v>
      </c>
      <c r="B27">
        <f>'TopUp Sample'!B24</f>
        <v>1.0419599999999999E-2</v>
      </c>
      <c r="C27">
        <f>'TopUp Sample'!C24</f>
        <v>7.9109999999999996E-3</v>
      </c>
      <c r="D27">
        <f>'TopUp Sample'!D24</f>
        <v>7.3607300000000002E-3</v>
      </c>
      <c r="K27">
        <f>2*D27</f>
        <v>1.472146E-2</v>
      </c>
      <c r="L27">
        <f>2*B27</f>
        <v>2.0839199999999999E-2</v>
      </c>
    </row>
    <row r="28" spans="1:12" x14ac:dyDescent="0.25">
      <c r="A28" t="str">
        <f t="shared" si="6"/>
        <v>Wave 14</v>
      </c>
      <c r="B28">
        <f>'TopUp Sample'!B25</f>
        <v>1.05088E-2</v>
      </c>
      <c r="C28">
        <f>'TopUp Sample'!C25</f>
        <v>8.482E-3</v>
      </c>
      <c r="D28">
        <f>'TopUp Sample'!D25</f>
        <v>7.9799999999999992E-3</v>
      </c>
      <c r="K28">
        <f>2*D28</f>
        <v>1.5959999999999998E-2</v>
      </c>
      <c r="L28">
        <f>2*B28</f>
        <v>2.1017600000000001E-2</v>
      </c>
    </row>
    <row r="29" spans="1:12" x14ac:dyDescent="0.25">
      <c r="A29" t="str">
        <f t="shared" si="6"/>
        <v>Wave 15</v>
      </c>
      <c r="B29">
        <f>'TopUp Sample'!B26</f>
        <v>1.056E-2</v>
      </c>
      <c r="C29">
        <f>'TopUp Sample'!C26</f>
        <v>8.9943000000000002E-3</v>
      </c>
      <c r="D29">
        <f>'TopUp Sample'!D26</f>
        <v>8.4506000000000008E-3</v>
      </c>
      <c r="K29">
        <f>2*D29</f>
        <v>1.6901200000000002E-2</v>
      </c>
      <c r="L29">
        <f>2*B29</f>
        <v>2.112E-2</v>
      </c>
    </row>
    <row r="30" spans="1:12" x14ac:dyDescent="0.25">
      <c r="A30" t="str">
        <f t="shared" si="6"/>
        <v>Wave 16</v>
      </c>
      <c r="B30">
        <f>'TopUp Sample'!B27</f>
        <v>1.06105E-2</v>
      </c>
      <c r="C30">
        <f>'TopUp Sample'!C27</f>
        <v>9.1830999999999996E-3</v>
      </c>
      <c r="D30">
        <f>'TopUp Sample'!D27</f>
        <v>8.7737000000000006E-3</v>
      </c>
      <c r="K30">
        <f>2*D30</f>
        <v>1.7547400000000001E-2</v>
      </c>
      <c r="L30">
        <f>2*B30</f>
        <v>2.1221E-2</v>
      </c>
    </row>
    <row r="32" spans="1:12" x14ac:dyDescent="0.25">
      <c r="A32" s="2" t="s">
        <v>27</v>
      </c>
    </row>
    <row r="33" spans="1:14" x14ac:dyDescent="0.25">
      <c r="A33" t="s">
        <v>0</v>
      </c>
      <c r="B33" t="str">
        <f>B4</f>
        <v>P1_R</v>
      </c>
      <c r="C33" t="str">
        <f t="shared" ref="C33:J33" si="7">C4</f>
        <v>P2_R</v>
      </c>
      <c r="D33" t="str">
        <f t="shared" si="7"/>
        <v>P3_R</v>
      </c>
      <c r="E33" t="str">
        <f t="shared" si="7"/>
        <v>P1_R_LB</v>
      </c>
      <c r="F33" t="str">
        <f t="shared" si="7"/>
        <v>P2_R_LB</v>
      </c>
      <c r="G33" t="str">
        <f t="shared" si="7"/>
        <v>P3_R_LB</v>
      </c>
      <c r="H33" t="str">
        <f t="shared" si="7"/>
        <v>P1_R_UB</v>
      </c>
      <c r="I33" t="str">
        <f t="shared" si="7"/>
        <v>P2_R_UB</v>
      </c>
      <c r="J33" t="str">
        <f t="shared" si="7"/>
        <v>P3_R_UB</v>
      </c>
      <c r="M33" t="s">
        <v>150</v>
      </c>
    </row>
    <row r="34" spans="1:14" x14ac:dyDescent="0.25">
      <c r="A34" s="3" t="s">
        <v>32</v>
      </c>
      <c r="B34">
        <f>'[2]TopUp Sample'!B2</f>
        <v>0.87420230499999996</v>
      </c>
      <c r="C34">
        <f>'[2]TopUp Sample'!C2</f>
        <v>0.92508163899999996</v>
      </c>
      <c r="D34">
        <f>'[2]TopUp Sample'!D2</f>
        <v>0.93659142200000001</v>
      </c>
      <c r="E34" s="1">
        <f>B34-2*B41</f>
        <v>0.8452167049999999</v>
      </c>
      <c r="F34" s="1">
        <f t="shared" ref="F34:G38" si="8">C34-2*C41</f>
        <v>0.900968039</v>
      </c>
      <c r="G34" s="1">
        <f t="shared" si="8"/>
        <v>0.91501922199999997</v>
      </c>
      <c r="H34" s="1">
        <f>B34+2*B41</f>
        <v>0.90318790500000001</v>
      </c>
      <c r="I34" s="1">
        <f t="shared" ref="I34:J38" si="9">C34+2*C41</f>
        <v>0.94919523899999991</v>
      </c>
      <c r="J34" s="1">
        <f t="shared" si="9"/>
        <v>0.95816362200000005</v>
      </c>
      <c r="M34">
        <f>D34-D5</f>
        <v>0</v>
      </c>
    </row>
    <row r="35" spans="1:14" x14ac:dyDescent="0.25">
      <c r="A35" s="3" t="s">
        <v>33</v>
      </c>
      <c r="B35">
        <f>'[2]TopUp Sample'!B3</f>
        <v>0.88621148900000002</v>
      </c>
      <c r="C35">
        <f>'[2]TopUp Sample'!C3</f>
        <v>0.90423707600000003</v>
      </c>
      <c r="D35">
        <f>'[2]TopUp Sample'!D3</f>
        <v>0.89532192700000002</v>
      </c>
      <c r="E35" s="1">
        <f>B35-2*B42</f>
        <v>0.85562668900000005</v>
      </c>
      <c r="F35" s="1">
        <f>C35-2*C42</f>
        <v>0.87600887599999999</v>
      </c>
      <c r="G35" s="1">
        <f>D35-2*D42</f>
        <v>0.86799932700000004</v>
      </c>
      <c r="H35" s="1">
        <f>B35+2*B42</f>
        <v>0.91679628899999999</v>
      </c>
      <c r="I35" s="1">
        <f>C35+2*C42</f>
        <v>0.93246527600000007</v>
      </c>
      <c r="J35" s="1">
        <f>D35+2*D42</f>
        <v>0.92264452699999999</v>
      </c>
      <c r="M35">
        <f>D35-D6</f>
        <v>-4.1946645000000005E-2</v>
      </c>
    </row>
    <row r="36" spans="1:14" x14ac:dyDescent="0.25">
      <c r="A36" s="3" t="s">
        <v>34</v>
      </c>
      <c r="B36">
        <f>'[2]TopUp Sample'!B4</f>
        <v>0.91885114800000001</v>
      </c>
      <c r="C36">
        <f>'[2]TopUp Sample'!C4</f>
        <v>0.92220111000000005</v>
      </c>
      <c r="D36">
        <f>'[2]TopUp Sample'!D4</f>
        <v>0.916245278</v>
      </c>
      <c r="E36" s="1">
        <f>B36-2*B43</f>
        <v>0.88738774799999998</v>
      </c>
      <c r="F36" s="1">
        <f t="shared" si="8"/>
        <v>0.89323451000000009</v>
      </c>
      <c r="G36" s="1">
        <f t="shared" si="8"/>
        <v>0.88797867799999997</v>
      </c>
      <c r="H36" s="1">
        <f>B36+2*B43</f>
        <v>0.95031454800000004</v>
      </c>
      <c r="I36" s="1">
        <f t="shared" si="9"/>
        <v>0.95116771</v>
      </c>
      <c r="J36" s="1">
        <f>D36+2*D43</f>
        <v>0.94451187800000003</v>
      </c>
      <c r="M36">
        <f>D36-D7</f>
        <v>-1.6473482999999955E-2</v>
      </c>
    </row>
    <row r="37" spans="1:14" x14ac:dyDescent="0.25">
      <c r="A37" s="3" t="s">
        <v>35</v>
      </c>
      <c r="B37">
        <f>'[2]TopUp Sample'!B5</f>
        <v>0.89733762100000003</v>
      </c>
      <c r="C37">
        <f>'[2]TopUp Sample'!C5</f>
        <v>0.89592201999999999</v>
      </c>
      <c r="D37">
        <f>'[2]TopUp Sample'!D5</f>
        <v>0.88594900099999996</v>
      </c>
      <c r="E37" s="1">
        <f>B37-2*B44</f>
        <v>0.86594222100000007</v>
      </c>
      <c r="F37" s="1">
        <f t="shared" si="8"/>
        <v>0.86658002000000001</v>
      </c>
      <c r="G37" s="1">
        <f t="shared" si="8"/>
        <v>0.857364601</v>
      </c>
      <c r="H37" s="1">
        <f>B37+2*B44</f>
        <v>0.92873302099999999</v>
      </c>
      <c r="I37" s="1">
        <f t="shared" si="9"/>
        <v>0.92526401999999996</v>
      </c>
      <c r="J37" s="1">
        <f t="shared" si="9"/>
        <v>0.91453340099999991</v>
      </c>
      <c r="M37">
        <f>D37-D8</f>
        <v>-2.6661599000000091E-2</v>
      </c>
    </row>
    <row r="38" spans="1:14" x14ac:dyDescent="0.25">
      <c r="A38" s="3" t="s">
        <v>36</v>
      </c>
      <c r="B38">
        <f>'[2]TopUp Sample'!B6</f>
        <v>0.84119116599999999</v>
      </c>
      <c r="C38">
        <f>'[2]TopUp Sample'!C6</f>
        <v>0.86586721799999999</v>
      </c>
      <c r="D38">
        <f>'[2]TopUp Sample'!D6</f>
        <v>0.86817548700000002</v>
      </c>
      <c r="E38" s="1">
        <f>B38-2*B45</f>
        <v>0.810559166</v>
      </c>
      <c r="F38" s="1">
        <f t="shared" si="8"/>
        <v>0.83618821799999998</v>
      </c>
      <c r="G38" s="1">
        <f t="shared" si="8"/>
        <v>0.83906408700000001</v>
      </c>
      <c r="H38" s="1">
        <f>B38+2*B45</f>
        <v>0.87182316599999998</v>
      </c>
      <c r="I38" s="1">
        <f t="shared" si="9"/>
        <v>0.895546218</v>
      </c>
      <c r="J38" s="1">
        <f t="shared" si="9"/>
        <v>0.89728688700000003</v>
      </c>
      <c r="M38">
        <f>D38-D9</f>
        <v>-2.4150651999999995E-2</v>
      </c>
    </row>
    <row r="39" spans="1:14" x14ac:dyDescent="0.25">
      <c r="M39" s="12">
        <f>AVERAGE(M35:M38)</f>
        <v>-2.7308094750000012E-2</v>
      </c>
      <c r="N39" t="s">
        <v>147</v>
      </c>
    </row>
    <row r="40" spans="1:14" x14ac:dyDescent="0.25">
      <c r="A40" t="str">
        <f t="shared" ref="A40:A45" si="10">A33</f>
        <v>Wave</v>
      </c>
      <c r="B40" t="str">
        <f>B11</f>
        <v>P1_R_SD</v>
      </c>
      <c r="C40" t="str">
        <f>C11</f>
        <v>P2_R_SD</v>
      </c>
      <c r="D40" t="str">
        <f>D11</f>
        <v>P3_R_SD</v>
      </c>
      <c r="K40" s="3" t="s">
        <v>30</v>
      </c>
    </row>
    <row r="41" spans="1:14" x14ac:dyDescent="0.25">
      <c r="A41" t="str">
        <f t="shared" si="10"/>
        <v>Wave 12</v>
      </c>
      <c r="B41">
        <f>'[2]TopUp Sample'!B9</f>
        <v>1.44928E-2</v>
      </c>
      <c r="C41">
        <f>'[2]TopUp Sample'!C9</f>
        <v>1.2056799999999999E-2</v>
      </c>
      <c r="D41">
        <f>'[2]TopUp Sample'!D9</f>
        <v>1.07861E-2</v>
      </c>
      <c r="K41">
        <f>2*D41</f>
        <v>2.15722E-2</v>
      </c>
    </row>
    <row r="42" spans="1:14" x14ac:dyDescent="0.25">
      <c r="A42" t="str">
        <f t="shared" si="10"/>
        <v>Wave 13</v>
      </c>
      <c r="B42">
        <f>'[2]TopUp Sample'!B10</f>
        <v>1.5292399999999999E-2</v>
      </c>
      <c r="C42">
        <f>'[2]TopUp Sample'!C10</f>
        <v>1.4114099999999999E-2</v>
      </c>
      <c r="D42">
        <f>'[2]TopUp Sample'!D10</f>
        <v>1.3661299999999999E-2</v>
      </c>
      <c r="K42">
        <f>2*D42</f>
        <v>2.7322599999999999E-2</v>
      </c>
    </row>
    <row r="43" spans="1:14" x14ac:dyDescent="0.25">
      <c r="A43" t="str">
        <f t="shared" si="10"/>
        <v>Wave 14</v>
      </c>
      <c r="B43">
        <f>'[2]TopUp Sample'!B11</f>
        <v>1.5731700000000001E-2</v>
      </c>
      <c r="C43">
        <f>'[2]TopUp Sample'!C11</f>
        <v>1.4483299999999999E-2</v>
      </c>
      <c r="D43">
        <f>'[2]TopUp Sample'!D11</f>
        <v>1.41333E-2</v>
      </c>
      <c r="K43">
        <f>2*D43</f>
        <v>2.8266599999999999E-2</v>
      </c>
    </row>
    <row r="44" spans="1:14" x14ac:dyDescent="0.25">
      <c r="A44" t="str">
        <f t="shared" si="10"/>
        <v>Wave 15</v>
      </c>
      <c r="B44">
        <f>'[2]TopUp Sample'!B12</f>
        <v>1.5697699999999998E-2</v>
      </c>
      <c r="C44">
        <f>'[2]TopUp Sample'!C12</f>
        <v>1.4671E-2</v>
      </c>
      <c r="D44">
        <f>'[2]TopUp Sample'!D12</f>
        <v>1.42922E-2</v>
      </c>
      <c r="K44">
        <f>2*D44</f>
        <v>2.8584399999999999E-2</v>
      </c>
    </row>
    <row r="45" spans="1:14" x14ac:dyDescent="0.25">
      <c r="A45" t="str">
        <f t="shared" si="10"/>
        <v>Wave 16</v>
      </c>
      <c r="B45">
        <f>'[2]TopUp Sample'!B13</f>
        <v>1.5316E-2</v>
      </c>
      <c r="C45">
        <f>'[2]TopUp Sample'!C13</f>
        <v>1.48395E-2</v>
      </c>
      <c r="D45">
        <f>'[2]TopUp Sample'!D13</f>
        <v>1.45557E-2</v>
      </c>
      <c r="K45">
        <f>2*D45</f>
        <v>2.9111399999999999E-2</v>
      </c>
    </row>
    <row r="47" spans="1:14" x14ac:dyDescent="0.25">
      <c r="A47" t="str">
        <f t="shared" ref="A47:A52" si="11">A40</f>
        <v>Wave</v>
      </c>
      <c r="B47" t="str">
        <f>B18</f>
        <v>P1_CV</v>
      </c>
      <c r="C47" t="str">
        <f t="shared" ref="C47:J47" si="12">C18</f>
        <v>P2_CV</v>
      </c>
      <c r="D47" t="str">
        <f t="shared" si="12"/>
        <v>P3_CV</v>
      </c>
      <c r="E47" t="str">
        <f t="shared" si="12"/>
        <v>P1_CV_LB</v>
      </c>
      <c r="F47" t="str">
        <f t="shared" si="12"/>
        <v>P2_CV_LB</v>
      </c>
      <c r="G47" t="str">
        <f t="shared" si="12"/>
        <v>P3_CV_LB</v>
      </c>
      <c r="H47" t="str">
        <f t="shared" si="12"/>
        <v>P1_CV_UB</v>
      </c>
      <c r="I47" t="str">
        <f t="shared" si="12"/>
        <v>P2_CV_UB</v>
      </c>
      <c r="J47" t="str">
        <f t="shared" si="12"/>
        <v>P3_CV_UB</v>
      </c>
    </row>
    <row r="48" spans="1:14" x14ac:dyDescent="0.25">
      <c r="A48" t="str">
        <f t="shared" si="11"/>
        <v>Wave 12</v>
      </c>
      <c r="B48">
        <f>'[2]TopUp Sample'!B16</f>
        <v>8.0844405999999994E-2</v>
      </c>
      <c r="C48">
        <f>'[2]TopUp Sample'!C16</f>
        <v>4.2401899999999999E-2</v>
      </c>
      <c r="D48">
        <f>'[2]TopUp Sample'!D16</f>
        <v>3.4613999999999999E-2</v>
      </c>
      <c r="E48" s="1">
        <f>B48-2*B55</f>
        <v>6.2215605999999993E-2</v>
      </c>
      <c r="F48" s="1">
        <f t="shared" ref="F48:G52" si="13">C48-2*C55</f>
        <v>2.8754099999999998E-2</v>
      </c>
      <c r="G48" s="1">
        <f t="shared" si="13"/>
        <v>2.2837919999999998E-2</v>
      </c>
      <c r="H48" s="1">
        <f>B48+2*B55</f>
        <v>9.9473205999999995E-2</v>
      </c>
      <c r="I48" s="1">
        <f t="shared" ref="I48:J52" si="14">C48+2*C55</f>
        <v>5.6049700000000001E-2</v>
      </c>
      <c r="J48" s="1">
        <f t="shared" si="14"/>
        <v>4.639008E-2</v>
      </c>
    </row>
    <row r="49" spans="1:13" x14ac:dyDescent="0.25">
      <c r="A49" t="str">
        <f t="shared" si="11"/>
        <v>Wave 13</v>
      </c>
      <c r="B49">
        <f>'[2]TopUp Sample'!B17</f>
        <v>7.7527183999999999E-2</v>
      </c>
      <c r="C49">
        <f>'[2]TopUp Sample'!C17</f>
        <v>6.0163399999999999E-2</v>
      </c>
      <c r="D49">
        <f>'[2]TopUp Sample'!D17</f>
        <v>6.4457406999999994E-2</v>
      </c>
      <c r="E49" s="1">
        <f>B49-2*B56</f>
        <v>5.6687983999999997E-2</v>
      </c>
      <c r="F49" s="1">
        <f>C49-2*C56</f>
        <v>4.2428399999999998E-2</v>
      </c>
      <c r="G49" s="1">
        <f>D49-2*D56</f>
        <v>4.7632606999999993E-2</v>
      </c>
      <c r="H49" s="1">
        <f>B49+2*B56</f>
        <v>9.8366384000000001E-2</v>
      </c>
      <c r="I49" s="1">
        <f>C49+2*C56</f>
        <v>7.7898400000000007E-2</v>
      </c>
      <c r="J49" s="1">
        <f>D49+2*D56</f>
        <v>8.1282206999999995E-2</v>
      </c>
    </row>
    <row r="50" spans="1:13" x14ac:dyDescent="0.25">
      <c r="A50" t="str">
        <f t="shared" si="11"/>
        <v>Wave 14</v>
      </c>
      <c r="B50">
        <f>'[2]TopUp Sample'!B18</f>
        <v>5.4206799999999999E-2</v>
      </c>
      <c r="C50">
        <f>'[2]TopUp Sample'!C18</f>
        <v>4.8557200000000002E-2</v>
      </c>
      <c r="D50">
        <f>'[2]TopUp Sample'!D18</f>
        <v>5.1271299999999999E-2</v>
      </c>
      <c r="E50" s="1">
        <f>B50-2*B57</f>
        <v>3.3189200000000002E-2</v>
      </c>
      <c r="F50" s="1">
        <f t="shared" si="13"/>
        <v>3.0477800000000003E-2</v>
      </c>
      <c r="G50" s="1">
        <f t="shared" si="13"/>
        <v>3.3967299999999999E-2</v>
      </c>
      <c r="H50" s="1">
        <f>B50+2*B57</f>
        <v>7.5224399999999997E-2</v>
      </c>
      <c r="I50" s="1">
        <f t="shared" si="14"/>
        <v>6.6636600000000004E-2</v>
      </c>
      <c r="J50" s="1">
        <f>D50+2*D57</f>
        <v>6.8575300000000006E-2</v>
      </c>
    </row>
    <row r="51" spans="1:13" x14ac:dyDescent="0.25">
      <c r="A51" t="str">
        <f t="shared" si="11"/>
        <v>Wave 15</v>
      </c>
      <c r="B51">
        <f>'[2]TopUp Sample'!B19</f>
        <v>6.9060015000000002E-2</v>
      </c>
      <c r="C51">
        <f>'[2]TopUp Sample'!C19</f>
        <v>6.6217379000000007E-2</v>
      </c>
      <c r="D51">
        <f>'[2]TopUp Sample'!D19</f>
        <v>7.1239254000000002E-2</v>
      </c>
      <c r="E51" s="1">
        <f>B51-2*B58</f>
        <v>4.7940015000000002E-2</v>
      </c>
      <c r="F51" s="1">
        <f t="shared" si="13"/>
        <v>4.7548579000000007E-2</v>
      </c>
      <c r="G51" s="1">
        <f t="shared" si="13"/>
        <v>5.3383854000000001E-2</v>
      </c>
      <c r="H51" s="1">
        <f>B51+2*B58</f>
        <v>9.0180015000000002E-2</v>
      </c>
      <c r="I51" s="1">
        <f t="shared" si="14"/>
        <v>8.4886179000000006E-2</v>
      </c>
      <c r="J51" s="1">
        <f t="shared" si="14"/>
        <v>8.9094653999999995E-2</v>
      </c>
    </row>
    <row r="52" spans="1:13" x14ac:dyDescent="0.25">
      <c r="A52" t="str">
        <f t="shared" si="11"/>
        <v>Wave 16</v>
      </c>
      <c r="B52">
        <f>'[2]TopUp Sample'!B20</f>
        <v>0.11000004400000001</v>
      </c>
      <c r="C52">
        <f>'[2]TopUp Sample'!C20</f>
        <v>8.7658913000000005E-2</v>
      </c>
      <c r="D52">
        <f>'[2]TopUp Sample'!D20</f>
        <v>8.4075928999999994E-2</v>
      </c>
      <c r="E52" s="1">
        <f>B52-2*B59</f>
        <v>8.8779044000000001E-2</v>
      </c>
      <c r="F52" s="1">
        <f t="shared" si="13"/>
        <v>6.826151300000001E-2</v>
      </c>
      <c r="G52" s="1">
        <f t="shared" si="13"/>
        <v>6.5507728999999987E-2</v>
      </c>
      <c r="H52" s="1">
        <f>B52+2*B59</f>
        <v>0.13122104400000001</v>
      </c>
      <c r="I52" s="1">
        <f t="shared" si="14"/>
        <v>0.107056313</v>
      </c>
      <c r="J52" s="1">
        <f t="shared" si="14"/>
        <v>0.102644129</v>
      </c>
    </row>
    <row r="54" spans="1:13" x14ac:dyDescent="0.25">
      <c r="A54" t="str">
        <f t="shared" ref="A54:A59" si="15">A47</f>
        <v>Wave</v>
      </c>
      <c r="B54" t="str">
        <f>B25</f>
        <v>P1_CV_SD</v>
      </c>
      <c r="C54" t="str">
        <f>C25</f>
        <v>P2_CV_SD</v>
      </c>
      <c r="D54" t="str">
        <f>D25</f>
        <v>P3_CV_SD</v>
      </c>
      <c r="K54" s="3" t="s">
        <v>30</v>
      </c>
    </row>
    <row r="55" spans="1:13" x14ac:dyDescent="0.25">
      <c r="A55" t="str">
        <f t="shared" si="15"/>
        <v>Wave 12</v>
      </c>
      <c r="B55">
        <f>'[2]TopUp Sample'!B23</f>
        <v>9.3144000000000005E-3</v>
      </c>
      <c r="C55">
        <f>'[2]TopUp Sample'!C23</f>
        <v>6.8238999999999999E-3</v>
      </c>
      <c r="D55">
        <f>'[2]TopUp Sample'!D23</f>
        <v>5.8880399999999998E-3</v>
      </c>
      <c r="K55">
        <f>2*D55</f>
        <v>1.177608E-2</v>
      </c>
    </row>
    <row r="56" spans="1:13" x14ac:dyDescent="0.25">
      <c r="A56" t="str">
        <f t="shared" si="15"/>
        <v>Wave 13</v>
      </c>
      <c r="B56">
        <f>'[2]TopUp Sample'!B24</f>
        <v>1.0419599999999999E-2</v>
      </c>
      <c r="C56">
        <f>'[2]TopUp Sample'!C24</f>
        <v>8.8675000000000004E-3</v>
      </c>
      <c r="D56">
        <f>'[2]TopUp Sample'!D24</f>
        <v>8.4124000000000004E-3</v>
      </c>
      <c r="K56">
        <f>2*D56</f>
        <v>1.6824800000000001E-2</v>
      </c>
    </row>
    <row r="57" spans="1:13" x14ac:dyDescent="0.25">
      <c r="A57" t="str">
        <f t="shared" si="15"/>
        <v>Wave 14</v>
      </c>
      <c r="B57">
        <f>'[2]TopUp Sample'!B25</f>
        <v>1.05088E-2</v>
      </c>
      <c r="C57">
        <f>'[2]TopUp Sample'!C25</f>
        <v>9.0396999999999995E-3</v>
      </c>
      <c r="D57">
        <f>'[2]TopUp Sample'!D25</f>
        <v>8.652E-3</v>
      </c>
      <c r="K57">
        <f>2*D57</f>
        <v>1.7304E-2</v>
      </c>
    </row>
    <row r="58" spans="1:13" x14ac:dyDescent="0.25">
      <c r="A58" t="str">
        <f t="shared" si="15"/>
        <v>Wave 15</v>
      </c>
      <c r="B58">
        <f>'[2]TopUp Sample'!B26</f>
        <v>1.056E-2</v>
      </c>
      <c r="C58">
        <f>'[2]TopUp Sample'!C26</f>
        <v>9.3343999999999996E-3</v>
      </c>
      <c r="D58">
        <f>'[2]TopUp Sample'!D26</f>
        <v>8.9277000000000002E-3</v>
      </c>
      <c r="K58">
        <f>2*D58</f>
        <v>1.78554E-2</v>
      </c>
    </row>
    <row r="59" spans="1:13" x14ac:dyDescent="0.25">
      <c r="A59" t="str">
        <f t="shared" si="15"/>
        <v>Wave 16</v>
      </c>
      <c r="B59">
        <f>'[2]TopUp Sample'!B27</f>
        <v>1.06105E-2</v>
      </c>
      <c r="C59">
        <f>'[2]TopUp Sample'!C27</f>
        <v>9.6986999999999993E-3</v>
      </c>
      <c r="D59">
        <f>'[2]TopUp Sample'!D27</f>
        <v>9.2841E-3</v>
      </c>
      <c r="K59">
        <f>2*D59</f>
        <v>1.85682E-2</v>
      </c>
    </row>
    <row r="61" spans="1:13" x14ac:dyDescent="0.25">
      <c r="A61" s="2" t="s">
        <v>28</v>
      </c>
    </row>
    <row r="62" spans="1:13" x14ac:dyDescent="0.25">
      <c r="A62" t="s">
        <v>0</v>
      </c>
      <c r="B62" t="str">
        <f>B33</f>
        <v>P1_R</v>
      </c>
      <c r="C62" t="str">
        <f t="shared" ref="C62:J62" si="16">C33</f>
        <v>P2_R</v>
      </c>
      <c r="D62" t="str">
        <f t="shared" si="16"/>
        <v>P3_R</v>
      </c>
      <c r="E62" t="str">
        <f t="shared" si="16"/>
        <v>P1_R_LB</v>
      </c>
      <c r="F62" t="str">
        <f t="shared" si="16"/>
        <v>P2_R_LB</v>
      </c>
      <c r="G62" t="str">
        <f t="shared" si="16"/>
        <v>P3_R_LB</v>
      </c>
      <c r="H62" t="str">
        <f t="shared" si="16"/>
        <v>P1_R_UB</v>
      </c>
      <c r="I62" t="str">
        <f t="shared" si="16"/>
        <v>P2_R_UB</v>
      </c>
      <c r="J62" t="str">
        <f t="shared" si="16"/>
        <v>P3_R_UB</v>
      </c>
      <c r="M62" t="s">
        <v>146</v>
      </c>
    </row>
    <row r="63" spans="1:13" x14ac:dyDescent="0.25">
      <c r="A63" s="3" t="s">
        <v>32</v>
      </c>
      <c r="B63">
        <f>'[3]TopUp Sample'!B2</f>
        <v>0.87420230499999996</v>
      </c>
      <c r="C63">
        <f>'[3]TopUp Sample'!C2</f>
        <v>0.92508163899999996</v>
      </c>
      <c r="D63">
        <f>'[3]TopUp Sample'!D2</f>
        <v>0.93659142200000001</v>
      </c>
      <c r="E63" s="1">
        <f>B63-2*B70</f>
        <v>0.8452167049999999</v>
      </c>
      <c r="F63" s="1">
        <f t="shared" ref="F63:G67" si="17">C63-2*C70</f>
        <v>0.900968039</v>
      </c>
      <c r="G63" s="1">
        <f t="shared" si="17"/>
        <v>0.91501922199999997</v>
      </c>
      <c r="H63" s="1">
        <f>B63+2*B70</f>
        <v>0.90318790500000001</v>
      </c>
      <c r="I63" s="1">
        <f t="shared" ref="I63:J67" si="18">C63+2*C70</f>
        <v>0.94919523899999991</v>
      </c>
      <c r="J63" s="1">
        <f t="shared" si="18"/>
        <v>0.95816362200000005</v>
      </c>
      <c r="M63">
        <f>D63-D5</f>
        <v>0</v>
      </c>
    </row>
    <row r="64" spans="1:13" x14ac:dyDescent="0.25">
      <c r="A64" s="3" t="s">
        <v>33</v>
      </c>
      <c r="B64">
        <f>'[3]TopUp Sample'!B3</f>
        <v>0.88621148900000002</v>
      </c>
      <c r="C64" s="8">
        <f>[10]RISQoutput_w11r_simopt2_wave13_!$B$2</f>
        <v>0.94120913699999997</v>
      </c>
      <c r="D64" s="8">
        <f>[11]RISQoutput_w11r_simopt2_wave13_!$B$2</f>
        <v>0.95549147999999995</v>
      </c>
      <c r="E64" s="1">
        <f>B64-2*B71</f>
        <v>0.85562668900000005</v>
      </c>
      <c r="F64" s="1">
        <f>C64-2*C71</f>
        <v>0.90590733699999992</v>
      </c>
      <c r="G64" s="1">
        <f>D64-2*D71</f>
        <v>0.9166028799999999</v>
      </c>
      <c r="H64" s="1">
        <f>B64+2*B71</f>
        <v>0.91679628899999999</v>
      </c>
      <c r="I64" s="1">
        <f>C64+2*C71</f>
        <v>0.97651093700000002</v>
      </c>
      <c r="J64" s="1">
        <f>D64+2*D71</f>
        <v>0.99438008</v>
      </c>
      <c r="M64">
        <f>D64-D6</f>
        <v>1.8222907999999927E-2</v>
      </c>
    </row>
    <row r="65" spans="1:14" x14ac:dyDescent="0.25">
      <c r="A65" s="3" t="s">
        <v>34</v>
      </c>
      <c r="B65">
        <f>'[3]TopUp Sample'!B4</f>
        <v>0.91885114800000001</v>
      </c>
      <c r="C65" s="8">
        <f>[12]RISQoutput_w11r_simopt2_wave14_!$B$2</f>
        <v>0.92642659800000005</v>
      </c>
      <c r="D65" s="8">
        <f>[13]RISQoutput_w11r_simopt2_wave14_!$B$2</f>
        <v>0.93205443399999999</v>
      </c>
      <c r="E65" s="1">
        <f>B65-2*B72</f>
        <v>0.88738774799999998</v>
      </c>
      <c r="F65" s="1">
        <f t="shared" si="17"/>
        <v>0.894306398</v>
      </c>
      <c r="G65" s="1">
        <f t="shared" si="17"/>
        <v>0.89992903400000002</v>
      </c>
      <c r="H65" s="1">
        <f>B65+2*B72</f>
        <v>0.95031454800000004</v>
      </c>
      <c r="I65" s="1">
        <f t="shared" si="18"/>
        <v>0.95854679800000009</v>
      </c>
      <c r="J65" s="1">
        <f>D65+2*D72</f>
        <v>0.96417983399999996</v>
      </c>
      <c r="M65">
        <f>D65-D7</f>
        <v>-6.6432699999996458E-4</v>
      </c>
    </row>
    <row r="66" spans="1:14" x14ac:dyDescent="0.25">
      <c r="A66" s="3" t="s">
        <v>35</v>
      </c>
      <c r="B66">
        <f>'[3]TopUp Sample'!B5</f>
        <v>0.89733762100000003</v>
      </c>
      <c r="C66">
        <f>'[3]TopUp Sample'!C5</f>
        <v>0.95276275200000005</v>
      </c>
      <c r="D66">
        <f>'[3]TopUp Sample'!D5</f>
        <v>0.98609114799999997</v>
      </c>
      <c r="E66" s="1">
        <f>B66-2*B73</f>
        <v>0.86594222100000007</v>
      </c>
      <c r="F66" s="1">
        <f t="shared" si="17"/>
        <v>0.92106395200000002</v>
      </c>
      <c r="G66" s="1">
        <f t="shared" si="17"/>
        <v>0.953876948</v>
      </c>
      <c r="H66" s="1">
        <f>B66+2*B73</f>
        <v>0.92873302099999999</v>
      </c>
      <c r="I66" s="1">
        <f t="shared" si="18"/>
        <v>0.98446155200000007</v>
      </c>
      <c r="J66" s="1">
        <f t="shared" si="18"/>
        <v>1.0183053479999999</v>
      </c>
      <c r="M66">
        <f>D66-D8</f>
        <v>7.3480547999999923E-2</v>
      </c>
    </row>
    <row r="67" spans="1:14" x14ac:dyDescent="0.25">
      <c r="A67" s="3" t="s">
        <v>36</v>
      </c>
      <c r="B67">
        <f>'[3]TopUp Sample'!B6</f>
        <v>0.84119116599999999</v>
      </c>
      <c r="C67">
        <f>'[3]TopUp Sample'!C6</f>
        <v>0.90685309000000003</v>
      </c>
      <c r="D67">
        <f>'[3]TopUp Sample'!D6</f>
        <v>0.92855111999999995</v>
      </c>
      <c r="E67" s="1">
        <f>B67-2*B74</f>
        <v>0.810559166</v>
      </c>
      <c r="F67" s="1">
        <f t="shared" si="17"/>
        <v>0.87586609000000004</v>
      </c>
      <c r="G67" s="1">
        <f t="shared" si="17"/>
        <v>0.89705791999999995</v>
      </c>
      <c r="H67" s="1">
        <f>B67+2*B74</f>
        <v>0.87182316599999998</v>
      </c>
      <c r="I67" s="1">
        <f t="shared" si="18"/>
        <v>0.93784009000000002</v>
      </c>
      <c r="J67" s="1">
        <f t="shared" si="18"/>
        <v>0.96004431999999995</v>
      </c>
      <c r="M67">
        <f>D67-D9</f>
        <v>3.6224980999999934E-2</v>
      </c>
    </row>
    <row r="68" spans="1:14" x14ac:dyDescent="0.25">
      <c r="M68">
        <f>AVERAGE(M64:M67)</f>
        <v>3.1816027499999955E-2</v>
      </c>
      <c r="N68" t="s">
        <v>147</v>
      </c>
    </row>
    <row r="69" spans="1:14" x14ac:dyDescent="0.25">
      <c r="A69" t="str">
        <f t="shared" ref="A69:A74" si="19">A62</f>
        <v>Wave</v>
      </c>
      <c r="B69" t="str">
        <f>B40</f>
        <v>P1_R_SD</v>
      </c>
      <c r="C69" t="str">
        <f>C40</f>
        <v>P2_R_SD</v>
      </c>
      <c r="D69" t="str">
        <f>D40</f>
        <v>P3_R_SD</v>
      </c>
      <c r="K69" s="3" t="s">
        <v>30</v>
      </c>
    </row>
    <row r="70" spans="1:14" x14ac:dyDescent="0.25">
      <c r="A70" t="str">
        <f t="shared" si="19"/>
        <v>Wave 12</v>
      </c>
      <c r="B70">
        <f>'[3]TopUp Sample'!B9</f>
        <v>1.44928E-2</v>
      </c>
      <c r="C70">
        <f>'[3]TopUp Sample'!C9</f>
        <v>1.2056799999999999E-2</v>
      </c>
      <c r="D70">
        <f>'[3]TopUp Sample'!D9</f>
        <v>1.07861E-2</v>
      </c>
      <c r="K70">
        <f>2*D70</f>
        <v>2.15722E-2</v>
      </c>
    </row>
    <row r="71" spans="1:14" x14ac:dyDescent="0.25">
      <c r="A71" t="str">
        <f t="shared" si="19"/>
        <v>Wave 13</v>
      </c>
      <c r="B71">
        <f>'[3]TopUp Sample'!B10</f>
        <v>1.5292399999999999E-2</v>
      </c>
      <c r="C71">
        <f>'[3]TopUp Sample'!C10</f>
        <v>1.7650900000000001E-2</v>
      </c>
      <c r="D71">
        <f>'[3]TopUp Sample'!D10</f>
        <v>1.9444300000000001E-2</v>
      </c>
      <c r="K71">
        <f>2*D71</f>
        <v>3.8888600000000002E-2</v>
      </c>
    </row>
    <row r="72" spans="1:14" x14ac:dyDescent="0.25">
      <c r="A72" t="str">
        <f t="shared" si="19"/>
        <v>Wave 14</v>
      </c>
      <c r="B72">
        <f>'[3]TopUp Sample'!B11</f>
        <v>1.5731700000000001E-2</v>
      </c>
      <c r="C72">
        <f>'[3]TopUp Sample'!C11</f>
        <v>1.6060100000000001E-2</v>
      </c>
      <c r="D72">
        <f>'[3]TopUp Sample'!D11</f>
        <v>1.6062699999999999E-2</v>
      </c>
      <c r="K72">
        <f>2*D72</f>
        <v>3.2125399999999998E-2</v>
      </c>
    </row>
    <row r="73" spans="1:14" x14ac:dyDescent="0.25">
      <c r="A73" t="str">
        <f t="shared" si="19"/>
        <v>Wave 15</v>
      </c>
      <c r="B73">
        <f>'[3]TopUp Sample'!B12</f>
        <v>1.5697699999999998E-2</v>
      </c>
      <c r="C73">
        <f>'[3]TopUp Sample'!C12</f>
        <v>1.58494E-2</v>
      </c>
      <c r="D73">
        <f>'[3]TopUp Sample'!D12</f>
        <v>1.6107099999999999E-2</v>
      </c>
      <c r="K73">
        <f>2*D73</f>
        <v>3.2214199999999998E-2</v>
      </c>
    </row>
    <row r="74" spans="1:14" x14ac:dyDescent="0.25">
      <c r="A74" t="str">
        <f t="shared" si="19"/>
        <v>Wave 16</v>
      </c>
      <c r="B74">
        <f>'[3]TopUp Sample'!B13</f>
        <v>1.5316E-2</v>
      </c>
      <c r="C74">
        <f>'[3]TopUp Sample'!C13</f>
        <v>1.54935E-2</v>
      </c>
      <c r="D74">
        <f>'[3]TopUp Sample'!D13</f>
        <v>1.5746599999999999E-2</v>
      </c>
      <c r="K74">
        <f>2*D74</f>
        <v>3.1493199999999999E-2</v>
      </c>
    </row>
    <row r="76" spans="1:14" x14ac:dyDescent="0.25">
      <c r="A76" t="str">
        <f t="shared" ref="A76:A81" si="20">A69</f>
        <v>Wave</v>
      </c>
      <c r="B76" t="str">
        <f>B47</f>
        <v>P1_CV</v>
      </c>
      <c r="C76" t="str">
        <f t="shared" ref="C76:J76" si="21">C47</f>
        <v>P2_CV</v>
      </c>
      <c r="D76" t="str">
        <f t="shared" si="21"/>
        <v>P3_CV</v>
      </c>
      <c r="E76" t="str">
        <f t="shared" si="21"/>
        <v>P1_CV_LB</v>
      </c>
      <c r="F76" t="str">
        <f t="shared" si="21"/>
        <v>P2_CV_LB</v>
      </c>
      <c r="G76" t="str">
        <f t="shared" si="21"/>
        <v>P3_CV_LB</v>
      </c>
      <c r="H76" t="str">
        <f t="shared" si="21"/>
        <v>P1_CV_UB</v>
      </c>
      <c r="I76" t="str">
        <f t="shared" si="21"/>
        <v>P2_CV_UB</v>
      </c>
      <c r="J76" t="str">
        <f t="shared" si="21"/>
        <v>P3_CV_UB</v>
      </c>
    </row>
    <row r="77" spans="1:14" x14ac:dyDescent="0.25">
      <c r="A77" t="str">
        <f t="shared" si="20"/>
        <v>Wave 12</v>
      </c>
      <c r="B77">
        <f>'[3]TopUp Sample'!B16</f>
        <v>8.0844405999999994E-2</v>
      </c>
      <c r="C77">
        <f>'[3]TopUp Sample'!C16</f>
        <v>4.2401899999999999E-2</v>
      </c>
      <c r="D77">
        <f>'[3]TopUp Sample'!D16</f>
        <v>3.4613999999999999E-2</v>
      </c>
      <c r="E77" s="1">
        <f>B77-2*B84</f>
        <v>6.2215605999999993E-2</v>
      </c>
      <c r="F77" s="1">
        <f t="shared" ref="F77:G81" si="22">C77-2*C84</f>
        <v>2.8754099999999998E-2</v>
      </c>
      <c r="G77" s="1">
        <f t="shared" si="22"/>
        <v>2.2837919999999998E-2</v>
      </c>
      <c r="H77" s="1">
        <f>B77+2*B84</f>
        <v>9.9473205999999995E-2</v>
      </c>
      <c r="I77" s="1">
        <f t="shared" ref="I77:J81" si="23">C77+2*C84</f>
        <v>5.6049700000000001E-2</v>
      </c>
      <c r="J77" s="1">
        <f t="shared" si="23"/>
        <v>4.639008E-2</v>
      </c>
    </row>
    <row r="78" spans="1:14" x14ac:dyDescent="0.25">
      <c r="A78" t="str">
        <f t="shared" si="20"/>
        <v>Wave 13</v>
      </c>
      <c r="B78">
        <f>'[3]TopUp Sample'!B17</f>
        <v>7.7527183999999999E-2</v>
      </c>
      <c r="C78" s="8">
        <f>[10]RISQoutput_w11r_simopt2_wave13_!$K$2</f>
        <v>3.6990599999999998E-2</v>
      </c>
      <c r="D78" s="8">
        <f>[11]RISQoutput_w11r_simopt2_wave13_!$K$2</f>
        <v>2.7489099999999999E-2</v>
      </c>
      <c r="E78" s="1">
        <f>B78-2*B85</f>
        <v>5.6687983999999997E-2</v>
      </c>
      <c r="F78" s="1">
        <f>C78-2*C85</f>
        <v>1.4778999999999997E-2</v>
      </c>
      <c r="G78" s="1">
        <f>D78-2*D85</f>
        <v>3.470899999999999E-3</v>
      </c>
      <c r="H78" s="1">
        <f>B78+2*B85</f>
        <v>9.8366384000000001E-2</v>
      </c>
      <c r="I78" s="1">
        <f>C78+2*C85</f>
        <v>5.9202199999999996E-2</v>
      </c>
      <c r="J78" s="1">
        <f>D78+2*D85</f>
        <v>5.1507299999999999E-2</v>
      </c>
    </row>
    <row r="79" spans="1:14" x14ac:dyDescent="0.25">
      <c r="A79" t="str">
        <f t="shared" si="20"/>
        <v>Wave 14</v>
      </c>
      <c r="B79">
        <f>'[3]TopUp Sample'!B18</f>
        <v>5.4206799999999999E-2</v>
      </c>
      <c r="C79" s="8">
        <f>[12]RISQoutput_w11r_simopt2_wave14_!$K$2</f>
        <v>4.6075499999999998E-2</v>
      </c>
      <c r="D79" s="8">
        <f>[13]RISQoutput_w11r_simopt2_wave14_!$K$2</f>
        <v>4.1878600000000002E-2</v>
      </c>
      <c r="E79" s="1">
        <f>B79-2*B86</f>
        <v>3.3189200000000002E-2</v>
      </c>
      <c r="F79" s="1">
        <f t="shared" si="22"/>
        <v>2.59601E-2</v>
      </c>
      <c r="G79" s="1">
        <f t="shared" si="22"/>
        <v>2.2078E-2</v>
      </c>
      <c r="H79" s="1">
        <f>B79+2*B86</f>
        <v>7.5224399999999997E-2</v>
      </c>
      <c r="I79" s="1">
        <f t="shared" si="23"/>
        <v>6.6190899999999997E-2</v>
      </c>
      <c r="J79" s="1">
        <f>D79+2*D86</f>
        <v>6.1679200000000003E-2</v>
      </c>
    </row>
    <row r="80" spans="1:14" x14ac:dyDescent="0.25">
      <c r="A80" t="str">
        <f t="shared" si="20"/>
        <v>Wave 15</v>
      </c>
      <c r="B80">
        <f>'[3]TopUp Sample'!B19</f>
        <v>6.9060015000000002E-2</v>
      </c>
      <c r="C80">
        <f>'[3]TopUp Sample'!C19</f>
        <v>3.02067E-2</v>
      </c>
      <c r="D80">
        <f>'[3]TopUp Sample'!D19</f>
        <v>8.7445000000000005E-3</v>
      </c>
      <c r="E80" s="1">
        <f>B80-2*B87</f>
        <v>4.7940015000000002E-2</v>
      </c>
      <c r="F80" s="1">
        <f t="shared" si="22"/>
        <v>9.9362999999999986E-3</v>
      </c>
      <c r="G80" s="1">
        <f t="shared" si="22"/>
        <v>-1.1508699999999998E-2</v>
      </c>
      <c r="H80" s="1">
        <f>B80+2*B87</f>
        <v>9.0180015000000002E-2</v>
      </c>
      <c r="I80" s="1">
        <f t="shared" si="23"/>
        <v>5.0477099999999997E-2</v>
      </c>
      <c r="J80" s="1">
        <f t="shared" si="23"/>
        <v>2.8997700000000001E-2</v>
      </c>
    </row>
    <row r="81" spans="1:13" x14ac:dyDescent="0.25">
      <c r="A81" t="str">
        <f t="shared" si="20"/>
        <v>Wave 16</v>
      </c>
      <c r="B81">
        <f>'[3]TopUp Sample'!B20</f>
        <v>0.11000004400000001</v>
      </c>
      <c r="C81">
        <f>'[3]TopUp Sample'!C20</f>
        <v>6.0963299999999998E-2</v>
      </c>
      <c r="D81">
        <f>'[3]TopUp Sample'!D20</f>
        <v>4.58041E-2</v>
      </c>
      <c r="E81" s="1">
        <f>B81-2*B88</f>
        <v>8.8779044000000001E-2</v>
      </c>
      <c r="F81" s="1">
        <f t="shared" si="22"/>
        <v>4.0682499999999996E-2</v>
      </c>
      <c r="G81" s="1">
        <f t="shared" si="22"/>
        <v>2.5614500000000002E-2</v>
      </c>
      <c r="H81" s="1">
        <f>B81+2*B88</f>
        <v>0.13122104400000001</v>
      </c>
      <c r="I81" s="1">
        <f t="shared" si="23"/>
        <v>8.12441E-2</v>
      </c>
      <c r="J81" s="1">
        <f t="shared" si="23"/>
        <v>6.5993700000000002E-2</v>
      </c>
    </row>
    <row r="83" spans="1:13" x14ac:dyDescent="0.25">
      <c r="A83" t="str">
        <f t="shared" ref="A83:A88" si="24">A76</f>
        <v>Wave</v>
      </c>
      <c r="B83" t="str">
        <f>B54</f>
        <v>P1_CV_SD</v>
      </c>
      <c r="C83" t="str">
        <f>C54</f>
        <v>P2_CV_SD</v>
      </c>
      <c r="D83" t="str">
        <f>D54</f>
        <v>P3_CV_SD</v>
      </c>
      <c r="K83" s="3" t="s">
        <v>30</v>
      </c>
    </row>
    <row r="84" spans="1:13" x14ac:dyDescent="0.25">
      <c r="A84" t="str">
        <f t="shared" si="24"/>
        <v>Wave 12</v>
      </c>
      <c r="B84">
        <f>'[3]TopUp Sample'!B23</f>
        <v>9.3144000000000005E-3</v>
      </c>
      <c r="C84">
        <f>'[3]TopUp Sample'!C23</f>
        <v>6.8238999999999999E-3</v>
      </c>
      <c r="D84">
        <f>'[3]TopUp Sample'!D23</f>
        <v>5.8880399999999998E-3</v>
      </c>
      <c r="K84">
        <f>2*D84</f>
        <v>1.177608E-2</v>
      </c>
    </row>
    <row r="85" spans="1:13" x14ac:dyDescent="0.25">
      <c r="A85" t="str">
        <f t="shared" si="24"/>
        <v>Wave 13</v>
      </c>
      <c r="B85">
        <f>'[3]TopUp Sample'!B24</f>
        <v>1.0419599999999999E-2</v>
      </c>
      <c r="C85">
        <f>'[3]TopUp Sample'!C24</f>
        <v>1.1105800000000001E-2</v>
      </c>
      <c r="D85">
        <f>'[3]TopUp Sample'!D24</f>
        <v>1.20091E-2</v>
      </c>
      <c r="K85">
        <f>2*D85</f>
        <v>2.40182E-2</v>
      </c>
    </row>
    <row r="86" spans="1:13" x14ac:dyDescent="0.25">
      <c r="A86" t="str">
        <f t="shared" si="24"/>
        <v>Wave 14</v>
      </c>
      <c r="B86">
        <f>'[3]TopUp Sample'!B25</f>
        <v>1.05088E-2</v>
      </c>
      <c r="C86">
        <f>'[3]TopUp Sample'!C25</f>
        <v>1.0057699999999999E-2</v>
      </c>
      <c r="D86">
        <f>'[3]TopUp Sample'!D25</f>
        <v>9.9003000000000008E-3</v>
      </c>
      <c r="K86">
        <f>2*D86</f>
        <v>1.9800600000000002E-2</v>
      </c>
    </row>
    <row r="87" spans="1:13" x14ac:dyDescent="0.25">
      <c r="A87" t="str">
        <f t="shared" si="24"/>
        <v>Wave 15</v>
      </c>
      <c r="B87">
        <f>'[3]TopUp Sample'!B26</f>
        <v>1.056E-2</v>
      </c>
      <c r="C87">
        <f>'[3]TopUp Sample'!C26</f>
        <v>1.01352E-2</v>
      </c>
      <c r="D87">
        <f>'[3]TopUp Sample'!D26</f>
        <v>1.0126599999999999E-2</v>
      </c>
      <c r="K87">
        <f>2*D87</f>
        <v>2.0253199999999999E-2</v>
      </c>
    </row>
    <row r="88" spans="1:13" x14ac:dyDescent="0.25">
      <c r="A88" t="str">
        <f t="shared" si="24"/>
        <v>Wave 16</v>
      </c>
      <c r="B88">
        <f>'[3]TopUp Sample'!B27</f>
        <v>1.06105E-2</v>
      </c>
      <c r="C88">
        <f>'[3]TopUp Sample'!C27</f>
        <v>1.0140400000000001E-2</v>
      </c>
      <c r="D88">
        <f>'[3]TopUp Sample'!D27</f>
        <v>1.0094799999999999E-2</v>
      </c>
      <c r="K88">
        <f>2*D88</f>
        <v>2.0189599999999999E-2</v>
      </c>
    </row>
    <row r="90" spans="1:13" x14ac:dyDescent="0.25">
      <c r="A90" s="2" t="s">
        <v>29</v>
      </c>
    </row>
    <row r="91" spans="1:13" x14ac:dyDescent="0.25">
      <c r="A91" t="s">
        <v>0</v>
      </c>
      <c r="B91" t="str">
        <f>B62</f>
        <v>P1_R</v>
      </c>
      <c r="C91" t="str">
        <f t="shared" ref="C91:J91" si="25">C62</f>
        <v>P2_R</v>
      </c>
      <c r="D91" t="str">
        <f t="shared" si="25"/>
        <v>P3_R</v>
      </c>
      <c r="E91" t="str">
        <f t="shared" si="25"/>
        <v>P1_R_LB</v>
      </c>
      <c r="F91" t="str">
        <f t="shared" si="25"/>
        <v>P2_R_LB</v>
      </c>
      <c r="G91" t="str">
        <f t="shared" si="25"/>
        <v>P3_R_LB</v>
      </c>
      <c r="H91" t="str">
        <f t="shared" si="25"/>
        <v>P1_R_UB</v>
      </c>
      <c r="I91" t="str">
        <f t="shared" si="25"/>
        <v>P2_R_UB</v>
      </c>
      <c r="J91" t="str">
        <f t="shared" si="25"/>
        <v>P3_R_UB</v>
      </c>
      <c r="M91" t="s">
        <v>149</v>
      </c>
    </row>
    <row r="92" spans="1:13" x14ac:dyDescent="0.25">
      <c r="A92" s="3" t="s">
        <v>32</v>
      </c>
      <c r="B92">
        <f>'[4]TopUp Sample'!B2</f>
        <v>0.87420230499999996</v>
      </c>
      <c r="C92">
        <f>'[4]TopUp Sample'!C2</f>
        <v>0.92508163899999996</v>
      </c>
      <c r="D92">
        <f>'[4]TopUp Sample'!D2</f>
        <v>0.93659142200000001</v>
      </c>
      <c r="E92" s="1">
        <f>B92-2*B99</f>
        <v>0.8452167049999999</v>
      </c>
      <c r="F92" s="1">
        <f t="shared" ref="F92:G96" si="26">C92-2*C99</f>
        <v>0.900968039</v>
      </c>
      <c r="G92" s="1">
        <f t="shared" si="26"/>
        <v>0.91501922199999997</v>
      </c>
      <c r="H92" s="1">
        <f>B92+2*B99</f>
        <v>0.90318790500000001</v>
      </c>
      <c r="I92" s="1">
        <f t="shared" ref="I92:J96" si="27">C92+2*C99</f>
        <v>0.94919523899999991</v>
      </c>
      <c r="J92" s="1">
        <f t="shared" si="27"/>
        <v>0.95816362200000005</v>
      </c>
      <c r="M92">
        <f>D92-D5</f>
        <v>0</v>
      </c>
    </row>
    <row r="93" spans="1:13" x14ac:dyDescent="0.25">
      <c r="A93" s="3" t="s">
        <v>33</v>
      </c>
      <c r="B93">
        <f>'[4]TopUp Sample'!B3</f>
        <v>0.88621148900000002</v>
      </c>
      <c r="C93">
        <f>'[4]TopUp Sample'!C3</f>
        <v>0.977436678</v>
      </c>
      <c r="D93">
        <f>'[4]TopUp Sample'!D3</f>
        <v>0.98967896499999997</v>
      </c>
      <c r="E93" s="1">
        <f>B93-2*B100</f>
        <v>0.85562668900000005</v>
      </c>
      <c r="F93" s="1">
        <f>C93-2*C100</f>
        <v>0.94589807800000003</v>
      </c>
      <c r="G93" s="1">
        <f>D93-2*D100</f>
        <v>0.95871376499999994</v>
      </c>
      <c r="H93" s="1">
        <f>B93+2*B100</f>
        <v>0.91679628899999999</v>
      </c>
      <c r="I93" s="1">
        <f>C93+2*C100</f>
        <v>1.0089752780000001</v>
      </c>
      <c r="J93" s="1">
        <f>D93+2*D100</f>
        <v>1.020644165</v>
      </c>
      <c r="M93">
        <f>D93-D6</f>
        <v>5.2410392999999944E-2</v>
      </c>
    </row>
    <row r="94" spans="1:13" x14ac:dyDescent="0.25">
      <c r="A94" s="3" t="s">
        <v>34</v>
      </c>
      <c r="B94">
        <f>'[4]TopUp Sample'!B4</f>
        <v>0.91885114800000001</v>
      </c>
      <c r="C94">
        <f>'[4]TopUp Sample'!C4</f>
        <v>0.96130032600000004</v>
      </c>
      <c r="D94">
        <f>'[4]TopUp Sample'!D4</f>
        <v>0.96636205200000003</v>
      </c>
      <c r="E94" s="1">
        <f>B94-2*B101</f>
        <v>0.88738774799999998</v>
      </c>
      <c r="F94" s="1">
        <f t="shared" si="26"/>
        <v>0.93044832600000005</v>
      </c>
      <c r="G94" s="1">
        <f t="shared" si="26"/>
        <v>0.93577185200000002</v>
      </c>
      <c r="H94" s="1">
        <f>B94+2*B101</f>
        <v>0.95031454800000004</v>
      </c>
      <c r="I94" s="1">
        <f t="shared" si="27"/>
        <v>0.99215232600000003</v>
      </c>
      <c r="J94" s="1">
        <f>D94+2*D101</f>
        <v>0.99695225200000004</v>
      </c>
      <c r="M94">
        <f>D94-D7</f>
        <v>3.3643291000000075E-2</v>
      </c>
    </row>
    <row r="95" spans="1:13" x14ac:dyDescent="0.25">
      <c r="A95" s="3" t="s">
        <v>35</v>
      </c>
      <c r="B95">
        <f>'[4]TopUp Sample'!B5</f>
        <v>0.89733762100000003</v>
      </c>
      <c r="C95">
        <f>'[4]TopUp Sample'!C5</f>
        <v>0.92765932299999998</v>
      </c>
      <c r="D95">
        <f>'[4]TopUp Sample'!D5</f>
        <v>0.93288353099999999</v>
      </c>
      <c r="E95" s="1">
        <f>B95-2*B102</f>
        <v>0.86594222100000007</v>
      </c>
      <c r="F95" s="1">
        <f t="shared" si="26"/>
        <v>0.89697692299999998</v>
      </c>
      <c r="G95" s="1">
        <f t="shared" si="26"/>
        <v>0.90243013100000002</v>
      </c>
      <c r="H95" s="1">
        <f>B95+2*B102</f>
        <v>0.92873302099999999</v>
      </c>
      <c r="I95" s="1">
        <f t="shared" si="27"/>
        <v>0.95834172299999998</v>
      </c>
      <c r="J95" s="1">
        <f t="shared" si="27"/>
        <v>0.96333693099999995</v>
      </c>
      <c r="M95">
        <f>D95-D8</f>
        <v>2.0272930999999939E-2</v>
      </c>
    </row>
    <row r="96" spans="1:13" x14ac:dyDescent="0.25">
      <c r="A96" s="3" t="s">
        <v>36</v>
      </c>
      <c r="B96">
        <f>'[4]TopUp Sample'!B6</f>
        <v>0.84119116599999999</v>
      </c>
      <c r="C96">
        <f>'[4]TopUp Sample'!C6</f>
        <v>0.89192033800000003</v>
      </c>
      <c r="D96">
        <f>'[4]TopUp Sample'!D6</f>
        <v>0.90739893999999999</v>
      </c>
      <c r="E96" s="1">
        <f>B96-2*B103</f>
        <v>0.810559166</v>
      </c>
      <c r="F96" s="1">
        <f t="shared" si="26"/>
        <v>0.86142133799999998</v>
      </c>
      <c r="G96" s="1">
        <f t="shared" si="26"/>
        <v>0.87679074000000001</v>
      </c>
      <c r="H96" s="1">
        <f>B96+2*B103</f>
        <v>0.87182316599999998</v>
      </c>
      <c r="I96" s="1">
        <f t="shared" si="27"/>
        <v>0.92241933800000009</v>
      </c>
      <c r="J96" s="1">
        <f t="shared" si="27"/>
        <v>0.93800713999999996</v>
      </c>
      <c r="M96">
        <f>D96-D9</f>
        <v>1.5072800999999969E-2</v>
      </c>
    </row>
    <row r="97" spans="1:14" x14ac:dyDescent="0.25">
      <c r="M97" s="12">
        <f>AVERAGE(M93:M96)</f>
        <v>3.0349853999999982E-2</v>
      </c>
      <c r="N97" t="s">
        <v>147</v>
      </c>
    </row>
    <row r="98" spans="1:14" x14ac:dyDescent="0.25">
      <c r="A98" t="str">
        <f t="shared" ref="A98:A103" si="28">A91</f>
        <v>Wave</v>
      </c>
      <c r="B98" t="str">
        <f>B69</f>
        <v>P1_R_SD</v>
      </c>
      <c r="C98" t="str">
        <f>C69</f>
        <v>P2_R_SD</v>
      </c>
      <c r="D98" t="str">
        <f>D69</f>
        <v>P3_R_SD</v>
      </c>
      <c r="K98" s="3" t="s">
        <v>30</v>
      </c>
    </row>
    <row r="99" spans="1:14" x14ac:dyDescent="0.25">
      <c r="A99" t="str">
        <f t="shared" si="28"/>
        <v>Wave 12</v>
      </c>
      <c r="B99">
        <f>'[4]TopUp Sample'!B9</f>
        <v>1.44928E-2</v>
      </c>
      <c r="C99">
        <f>'[4]TopUp Sample'!C9</f>
        <v>1.2056799999999999E-2</v>
      </c>
      <c r="D99">
        <f>'[4]TopUp Sample'!D9</f>
        <v>1.07861E-2</v>
      </c>
      <c r="K99">
        <f>2*D99</f>
        <v>2.15722E-2</v>
      </c>
    </row>
    <row r="100" spans="1:14" x14ac:dyDescent="0.25">
      <c r="A100" t="str">
        <f t="shared" si="28"/>
        <v>Wave 13</v>
      </c>
      <c r="B100">
        <f>'[4]TopUp Sample'!B10</f>
        <v>1.5292399999999999E-2</v>
      </c>
      <c r="C100">
        <f>'[4]TopUp Sample'!C10</f>
        <v>1.57693E-2</v>
      </c>
      <c r="D100">
        <f>'[4]TopUp Sample'!D10</f>
        <v>1.5482599999999999E-2</v>
      </c>
      <c r="K100">
        <f>2*D100</f>
        <v>3.0965199999999998E-2</v>
      </c>
    </row>
    <row r="101" spans="1:14" x14ac:dyDescent="0.25">
      <c r="A101" t="str">
        <f t="shared" si="28"/>
        <v>Wave 14</v>
      </c>
      <c r="B101">
        <f>'[4]TopUp Sample'!B11</f>
        <v>1.5731700000000001E-2</v>
      </c>
      <c r="C101">
        <f>'[4]TopUp Sample'!C11</f>
        <v>1.5426E-2</v>
      </c>
      <c r="D101">
        <f>'[4]TopUp Sample'!D11</f>
        <v>1.5295100000000001E-2</v>
      </c>
      <c r="K101">
        <f>2*D101</f>
        <v>3.0590200000000001E-2</v>
      </c>
    </row>
    <row r="102" spans="1:14" x14ac:dyDescent="0.25">
      <c r="A102" t="str">
        <f t="shared" si="28"/>
        <v>Wave 15</v>
      </c>
      <c r="B102">
        <f>'[4]TopUp Sample'!B12</f>
        <v>1.5697699999999998E-2</v>
      </c>
      <c r="C102">
        <f>'[4]TopUp Sample'!C12</f>
        <v>1.5341199999999999E-2</v>
      </c>
      <c r="D102">
        <f>'[4]TopUp Sample'!D12</f>
        <v>1.5226699999999999E-2</v>
      </c>
      <c r="K102">
        <f>2*D102</f>
        <v>3.0453399999999999E-2</v>
      </c>
    </row>
    <row r="103" spans="1:14" x14ac:dyDescent="0.25">
      <c r="A103" t="str">
        <f t="shared" si="28"/>
        <v>Wave 16</v>
      </c>
      <c r="B103">
        <f>'[4]TopUp Sample'!B13</f>
        <v>1.5316E-2</v>
      </c>
      <c r="C103">
        <f>'[4]TopUp Sample'!C13</f>
        <v>1.5249499999999999E-2</v>
      </c>
      <c r="D103">
        <f>'[4]TopUp Sample'!D13</f>
        <v>1.5304099999999999E-2</v>
      </c>
      <c r="K103">
        <f>2*D103</f>
        <v>3.0608199999999999E-2</v>
      </c>
    </row>
    <row r="105" spans="1:14" x14ac:dyDescent="0.25">
      <c r="A105" t="str">
        <f t="shared" ref="A105:A110" si="29">A98</f>
        <v>Wave</v>
      </c>
      <c r="B105" t="str">
        <f>B76</f>
        <v>P1_CV</v>
      </c>
      <c r="C105" t="str">
        <f t="shared" ref="C105:J105" si="30">C76</f>
        <v>P2_CV</v>
      </c>
      <c r="D105" t="str">
        <f t="shared" si="30"/>
        <v>P3_CV</v>
      </c>
      <c r="E105" t="str">
        <f t="shared" si="30"/>
        <v>P1_CV_LB</v>
      </c>
      <c r="F105" t="str">
        <f t="shared" si="30"/>
        <v>P2_CV_LB</v>
      </c>
      <c r="G105" t="str">
        <f t="shared" si="30"/>
        <v>P3_CV_LB</v>
      </c>
      <c r="H105" t="str">
        <f t="shared" si="30"/>
        <v>P1_CV_UB</v>
      </c>
      <c r="I105" t="str">
        <f t="shared" si="30"/>
        <v>P2_CV_UB</v>
      </c>
      <c r="J105" t="str">
        <f t="shared" si="30"/>
        <v>P3_CV_UB</v>
      </c>
    </row>
    <row r="106" spans="1:14" x14ac:dyDescent="0.25">
      <c r="A106" t="str">
        <f t="shared" si="29"/>
        <v>Wave 12</v>
      </c>
      <c r="B106">
        <f>'[4]TopUp Sample'!B16</f>
        <v>8.0844405999999994E-2</v>
      </c>
      <c r="C106">
        <f>'[4]TopUp Sample'!C16</f>
        <v>4.2401899999999999E-2</v>
      </c>
      <c r="D106">
        <f>'[4]TopUp Sample'!D16</f>
        <v>3.4613999999999999E-2</v>
      </c>
      <c r="E106" s="1">
        <f>B106-2*B113</f>
        <v>6.2215605999999993E-2</v>
      </c>
      <c r="F106" s="1">
        <f t="shared" ref="F106:G110" si="31">C106-2*C113</f>
        <v>2.8754099999999998E-2</v>
      </c>
      <c r="G106" s="1">
        <f t="shared" si="31"/>
        <v>2.2837919999999998E-2</v>
      </c>
      <c r="H106" s="1">
        <f>B106+2*B113</f>
        <v>9.9473205999999995E-2</v>
      </c>
      <c r="I106" s="1">
        <f t="shared" ref="I106:J110" si="32">C106+2*C113</f>
        <v>5.6049700000000001E-2</v>
      </c>
      <c r="J106" s="1">
        <f t="shared" si="32"/>
        <v>4.639008E-2</v>
      </c>
    </row>
    <row r="107" spans="1:14" x14ac:dyDescent="0.25">
      <c r="A107" t="str">
        <f t="shared" si="29"/>
        <v>Wave 13</v>
      </c>
      <c r="B107">
        <f>'[4]TopUp Sample'!B17</f>
        <v>7.7527183999999999E-2</v>
      </c>
      <c r="C107">
        <f>'[4]TopUp Sample'!C17</f>
        <v>1.4191499999999999E-2</v>
      </c>
      <c r="D107">
        <f>'[4]TopUp Sample'!D17</f>
        <v>6.3564299999999997E-3</v>
      </c>
      <c r="E107" s="1">
        <f>B107-2*B114</f>
        <v>5.6687983999999997E-2</v>
      </c>
      <c r="F107" s="1">
        <f>C107-2*C114</f>
        <v>-5.6451000000000001E-3</v>
      </c>
      <c r="G107" s="1">
        <f>D107-2*D114</f>
        <v>-1.271417E-2</v>
      </c>
      <c r="H107" s="1">
        <f>B107+2*B114</f>
        <v>9.8366384000000001E-2</v>
      </c>
      <c r="I107" s="1">
        <f>C107+2*C114</f>
        <v>3.4028099999999999E-2</v>
      </c>
      <c r="J107" s="1">
        <f>D107+2*D114</f>
        <v>2.542703E-2</v>
      </c>
    </row>
    <row r="108" spans="1:14" x14ac:dyDescent="0.25">
      <c r="A108" t="str">
        <f t="shared" si="29"/>
        <v>Wave 14</v>
      </c>
      <c r="B108">
        <f>'[4]TopUp Sample'!B18</f>
        <v>5.4206799999999999E-2</v>
      </c>
      <c r="C108">
        <f>'[4]TopUp Sample'!C18</f>
        <v>2.42087E-2</v>
      </c>
      <c r="D108">
        <f>'[4]TopUp Sample'!D18</f>
        <v>2.0664600000000002E-2</v>
      </c>
      <c r="E108" s="1">
        <f>B108-2*B115</f>
        <v>3.3189200000000002E-2</v>
      </c>
      <c r="F108" s="1">
        <f t="shared" si="31"/>
        <v>4.9090999999999996E-3</v>
      </c>
      <c r="G108" s="1">
        <f t="shared" si="31"/>
        <v>1.8722000000000009E-3</v>
      </c>
      <c r="H108" s="1">
        <f>B108+2*B115</f>
        <v>7.5224399999999997E-2</v>
      </c>
      <c r="I108" s="1">
        <f t="shared" si="32"/>
        <v>4.35083E-2</v>
      </c>
      <c r="J108" s="1">
        <f>D108+2*D115</f>
        <v>3.9457000000000006E-2</v>
      </c>
    </row>
    <row r="109" spans="1:14" x14ac:dyDescent="0.25">
      <c r="A109" t="str">
        <f t="shared" si="29"/>
        <v>Wave 15</v>
      </c>
      <c r="B109">
        <f>'[4]TopUp Sample'!B19</f>
        <v>6.9060015000000002E-2</v>
      </c>
      <c r="C109">
        <f>'[4]TopUp Sample'!C19</f>
        <v>4.6151400000000002E-2</v>
      </c>
      <c r="D109">
        <f>'[4]TopUp Sample'!D19</f>
        <v>4.2139200000000002E-2</v>
      </c>
      <c r="E109" s="1">
        <f>B109-2*B116</f>
        <v>4.7940015000000002E-2</v>
      </c>
      <c r="F109" s="1">
        <f t="shared" si="31"/>
        <v>2.6576800000000001E-2</v>
      </c>
      <c r="G109" s="1">
        <f t="shared" si="31"/>
        <v>2.3018800000000002E-2</v>
      </c>
      <c r="H109" s="1">
        <f>B109+2*B116</f>
        <v>9.0180015000000002E-2</v>
      </c>
      <c r="I109" s="1">
        <f t="shared" si="32"/>
        <v>6.5726000000000007E-2</v>
      </c>
      <c r="J109" s="1">
        <f t="shared" si="32"/>
        <v>6.1259599999999997E-2</v>
      </c>
    </row>
    <row r="110" spans="1:14" x14ac:dyDescent="0.25">
      <c r="A110" t="str">
        <f t="shared" si="29"/>
        <v>Wave 16</v>
      </c>
      <c r="B110">
        <f>'[4]TopUp Sample'!B20</f>
        <v>0.11000004400000001</v>
      </c>
      <c r="C110">
        <f>'[4]TopUp Sample'!C20</f>
        <v>7.0779427000000006E-2</v>
      </c>
      <c r="D110">
        <f>'[4]TopUp Sample'!D20</f>
        <v>5.9350300000000002E-2</v>
      </c>
      <c r="E110" s="1">
        <f>B110-2*B117</f>
        <v>8.8779044000000001E-2</v>
      </c>
      <c r="F110" s="1">
        <f t="shared" si="31"/>
        <v>5.0805427000000007E-2</v>
      </c>
      <c r="G110" s="1">
        <f t="shared" si="31"/>
        <v>3.9732500000000004E-2</v>
      </c>
      <c r="H110" s="1">
        <f>B110+2*B117</f>
        <v>0.13122104400000001</v>
      </c>
      <c r="I110" s="1">
        <f t="shared" si="32"/>
        <v>9.0753426999999998E-2</v>
      </c>
      <c r="J110" s="1">
        <f t="shared" si="32"/>
        <v>7.8968099999999999E-2</v>
      </c>
    </row>
    <row r="112" spans="1:14" x14ac:dyDescent="0.25">
      <c r="A112" t="str">
        <f t="shared" ref="A112:A117" si="33">A105</f>
        <v>Wave</v>
      </c>
      <c r="B112" t="str">
        <f>B83</f>
        <v>P1_CV_SD</v>
      </c>
      <c r="C112" t="str">
        <f>C83</f>
        <v>P2_CV_SD</v>
      </c>
      <c r="D112" t="str">
        <f>D83</f>
        <v>P3_CV_SD</v>
      </c>
      <c r="K112" s="3" t="s">
        <v>30</v>
      </c>
    </row>
    <row r="113" spans="1:14" x14ac:dyDescent="0.25">
      <c r="A113" t="str">
        <f t="shared" si="33"/>
        <v>Wave 12</v>
      </c>
      <c r="B113">
        <f>'[4]TopUp Sample'!B23</f>
        <v>9.3144000000000005E-3</v>
      </c>
      <c r="C113">
        <f>'[4]TopUp Sample'!C23</f>
        <v>6.8238999999999999E-3</v>
      </c>
      <c r="D113">
        <f>'[4]TopUp Sample'!D23</f>
        <v>5.8880399999999998E-3</v>
      </c>
      <c r="K113">
        <f>2*D113</f>
        <v>1.177608E-2</v>
      </c>
    </row>
    <row r="114" spans="1:14" x14ac:dyDescent="0.25">
      <c r="A114" t="str">
        <f t="shared" si="33"/>
        <v>Wave 13</v>
      </c>
      <c r="B114">
        <f>'[4]TopUp Sample'!B24</f>
        <v>1.0419599999999999E-2</v>
      </c>
      <c r="C114">
        <f>'[4]TopUp Sample'!C24</f>
        <v>9.9182999999999997E-3</v>
      </c>
      <c r="D114">
        <f>'[4]TopUp Sample'!D24</f>
        <v>9.5353E-3</v>
      </c>
      <c r="K114">
        <f>2*D114</f>
        <v>1.90706E-2</v>
      </c>
    </row>
    <row r="115" spans="1:14" x14ac:dyDescent="0.25">
      <c r="A115" t="str">
        <f t="shared" si="33"/>
        <v>Wave 14</v>
      </c>
      <c r="B115">
        <f>'[4]TopUp Sample'!B25</f>
        <v>1.05088E-2</v>
      </c>
      <c r="C115">
        <f>'[4]TopUp Sample'!C25</f>
        <v>9.6498E-3</v>
      </c>
      <c r="D115">
        <f>'[4]TopUp Sample'!D25</f>
        <v>9.3962000000000004E-3</v>
      </c>
      <c r="K115">
        <f>2*D115</f>
        <v>1.8792400000000001E-2</v>
      </c>
    </row>
    <row r="116" spans="1:14" x14ac:dyDescent="0.25">
      <c r="A116" t="str">
        <f t="shared" si="33"/>
        <v>Wave 15</v>
      </c>
      <c r="B116">
        <f>'[4]TopUp Sample'!B26</f>
        <v>1.056E-2</v>
      </c>
      <c r="C116">
        <f>'[4]TopUp Sample'!C26</f>
        <v>9.7873000000000005E-3</v>
      </c>
      <c r="D116">
        <f>'[4]TopUp Sample'!D26</f>
        <v>9.5601999999999996E-3</v>
      </c>
      <c r="K116">
        <f>2*D116</f>
        <v>1.9120399999999999E-2</v>
      </c>
    </row>
    <row r="117" spans="1:14" x14ac:dyDescent="0.25">
      <c r="A117" t="str">
        <f t="shared" si="33"/>
        <v>Wave 16</v>
      </c>
      <c r="B117">
        <f>'[4]TopUp Sample'!B27</f>
        <v>1.06105E-2</v>
      </c>
      <c r="C117">
        <f>'[4]TopUp Sample'!C27</f>
        <v>9.9869999999999994E-3</v>
      </c>
      <c r="D117">
        <f>'[4]TopUp Sample'!D27</f>
        <v>9.8089000000000006E-3</v>
      </c>
      <c r="K117">
        <f>2*D117</f>
        <v>1.9617800000000001E-2</v>
      </c>
    </row>
    <row r="119" spans="1:14" x14ac:dyDescent="0.25">
      <c r="A119" s="2" t="s">
        <v>116</v>
      </c>
    </row>
    <row r="120" spans="1:14" x14ac:dyDescent="0.25">
      <c r="A120" t="s">
        <v>0</v>
      </c>
      <c r="B120" t="str">
        <f>B91</f>
        <v>P1_R</v>
      </c>
      <c r="C120" t="str">
        <f t="shared" ref="C120:J120" si="34">C91</f>
        <v>P2_R</v>
      </c>
      <c r="D120" t="str">
        <f t="shared" si="34"/>
        <v>P3_R</v>
      </c>
      <c r="E120" t="str">
        <f t="shared" si="34"/>
        <v>P1_R_LB</v>
      </c>
      <c r="F120" t="str">
        <f t="shared" si="34"/>
        <v>P2_R_LB</v>
      </c>
      <c r="G120" t="str">
        <f t="shared" si="34"/>
        <v>P3_R_LB</v>
      </c>
      <c r="H120" t="str">
        <f t="shared" si="34"/>
        <v>P1_R_UB</v>
      </c>
      <c r="I120" t="str">
        <f t="shared" si="34"/>
        <v>P2_R_UB</v>
      </c>
      <c r="J120" t="str">
        <f t="shared" si="34"/>
        <v>P3_R_UB</v>
      </c>
      <c r="M120" t="s">
        <v>148</v>
      </c>
    </row>
    <row r="121" spans="1:14" x14ac:dyDescent="0.25">
      <c r="A121" s="3" t="s">
        <v>32</v>
      </c>
      <c r="B121">
        <f>'[5]TopUp Sample'!B2</f>
        <v>0.87420230499999996</v>
      </c>
      <c r="C121">
        <f>'[5]TopUp Sample'!C2</f>
        <v>0.92508163899999996</v>
      </c>
      <c r="D121">
        <f>'[5]TopUp Sample'!D2</f>
        <v>0.93659142200000001</v>
      </c>
      <c r="E121" s="1">
        <f>B121-2*B128</f>
        <v>0.8452167049999999</v>
      </c>
      <c r="F121" s="1">
        <f t="shared" ref="F121:G125" si="35">C121-2*C128</f>
        <v>0.900968039</v>
      </c>
      <c r="G121" s="1">
        <f t="shared" si="35"/>
        <v>0.91501922199999997</v>
      </c>
      <c r="H121" s="1">
        <f>B121+2*B128</f>
        <v>0.90318790500000001</v>
      </c>
      <c r="I121" s="1">
        <f t="shared" ref="I121:J125" si="36">C121+2*C128</f>
        <v>0.94919523899999991</v>
      </c>
      <c r="J121" s="1">
        <f t="shared" si="36"/>
        <v>0.95816362200000005</v>
      </c>
      <c r="M121">
        <f>D121-D5</f>
        <v>0</v>
      </c>
    </row>
    <row r="122" spans="1:14" x14ac:dyDescent="0.25">
      <c r="A122" s="3" t="s">
        <v>33</v>
      </c>
      <c r="B122">
        <f>'[5]TopUp Sample'!B3</f>
        <v>0.88621148900000002</v>
      </c>
      <c r="C122">
        <f>'[5]TopUp Sample'!C3</f>
        <v>0.92449180399999997</v>
      </c>
      <c r="D122">
        <f>'[5]TopUp Sample'!D3</f>
        <v>0.918510822</v>
      </c>
      <c r="E122" s="1">
        <f>B122-2*B129</f>
        <v>0.85562668900000005</v>
      </c>
      <c r="F122" s="1">
        <f>C122-2*C129</f>
        <v>0.895821804</v>
      </c>
      <c r="G122" s="1">
        <f>D122-2*D129</f>
        <v>0.89081302200000001</v>
      </c>
      <c r="H122" s="1">
        <f>B122+2*B129</f>
        <v>0.91679628899999999</v>
      </c>
      <c r="I122" s="1">
        <f>C122+2*C129</f>
        <v>0.95316180399999995</v>
      </c>
      <c r="J122" s="1">
        <f>D122+2*D129</f>
        <v>0.946208622</v>
      </c>
      <c r="M122">
        <f>D122-D6</f>
        <v>-1.8757750000000017E-2</v>
      </c>
    </row>
    <row r="123" spans="1:14" x14ac:dyDescent="0.25">
      <c r="A123" s="3" t="s">
        <v>34</v>
      </c>
      <c r="B123">
        <f>'[5]TopUp Sample'!B4</f>
        <v>0.91885114800000001</v>
      </c>
      <c r="C123">
        <f>'[5]TopUp Sample'!C4</f>
        <v>0.93222007100000004</v>
      </c>
      <c r="D123">
        <f>'[5]TopUp Sample'!D4</f>
        <v>0.92838614600000002</v>
      </c>
      <c r="E123" s="1">
        <f>B123-2*B130</f>
        <v>0.88738774799999998</v>
      </c>
      <c r="F123" s="1">
        <f t="shared" si="35"/>
        <v>0.90276307100000008</v>
      </c>
      <c r="G123" s="1">
        <f t="shared" si="35"/>
        <v>0.89953434600000004</v>
      </c>
      <c r="H123" s="1">
        <f>B123+2*B130</f>
        <v>0.95031454800000004</v>
      </c>
      <c r="I123" s="1">
        <f t="shared" si="36"/>
        <v>0.96167707099999999</v>
      </c>
      <c r="J123" s="1">
        <f>D123+2*D130</f>
        <v>0.95723794600000001</v>
      </c>
      <c r="M123">
        <f>D123-D7</f>
        <v>-4.3326149999999286E-3</v>
      </c>
    </row>
    <row r="124" spans="1:14" x14ac:dyDescent="0.25">
      <c r="A124" s="3" t="s">
        <v>35</v>
      </c>
      <c r="B124">
        <f>'[5]TopUp Sample'!B5</f>
        <v>0.89733762100000003</v>
      </c>
      <c r="C124">
        <f>'[5]TopUp Sample'!C5</f>
        <v>0.90114720999999998</v>
      </c>
      <c r="D124">
        <f>'[5]TopUp Sample'!D5</f>
        <v>0.895291112</v>
      </c>
      <c r="E124" s="1">
        <f>B124-2*B131</f>
        <v>0.86594222100000007</v>
      </c>
      <c r="F124" s="1">
        <f t="shared" si="35"/>
        <v>0.87159460999999994</v>
      </c>
      <c r="G124" s="1">
        <f t="shared" si="35"/>
        <v>0.86641211200000001</v>
      </c>
      <c r="H124" s="1">
        <f>B124+2*B131</f>
        <v>0.92873302099999999</v>
      </c>
      <c r="I124" s="1">
        <f t="shared" si="36"/>
        <v>0.93069981000000002</v>
      </c>
      <c r="J124" s="1">
        <f t="shared" si="36"/>
        <v>0.92417011199999999</v>
      </c>
      <c r="M124">
        <f>D124-D8</f>
        <v>-1.731948800000005E-2</v>
      </c>
    </row>
    <row r="125" spans="1:14" x14ac:dyDescent="0.25">
      <c r="A125" s="3" t="s">
        <v>36</v>
      </c>
      <c r="B125">
        <f>'[5]TopUp Sample'!B6</f>
        <v>0.84119116599999999</v>
      </c>
      <c r="C125">
        <f>'[5]TopUp Sample'!C6</f>
        <v>0.88158495699999995</v>
      </c>
      <c r="D125">
        <f>'[5]TopUp Sample'!D6</f>
        <v>0.88624381299999999</v>
      </c>
      <c r="E125" s="1">
        <f>B125-2*B132</f>
        <v>0.810559166</v>
      </c>
      <c r="F125" s="1">
        <f t="shared" si="35"/>
        <v>0.85154215699999991</v>
      </c>
      <c r="G125" s="1">
        <f t="shared" si="35"/>
        <v>0.85666041299999995</v>
      </c>
      <c r="H125" s="1">
        <f>B125+2*B132</f>
        <v>0.87182316599999998</v>
      </c>
      <c r="I125" s="1">
        <f t="shared" si="36"/>
        <v>0.91162775699999998</v>
      </c>
      <c r="J125" s="1">
        <f t="shared" si="36"/>
        <v>0.91582721300000003</v>
      </c>
      <c r="M125">
        <f>D125-D9</f>
        <v>-6.0823260000000268E-3</v>
      </c>
    </row>
    <row r="126" spans="1:14" x14ac:dyDescent="0.25">
      <c r="M126" s="12">
        <f>AVERAGE(M122:M125)</f>
        <v>-1.1623044750000006E-2</v>
      </c>
      <c r="N126" t="s">
        <v>147</v>
      </c>
    </row>
    <row r="127" spans="1:14" x14ac:dyDescent="0.25">
      <c r="A127" t="str">
        <f t="shared" ref="A127:A132" si="37">A120</f>
        <v>Wave</v>
      </c>
      <c r="B127" t="str">
        <f>B98</f>
        <v>P1_R_SD</v>
      </c>
      <c r="C127" t="str">
        <f>C98</f>
        <v>P2_R_SD</v>
      </c>
      <c r="D127" t="str">
        <f>D98</f>
        <v>P3_R_SD</v>
      </c>
      <c r="K127" s="3" t="s">
        <v>30</v>
      </c>
    </row>
    <row r="128" spans="1:14" x14ac:dyDescent="0.25">
      <c r="A128" t="str">
        <f t="shared" si="37"/>
        <v>Wave 12</v>
      </c>
      <c r="B128">
        <f>'[5]TopUp Sample'!B9</f>
        <v>1.44928E-2</v>
      </c>
      <c r="C128">
        <f>'[5]TopUp Sample'!C9</f>
        <v>1.2056799999999999E-2</v>
      </c>
      <c r="D128">
        <f>'[5]TopUp Sample'!D9</f>
        <v>1.07861E-2</v>
      </c>
      <c r="K128">
        <f>2*D128</f>
        <v>2.15722E-2</v>
      </c>
    </row>
    <row r="129" spans="1:11" x14ac:dyDescent="0.25">
      <c r="A129" t="str">
        <f t="shared" si="37"/>
        <v>Wave 13</v>
      </c>
      <c r="B129">
        <f>'[5]TopUp Sample'!B10</f>
        <v>1.5292399999999999E-2</v>
      </c>
      <c r="C129">
        <f>'[5]TopUp Sample'!C10</f>
        <v>1.4335000000000001E-2</v>
      </c>
      <c r="D129">
        <f>'[5]TopUp Sample'!D10</f>
        <v>1.3848900000000001E-2</v>
      </c>
      <c r="K129">
        <f>2*D129</f>
        <v>2.7697800000000002E-2</v>
      </c>
    </row>
    <row r="130" spans="1:11" x14ac:dyDescent="0.25">
      <c r="A130" t="str">
        <f t="shared" si="37"/>
        <v>Wave 14</v>
      </c>
      <c r="B130">
        <f>'[5]TopUp Sample'!B11</f>
        <v>1.5731700000000001E-2</v>
      </c>
      <c r="C130">
        <f>'[5]TopUp Sample'!C11</f>
        <v>1.47285E-2</v>
      </c>
      <c r="D130">
        <f>'[5]TopUp Sample'!D11</f>
        <v>1.44259E-2</v>
      </c>
      <c r="K130">
        <f>2*D130</f>
        <v>2.88518E-2</v>
      </c>
    </row>
    <row r="131" spans="1:11" x14ac:dyDescent="0.25">
      <c r="A131" t="str">
        <f t="shared" si="37"/>
        <v>Wave 15</v>
      </c>
      <c r="B131">
        <f>'[5]TopUp Sample'!B12</f>
        <v>1.5697699999999998E-2</v>
      </c>
      <c r="C131">
        <f>'[5]TopUp Sample'!C12</f>
        <v>1.4776299999999999E-2</v>
      </c>
      <c r="D131">
        <f>'[5]TopUp Sample'!D12</f>
        <v>1.4439499999999999E-2</v>
      </c>
      <c r="K131">
        <f>2*D131</f>
        <v>2.8878999999999998E-2</v>
      </c>
    </row>
    <row r="132" spans="1:11" x14ac:dyDescent="0.25">
      <c r="A132" t="str">
        <f t="shared" si="37"/>
        <v>Wave 16</v>
      </c>
      <c r="B132">
        <f>'[5]TopUp Sample'!B13</f>
        <v>1.5316E-2</v>
      </c>
      <c r="C132">
        <f>'[5]TopUp Sample'!C13</f>
        <v>1.5021400000000001E-2</v>
      </c>
      <c r="D132">
        <f>'[5]TopUp Sample'!D13</f>
        <v>1.47917E-2</v>
      </c>
      <c r="K132">
        <f>2*D132</f>
        <v>2.9583399999999999E-2</v>
      </c>
    </row>
    <row r="134" spans="1:11" x14ac:dyDescent="0.25">
      <c r="A134" t="str">
        <f t="shared" ref="A134:A139" si="38">A127</f>
        <v>Wave</v>
      </c>
      <c r="B134" t="str">
        <f>B105</f>
        <v>P1_CV</v>
      </c>
      <c r="C134" t="str">
        <f t="shared" ref="C134:J134" si="39">C105</f>
        <v>P2_CV</v>
      </c>
      <c r="D134" t="str">
        <f t="shared" si="39"/>
        <v>P3_CV</v>
      </c>
      <c r="E134" t="str">
        <f t="shared" si="39"/>
        <v>P1_CV_LB</v>
      </c>
      <c r="F134" t="str">
        <f t="shared" si="39"/>
        <v>P2_CV_LB</v>
      </c>
      <c r="G134" t="str">
        <f t="shared" si="39"/>
        <v>P3_CV_LB</v>
      </c>
      <c r="H134" t="str">
        <f t="shared" si="39"/>
        <v>P1_CV_UB</v>
      </c>
      <c r="I134" t="str">
        <f t="shared" si="39"/>
        <v>P2_CV_UB</v>
      </c>
      <c r="J134" t="str">
        <f t="shared" si="39"/>
        <v>P3_CV_UB</v>
      </c>
    </row>
    <row r="135" spans="1:11" x14ac:dyDescent="0.25">
      <c r="A135" t="str">
        <f t="shared" si="38"/>
        <v>Wave 12</v>
      </c>
      <c r="B135">
        <f>'[5]TopUp Sample'!B16</f>
        <v>8.0844405999999994E-2</v>
      </c>
      <c r="C135">
        <f>'[5]TopUp Sample'!C16</f>
        <v>4.2401899999999999E-2</v>
      </c>
      <c r="D135">
        <f>'[5]TopUp Sample'!D16</f>
        <v>3.4613999999999999E-2</v>
      </c>
      <c r="E135" s="1">
        <f>B135-2*B142</f>
        <v>6.2215605999999993E-2</v>
      </c>
      <c r="F135" s="1">
        <f t="shared" ref="F135:G139" si="40">C135-2*C142</f>
        <v>2.8754099999999998E-2</v>
      </c>
      <c r="G135" s="1">
        <f t="shared" si="40"/>
        <v>2.2837919999999998E-2</v>
      </c>
      <c r="H135" s="1">
        <f>B135+2*B142</f>
        <v>9.9473205999999995E-2</v>
      </c>
      <c r="I135" s="1">
        <f t="shared" ref="I135:J139" si="41">C135+2*C142</f>
        <v>5.6049700000000001E-2</v>
      </c>
      <c r="J135" s="1">
        <f t="shared" si="41"/>
        <v>4.639008E-2</v>
      </c>
    </row>
    <row r="136" spans="1:11" x14ac:dyDescent="0.25">
      <c r="A136" t="str">
        <f t="shared" si="38"/>
        <v>Wave 13</v>
      </c>
      <c r="B136">
        <f>'[5]TopUp Sample'!B17</f>
        <v>7.7527183999999999E-2</v>
      </c>
      <c r="C136">
        <f>'[5]TopUp Sample'!C17</f>
        <v>4.7358200000000003E-2</v>
      </c>
      <c r="D136">
        <f>'[5]TopUp Sample'!D17</f>
        <v>5.0049499999999997E-2</v>
      </c>
      <c r="E136" s="1">
        <f>B136-2*B143</f>
        <v>5.6687983999999997E-2</v>
      </c>
      <c r="F136" s="1">
        <f>C136-2*C143</f>
        <v>2.9376400000000004E-2</v>
      </c>
      <c r="G136" s="1">
        <f>D136-2*D143</f>
        <v>3.3037699999999996E-2</v>
      </c>
      <c r="H136" s="1">
        <f>B136+2*B143</f>
        <v>9.8366384000000001E-2</v>
      </c>
      <c r="I136" s="1">
        <f>C136+2*C143</f>
        <v>6.5340000000000009E-2</v>
      </c>
      <c r="J136" s="1">
        <f>D136+2*D143</f>
        <v>6.706129999999999E-2</v>
      </c>
    </row>
    <row r="137" spans="1:11" x14ac:dyDescent="0.25">
      <c r="A137" t="str">
        <f t="shared" si="38"/>
        <v>Wave 14</v>
      </c>
      <c r="B137">
        <f>'[5]TopUp Sample'!B18</f>
        <v>5.4206799999999999E-2</v>
      </c>
      <c r="C137">
        <f>'[5]TopUp Sample'!C18</f>
        <v>4.2277099999999998E-2</v>
      </c>
      <c r="D137">
        <f>'[5]TopUp Sample'!D18</f>
        <v>4.3867200000000002E-2</v>
      </c>
      <c r="E137" s="1">
        <f>B137-2*B144</f>
        <v>3.3189200000000002E-2</v>
      </c>
      <c r="F137" s="1">
        <f t="shared" si="40"/>
        <v>2.3903499999999998E-2</v>
      </c>
      <c r="G137" s="1">
        <f t="shared" si="40"/>
        <v>2.6194000000000002E-2</v>
      </c>
      <c r="H137" s="1">
        <f>B137+2*B144</f>
        <v>7.5224399999999997E-2</v>
      </c>
      <c r="I137" s="1">
        <f t="shared" si="41"/>
        <v>6.0650700000000002E-2</v>
      </c>
      <c r="J137" s="1">
        <f>D137+2*D144</f>
        <v>6.1540400000000002E-2</v>
      </c>
    </row>
    <row r="138" spans="1:11" x14ac:dyDescent="0.25">
      <c r="A138" t="str">
        <f t="shared" si="38"/>
        <v>Wave 15</v>
      </c>
      <c r="B138">
        <f>'[5]TopUp Sample'!B19</f>
        <v>6.9060015000000002E-2</v>
      </c>
      <c r="C138">
        <f>'[5]TopUp Sample'!C19</f>
        <v>6.2934243000000001E-2</v>
      </c>
      <c r="D138">
        <f>'[5]TopUp Sample'!D19</f>
        <v>6.5430514999999995E-2</v>
      </c>
      <c r="E138" s="1">
        <f>B138-2*B145</f>
        <v>4.7940015000000002E-2</v>
      </c>
      <c r="F138" s="1">
        <f t="shared" si="40"/>
        <v>4.4119243000000002E-2</v>
      </c>
      <c r="G138" s="1">
        <f t="shared" si="40"/>
        <v>4.7384114999999991E-2</v>
      </c>
      <c r="H138" s="1">
        <f>B138+2*B145</f>
        <v>9.0180015000000002E-2</v>
      </c>
      <c r="I138" s="1">
        <f t="shared" si="41"/>
        <v>8.1749242999999999E-2</v>
      </c>
      <c r="J138" s="1">
        <f t="shared" si="41"/>
        <v>8.3476914999999999E-2</v>
      </c>
    </row>
    <row r="139" spans="1:11" x14ac:dyDescent="0.25">
      <c r="A139" t="str">
        <f t="shared" si="38"/>
        <v>Wave 16</v>
      </c>
      <c r="B139">
        <f>'[5]TopUp Sample'!B20</f>
        <v>0.11000004400000001</v>
      </c>
      <c r="C139">
        <f>'[5]TopUp Sample'!C20</f>
        <v>7.7319978999999997E-2</v>
      </c>
      <c r="D139">
        <f>'[5]TopUp Sample'!D20</f>
        <v>7.2494048000000005E-2</v>
      </c>
      <c r="E139" s="1">
        <f>B139-2*B146</f>
        <v>8.8779044000000001E-2</v>
      </c>
      <c r="F139" s="1">
        <f t="shared" si="40"/>
        <v>5.7702378999999998E-2</v>
      </c>
      <c r="G139" s="1">
        <f t="shared" si="40"/>
        <v>5.3640648000000006E-2</v>
      </c>
      <c r="H139" s="1">
        <f>B139+2*B146</f>
        <v>0.13122104400000001</v>
      </c>
      <c r="I139" s="1">
        <f t="shared" si="41"/>
        <v>9.6937578999999996E-2</v>
      </c>
      <c r="J139" s="1">
        <f t="shared" si="41"/>
        <v>9.1347447999999998E-2</v>
      </c>
    </row>
    <row r="141" spans="1:11" x14ac:dyDescent="0.25">
      <c r="A141" t="str">
        <f t="shared" ref="A141:A146" si="42">A134</f>
        <v>Wave</v>
      </c>
      <c r="B141" t="str">
        <f>B112</f>
        <v>P1_CV_SD</v>
      </c>
      <c r="C141" t="str">
        <f>C112</f>
        <v>P2_CV_SD</v>
      </c>
      <c r="D141" t="str">
        <f>D112</f>
        <v>P3_CV_SD</v>
      </c>
      <c r="K141" s="3" t="s">
        <v>30</v>
      </c>
    </row>
    <row r="142" spans="1:11" x14ac:dyDescent="0.25">
      <c r="A142" t="str">
        <f t="shared" si="42"/>
        <v>Wave 12</v>
      </c>
      <c r="B142">
        <f>'[5]TopUp Sample'!B23</f>
        <v>9.3144000000000005E-3</v>
      </c>
      <c r="C142">
        <f>'[5]TopUp Sample'!C23</f>
        <v>6.8238999999999999E-3</v>
      </c>
      <c r="D142">
        <f>'[5]TopUp Sample'!D23</f>
        <v>5.8880399999999998E-3</v>
      </c>
      <c r="K142">
        <f>2*D142</f>
        <v>1.177608E-2</v>
      </c>
    </row>
    <row r="143" spans="1:11" x14ac:dyDescent="0.25">
      <c r="A143" t="str">
        <f t="shared" si="42"/>
        <v>Wave 13</v>
      </c>
      <c r="B143">
        <f>'[5]TopUp Sample'!B24</f>
        <v>1.0419599999999999E-2</v>
      </c>
      <c r="C143">
        <f>'[5]TopUp Sample'!C24</f>
        <v>8.9908999999999996E-3</v>
      </c>
      <c r="D143">
        <f>'[5]TopUp Sample'!D24</f>
        <v>8.5059000000000003E-3</v>
      </c>
      <c r="K143">
        <f>2*D143</f>
        <v>1.7011800000000001E-2</v>
      </c>
    </row>
    <row r="144" spans="1:11" x14ac:dyDescent="0.25">
      <c r="A144" t="str">
        <f t="shared" si="42"/>
        <v>Wave 14</v>
      </c>
      <c r="B144">
        <f>'[5]TopUp Sample'!B25</f>
        <v>1.05088E-2</v>
      </c>
      <c r="C144">
        <f>'[5]TopUp Sample'!C25</f>
        <v>9.1868000000000002E-3</v>
      </c>
      <c r="D144">
        <f>'[5]TopUp Sample'!D25</f>
        <v>8.8366E-3</v>
      </c>
      <c r="K144">
        <f>2*D144</f>
        <v>1.76732E-2</v>
      </c>
    </row>
    <row r="145" spans="1:11" x14ac:dyDescent="0.25">
      <c r="A145" t="str">
        <f t="shared" si="42"/>
        <v>Wave 15</v>
      </c>
      <c r="B145">
        <f>'[5]TopUp Sample'!B26</f>
        <v>1.056E-2</v>
      </c>
      <c r="C145">
        <f>'[5]TopUp Sample'!C26</f>
        <v>9.4074999999999992E-3</v>
      </c>
      <c r="D145">
        <f>'[5]TopUp Sample'!D26</f>
        <v>9.0232000000000003E-3</v>
      </c>
      <c r="K145">
        <f>2*D145</f>
        <v>1.8046400000000001E-2</v>
      </c>
    </row>
    <row r="146" spans="1:11" x14ac:dyDescent="0.25">
      <c r="A146" t="str">
        <f t="shared" si="42"/>
        <v>Wave 16</v>
      </c>
      <c r="B146">
        <f>'[5]TopUp Sample'!B27</f>
        <v>1.06105E-2</v>
      </c>
      <c r="C146">
        <f>'[5]TopUp Sample'!C27</f>
        <v>9.8087999999999995E-3</v>
      </c>
      <c r="D146">
        <f>'[5]TopUp Sample'!D27</f>
        <v>9.4266999999999997E-3</v>
      </c>
      <c r="K146">
        <f>2*D146</f>
        <v>1.8853399999999999E-2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D5F8-F02F-4E01-B82F-3831B4EDE6F4}">
  <dimension ref="A1:Q146"/>
  <sheetViews>
    <sheetView tabSelected="1" topLeftCell="A4" zoomScale="70" zoomScaleNormal="70" workbookViewId="0">
      <selection activeCell="O68" sqref="O68"/>
    </sheetView>
  </sheetViews>
  <sheetFormatPr defaultRowHeight="15" x14ac:dyDescent="0.25"/>
  <cols>
    <col min="14" max="14" width="14.140625" customWidth="1"/>
    <col min="15" max="15" width="10.85546875" customWidth="1"/>
  </cols>
  <sheetData>
    <row r="1" spans="1:17" x14ac:dyDescent="0.25">
      <c r="A1" s="2" t="s">
        <v>25</v>
      </c>
      <c r="Q1" t="s">
        <v>171</v>
      </c>
    </row>
    <row r="3" spans="1:17" x14ac:dyDescent="0.25">
      <c r="A3" s="2" t="s">
        <v>26</v>
      </c>
    </row>
    <row r="4" spans="1:17" x14ac:dyDescent="0.25">
      <c r="A4" t="s">
        <v>0</v>
      </c>
      <c r="B4" t="str">
        <f>'Main Sample'!B1</f>
        <v>P1_R</v>
      </c>
      <c r="C4" t="str">
        <f>'Main Sample'!C1</f>
        <v>P2_R</v>
      </c>
      <c r="D4" t="str">
        <f>'Main Sample'!D1</f>
        <v>P3_R</v>
      </c>
      <c r="E4" t="str">
        <f>'Main Sample'!E1</f>
        <v>P1_R_LB</v>
      </c>
      <c r="F4" t="str">
        <f>'Main Sample'!F1</f>
        <v>P2_R_LB</v>
      </c>
      <c r="G4" t="str">
        <f>'Main Sample'!G1</f>
        <v>P3_R_LB</v>
      </c>
      <c r="H4" t="str">
        <f>'Main Sample'!H1</f>
        <v>P1_R_UB</v>
      </c>
      <c r="I4" t="str">
        <f>'Main Sample'!I1</f>
        <v>P2_R_UB</v>
      </c>
      <c r="J4" t="str">
        <f>'Main Sample'!J1</f>
        <v>P3_R_UB</v>
      </c>
    </row>
    <row r="5" spans="1:17" x14ac:dyDescent="0.25">
      <c r="A5" s="3" t="s">
        <v>32</v>
      </c>
      <c r="B5">
        <f>'Main Sample'!B2</f>
        <v>0.89252280699999997</v>
      </c>
      <c r="C5">
        <f>'Main Sample'!C2</f>
        <v>0.935218836</v>
      </c>
      <c r="D5">
        <f>'Main Sample'!D2</f>
        <v>0.96191603599999997</v>
      </c>
      <c r="E5" s="1">
        <f>B5-2*B12</f>
        <v>0.87817822699999992</v>
      </c>
      <c r="F5" s="1">
        <f t="shared" ref="F5:G9" si="0">C5-2*C12</f>
        <v>0.92454431599999998</v>
      </c>
      <c r="G5" s="1">
        <f t="shared" si="0"/>
        <v>0.953321376</v>
      </c>
      <c r="H5" s="1">
        <f>B5+2*B12</f>
        <v>0.90686738700000002</v>
      </c>
      <c r="I5" s="1">
        <f t="shared" ref="I5:J9" si="1">C5+2*C12</f>
        <v>0.94589335600000002</v>
      </c>
      <c r="J5" s="1">
        <f t="shared" si="1"/>
        <v>0.97051069599999995</v>
      </c>
    </row>
    <row r="6" spans="1:17" x14ac:dyDescent="0.25">
      <c r="A6" s="3" t="s">
        <v>33</v>
      </c>
      <c r="B6">
        <f>'Main Sample'!B3</f>
        <v>0.89217502999999998</v>
      </c>
      <c r="C6">
        <f>'Main Sample'!C3</f>
        <v>0.93972636899999995</v>
      </c>
      <c r="D6">
        <f>'Main Sample'!D3</f>
        <v>0.95273092500000001</v>
      </c>
      <c r="E6" s="1">
        <f>B6-2*B13</f>
        <v>0.87728982999999994</v>
      </c>
      <c r="F6" s="1">
        <f>C6-2*C13</f>
        <v>0.92845318899999996</v>
      </c>
      <c r="G6" s="1">
        <f>D6-2*D13</f>
        <v>0.94198130499999999</v>
      </c>
      <c r="H6" s="1">
        <f>B6+2*B13</f>
        <v>0.90706023000000002</v>
      </c>
      <c r="I6" s="1">
        <f>C6+2*C13</f>
        <v>0.95099954899999994</v>
      </c>
      <c r="J6" s="1">
        <f>D6+2*D13</f>
        <v>0.96348054500000002</v>
      </c>
    </row>
    <row r="7" spans="1:17" x14ac:dyDescent="0.25">
      <c r="A7" s="3" t="s">
        <v>34</v>
      </c>
      <c r="B7">
        <f>'Main Sample'!B4</f>
        <v>0.90530365400000001</v>
      </c>
      <c r="C7">
        <f>'Main Sample'!C4</f>
        <v>0.93120284499999995</v>
      </c>
      <c r="D7">
        <f>'Main Sample'!D4</f>
        <v>0.94634044500000003</v>
      </c>
      <c r="E7" s="1">
        <f>B7-2*B14</f>
        <v>0.89063075400000002</v>
      </c>
      <c r="F7" s="1">
        <f t="shared" si="0"/>
        <v>0.91909814499999998</v>
      </c>
      <c r="G7" s="1">
        <f t="shared" si="0"/>
        <v>0.93523546499999999</v>
      </c>
      <c r="H7" s="1">
        <f>B7+2*B14</f>
        <v>0.919976554</v>
      </c>
      <c r="I7" s="1">
        <f t="shared" si="1"/>
        <v>0.94330754499999991</v>
      </c>
      <c r="J7" s="1">
        <f>D7+2*D14</f>
        <v>0.95744542500000007</v>
      </c>
    </row>
    <row r="8" spans="1:17" x14ac:dyDescent="0.25">
      <c r="A8" s="3" t="s">
        <v>35</v>
      </c>
      <c r="B8">
        <f>'Main Sample'!B5</f>
        <v>0.89122785400000004</v>
      </c>
      <c r="C8">
        <f>'Main Sample'!C5</f>
        <v>0.92225947900000005</v>
      </c>
      <c r="D8">
        <f>'Main Sample'!D5</f>
        <v>0.93290130000000004</v>
      </c>
      <c r="E8" s="1">
        <f>B8-2*B15</f>
        <v>0.87645691400000003</v>
      </c>
      <c r="F8" s="1">
        <f t="shared" si="0"/>
        <v>0.90970215900000007</v>
      </c>
      <c r="G8" s="1">
        <f t="shared" si="0"/>
        <v>0.92078982000000009</v>
      </c>
      <c r="H8" s="1">
        <f>B8+2*B15</f>
        <v>0.90599879400000005</v>
      </c>
      <c r="I8" s="1">
        <f t="shared" si="1"/>
        <v>0.93481679900000003</v>
      </c>
      <c r="J8" s="1">
        <f t="shared" si="1"/>
        <v>0.94501278</v>
      </c>
    </row>
    <row r="9" spans="1:17" x14ac:dyDescent="0.25">
      <c r="A9" s="3" t="s">
        <v>36</v>
      </c>
      <c r="B9">
        <f>'Main Sample'!B6</f>
        <v>0.88562144300000001</v>
      </c>
      <c r="C9">
        <f>'Main Sample'!C6</f>
        <v>0.90604824100000003</v>
      </c>
      <c r="D9">
        <f>'Main Sample'!D6</f>
        <v>0.912846186</v>
      </c>
      <c r="E9" s="1">
        <f>B9-2*B16</f>
        <v>0.87047018300000001</v>
      </c>
      <c r="F9" s="1">
        <f t="shared" si="0"/>
        <v>0.89251708100000005</v>
      </c>
      <c r="G9" s="1">
        <f t="shared" si="0"/>
        <v>0.89954542599999998</v>
      </c>
      <c r="H9" s="1">
        <f>B9+2*B16</f>
        <v>0.90077270300000001</v>
      </c>
      <c r="I9" s="1">
        <f t="shared" si="1"/>
        <v>0.91957940100000002</v>
      </c>
      <c r="J9" s="1">
        <f t="shared" si="1"/>
        <v>0.92614694600000003</v>
      </c>
    </row>
    <row r="11" spans="1:17" x14ac:dyDescent="0.25">
      <c r="A11" t="str">
        <f t="shared" ref="A11:A16" si="2">A4</f>
        <v>Wave</v>
      </c>
      <c r="B11" t="str">
        <f>'Main Sample'!B8</f>
        <v>P1_R_SD</v>
      </c>
      <c r="C11" t="str">
        <f>'Main Sample'!C8</f>
        <v>P2_R_SD</v>
      </c>
      <c r="D11" t="str">
        <f>'Main Sample'!D8</f>
        <v>P3_R_SD</v>
      </c>
      <c r="K11" s="3" t="s">
        <v>30</v>
      </c>
      <c r="L11" s="3" t="s">
        <v>31</v>
      </c>
    </row>
    <row r="12" spans="1:17" x14ac:dyDescent="0.25">
      <c r="A12" t="str">
        <f t="shared" si="2"/>
        <v>Wave 12</v>
      </c>
      <c r="B12">
        <f>'Main Sample'!B9</f>
        <v>7.1722899999999996E-3</v>
      </c>
      <c r="C12">
        <f>'Main Sample'!C9</f>
        <v>5.3372599999999999E-3</v>
      </c>
      <c r="D12">
        <f>'Main Sample'!D9</f>
        <v>4.2973300000000002E-3</v>
      </c>
      <c r="K12">
        <f>2*D12</f>
        <v>8.5946600000000005E-3</v>
      </c>
      <c r="L12">
        <f>2*B12</f>
        <v>1.4344579999999999E-2</v>
      </c>
    </row>
    <row r="13" spans="1:17" x14ac:dyDescent="0.25">
      <c r="A13" t="str">
        <f t="shared" si="2"/>
        <v>Wave 13</v>
      </c>
      <c r="B13">
        <f>'Main Sample'!B10</f>
        <v>7.4425999999999997E-3</v>
      </c>
      <c r="C13">
        <f>'Main Sample'!C10</f>
        <v>5.6365900000000004E-3</v>
      </c>
      <c r="D13">
        <f>'Main Sample'!D10</f>
        <v>5.3748099999999998E-3</v>
      </c>
      <c r="K13">
        <f>2*D13</f>
        <v>1.074962E-2</v>
      </c>
      <c r="L13">
        <f>2*B13</f>
        <v>1.4885199999999999E-2</v>
      </c>
    </row>
    <row r="14" spans="1:17" x14ac:dyDescent="0.25">
      <c r="A14" t="str">
        <f t="shared" si="2"/>
        <v>Wave 14</v>
      </c>
      <c r="B14">
        <f>'Main Sample'!B11</f>
        <v>7.3364499999999996E-3</v>
      </c>
      <c r="C14">
        <f>'Main Sample'!C11</f>
        <v>6.0523499999999997E-3</v>
      </c>
      <c r="D14">
        <f>'Main Sample'!D11</f>
        <v>5.5524900000000002E-3</v>
      </c>
      <c r="K14">
        <f>2*D14</f>
        <v>1.110498E-2</v>
      </c>
      <c r="L14">
        <f>2*B14</f>
        <v>1.4672899999999999E-2</v>
      </c>
    </row>
    <row r="15" spans="1:17" x14ac:dyDescent="0.25">
      <c r="A15" t="str">
        <f t="shared" si="2"/>
        <v>Wave 15</v>
      </c>
      <c r="B15">
        <f>'Main Sample'!B12</f>
        <v>7.3854699999999999E-3</v>
      </c>
      <c r="C15">
        <f>'Main Sample'!C12</f>
        <v>6.2786600000000001E-3</v>
      </c>
      <c r="D15">
        <f>'Main Sample'!D12</f>
        <v>6.0557400000000004E-3</v>
      </c>
      <c r="K15">
        <f>2*D15</f>
        <v>1.2111480000000001E-2</v>
      </c>
      <c r="L15">
        <f>2*B15</f>
        <v>1.477094E-2</v>
      </c>
    </row>
    <row r="16" spans="1:17" x14ac:dyDescent="0.25">
      <c r="A16" t="str">
        <f t="shared" si="2"/>
        <v>Wave 16</v>
      </c>
      <c r="B16">
        <f>'Main Sample'!B13</f>
        <v>7.5756299999999999E-3</v>
      </c>
      <c r="C16">
        <f>'Main Sample'!C13</f>
        <v>6.7655800000000002E-3</v>
      </c>
      <c r="D16">
        <f>'Main Sample'!D13</f>
        <v>6.65038E-3</v>
      </c>
      <c r="K16">
        <f>2*D16</f>
        <v>1.330076E-2</v>
      </c>
      <c r="L16">
        <f>2*B16</f>
        <v>1.515126E-2</v>
      </c>
    </row>
    <row r="18" spans="1:12" x14ac:dyDescent="0.25">
      <c r="A18" t="str">
        <f t="shared" ref="A18:A23" si="3">A11</f>
        <v>Wave</v>
      </c>
      <c r="B18" t="str">
        <f>'Main Sample'!B15</f>
        <v>P1_CV</v>
      </c>
      <c r="C18" t="str">
        <f>'Main Sample'!C15</f>
        <v>P2_CV</v>
      </c>
      <c r="D18" t="str">
        <f>'Main Sample'!D15</f>
        <v>P3_CV</v>
      </c>
      <c r="E18" t="str">
        <f>'Main Sample'!E15</f>
        <v>P1_CV_LB</v>
      </c>
      <c r="F18" t="str">
        <f>'Main Sample'!F15</f>
        <v>P2_CV_LB</v>
      </c>
      <c r="G18" t="str">
        <f>'Main Sample'!G15</f>
        <v>P3_CV_LB</v>
      </c>
      <c r="H18" t="str">
        <f>'Main Sample'!H15</f>
        <v>P1_CV_UB</v>
      </c>
      <c r="I18" t="str">
        <f>'Main Sample'!I15</f>
        <v>P2_CV_UB</v>
      </c>
      <c r="J18" t="str">
        <f>'Main Sample'!J15</f>
        <v>P3_CV_UB</v>
      </c>
    </row>
    <row r="19" spans="1:12" x14ac:dyDescent="0.25">
      <c r="A19" t="str">
        <f t="shared" si="3"/>
        <v>Wave 12</v>
      </c>
      <c r="B19">
        <f>'Main Sample'!B16</f>
        <v>6.4299563000000004E-2</v>
      </c>
      <c r="C19">
        <f>'Main Sample'!C16</f>
        <v>3.4769700000000001E-2</v>
      </c>
      <c r="D19">
        <f>'Main Sample'!D16</f>
        <v>1.99411E-2</v>
      </c>
      <c r="E19" s="1">
        <f>B19-2*B26</f>
        <v>5.5717443000000005E-2</v>
      </c>
      <c r="F19" s="1">
        <f t="shared" ref="F19:G23" si="4">C19-2*C26</f>
        <v>2.9040380000000001E-2</v>
      </c>
      <c r="G19" s="1">
        <f t="shared" si="4"/>
        <v>1.5440860000000001E-2</v>
      </c>
      <c r="H19" s="1">
        <f>B19+2*B26</f>
        <v>7.2881683000000003E-2</v>
      </c>
      <c r="I19" s="1">
        <f t="shared" ref="I19:J23" si="5">C19+2*C26</f>
        <v>4.0499020000000004E-2</v>
      </c>
      <c r="J19" s="1">
        <f t="shared" si="5"/>
        <v>2.4441339999999999E-2</v>
      </c>
    </row>
    <row r="20" spans="1:12" x14ac:dyDescent="0.25">
      <c r="A20" t="str">
        <f t="shared" si="3"/>
        <v>Wave 13</v>
      </c>
      <c r="B20">
        <f>'Main Sample'!B17</f>
        <v>6.6361130000000004E-2</v>
      </c>
      <c r="C20">
        <f>'Main Sample'!C17</f>
        <v>3.2792200000000001E-2</v>
      </c>
      <c r="D20">
        <f>'Main Sample'!D17</f>
        <v>2.5189599999999999E-2</v>
      </c>
      <c r="E20" s="1">
        <f>B20-2*B27</f>
        <v>5.7199690000000004E-2</v>
      </c>
      <c r="F20" s="1">
        <f>C20-2*C27</f>
        <v>2.6658939999999999E-2</v>
      </c>
      <c r="G20" s="1">
        <f>D20-2*D27</f>
        <v>1.9461139999999998E-2</v>
      </c>
      <c r="H20" s="1">
        <f>B20+2*B27</f>
        <v>7.5522570000000011E-2</v>
      </c>
      <c r="I20" s="1">
        <f>C20+2*C27</f>
        <v>3.8925460000000002E-2</v>
      </c>
      <c r="J20" s="1">
        <f>D20+2*D27</f>
        <v>3.0918060000000001E-2</v>
      </c>
    </row>
    <row r="21" spans="1:12" x14ac:dyDescent="0.25">
      <c r="A21" t="str">
        <f t="shared" si="3"/>
        <v>Wave 14</v>
      </c>
      <c r="B21">
        <f>'Main Sample'!B18</f>
        <v>5.6982199999999997E-2</v>
      </c>
      <c r="C21">
        <f>'Main Sample'!C18</f>
        <v>3.7989200000000001E-2</v>
      </c>
      <c r="D21">
        <f>'Main Sample'!D18</f>
        <v>2.9003299999999999E-2</v>
      </c>
      <c r="E21" s="1">
        <f>B21-2*B28</f>
        <v>4.8152819999999999E-2</v>
      </c>
      <c r="F21" s="1">
        <f t="shared" si="4"/>
        <v>3.1305039999999999E-2</v>
      </c>
      <c r="G21" s="1">
        <f t="shared" si="4"/>
        <v>2.3000979999999997E-2</v>
      </c>
      <c r="H21" s="1">
        <f>B21+2*B28</f>
        <v>6.5811579999999995E-2</v>
      </c>
      <c r="I21" s="1">
        <f t="shared" si="5"/>
        <v>4.4673360000000002E-2</v>
      </c>
      <c r="J21" s="1">
        <f>D21+2*D28</f>
        <v>3.5005620000000001E-2</v>
      </c>
    </row>
    <row r="22" spans="1:12" x14ac:dyDescent="0.25">
      <c r="A22" t="str">
        <f t="shared" si="3"/>
        <v>Wave 15</v>
      </c>
      <c r="B22">
        <f>'Main Sample'!B19</f>
        <v>6.4859671999999993E-2</v>
      </c>
      <c r="C22">
        <f>'Main Sample'!C19</f>
        <v>4.3135100000000003E-2</v>
      </c>
      <c r="D22">
        <f>'Main Sample'!D19</f>
        <v>3.6655600000000003E-2</v>
      </c>
      <c r="E22" s="1">
        <f>B22-2*B29</f>
        <v>5.6051611999999994E-2</v>
      </c>
      <c r="F22" s="1">
        <f t="shared" si="4"/>
        <v>3.6167480000000002E-2</v>
      </c>
      <c r="G22" s="1">
        <f t="shared" si="4"/>
        <v>3.0039120000000002E-2</v>
      </c>
      <c r="H22" s="1">
        <f>B22+2*B29</f>
        <v>7.3667731999999986E-2</v>
      </c>
      <c r="I22" s="1">
        <f t="shared" si="5"/>
        <v>5.0102720000000003E-2</v>
      </c>
      <c r="J22" s="1">
        <f t="shared" si="5"/>
        <v>4.3272080000000004E-2</v>
      </c>
    </row>
    <row r="23" spans="1:12" x14ac:dyDescent="0.25">
      <c r="A23" t="str">
        <f t="shared" si="3"/>
        <v>Wave 16</v>
      </c>
      <c r="B23">
        <f>'Main Sample'!B20</f>
        <v>7.0250638000000004E-2</v>
      </c>
      <c r="C23">
        <f>'Main Sample'!C20</f>
        <v>5.3027600000000001E-2</v>
      </c>
      <c r="D23">
        <f>'Main Sample'!D20</f>
        <v>4.8301200000000002E-2</v>
      </c>
      <c r="E23" s="1">
        <f>B23-2*B30</f>
        <v>6.0944438000000004E-2</v>
      </c>
      <c r="F23" s="1">
        <f t="shared" si="4"/>
        <v>4.5390279999999998E-2</v>
      </c>
      <c r="G23" s="1">
        <f t="shared" si="4"/>
        <v>4.0929720000000003E-2</v>
      </c>
      <c r="H23" s="1">
        <f>B23+2*B30</f>
        <v>7.9556838000000005E-2</v>
      </c>
      <c r="I23" s="1">
        <f t="shared" si="5"/>
        <v>6.0664920000000004E-2</v>
      </c>
      <c r="J23" s="1">
        <f t="shared" si="5"/>
        <v>5.5672680000000002E-2</v>
      </c>
    </row>
    <row r="25" spans="1:12" x14ac:dyDescent="0.25">
      <c r="A25" t="str">
        <f t="shared" ref="A25:A30" si="6">A18</f>
        <v>Wave</v>
      </c>
      <c r="B25" t="str">
        <f>'Main Sample'!B22</f>
        <v>P1_CV_SD</v>
      </c>
      <c r="C25" t="str">
        <f>'Main Sample'!C22</f>
        <v>P2_CV_SD</v>
      </c>
      <c r="D25" t="str">
        <f>'Main Sample'!D22</f>
        <v>P3_CV_SD</v>
      </c>
      <c r="K25" s="3" t="s">
        <v>30</v>
      </c>
      <c r="L25" s="3" t="s">
        <v>31</v>
      </c>
    </row>
    <row r="26" spans="1:12" x14ac:dyDescent="0.25">
      <c r="A26" t="str">
        <f t="shared" si="6"/>
        <v>Wave 12</v>
      </c>
      <c r="B26">
        <f>'Main Sample'!B23</f>
        <v>4.2910600000000002E-3</v>
      </c>
      <c r="C26">
        <f>'Main Sample'!C23</f>
        <v>2.8646600000000002E-3</v>
      </c>
      <c r="D26">
        <f>'Main Sample'!D23</f>
        <v>2.25012E-3</v>
      </c>
      <c r="K26">
        <f>2*D26</f>
        <v>4.50024E-3</v>
      </c>
      <c r="L26">
        <f>2*B26</f>
        <v>8.5821200000000004E-3</v>
      </c>
    </row>
    <row r="27" spans="1:12" x14ac:dyDescent="0.25">
      <c r="A27" t="str">
        <f t="shared" si="6"/>
        <v>Wave 13</v>
      </c>
      <c r="B27">
        <f>'Main Sample'!B24</f>
        <v>4.5807199999999999E-3</v>
      </c>
      <c r="C27">
        <f>'Main Sample'!C24</f>
        <v>3.0666299999999999E-3</v>
      </c>
      <c r="D27">
        <f>'Main Sample'!D24</f>
        <v>2.8642300000000002E-3</v>
      </c>
      <c r="K27">
        <f>2*D27</f>
        <v>5.7284600000000003E-3</v>
      </c>
      <c r="L27">
        <f>2*B27</f>
        <v>9.1614399999999999E-3</v>
      </c>
    </row>
    <row r="28" spans="1:12" x14ac:dyDescent="0.25">
      <c r="A28" t="str">
        <f t="shared" si="6"/>
        <v>Wave 14</v>
      </c>
      <c r="B28">
        <f>'Main Sample'!B25</f>
        <v>4.4146899999999998E-3</v>
      </c>
      <c r="C28">
        <f>'Main Sample'!C25</f>
        <v>3.3420799999999999E-3</v>
      </c>
      <c r="D28">
        <f>'Main Sample'!D25</f>
        <v>3.0011600000000001E-3</v>
      </c>
      <c r="K28">
        <f>2*D28</f>
        <v>6.0023200000000002E-3</v>
      </c>
      <c r="L28">
        <f>2*B28</f>
        <v>8.8293799999999995E-3</v>
      </c>
    </row>
    <row r="29" spans="1:12" x14ac:dyDescent="0.25">
      <c r="A29" t="str">
        <f t="shared" si="6"/>
        <v>Wave 15</v>
      </c>
      <c r="B29">
        <f>'Main Sample'!B26</f>
        <v>4.4040299999999998E-3</v>
      </c>
      <c r="C29">
        <f>'Main Sample'!C26</f>
        <v>3.4838099999999999E-3</v>
      </c>
      <c r="D29">
        <f>'Main Sample'!D26</f>
        <v>3.3082400000000001E-3</v>
      </c>
      <c r="K29">
        <f>2*D29</f>
        <v>6.6164800000000001E-3</v>
      </c>
      <c r="L29">
        <f>2*B29</f>
        <v>8.8080599999999995E-3</v>
      </c>
    </row>
    <row r="30" spans="1:12" x14ac:dyDescent="0.25">
      <c r="A30" t="str">
        <f t="shared" si="6"/>
        <v>Wave 16</v>
      </c>
      <c r="B30">
        <f>'Main Sample'!B27</f>
        <v>4.6531000000000003E-3</v>
      </c>
      <c r="C30">
        <f>'Main Sample'!C27</f>
        <v>3.8186600000000002E-3</v>
      </c>
      <c r="D30">
        <f>'Main Sample'!D27</f>
        <v>3.6857399999999998E-3</v>
      </c>
      <c r="K30">
        <f>2*D30</f>
        <v>7.3714799999999997E-3</v>
      </c>
      <c r="L30">
        <f>2*B30</f>
        <v>9.3062000000000006E-3</v>
      </c>
    </row>
    <row r="32" spans="1:12" x14ac:dyDescent="0.25">
      <c r="A32" s="2" t="s">
        <v>112</v>
      </c>
    </row>
    <row r="33" spans="1:15" x14ac:dyDescent="0.25">
      <c r="A33" t="s">
        <v>0</v>
      </c>
      <c r="B33" t="str">
        <f>B4</f>
        <v>P1_R</v>
      </c>
      <c r="C33" t="str">
        <f t="shared" ref="C33:J33" si="7">C4</f>
        <v>P2_R</v>
      </c>
      <c r="D33" t="str">
        <f t="shared" si="7"/>
        <v>P3_R</v>
      </c>
      <c r="E33" t="str">
        <f t="shared" si="7"/>
        <v>P1_R_LB</v>
      </c>
      <c r="F33" t="str">
        <f t="shared" si="7"/>
        <v>P2_R_LB</v>
      </c>
      <c r="G33" t="str">
        <f t="shared" si="7"/>
        <v>P3_R_LB</v>
      </c>
      <c r="H33" t="str">
        <f t="shared" si="7"/>
        <v>P1_R_UB</v>
      </c>
      <c r="I33" t="str">
        <f t="shared" si="7"/>
        <v>P2_R_UB</v>
      </c>
      <c r="J33" t="str">
        <f t="shared" si="7"/>
        <v>P3_R_UB</v>
      </c>
      <c r="M33" t="s">
        <v>156</v>
      </c>
      <c r="O33" t="s">
        <v>161</v>
      </c>
    </row>
    <row r="34" spans="1:15" x14ac:dyDescent="0.25">
      <c r="A34" s="3" t="s">
        <v>32</v>
      </c>
      <c r="B34">
        <f>'[14]Main Sample'!B2</f>
        <v>0.89252280699999997</v>
      </c>
      <c r="C34">
        <f>'[14]Main Sample'!C2</f>
        <v>0.935218836</v>
      </c>
      <c r="D34">
        <f>'[14]Main Sample'!D2</f>
        <v>0.96191603599999997</v>
      </c>
      <c r="E34" s="1">
        <f>B34-2*B41</f>
        <v>0.87817822699999992</v>
      </c>
      <c r="F34" s="1">
        <f t="shared" ref="F34:G38" si="8">C34-2*C41</f>
        <v>0.92454431599999998</v>
      </c>
      <c r="G34" s="1">
        <f t="shared" si="8"/>
        <v>0.953321376</v>
      </c>
      <c r="H34" s="1">
        <f>B34+2*B41</f>
        <v>0.90686738700000002</v>
      </c>
      <c r="I34" s="1">
        <f t="shared" ref="I34:J38" si="9">C34+2*C41</f>
        <v>0.94589335600000002</v>
      </c>
      <c r="J34" s="1">
        <f t="shared" si="9"/>
        <v>0.97051069599999995</v>
      </c>
      <c r="M34">
        <f>D34-D5</f>
        <v>0</v>
      </c>
      <c r="O34" s="10">
        <f>D34-'Main - Base and Sim1-4'!$D34</f>
        <v>0</v>
      </c>
    </row>
    <row r="35" spans="1:15" x14ac:dyDescent="0.25">
      <c r="A35" s="3" t="s">
        <v>33</v>
      </c>
      <c r="B35">
        <f>'[14]Main Sample'!B3</f>
        <v>0.89217502999999998</v>
      </c>
      <c r="C35">
        <f>'[14]Main Sample'!C3</f>
        <v>0.91565171300000003</v>
      </c>
      <c r="D35">
        <f>'[14]Main Sample'!D3</f>
        <v>0.92137805900000003</v>
      </c>
      <c r="E35" s="1">
        <f>B35-2*B42</f>
        <v>0.87728982999999994</v>
      </c>
      <c r="F35" s="1">
        <f>C35-2*C42</f>
        <v>0.90221827300000002</v>
      </c>
      <c r="G35" s="1">
        <f>D35-2*D42</f>
        <v>0.90804591899999998</v>
      </c>
      <c r="H35" s="1">
        <f>B35+2*B42</f>
        <v>0.90706023000000002</v>
      </c>
      <c r="I35" s="1">
        <f>C35+2*C42</f>
        <v>0.92908515300000005</v>
      </c>
      <c r="J35" s="1">
        <f>D35+2*D42</f>
        <v>0.93471019900000007</v>
      </c>
      <c r="M35">
        <f>D35-D6</f>
        <v>-3.1352865999999979E-2</v>
      </c>
      <c r="O35" s="10">
        <f>D35-'Main - Base and Sim1-4'!$D35</f>
        <v>2.9948699999999828E-3</v>
      </c>
    </row>
    <row r="36" spans="1:15" x14ac:dyDescent="0.25">
      <c r="A36" s="3" t="s">
        <v>34</v>
      </c>
      <c r="B36">
        <f>'[14]Main Sample'!B4</f>
        <v>0.90530365400000001</v>
      </c>
      <c r="C36">
        <f>'[14]Main Sample'!C4</f>
        <v>0.91493269200000005</v>
      </c>
      <c r="D36">
        <f>'[14]Main Sample'!D4</f>
        <v>0.92062231299999997</v>
      </c>
      <c r="E36" s="1">
        <f>B36-2*B43</f>
        <v>0.89063075400000002</v>
      </c>
      <c r="F36" s="1">
        <f t="shared" si="8"/>
        <v>0.90127645200000006</v>
      </c>
      <c r="G36" s="1">
        <f t="shared" si="8"/>
        <v>0.90725815300000001</v>
      </c>
      <c r="H36" s="1">
        <f>B36+2*B43</f>
        <v>0.919976554</v>
      </c>
      <c r="I36" s="1">
        <f t="shared" si="9"/>
        <v>0.92858893200000003</v>
      </c>
      <c r="J36" s="1">
        <f>D36+2*D43</f>
        <v>0.93398647299999993</v>
      </c>
      <c r="M36">
        <f>D36-D7</f>
        <v>-2.571813200000006E-2</v>
      </c>
      <c r="O36" s="10">
        <f>D36-'Main - Base and Sim1-4'!$D36</f>
        <v>3.8546509999999312E-3</v>
      </c>
    </row>
    <row r="37" spans="1:15" x14ac:dyDescent="0.25">
      <c r="A37" s="3" t="s">
        <v>35</v>
      </c>
      <c r="B37">
        <f>'[14]Main Sample'!B5</f>
        <v>0.89122785400000004</v>
      </c>
      <c r="C37">
        <f>'[14]Main Sample'!C5</f>
        <v>0.902392631</v>
      </c>
      <c r="D37">
        <f>'[14]Main Sample'!D5</f>
        <v>0.90899598800000003</v>
      </c>
      <c r="E37" s="1">
        <f>B37-2*B44</f>
        <v>0.87645691400000003</v>
      </c>
      <c r="F37" s="1">
        <f t="shared" si="8"/>
        <v>0.88900011099999998</v>
      </c>
      <c r="G37" s="1">
        <f t="shared" si="8"/>
        <v>0.89594732799999999</v>
      </c>
      <c r="H37" s="1">
        <f>B37+2*B44</f>
        <v>0.90599879400000005</v>
      </c>
      <c r="I37" s="1">
        <f t="shared" si="9"/>
        <v>0.91578515100000002</v>
      </c>
      <c r="J37" s="1">
        <f t="shared" si="9"/>
        <v>0.92204464800000008</v>
      </c>
      <c r="M37">
        <f>D37-D8</f>
        <v>-2.3905312000000012E-2</v>
      </c>
      <c r="O37" s="10">
        <f>D37-'Main - Base and Sim1-4'!$D37</f>
        <v>5.845000000004319E-5</v>
      </c>
    </row>
    <row r="38" spans="1:15" x14ac:dyDescent="0.25">
      <c r="A38" s="3" t="s">
        <v>36</v>
      </c>
      <c r="B38">
        <f>'[14]Main Sample'!B6</f>
        <v>0.88562144300000001</v>
      </c>
      <c r="C38">
        <f>'[14]Main Sample'!C6</f>
        <v>0.88760270200000002</v>
      </c>
      <c r="D38">
        <f>'[14]Main Sample'!D6</f>
        <v>0.89253547899999996</v>
      </c>
      <c r="E38" s="1">
        <f>B38-2*B45</f>
        <v>0.87047018300000001</v>
      </c>
      <c r="F38" s="1">
        <f t="shared" si="8"/>
        <v>0.87330178199999997</v>
      </c>
      <c r="G38" s="1">
        <f t="shared" si="8"/>
        <v>0.87830899899999992</v>
      </c>
      <c r="H38" s="1">
        <f>B38+2*B45</f>
        <v>0.90077270300000001</v>
      </c>
      <c r="I38" s="1">
        <f t="shared" si="9"/>
        <v>0.90190362200000007</v>
      </c>
      <c r="J38" s="1">
        <f t="shared" si="9"/>
        <v>0.90676195900000001</v>
      </c>
      <c r="M38">
        <f>D38-D9</f>
        <v>-2.0310707000000039E-2</v>
      </c>
      <c r="O38" s="10">
        <f>D38-'Main - Base and Sim1-4'!$D38</f>
        <v>4.3293249999999395E-3</v>
      </c>
    </row>
    <row r="39" spans="1:15" x14ac:dyDescent="0.25">
      <c r="M39" s="12">
        <f>AVERAGE(M35:M38)</f>
        <v>-2.5321754250000023E-2</v>
      </c>
      <c r="N39" t="s">
        <v>147</v>
      </c>
      <c r="O39">
        <f>AVERAGE(O35:O38)</f>
        <v>2.8093239999999742E-3</v>
      </c>
    </row>
    <row r="40" spans="1:15" x14ac:dyDescent="0.25">
      <c r="A40" t="str">
        <f t="shared" ref="A40:A45" si="10">A33</f>
        <v>Wave</v>
      </c>
      <c r="B40" t="str">
        <f>B11</f>
        <v>P1_R_SD</v>
      </c>
      <c r="C40" t="str">
        <f>C11</f>
        <v>P2_R_SD</v>
      </c>
      <c r="D40" t="str">
        <f>D11</f>
        <v>P3_R_SD</v>
      </c>
      <c r="K40" s="3" t="s">
        <v>30</v>
      </c>
    </row>
    <row r="41" spans="1:15" x14ac:dyDescent="0.25">
      <c r="A41" t="str">
        <f t="shared" si="10"/>
        <v>Wave 12</v>
      </c>
      <c r="B41">
        <f>'[14]Main Sample'!B9</f>
        <v>7.1722899999999996E-3</v>
      </c>
      <c r="C41">
        <f>'[14]Main Sample'!C9</f>
        <v>5.3372599999999999E-3</v>
      </c>
      <c r="D41">
        <f>'[14]Main Sample'!D9</f>
        <v>4.2973300000000002E-3</v>
      </c>
      <c r="K41">
        <f>2*D41</f>
        <v>8.5946600000000005E-3</v>
      </c>
    </row>
    <row r="42" spans="1:15" x14ac:dyDescent="0.25">
      <c r="A42" t="str">
        <f t="shared" si="10"/>
        <v>Wave 13</v>
      </c>
      <c r="B42">
        <f>'[14]Main Sample'!B10</f>
        <v>7.4425999999999997E-3</v>
      </c>
      <c r="C42">
        <f>'[14]Main Sample'!C10</f>
        <v>6.7167199999999998E-3</v>
      </c>
      <c r="D42">
        <f>'[14]Main Sample'!D10</f>
        <v>6.6660699999999996E-3</v>
      </c>
      <c r="K42">
        <f>2*D42</f>
        <v>1.3332139999999999E-2</v>
      </c>
    </row>
    <row r="43" spans="1:15" x14ac:dyDescent="0.25">
      <c r="A43" t="str">
        <f t="shared" si="10"/>
        <v>Wave 14</v>
      </c>
      <c r="B43">
        <f>'[14]Main Sample'!B11</f>
        <v>7.3364499999999996E-3</v>
      </c>
      <c r="C43">
        <f>'[14]Main Sample'!C11</f>
        <v>6.82812E-3</v>
      </c>
      <c r="D43">
        <f>'[14]Main Sample'!D11</f>
        <v>6.68208E-3</v>
      </c>
      <c r="K43">
        <f>2*D43</f>
        <v>1.336416E-2</v>
      </c>
    </row>
    <row r="44" spans="1:15" x14ac:dyDescent="0.25">
      <c r="A44" t="str">
        <f t="shared" si="10"/>
        <v>Wave 15</v>
      </c>
      <c r="B44">
        <f>'[14]Main Sample'!B12</f>
        <v>7.3854699999999999E-3</v>
      </c>
      <c r="C44">
        <f>'[14]Main Sample'!C12</f>
        <v>6.6962599999999999E-3</v>
      </c>
      <c r="D44">
        <f>'[14]Main Sample'!D12</f>
        <v>6.5243300000000001E-3</v>
      </c>
      <c r="K44">
        <f>2*D44</f>
        <v>1.304866E-2</v>
      </c>
    </row>
    <row r="45" spans="1:15" x14ac:dyDescent="0.25">
      <c r="A45" t="str">
        <f t="shared" si="10"/>
        <v>Wave 16</v>
      </c>
      <c r="B45">
        <f>'[14]Main Sample'!B13</f>
        <v>7.5756299999999999E-3</v>
      </c>
      <c r="C45">
        <f>'[14]Main Sample'!C13</f>
        <v>7.15046E-3</v>
      </c>
      <c r="D45">
        <f>'[14]Main Sample'!D13</f>
        <v>7.1132399999999998E-3</v>
      </c>
      <c r="K45">
        <f>2*D45</f>
        <v>1.422648E-2</v>
      </c>
    </row>
    <row r="47" spans="1:15" x14ac:dyDescent="0.25">
      <c r="A47" t="str">
        <f t="shared" ref="A47:A52" si="11">A40</f>
        <v>Wave</v>
      </c>
      <c r="B47" t="str">
        <f>B18</f>
        <v>P1_CV</v>
      </c>
      <c r="C47" t="str">
        <f t="shared" ref="C47:J47" si="12">C18</f>
        <v>P2_CV</v>
      </c>
      <c r="D47" t="str">
        <f t="shared" si="12"/>
        <v>P3_CV</v>
      </c>
      <c r="E47" t="str">
        <f t="shared" si="12"/>
        <v>P1_CV_LB</v>
      </c>
      <c r="F47" t="str">
        <f t="shared" si="12"/>
        <v>P2_CV_LB</v>
      </c>
      <c r="G47" t="str">
        <f t="shared" si="12"/>
        <v>P3_CV_LB</v>
      </c>
      <c r="H47" t="str">
        <f t="shared" si="12"/>
        <v>P1_CV_UB</v>
      </c>
      <c r="I47" t="str">
        <f t="shared" si="12"/>
        <v>P2_CV_UB</v>
      </c>
      <c r="J47" t="str">
        <f t="shared" si="12"/>
        <v>P3_CV_UB</v>
      </c>
    </row>
    <row r="48" spans="1:15" x14ac:dyDescent="0.25">
      <c r="A48" t="str">
        <f t="shared" si="11"/>
        <v>Wave 12</v>
      </c>
      <c r="B48">
        <f>'[14]Main Sample'!B16</f>
        <v>6.4299563000000004E-2</v>
      </c>
      <c r="C48">
        <f>'[14]Main Sample'!C16</f>
        <v>3.4769700000000001E-2</v>
      </c>
      <c r="D48">
        <f>'[14]Main Sample'!D16</f>
        <v>1.99411E-2</v>
      </c>
      <c r="E48" s="1">
        <f>B48-2*B55</f>
        <v>5.5717443000000005E-2</v>
      </c>
      <c r="F48" s="1">
        <f t="shared" ref="F48:G52" si="13">C48-2*C55</f>
        <v>2.9040380000000001E-2</v>
      </c>
      <c r="G48" s="1">
        <f t="shared" si="13"/>
        <v>1.5440860000000001E-2</v>
      </c>
      <c r="H48" s="1">
        <f>B48+2*B55</f>
        <v>7.2881683000000003E-2</v>
      </c>
      <c r="I48" s="1">
        <f t="shared" ref="I48:J52" si="14">C48+2*C55</f>
        <v>4.0499020000000004E-2</v>
      </c>
      <c r="J48" s="1">
        <f t="shared" si="14"/>
        <v>2.4441339999999999E-2</v>
      </c>
    </row>
    <row r="49" spans="1:15" x14ac:dyDescent="0.25">
      <c r="A49" t="str">
        <f t="shared" si="11"/>
        <v>Wave 13</v>
      </c>
      <c r="B49">
        <f>'[14]Main Sample'!B17</f>
        <v>6.6361130000000004E-2</v>
      </c>
      <c r="C49">
        <f>'[14]Main Sample'!C17</f>
        <v>4.8907100000000002E-2</v>
      </c>
      <c r="D49">
        <f>'[14]Main Sample'!D17</f>
        <v>4.48309E-2</v>
      </c>
      <c r="E49" s="1">
        <f>B49-2*B56</f>
        <v>5.7199690000000004E-2</v>
      </c>
      <c r="F49" s="1">
        <f>C49-2*C56</f>
        <v>4.1117960000000002E-2</v>
      </c>
      <c r="G49" s="1">
        <f>D49-2*D56</f>
        <v>3.722872E-2</v>
      </c>
      <c r="H49" s="1">
        <f>B49+2*B56</f>
        <v>7.5522570000000011E-2</v>
      </c>
      <c r="I49" s="1">
        <f>C49+2*C56</f>
        <v>5.6696240000000002E-2</v>
      </c>
      <c r="J49" s="1">
        <f>D49+2*D56</f>
        <v>5.243308E-2</v>
      </c>
    </row>
    <row r="50" spans="1:15" x14ac:dyDescent="0.25">
      <c r="A50" t="str">
        <f t="shared" si="11"/>
        <v>Wave 14</v>
      </c>
      <c r="B50">
        <f>'[14]Main Sample'!B18</f>
        <v>5.6982199999999997E-2</v>
      </c>
      <c r="C50">
        <f>'[14]Main Sample'!C18</f>
        <v>4.8787499999999998E-2</v>
      </c>
      <c r="D50">
        <f>'[14]Main Sample'!D18</f>
        <v>4.4845500000000003E-2</v>
      </c>
      <c r="E50" s="1">
        <f>B50-2*B57</f>
        <v>4.8152819999999999E-2</v>
      </c>
      <c r="F50" s="1">
        <f t="shared" si="13"/>
        <v>4.0955319999999996E-2</v>
      </c>
      <c r="G50" s="1">
        <f t="shared" si="13"/>
        <v>3.7295160000000001E-2</v>
      </c>
      <c r="H50" s="1">
        <f>B50+2*B57</f>
        <v>6.5811579999999995E-2</v>
      </c>
      <c r="I50" s="1">
        <f t="shared" si="14"/>
        <v>5.6619679999999999E-2</v>
      </c>
      <c r="J50" s="1">
        <f>D50+2*D57</f>
        <v>5.2395840000000006E-2</v>
      </c>
    </row>
    <row r="51" spans="1:15" x14ac:dyDescent="0.25">
      <c r="A51" t="str">
        <f t="shared" si="11"/>
        <v>Wave 15</v>
      </c>
      <c r="B51">
        <f>'[14]Main Sample'!B19</f>
        <v>6.4859671999999993E-2</v>
      </c>
      <c r="C51">
        <f>'[14]Main Sample'!C19</f>
        <v>5.57362E-2</v>
      </c>
      <c r="D51">
        <f>'[14]Main Sample'!D19</f>
        <v>5.1331399999999999E-2</v>
      </c>
      <c r="E51" s="1">
        <f>B51-2*B58</f>
        <v>5.6051611999999994E-2</v>
      </c>
      <c r="F51" s="1">
        <f t="shared" si="13"/>
        <v>4.8088560000000002E-2</v>
      </c>
      <c r="G51" s="1">
        <f t="shared" si="13"/>
        <v>4.3971079999999996E-2</v>
      </c>
      <c r="H51" s="1">
        <f>B51+2*B58</f>
        <v>7.3667731999999986E-2</v>
      </c>
      <c r="I51" s="1">
        <f t="shared" si="14"/>
        <v>6.3383839999999997E-2</v>
      </c>
      <c r="J51" s="1">
        <f t="shared" si="14"/>
        <v>5.8691720000000003E-2</v>
      </c>
    </row>
    <row r="52" spans="1:15" x14ac:dyDescent="0.25">
      <c r="A52" t="str">
        <f t="shared" si="11"/>
        <v>Wave 16</v>
      </c>
      <c r="B52">
        <f>'[14]Main Sample'!B20</f>
        <v>7.0250638000000004E-2</v>
      </c>
      <c r="C52">
        <f>'[14]Main Sample'!C20</f>
        <v>6.5761468000000003E-2</v>
      </c>
      <c r="D52">
        <f>'[14]Main Sample'!D20</f>
        <v>6.1897399999999998E-2</v>
      </c>
      <c r="E52" s="1">
        <f>B52-2*B59</f>
        <v>6.0944438000000004E-2</v>
      </c>
      <c r="F52" s="1">
        <f t="shared" si="13"/>
        <v>5.7393948E-2</v>
      </c>
      <c r="G52" s="1">
        <f t="shared" si="13"/>
        <v>5.3702959999999994E-2</v>
      </c>
      <c r="H52" s="1">
        <f>B52+2*B59</f>
        <v>7.9556838000000005E-2</v>
      </c>
      <c r="I52" s="1">
        <f t="shared" si="14"/>
        <v>7.4128988000000007E-2</v>
      </c>
      <c r="J52" s="1">
        <f t="shared" si="14"/>
        <v>7.0091840000000002E-2</v>
      </c>
    </row>
    <row r="54" spans="1:15" x14ac:dyDescent="0.25">
      <c r="A54" t="str">
        <f t="shared" ref="A54:A59" si="15">A47</f>
        <v>Wave</v>
      </c>
      <c r="B54" t="str">
        <f>B25</f>
        <v>P1_CV_SD</v>
      </c>
      <c r="C54" t="str">
        <f>C25</f>
        <v>P2_CV_SD</v>
      </c>
      <c r="D54" t="str">
        <f>D25</f>
        <v>P3_CV_SD</v>
      </c>
      <c r="K54" s="3" t="s">
        <v>30</v>
      </c>
    </row>
    <row r="55" spans="1:15" x14ac:dyDescent="0.25">
      <c r="A55" t="str">
        <f t="shared" si="15"/>
        <v>Wave 12</v>
      </c>
      <c r="B55">
        <f>'[14]Main Sample'!B23</f>
        <v>4.2910600000000002E-3</v>
      </c>
      <c r="C55">
        <f>'[14]Main Sample'!C23</f>
        <v>2.8646600000000002E-3</v>
      </c>
      <c r="D55">
        <f>'[14]Main Sample'!D23</f>
        <v>2.25012E-3</v>
      </c>
      <c r="K55">
        <f>2*D55</f>
        <v>4.50024E-3</v>
      </c>
    </row>
    <row r="56" spans="1:15" x14ac:dyDescent="0.25">
      <c r="A56" t="str">
        <f t="shared" si="15"/>
        <v>Wave 13</v>
      </c>
      <c r="B56">
        <f>'[14]Main Sample'!B24</f>
        <v>4.5807199999999999E-3</v>
      </c>
      <c r="C56">
        <f>'[14]Main Sample'!C24</f>
        <v>3.89457E-3</v>
      </c>
      <c r="D56">
        <f>'[14]Main Sample'!D24</f>
        <v>3.80109E-3</v>
      </c>
      <c r="K56">
        <f>2*D56</f>
        <v>7.60218E-3</v>
      </c>
    </row>
    <row r="57" spans="1:15" x14ac:dyDescent="0.25">
      <c r="A57" t="str">
        <f t="shared" si="15"/>
        <v>Wave 14</v>
      </c>
      <c r="B57">
        <f>'[14]Main Sample'!B25</f>
        <v>4.4146899999999998E-3</v>
      </c>
      <c r="C57">
        <f>'[14]Main Sample'!C25</f>
        <v>3.9160899999999997E-3</v>
      </c>
      <c r="D57">
        <f>'[14]Main Sample'!D25</f>
        <v>3.77517E-3</v>
      </c>
      <c r="K57">
        <f>2*D57</f>
        <v>7.55034E-3</v>
      </c>
    </row>
    <row r="58" spans="1:15" x14ac:dyDescent="0.25">
      <c r="A58" t="str">
        <f t="shared" si="15"/>
        <v>Wave 15</v>
      </c>
      <c r="B58">
        <f>'[14]Main Sample'!B26</f>
        <v>4.4040299999999998E-3</v>
      </c>
      <c r="C58">
        <f>'[14]Main Sample'!C26</f>
        <v>3.8238199999999999E-3</v>
      </c>
      <c r="D58">
        <f>'[14]Main Sample'!D26</f>
        <v>3.68016E-3</v>
      </c>
      <c r="K58">
        <f>2*D58</f>
        <v>7.3603200000000001E-3</v>
      </c>
    </row>
    <row r="59" spans="1:15" x14ac:dyDescent="0.25">
      <c r="A59" t="str">
        <f t="shared" si="15"/>
        <v>Wave 16</v>
      </c>
      <c r="B59">
        <f>'[14]Main Sample'!B27</f>
        <v>4.6531000000000003E-3</v>
      </c>
      <c r="C59">
        <f>'[14]Main Sample'!C27</f>
        <v>4.1837599999999999E-3</v>
      </c>
      <c r="D59">
        <f>'[14]Main Sample'!D27</f>
        <v>4.0972200000000004E-3</v>
      </c>
      <c r="K59">
        <f>2*D59</f>
        <v>8.1944400000000008E-3</v>
      </c>
    </row>
    <row r="61" spans="1:15" x14ac:dyDescent="0.25">
      <c r="A61" s="2" t="s">
        <v>113</v>
      </c>
    </row>
    <row r="62" spans="1:15" x14ac:dyDescent="0.25">
      <c r="A62" t="s">
        <v>0</v>
      </c>
      <c r="B62" t="str">
        <f>B33</f>
        <v>P1_R</v>
      </c>
      <c r="C62" t="str">
        <f t="shared" ref="C62:J62" si="16">C33</f>
        <v>P2_R</v>
      </c>
      <c r="D62" t="str">
        <f t="shared" si="16"/>
        <v>P3_R</v>
      </c>
      <c r="E62" t="str">
        <f t="shared" si="16"/>
        <v>P1_R_LB</v>
      </c>
      <c r="F62" t="str">
        <f t="shared" si="16"/>
        <v>P2_R_LB</v>
      </c>
      <c r="G62" t="str">
        <f t="shared" si="16"/>
        <v>P3_R_LB</v>
      </c>
      <c r="H62" t="str">
        <f t="shared" si="16"/>
        <v>P1_R_UB</v>
      </c>
      <c r="I62" t="str">
        <f t="shared" si="16"/>
        <v>P2_R_UB</v>
      </c>
      <c r="J62" t="str">
        <f t="shared" si="16"/>
        <v>P3_R_UB</v>
      </c>
      <c r="M62" t="s">
        <v>157</v>
      </c>
      <c r="O62" t="s">
        <v>175</v>
      </c>
    </row>
    <row r="63" spans="1:15" x14ac:dyDescent="0.25">
      <c r="A63" s="3" t="s">
        <v>32</v>
      </c>
      <c r="B63">
        <f>'[15]Main Sample'!B2</f>
        <v>0.89252280699999997</v>
      </c>
      <c r="C63">
        <f>'[15]Main Sample'!C2</f>
        <v>0.935218836</v>
      </c>
      <c r="D63">
        <f>'[15]Main Sample'!D2</f>
        <v>0.96191603599999997</v>
      </c>
      <c r="E63" s="1">
        <f>B63-2*B70</f>
        <v>0.87817822699999992</v>
      </c>
      <c r="F63" s="1">
        <f t="shared" ref="F63:G67" si="17">C63-2*C70</f>
        <v>0.92454431599999998</v>
      </c>
      <c r="G63" s="1">
        <f t="shared" si="17"/>
        <v>0.953321376</v>
      </c>
      <c r="H63" s="1">
        <f>B63+2*B70</f>
        <v>0.90686738700000002</v>
      </c>
      <c r="I63" s="1">
        <f t="shared" ref="I63:J67" si="18">C63+2*C70</f>
        <v>0.94589335600000002</v>
      </c>
      <c r="J63" s="1">
        <f t="shared" si="18"/>
        <v>0.97051069599999995</v>
      </c>
      <c r="M63">
        <f>D63-D5</f>
        <v>0</v>
      </c>
      <c r="O63" s="10">
        <f>D63-'Main - Base and Sim1-4'!$D63</f>
        <v>0</v>
      </c>
    </row>
    <row r="64" spans="1:15" x14ac:dyDescent="0.25">
      <c r="A64" s="3" t="s">
        <v>33</v>
      </c>
      <c r="B64">
        <f>'[15]Main Sample'!B3</f>
        <v>0.89217502999999998</v>
      </c>
      <c r="C64">
        <f>'[15]Main Sample'!C3</f>
        <v>0.96872443900000005</v>
      </c>
      <c r="D64">
        <f>'[15]Main Sample'!D3</f>
        <v>0.99526546000000005</v>
      </c>
      <c r="E64" s="1">
        <f>B64-2*B71</f>
        <v>0.87728982999999994</v>
      </c>
      <c r="F64" s="1">
        <f>C64-2*C71</f>
        <v>0.95443061900000004</v>
      </c>
      <c r="G64" s="1">
        <f>D64-2*D71</f>
        <v>0.98066056000000001</v>
      </c>
      <c r="H64" s="1">
        <f>B64+2*B71</f>
        <v>0.90706023000000002</v>
      </c>
      <c r="I64" s="1">
        <f>C64+2*C71</f>
        <v>0.98301825900000006</v>
      </c>
      <c r="J64" s="1">
        <f>D64+2*D71</f>
        <v>1.0098703600000001</v>
      </c>
      <c r="M64">
        <f>D64-D6</f>
        <v>4.253453500000004E-2</v>
      </c>
      <c r="O64" s="10">
        <f>D64-'Main - Base and Sim1-4'!$D64</f>
        <v>-1.7345399999999511E-3</v>
      </c>
    </row>
    <row r="65" spans="1:15" x14ac:dyDescent="0.25">
      <c r="A65" s="3" t="s">
        <v>34</v>
      </c>
      <c r="B65">
        <f>'[15]Main Sample'!B4</f>
        <v>0.90530365400000001</v>
      </c>
      <c r="C65">
        <f>'[15]Main Sample'!C4</f>
        <v>0.959580078</v>
      </c>
      <c r="D65">
        <f>'[15]Main Sample'!D4</f>
        <v>0.99033395899999999</v>
      </c>
      <c r="E65" s="1">
        <f>B65-2*B72</f>
        <v>0.89063075400000002</v>
      </c>
      <c r="F65" s="1">
        <f t="shared" si="17"/>
        <v>0.94540025800000005</v>
      </c>
      <c r="G65" s="1">
        <f t="shared" si="17"/>
        <v>0.97589803899999994</v>
      </c>
      <c r="H65" s="1">
        <f>B65+2*B72</f>
        <v>0.919976554</v>
      </c>
      <c r="I65" s="1">
        <f t="shared" si="18"/>
        <v>0.97375989799999996</v>
      </c>
      <c r="J65" s="1">
        <f>D65+2*D72</f>
        <v>1.0047698789999999</v>
      </c>
      <c r="M65">
        <f>D65-D7</f>
        <v>4.3993513999999956E-2</v>
      </c>
      <c r="O65" s="10">
        <f>D65-'Main - Base and Sim1-4'!$D65</f>
        <v>-3.3179380000000203E-3</v>
      </c>
    </row>
    <row r="66" spans="1:15" x14ac:dyDescent="0.25">
      <c r="A66" s="3" t="s">
        <v>35</v>
      </c>
      <c r="B66">
        <f>'[15]Main Sample'!B5</f>
        <v>0.89122785400000004</v>
      </c>
      <c r="C66">
        <f>'[15]Main Sample'!C5</f>
        <v>0.93815954499999998</v>
      </c>
      <c r="D66">
        <f>'[15]Main Sample'!D5</f>
        <v>0.95411430600000002</v>
      </c>
      <c r="E66" s="1">
        <f>B66-2*B73</f>
        <v>0.87645691400000003</v>
      </c>
      <c r="F66" s="1">
        <f t="shared" si="17"/>
        <v>0.92424822500000003</v>
      </c>
      <c r="G66" s="1">
        <f t="shared" si="17"/>
        <v>0.94027044599999998</v>
      </c>
      <c r="H66" s="1">
        <f>B66+2*B73</f>
        <v>0.90599879400000005</v>
      </c>
      <c r="I66" s="1">
        <f t="shared" si="18"/>
        <v>0.95207086499999993</v>
      </c>
      <c r="J66" s="1">
        <f t="shared" si="18"/>
        <v>0.96795816600000006</v>
      </c>
      <c r="M66">
        <f>D66-D8</f>
        <v>2.1213005999999979E-2</v>
      </c>
      <c r="O66" s="10">
        <f>D66-'Main - Base and Sim1-4'!$D66</f>
        <v>-5.0621200000000588E-4</v>
      </c>
    </row>
    <row r="67" spans="1:15" x14ac:dyDescent="0.25">
      <c r="A67" s="3" t="s">
        <v>36</v>
      </c>
      <c r="B67">
        <f>'[15]Main Sample'!B6</f>
        <v>0.88562144300000001</v>
      </c>
      <c r="C67">
        <f>'[15]Main Sample'!C6</f>
        <v>0.92700220600000005</v>
      </c>
      <c r="D67">
        <f>'[15]Main Sample'!D6</f>
        <v>0.94026144199999995</v>
      </c>
      <c r="E67" s="1">
        <f>B67-2*B74</f>
        <v>0.87047018300000001</v>
      </c>
      <c r="F67" s="1">
        <f t="shared" si="17"/>
        <v>0.91225596600000003</v>
      </c>
      <c r="G67" s="1">
        <f t="shared" si="17"/>
        <v>0.92541736199999991</v>
      </c>
      <c r="H67" s="1">
        <f>B67+2*B74</f>
        <v>0.90077270300000001</v>
      </c>
      <c r="I67" s="1">
        <f t="shared" si="18"/>
        <v>0.94174844600000007</v>
      </c>
      <c r="J67" s="1">
        <f t="shared" si="18"/>
        <v>0.95510552199999998</v>
      </c>
      <c r="M67">
        <f>D67-D9</f>
        <v>2.7415255999999943E-2</v>
      </c>
      <c r="O67" s="10">
        <f>D67-'Main - Base and Sim1-4'!$D67</f>
        <v>-4.6190440000000166E-3</v>
      </c>
    </row>
    <row r="68" spans="1:15" x14ac:dyDescent="0.25">
      <c r="M68">
        <f>AVERAGE(M64:M67)</f>
        <v>3.3789077749999979E-2</v>
      </c>
      <c r="N68" t="s">
        <v>147</v>
      </c>
      <c r="O68" s="20">
        <f>AVERAGE(O64:O67)</f>
        <v>-2.5444334999999985E-3</v>
      </c>
    </row>
    <row r="69" spans="1:15" x14ac:dyDescent="0.25">
      <c r="A69" t="str">
        <f t="shared" ref="A69:A74" si="19">A62</f>
        <v>Wave</v>
      </c>
      <c r="B69" t="str">
        <f>B40</f>
        <v>P1_R_SD</v>
      </c>
      <c r="C69" t="str">
        <f>C40</f>
        <v>P2_R_SD</v>
      </c>
      <c r="D69" t="str">
        <f>D40</f>
        <v>P3_R_SD</v>
      </c>
      <c r="K69" s="3" t="s">
        <v>30</v>
      </c>
    </row>
    <row r="70" spans="1:15" x14ac:dyDescent="0.25">
      <c r="A70" t="str">
        <f t="shared" si="19"/>
        <v>Wave 12</v>
      </c>
      <c r="B70">
        <f>'[15]Main Sample'!B9</f>
        <v>7.1722899999999996E-3</v>
      </c>
      <c r="C70">
        <f>'[15]Main Sample'!C9</f>
        <v>5.3372599999999999E-3</v>
      </c>
      <c r="D70">
        <f>'[15]Main Sample'!D9</f>
        <v>4.2973300000000002E-3</v>
      </c>
      <c r="K70">
        <f>2*D70</f>
        <v>8.5946600000000005E-3</v>
      </c>
    </row>
    <row r="71" spans="1:15" x14ac:dyDescent="0.25">
      <c r="A71" t="str">
        <f t="shared" si="19"/>
        <v>Wave 13</v>
      </c>
      <c r="B71">
        <f>'[15]Main Sample'!B10</f>
        <v>7.4425999999999997E-3</v>
      </c>
      <c r="C71">
        <f>'[15]Main Sample'!C10</f>
        <v>7.1469100000000002E-3</v>
      </c>
      <c r="D71">
        <f>'[15]Main Sample'!D10</f>
        <v>7.3024500000000003E-3</v>
      </c>
      <c r="K71">
        <f>2*D71</f>
        <v>1.4604900000000001E-2</v>
      </c>
    </row>
    <row r="72" spans="1:15" x14ac:dyDescent="0.25">
      <c r="A72" t="str">
        <f t="shared" si="19"/>
        <v>Wave 14</v>
      </c>
      <c r="B72">
        <f>'[15]Main Sample'!B11</f>
        <v>7.3364499999999996E-3</v>
      </c>
      <c r="C72">
        <f>'[15]Main Sample'!C11</f>
        <v>7.0899099999999996E-3</v>
      </c>
      <c r="D72">
        <f>'[15]Main Sample'!D11</f>
        <v>7.2179599999999998E-3</v>
      </c>
      <c r="K72">
        <f>2*D72</f>
        <v>1.443592E-2</v>
      </c>
    </row>
    <row r="73" spans="1:15" x14ac:dyDescent="0.25">
      <c r="A73" t="str">
        <f t="shared" si="19"/>
        <v>Wave 15</v>
      </c>
      <c r="B73">
        <f>'[15]Main Sample'!B12</f>
        <v>7.3854699999999999E-3</v>
      </c>
      <c r="C73">
        <f>'[15]Main Sample'!C12</f>
        <v>6.9556599999999998E-3</v>
      </c>
      <c r="D73">
        <f>'[15]Main Sample'!D12</f>
        <v>6.9219299999999997E-3</v>
      </c>
      <c r="K73">
        <f>2*D73</f>
        <v>1.3843859999999999E-2</v>
      </c>
    </row>
    <row r="74" spans="1:15" x14ac:dyDescent="0.25">
      <c r="A74" t="str">
        <f t="shared" si="19"/>
        <v>Wave 16</v>
      </c>
      <c r="B74">
        <f>'[15]Main Sample'!B13</f>
        <v>7.5756299999999999E-3</v>
      </c>
      <c r="C74">
        <f>'[15]Main Sample'!C13</f>
        <v>7.3731200000000004E-3</v>
      </c>
      <c r="D74">
        <f>'[15]Main Sample'!D13</f>
        <v>7.4220400000000004E-3</v>
      </c>
      <c r="K74">
        <f>2*D74</f>
        <v>1.4844080000000001E-2</v>
      </c>
    </row>
    <row r="76" spans="1:15" x14ac:dyDescent="0.25">
      <c r="A76" t="str">
        <f t="shared" ref="A76:A81" si="20">A69</f>
        <v>Wave</v>
      </c>
      <c r="B76" t="str">
        <f>B47</f>
        <v>P1_CV</v>
      </c>
      <c r="C76" t="str">
        <f t="shared" ref="C76:J76" si="21">C47</f>
        <v>P2_CV</v>
      </c>
      <c r="D76" t="str">
        <f t="shared" si="21"/>
        <v>P3_CV</v>
      </c>
      <c r="E76" t="str">
        <f t="shared" si="21"/>
        <v>P1_CV_LB</v>
      </c>
      <c r="F76" t="str">
        <f t="shared" si="21"/>
        <v>P2_CV_LB</v>
      </c>
      <c r="G76" t="str">
        <f t="shared" si="21"/>
        <v>P3_CV_LB</v>
      </c>
      <c r="H76" t="str">
        <f t="shared" si="21"/>
        <v>P1_CV_UB</v>
      </c>
      <c r="I76" t="str">
        <f t="shared" si="21"/>
        <v>P2_CV_UB</v>
      </c>
      <c r="J76" t="str">
        <f t="shared" si="21"/>
        <v>P3_CV_UB</v>
      </c>
    </row>
    <row r="77" spans="1:15" x14ac:dyDescent="0.25">
      <c r="A77" t="str">
        <f t="shared" si="20"/>
        <v>Wave 12</v>
      </c>
      <c r="B77">
        <f>'[15]Main Sample'!B16</f>
        <v>6.4299563000000004E-2</v>
      </c>
      <c r="C77">
        <f>'[15]Main Sample'!C16</f>
        <v>3.4769700000000001E-2</v>
      </c>
      <c r="D77">
        <f>'[15]Main Sample'!D16</f>
        <v>1.99411E-2</v>
      </c>
      <c r="E77" s="1">
        <f>B77-2*B84</f>
        <v>5.5717443000000005E-2</v>
      </c>
      <c r="F77" s="1">
        <f t="shared" ref="F77:G81" si="22">C77-2*C84</f>
        <v>2.9040380000000001E-2</v>
      </c>
      <c r="G77" s="1">
        <f t="shared" si="22"/>
        <v>1.5440860000000001E-2</v>
      </c>
      <c r="H77" s="1">
        <f>B77+2*B84</f>
        <v>7.2881683000000003E-2</v>
      </c>
      <c r="I77" s="1">
        <f t="shared" ref="I77:J81" si="23">C77+2*C84</f>
        <v>4.0499020000000004E-2</v>
      </c>
      <c r="J77" s="1">
        <f t="shared" si="23"/>
        <v>2.4441339999999999E-2</v>
      </c>
    </row>
    <row r="78" spans="1:15" x14ac:dyDescent="0.25">
      <c r="A78" t="str">
        <f t="shared" si="20"/>
        <v>Wave 13</v>
      </c>
      <c r="B78">
        <f>'[15]Main Sample'!B17</f>
        <v>6.6361130000000004E-2</v>
      </c>
      <c r="C78">
        <f>'[15]Main Sample'!C17</f>
        <v>1.8188599999999999E-2</v>
      </c>
      <c r="D78">
        <f>'[15]Main Sample'!D17</f>
        <v>2.7079600000000001E-3</v>
      </c>
      <c r="E78" s="1">
        <f>B78-2*B85</f>
        <v>5.7199690000000004E-2</v>
      </c>
      <c r="F78" s="1">
        <f>C78-2*C85</f>
        <v>9.8759E-3</v>
      </c>
      <c r="G78" s="1">
        <f>D78-2*D85</f>
        <v>-5.6454399999999998E-3</v>
      </c>
      <c r="H78" s="1">
        <f>B78+2*B85</f>
        <v>7.5522570000000011E-2</v>
      </c>
      <c r="I78" s="1">
        <f>C78+2*C85</f>
        <v>2.6501299999999998E-2</v>
      </c>
      <c r="J78" s="1">
        <f>D78+2*D85</f>
        <v>1.1061360000000001E-2</v>
      </c>
    </row>
    <row r="79" spans="1:15" x14ac:dyDescent="0.25">
      <c r="A79" t="str">
        <f t="shared" si="20"/>
        <v>Wave 14</v>
      </c>
      <c r="B79">
        <f>'[15]Main Sample'!B18</f>
        <v>5.6982199999999997E-2</v>
      </c>
      <c r="C79">
        <f>'[15]Main Sample'!C18</f>
        <v>2.32809E-2</v>
      </c>
      <c r="D79">
        <f>'[15]Main Sample'!D18</f>
        <v>5.4757699999999996E-3</v>
      </c>
      <c r="E79" s="1">
        <f>B79-2*B86</f>
        <v>4.8152819999999999E-2</v>
      </c>
      <c r="F79" s="1">
        <f t="shared" si="22"/>
        <v>1.5113680000000001E-2</v>
      </c>
      <c r="G79" s="1">
        <f t="shared" si="22"/>
        <v>-2.7021100000000006E-3</v>
      </c>
      <c r="H79" s="1">
        <f>B79+2*B86</f>
        <v>6.5811579999999995E-2</v>
      </c>
      <c r="I79" s="1">
        <f t="shared" si="23"/>
        <v>3.1448119999999996E-2</v>
      </c>
      <c r="J79" s="1">
        <f>D79+2*D86</f>
        <v>1.365365E-2</v>
      </c>
    </row>
    <row r="80" spans="1:15" x14ac:dyDescent="0.25">
      <c r="A80" t="str">
        <f t="shared" si="20"/>
        <v>Wave 15</v>
      </c>
      <c r="B80">
        <f>'[15]Main Sample'!B19</f>
        <v>6.4859671999999993E-2</v>
      </c>
      <c r="C80">
        <f>'[15]Main Sample'!C19</f>
        <v>3.54562E-2</v>
      </c>
      <c r="D80">
        <f>'[15]Main Sample'!D19</f>
        <v>2.5971999999999999E-2</v>
      </c>
      <c r="E80" s="1">
        <f>B80-2*B87</f>
        <v>5.6051611999999994E-2</v>
      </c>
      <c r="F80" s="1">
        <f t="shared" si="22"/>
        <v>2.748012E-2</v>
      </c>
      <c r="G80" s="1">
        <f t="shared" si="22"/>
        <v>1.8136159999999998E-2</v>
      </c>
      <c r="H80" s="1">
        <f>B80+2*B87</f>
        <v>7.3667731999999986E-2</v>
      </c>
      <c r="I80" s="1">
        <f t="shared" si="23"/>
        <v>4.3432280000000004E-2</v>
      </c>
      <c r="J80" s="1">
        <f t="shared" si="23"/>
        <v>3.3807839999999999E-2</v>
      </c>
    </row>
    <row r="81" spans="1:15" x14ac:dyDescent="0.25">
      <c r="A81" t="str">
        <f t="shared" si="20"/>
        <v>Wave 16</v>
      </c>
      <c r="B81">
        <f>'[15]Main Sample'!B20</f>
        <v>7.0250638000000004E-2</v>
      </c>
      <c r="C81">
        <f>'[15]Main Sample'!C20</f>
        <v>4.2985700000000002E-2</v>
      </c>
      <c r="D81">
        <f>'[15]Main Sample'!D20</f>
        <v>3.4670300000000001E-2</v>
      </c>
      <c r="E81" s="1">
        <f>B81-2*B88</f>
        <v>6.0944438000000004E-2</v>
      </c>
      <c r="F81" s="1">
        <f t="shared" si="22"/>
        <v>3.4302120000000005E-2</v>
      </c>
      <c r="G81" s="1">
        <f t="shared" si="22"/>
        <v>2.6055260000000004E-2</v>
      </c>
      <c r="H81" s="1">
        <f>B81+2*B88</f>
        <v>7.9556838000000005E-2</v>
      </c>
      <c r="I81" s="1">
        <f t="shared" si="23"/>
        <v>5.1669279999999998E-2</v>
      </c>
      <c r="J81" s="1">
        <f t="shared" si="23"/>
        <v>4.3285339999999999E-2</v>
      </c>
    </row>
    <row r="83" spans="1:15" x14ac:dyDescent="0.25">
      <c r="A83" t="str">
        <f t="shared" ref="A83:A88" si="24">A76</f>
        <v>Wave</v>
      </c>
      <c r="B83" t="str">
        <f>B54</f>
        <v>P1_CV_SD</v>
      </c>
      <c r="C83" t="str">
        <f>C54</f>
        <v>P2_CV_SD</v>
      </c>
      <c r="D83" t="str">
        <f>D54</f>
        <v>P3_CV_SD</v>
      </c>
      <c r="K83" s="3" t="s">
        <v>30</v>
      </c>
    </row>
    <row r="84" spans="1:15" x14ac:dyDescent="0.25">
      <c r="A84" t="str">
        <f t="shared" si="24"/>
        <v>Wave 12</v>
      </c>
      <c r="B84">
        <f>'[15]Main Sample'!B23</f>
        <v>4.2910600000000002E-3</v>
      </c>
      <c r="C84">
        <f>'[15]Main Sample'!C23</f>
        <v>2.8646600000000002E-3</v>
      </c>
      <c r="D84">
        <f>'[15]Main Sample'!D23</f>
        <v>2.25012E-3</v>
      </c>
      <c r="K84">
        <f>2*D84</f>
        <v>4.50024E-3</v>
      </c>
    </row>
    <row r="85" spans="1:15" x14ac:dyDescent="0.25">
      <c r="A85" t="str">
        <f t="shared" si="24"/>
        <v>Wave 13</v>
      </c>
      <c r="B85">
        <f>'[15]Main Sample'!B24</f>
        <v>4.5807199999999999E-3</v>
      </c>
      <c r="C85">
        <f>'[15]Main Sample'!C24</f>
        <v>4.1563499999999996E-3</v>
      </c>
      <c r="D85">
        <f>'[15]Main Sample'!D24</f>
        <v>4.1767000000000002E-3</v>
      </c>
      <c r="K85">
        <f>2*D85</f>
        <v>8.3534000000000004E-3</v>
      </c>
    </row>
    <row r="86" spans="1:15" x14ac:dyDescent="0.25">
      <c r="A86" t="str">
        <f t="shared" si="24"/>
        <v>Wave 14</v>
      </c>
      <c r="B86">
        <f>'[15]Main Sample'!B25</f>
        <v>4.4146899999999998E-3</v>
      </c>
      <c r="C86">
        <f>'[15]Main Sample'!C25</f>
        <v>4.0836099999999997E-3</v>
      </c>
      <c r="D86">
        <f>'[15]Main Sample'!D25</f>
        <v>4.0889400000000001E-3</v>
      </c>
      <c r="K86">
        <f>2*D86</f>
        <v>8.1778800000000002E-3</v>
      </c>
    </row>
    <row r="87" spans="1:15" x14ac:dyDescent="0.25">
      <c r="A87" t="str">
        <f t="shared" si="24"/>
        <v>Wave 15</v>
      </c>
      <c r="B87">
        <f>'[15]Main Sample'!B26</f>
        <v>4.4040299999999998E-3</v>
      </c>
      <c r="C87">
        <f>'[15]Main Sample'!C26</f>
        <v>3.98804E-3</v>
      </c>
      <c r="D87">
        <f>'[15]Main Sample'!D26</f>
        <v>3.9179200000000001E-3</v>
      </c>
      <c r="K87">
        <f>2*D87</f>
        <v>7.8358400000000002E-3</v>
      </c>
    </row>
    <row r="88" spans="1:15" x14ac:dyDescent="0.25">
      <c r="A88" t="str">
        <f t="shared" si="24"/>
        <v>Wave 16</v>
      </c>
      <c r="B88">
        <f>'[15]Main Sample'!B27</f>
        <v>4.6531000000000003E-3</v>
      </c>
      <c r="C88">
        <f>'[15]Main Sample'!C27</f>
        <v>4.3417899999999999E-3</v>
      </c>
      <c r="D88">
        <f>'[15]Main Sample'!D27</f>
        <v>4.3075199999999996E-3</v>
      </c>
      <c r="K88">
        <f>2*D88</f>
        <v>8.6150399999999992E-3</v>
      </c>
    </row>
    <row r="90" spans="1:15" x14ac:dyDescent="0.25">
      <c r="A90" s="2" t="s">
        <v>114</v>
      </c>
    </row>
    <row r="91" spans="1:15" x14ac:dyDescent="0.25">
      <c r="A91" t="s">
        <v>0</v>
      </c>
      <c r="B91" t="str">
        <f>B62</f>
        <v>P1_R</v>
      </c>
      <c r="C91" t="str">
        <f t="shared" ref="C91:J91" si="25">C62</f>
        <v>P2_R</v>
      </c>
      <c r="D91" t="str">
        <f t="shared" si="25"/>
        <v>P3_R</v>
      </c>
      <c r="E91" t="str">
        <f t="shared" si="25"/>
        <v>P1_R_LB</v>
      </c>
      <c r="F91" t="str">
        <f t="shared" si="25"/>
        <v>P2_R_LB</v>
      </c>
      <c r="G91" t="str">
        <f t="shared" si="25"/>
        <v>P3_R_LB</v>
      </c>
      <c r="H91" t="str">
        <f t="shared" si="25"/>
        <v>P1_R_UB</v>
      </c>
      <c r="I91" t="str">
        <f t="shared" si="25"/>
        <v>P2_R_UB</v>
      </c>
      <c r="J91" t="str">
        <f t="shared" si="25"/>
        <v>P3_R_UB</v>
      </c>
      <c r="M91" t="s">
        <v>158</v>
      </c>
      <c r="O91" t="s">
        <v>176</v>
      </c>
    </row>
    <row r="92" spans="1:15" x14ac:dyDescent="0.25">
      <c r="A92" s="3" t="s">
        <v>32</v>
      </c>
      <c r="B92">
        <f>'[16]Main Sample'!B2</f>
        <v>0.89252280699999997</v>
      </c>
      <c r="C92">
        <f>'[16]Main Sample'!C2</f>
        <v>0.935218836</v>
      </c>
      <c r="D92">
        <f>'[16]Main Sample'!D2</f>
        <v>0.96191603599999997</v>
      </c>
      <c r="E92" s="1">
        <f>B92-2*B99</f>
        <v>0.87817822699999992</v>
      </c>
      <c r="F92" s="1">
        <f t="shared" ref="F92:G96" si="26">C92-2*C99</f>
        <v>0.92454431599999998</v>
      </c>
      <c r="G92" s="1">
        <f t="shared" si="26"/>
        <v>0.953321376</v>
      </c>
      <c r="H92" s="1">
        <f>B92+2*B99</f>
        <v>0.90686738700000002</v>
      </c>
      <c r="I92" s="1">
        <f t="shared" ref="I92:J96" si="27">C92+2*C99</f>
        <v>0.94589335600000002</v>
      </c>
      <c r="J92" s="1">
        <f t="shared" si="27"/>
        <v>0.97051069599999995</v>
      </c>
      <c r="M92">
        <f>D92-D5</f>
        <v>0</v>
      </c>
      <c r="O92" s="10">
        <f>D92-'Main - Base and Sim1-4'!$D92</f>
        <v>0</v>
      </c>
    </row>
    <row r="93" spans="1:15" x14ac:dyDescent="0.25">
      <c r="A93" s="3" t="s">
        <v>33</v>
      </c>
      <c r="B93">
        <f>'[16]Main Sample'!B3</f>
        <v>0.89217502999999998</v>
      </c>
      <c r="C93">
        <f>'[16]Main Sample'!C3</f>
        <v>0.944972017</v>
      </c>
      <c r="D93">
        <f>'[16]Main Sample'!D3</f>
        <v>0.95327679099999996</v>
      </c>
      <c r="E93" s="1">
        <f>B93-2*B100</f>
        <v>0.87728982999999994</v>
      </c>
      <c r="F93" s="1">
        <f>C93-2*C100</f>
        <v>0.93099637700000004</v>
      </c>
      <c r="G93" s="1">
        <f>D93-2*D100</f>
        <v>0.93952607099999996</v>
      </c>
      <c r="H93" s="1">
        <f>B93+2*B100</f>
        <v>0.90706023000000002</v>
      </c>
      <c r="I93" s="1">
        <f>C93+2*C100</f>
        <v>0.95894765699999995</v>
      </c>
      <c r="J93" s="1">
        <f>D93+2*D100</f>
        <v>0.96702751099999995</v>
      </c>
      <c r="M93">
        <f>D93-D6</f>
        <v>5.4586599999995045E-4</v>
      </c>
      <c r="O93" s="10">
        <f>D93-'Main - Base and Sim1-4'!$D93</f>
        <v>-6.6554200000001895E-4</v>
      </c>
    </row>
    <row r="94" spans="1:15" x14ac:dyDescent="0.25">
      <c r="A94" s="3" t="s">
        <v>34</v>
      </c>
      <c r="B94">
        <f>'[16]Main Sample'!B4</f>
        <v>0.90530365400000001</v>
      </c>
      <c r="C94">
        <f>'[16]Main Sample'!C4</f>
        <v>0.93777091599999995</v>
      </c>
      <c r="D94">
        <f>'[16]Main Sample'!D4</f>
        <v>0.94961246799999999</v>
      </c>
      <c r="E94" s="1">
        <f>B94-2*B101</f>
        <v>0.89063075400000002</v>
      </c>
      <c r="F94" s="1">
        <f t="shared" si="26"/>
        <v>0.92366009599999999</v>
      </c>
      <c r="G94" s="1">
        <f t="shared" si="26"/>
        <v>0.93583206799999996</v>
      </c>
      <c r="H94" s="1">
        <f>B94+2*B101</f>
        <v>0.919976554</v>
      </c>
      <c r="I94" s="1">
        <f t="shared" si="27"/>
        <v>0.95188173599999992</v>
      </c>
      <c r="J94" s="1">
        <f>D94+2*D101</f>
        <v>0.96339286800000001</v>
      </c>
      <c r="M94">
        <f>D94-D7</f>
        <v>3.2720229999999573E-3</v>
      </c>
      <c r="O94" s="10">
        <f>D94-'Main - Base and Sim1-4'!$D94</f>
        <v>-1.2270460000000094E-3</v>
      </c>
    </row>
    <row r="95" spans="1:15" x14ac:dyDescent="0.25">
      <c r="A95" s="3" t="s">
        <v>35</v>
      </c>
      <c r="B95">
        <f>'[16]Main Sample'!B5</f>
        <v>0.89122785400000004</v>
      </c>
      <c r="C95">
        <f>'[16]Main Sample'!C5</f>
        <v>0.92497622599999996</v>
      </c>
      <c r="D95">
        <f>'[16]Main Sample'!D5</f>
        <v>0.93641437500000002</v>
      </c>
      <c r="E95" s="1">
        <f>B95-2*B102</f>
        <v>0.87645691400000003</v>
      </c>
      <c r="F95" s="1">
        <f t="shared" si="26"/>
        <v>0.91101600599999999</v>
      </c>
      <c r="G95" s="1">
        <f t="shared" si="26"/>
        <v>0.92279925500000004</v>
      </c>
      <c r="H95" s="1">
        <f>B95+2*B102</f>
        <v>0.90599879400000005</v>
      </c>
      <c r="I95" s="1">
        <f t="shared" si="27"/>
        <v>0.93893644599999992</v>
      </c>
      <c r="J95" s="1">
        <f t="shared" si="27"/>
        <v>0.950029495</v>
      </c>
      <c r="M95">
        <f>D95-D8</f>
        <v>3.5130749999999766E-3</v>
      </c>
      <c r="O95" s="10">
        <f>D95-'Main - Base and Sim1-4'!$D95</f>
        <v>-1.0266559999999592E-3</v>
      </c>
    </row>
    <row r="96" spans="1:15" x14ac:dyDescent="0.25">
      <c r="A96" s="3" t="s">
        <v>36</v>
      </c>
      <c r="B96">
        <f>'[16]Main Sample'!B6</f>
        <v>0.88562144300000001</v>
      </c>
      <c r="C96">
        <f>'[16]Main Sample'!C6</f>
        <v>0.914230659</v>
      </c>
      <c r="D96">
        <f>'[16]Main Sample'!D6</f>
        <v>0.92266282700000002</v>
      </c>
      <c r="E96" s="1">
        <f>B96-2*B103</f>
        <v>0.87047018300000001</v>
      </c>
      <c r="F96" s="1">
        <f t="shared" si="26"/>
        <v>0.89949815899999996</v>
      </c>
      <c r="G96" s="1">
        <f t="shared" si="26"/>
        <v>0.90792848700000006</v>
      </c>
      <c r="H96" s="1">
        <f>B96+2*B103</f>
        <v>0.90077270300000001</v>
      </c>
      <c r="I96" s="1">
        <f t="shared" si="27"/>
        <v>0.92896315900000004</v>
      </c>
      <c r="J96" s="1">
        <f t="shared" si="27"/>
        <v>0.93739716699999998</v>
      </c>
      <c r="M96">
        <f>D96-D9</f>
        <v>9.8166410000000148E-3</v>
      </c>
      <c r="O96" s="10">
        <f>D96-'Main - Base and Sim1-4'!$D96</f>
        <v>1.8477610000000588E-3</v>
      </c>
    </row>
    <row r="97" spans="1:15" x14ac:dyDescent="0.25">
      <c r="M97" s="12">
        <f>AVERAGE(M93:M96)</f>
        <v>4.2869012499999748E-3</v>
      </c>
      <c r="N97" t="s">
        <v>147</v>
      </c>
      <c r="O97">
        <f>AVERAGE(O93:O96)</f>
        <v>-2.6787074999998217E-4</v>
      </c>
    </row>
    <row r="98" spans="1:15" x14ac:dyDescent="0.25">
      <c r="A98" t="str">
        <f t="shared" ref="A98:A103" si="28">A91</f>
        <v>Wave</v>
      </c>
      <c r="B98" t="str">
        <f>B69</f>
        <v>P1_R_SD</v>
      </c>
      <c r="C98" t="str">
        <f>C69</f>
        <v>P2_R_SD</v>
      </c>
      <c r="D98" t="str">
        <f>D69</f>
        <v>P3_R_SD</v>
      </c>
      <c r="K98" s="3" t="s">
        <v>30</v>
      </c>
    </row>
    <row r="99" spans="1:15" x14ac:dyDescent="0.25">
      <c r="A99" t="str">
        <f t="shared" si="28"/>
        <v>Wave 12</v>
      </c>
      <c r="B99">
        <f>'[16]Main Sample'!B9</f>
        <v>7.1722899999999996E-3</v>
      </c>
      <c r="C99">
        <f>'[16]Main Sample'!C9</f>
        <v>5.3372599999999999E-3</v>
      </c>
      <c r="D99">
        <f>'[16]Main Sample'!D9</f>
        <v>4.2973300000000002E-3</v>
      </c>
      <c r="K99">
        <f>2*D99</f>
        <v>8.5946600000000005E-3</v>
      </c>
    </row>
    <row r="100" spans="1:15" x14ac:dyDescent="0.25">
      <c r="A100" t="str">
        <f t="shared" si="28"/>
        <v>Wave 13</v>
      </c>
      <c r="B100">
        <f>'[16]Main Sample'!B10</f>
        <v>7.4425999999999997E-3</v>
      </c>
      <c r="C100">
        <f>'[16]Main Sample'!C10</f>
        <v>6.9878199999999996E-3</v>
      </c>
      <c r="D100">
        <f>'[16]Main Sample'!D10</f>
        <v>6.8753599999999996E-3</v>
      </c>
      <c r="K100">
        <f>2*D100</f>
        <v>1.3750719999999999E-2</v>
      </c>
    </row>
    <row r="101" spans="1:15" x14ac:dyDescent="0.25">
      <c r="A101" t="str">
        <f t="shared" si="28"/>
        <v>Wave 14</v>
      </c>
      <c r="B101">
        <f>'[16]Main Sample'!B11</f>
        <v>7.3364499999999996E-3</v>
      </c>
      <c r="C101">
        <f>'[16]Main Sample'!C11</f>
        <v>7.0554099999999998E-3</v>
      </c>
      <c r="D101">
        <f>'[16]Main Sample'!D11</f>
        <v>6.8902E-3</v>
      </c>
      <c r="K101">
        <f>2*D101</f>
        <v>1.37804E-2</v>
      </c>
    </row>
    <row r="102" spans="1:15" x14ac:dyDescent="0.25">
      <c r="A102" t="str">
        <f t="shared" si="28"/>
        <v>Wave 15</v>
      </c>
      <c r="B102">
        <f>'[16]Main Sample'!B12</f>
        <v>7.3854699999999999E-3</v>
      </c>
      <c r="C102">
        <f>'[16]Main Sample'!C12</f>
        <v>6.9801100000000003E-3</v>
      </c>
      <c r="D102">
        <f>'[16]Main Sample'!D12</f>
        <v>6.8075599999999998E-3</v>
      </c>
      <c r="K102">
        <f>2*D102</f>
        <v>1.361512E-2</v>
      </c>
    </row>
    <row r="103" spans="1:15" x14ac:dyDescent="0.25">
      <c r="A103" t="str">
        <f t="shared" si="28"/>
        <v>Wave 16</v>
      </c>
      <c r="B103">
        <f>'[16]Main Sample'!B13</f>
        <v>7.5756299999999999E-3</v>
      </c>
      <c r="C103">
        <f>'[16]Main Sample'!C13</f>
        <v>7.3662500000000004E-3</v>
      </c>
      <c r="D103">
        <f>'[16]Main Sample'!D13</f>
        <v>7.3671700000000001E-3</v>
      </c>
      <c r="K103">
        <f>2*D103</f>
        <v>1.473434E-2</v>
      </c>
    </row>
    <row r="105" spans="1:15" x14ac:dyDescent="0.25">
      <c r="A105" t="str">
        <f t="shared" ref="A105:A110" si="29">A98</f>
        <v>Wave</v>
      </c>
      <c r="B105" t="str">
        <f>B76</f>
        <v>P1_CV</v>
      </c>
      <c r="C105" t="str">
        <f t="shared" ref="C105:J105" si="30">C76</f>
        <v>P2_CV</v>
      </c>
      <c r="D105" t="str">
        <f t="shared" si="30"/>
        <v>P3_CV</v>
      </c>
      <c r="E105" t="str">
        <f t="shared" si="30"/>
        <v>P1_CV_LB</v>
      </c>
      <c r="F105" t="str">
        <f t="shared" si="30"/>
        <v>P2_CV_LB</v>
      </c>
      <c r="G105" t="str">
        <f t="shared" si="30"/>
        <v>P3_CV_LB</v>
      </c>
      <c r="H105" t="str">
        <f t="shared" si="30"/>
        <v>P1_CV_UB</v>
      </c>
      <c r="I105" t="str">
        <f t="shared" si="30"/>
        <v>P2_CV_UB</v>
      </c>
      <c r="J105" t="str">
        <f t="shared" si="30"/>
        <v>P3_CV_UB</v>
      </c>
    </row>
    <row r="106" spans="1:15" x14ac:dyDescent="0.25">
      <c r="A106" t="str">
        <f t="shared" si="29"/>
        <v>Wave 12</v>
      </c>
      <c r="B106">
        <f>'[16]Main Sample'!B16</f>
        <v>6.4299563000000004E-2</v>
      </c>
      <c r="C106">
        <f>'[16]Main Sample'!C16</f>
        <v>3.4769700000000001E-2</v>
      </c>
      <c r="D106">
        <f>'[16]Main Sample'!D16</f>
        <v>1.99411E-2</v>
      </c>
      <c r="E106" s="1">
        <f>B106-2*B113</f>
        <v>5.5717443000000005E-2</v>
      </c>
      <c r="F106" s="1">
        <f t="shared" ref="F106:G110" si="31">C106-2*C113</f>
        <v>2.9040380000000001E-2</v>
      </c>
      <c r="G106" s="1">
        <f t="shared" si="31"/>
        <v>1.5440860000000001E-2</v>
      </c>
      <c r="H106" s="1">
        <f>B106+2*B113</f>
        <v>7.2881683000000003E-2</v>
      </c>
      <c r="I106" s="1">
        <f t="shared" ref="I106:J110" si="32">C106+2*C113</f>
        <v>4.0499020000000004E-2</v>
      </c>
      <c r="J106" s="1">
        <f t="shared" si="32"/>
        <v>2.4441339999999999E-2</v>
      </c>
    </row>
    <row r="107" spans="1:15" x14ac:dyDescent="0.25">
      <c r="A107" t="str">
        <f t="shared" si="29"/>
        <v>Wave 13</v>
      </c>
      <c r="B107">
        <f>'[16]Main Sample'!B17</f>
        <v>6.6361130000000004E-2</v>
      </c>
      <c r="C107">
        <f>'[16]Main Sample'!C17</f>
        <v>3.1927200000000003E-2</v>
      </c>
      <c r="D107">
        <f>'[16]Main Sample'!D17</f>
        <v>2.6665999999999999E-2</v>
      </c>
      <c r="E107" s="1">
        <f>B107-2*B114</f>
        <v>5.7199690000000004E-2</v>
      </c>
      <c r="F107" s="1">
        <f>C107-2*C114</f>
        <v>2.3818520000000003E-2</v>
      </c>
      <c r="G107" s="1">
        <f>D107-2*D114</f>
        <v>1.8818139999999997E-2</v>
      </c>
      <c r="H107" s="1">
        <f>B107+2*B114</f>
        <v>7.5522570000000011E-2</v>
      </c>
      <c r="I107" s="1">
        <f>C107+2*C114</f>
        <v>4.0035880000000003E-2</v>
      </c>
      <c r="J107" s="1">
        <f>D107+2*D114</f>
        <v>3.451386E-2</v>
      </c>
    </row>
    <row r="108" spans="1:15" x14ac:dyDescent="0.25">
      <c r="A108" t="str">
        <f t="shared" si="29"/>
        <v>Wave 14</v>
      </c>
      <c r="B108">
        <f>'[16]Main Sample'!B18</f>
        <v>5.6982199999999997E-2</v>
      </c>
      <c r="C108">
        <f>'[16]Main Sample'!C18</f>
        <v>3.5800899999999997E-2</v>
      </c>
      <c r="D108">
        <f>'[16]Main Sample'!D18</f>
        <v>2.85387E-2</v>
      </c>
      <c r="E108" s="1">
        <f>B108-2*B115</f>
        <v>4.8152819999999999E-2</v>
      </c>
      <c r="F108" s="1">
        <f t="shared" si="31"/>
        <v>2.7682799999999997E-2</v>
      </c>
      <c r="G108" s="1">
        <f t="shared" si="31"/>
        <v>2.0733700000000001E-2</v>
      </c>
      <c r="H108" s="1">
        <f>B108+2*B115</f>
        <v>6.5811579999999995E-2</v>
      </c>
      <c r="I108" s="1">
        <f t="shared" si="32"/>
        <v>4.3919E-2</v>
      </c>
      <c r="J108" s="1">
        <f>D108+2*D115</f>
        <v>3.63437E-2</v>
      </c>
    </row>
    <row r="109" spans="1:15" x14ac:dyDescent="0.25">
      <c r="A109" t="str">
        <f t="shared" si="29"/>
        <v>Wave 15</v>
      </c>
      <c r="B109">
        <f>'[16]Main Sample'!B19</f>
        <v>6.4859671999999993E-2</v>
      </c>
      <c r="C109">
        <f>'[16]Main Sample'!C19</f>
        <v>4.2986700000000003E-2</v>
      </c>
      <c r="D109">
        <f>'[16]Main Sample'!D19</f>
        <v>3.5955300000000003E-2</v>
      </c>
      <c r="E109" s="1">
        <f>B109-2*B116</f>
        <v>5.6051611999999994E-2</v>
      </c>
      <c r="F109" s="1">
        <f t="shared" si="31"/>
        <v>3.4987799999999999E-2</v>
      </c>
      <c r="G109" s="1">
        <f t="shared" si="31"/>
        <v>2.8256420000000004E-2</v>
      </c>
      <c r="H109" s="1">
        <f>B109+2*B116</f>
        <v>7.3667731999999986E-2</v>
      </c>
      <c r="I109" s="1">
        <f t="shared" si="32"/>
        <v>5.0985600000000006E-2</v>
      </c>
      <c r="J109" s="1">
        <f t="shared" si="32"/>
        <v>4.3654180000000001E-2</v>
      </c>
    </row>
    <row r="110" spans="1:15" x14ac:dyDescent="0.25">
      <c r="A110" t="str">
        <f t="shared" si="29"/>
        <v>Wave 16</v>
      </c>
      <c r="B110">
        <f>'[16]Main Sample'!B20</f>
        <v>7.0250638000000004E-2</v>
      </c>
      <c r="C110">
        <f>'[16]Main Sample'!C20</f>
        <v>5.0354799999999998E-2</v>
      </c>
      <c r="D110">
        <f>'[16]Main Sample'!D20</f>
        <v>4.4714499999999997E-2</v>
      </c>
      <c r="E110" s="1">
        <f>B110-2*B117</f>
        <v>6.0944438000000004E-2</v>
      </c>
      <c r="F110" s="1">
        <f t="shared" si="31"/>
        <v>4.1705319999999997E-2</v>
      </c>
      <c r="G110" s="1">
        <f t="shared" si="31"/>
        <v>3.6195379999999999E-2</v>
      </c>
      <c r="H110" s="1">
        <f>B110+2*B117</f>
        <v>7.9556838000000005E-2</v>
      </c>
      <c r="I110" s="1">
        <f t="shared" si="32"/>
        <v>5.9004279999999999E-2</v>
      </c>
      <c r="J110" s="1">
        <f t="shared" si="32"/>
        <v>5.3233619999999995E-2</v>
      </c>
    </row>
    <row r="112" spans="1:15" x14ac:dyDescent="0.25">
      <c r="A112" t="str">
        <f t="shared" ref="A112:A117" si="33">A105</f>
        <v>Wave</v>
      </c>
      <c r="B112" t="str">
        <f>B83</f>
        <v>P1_CV_SD</v>
      </c>
      <c r="C112" t="str">
        <f>C83</f>
        <v>P2_CV_SD</v>
      </c>
      <c r="D112" t="str">
        <f>D83</f>
        <v>P3_CV_SD</v>
      </c>
      <c r="K112" s="3" t="s">
        <v>30</v>
      </c>
    </row>
    <row r="113" spans="1:15" x14ac:dyDescent="0.25">
      <c r="A113" t="str">
        <f t="shared" si="33"/>
        <v>Wave 12</v>
      </c>
      <c r="B113">
        <f>'[16]Main Sample'!B23</f>
        <v>4.2910600000000002E-3</v>
      </c>
      <c r="C113">
        <f>'[16]Main Sample'!C23</f>
        <v>2.8646600000000002E-3</v>
      </c>
      <c r="D113">
        <f>'[16]Main Sample'!D23</f>
        <v>2.25012E-3</v>
      </c>
      <c r="K113">
        <f>2*D113</f>
        <v>4.50024E-3</v>
      </c>
    </row>
    <row r="114" spans="1:15" x14ac:dyDescent="0.25">
      <c r="A114" t="str">
        <f t="shared" si="33"/>
        <v>Wave 13</v>
      </c>
      <c r="B114">
        <f>'[16]Main Sample'!B24</f>
        <v>4.5807199999999999E-3</v>
      </c>
      <c r="C114">
        <f>'[16]Main Sample'!C24</f>
        <v>4.05434E-3</v>
      </c>
      <c r="D114">
        <f>'[16]Main Sample'!D24</f>
        <v>3.92393E-3</v>
      </c>
      <c r="K114">
        <f>2*D114</f>
        <v>7.8478599999999999E-3</v>
      </c>
    </row>
    <row r="115" spans="1:15" x14ac:dyDescent="0.25">
      <c r="A115" t="str">
        <f t="shared" si="33"/>
        <v>Wave 14</v>
      </c>
      <c r="B115">
        <f>'[16]Main Sample'!B25</f>
        <v>4.4146899999999998E-3</v>
      </c>
      <c r="C115">
        <f>'[16]Main Sample'!C25</f>
        <v>4.0590499999999998E-3</v>
      </c>
      <c r="D115">
        <f>'[16]Main Sample'!D25</f>
        <v>3.9025000000000002E-3</v>
      </c>
      <c r="K115">
        <f>2*D115</f>
        <v>7.8050000000000003E-3</v>
      </c>
    </row>
    <row r="116" spans="1:15" x14ac:dyDescent="0.25">
      <c r="A116" t="str">
        <f t="shared" si="33"/>
        <v>Wave 15</v>
      </c>
      <c r="B116">
        <f>'[16]Main Sample'!B26</f>
        <v>4.4040299999999998E-3</v>
      </c>
      <c r="C116">
        <f>'[16]Main Sample'!C26</f>
        <v>3.9994499999999999E-3</v>
      </c>
      <c r="D116">
        <f>'[16]Main Sample'!D26</f>
        <v>3.84944E-3</v>
      </c>
      <c r="K116">
        <f>2*D116</f>
        <v>7.69888E-3</v>
      </c>
    </row>
    <row r="117" spans="1:15" x14ac:dyDescent="0.25">
      <c r="A117" t="str">
        <f t="shared" si="33"/>
        <v>Wave 16</v>
      </c>
      <c r="B117">
        <f>'[16]Main Sample'!B27</f>
        <v>4.6531000000000003E-3</v>
      </c>
      <c r="C117">
        <f>'[16]Main Sample'!C27</f>
        <v>4.3247399999999997E-3</v>
      </c>
      <c r="D117">
        <f>'[16]Main Sample'!D27</f>
        <v>4.2595599999999999E-3</v>
      </c>
      <c r="K117">
        <f>2*D117</f>
        <v>8.5191199999999998E-3</v>
      </c>
    </row>
    <row r="119" spans="1:15" x14ac:dyDescent="0.25">
      <c r="A119" s="2" t="s">
        <v>115</v>
      </c>
    </row>
    <row r="120" spans="1:15" x14ac:dyDescent="0.25">
      <c r="A120" t="s">
        <v>0</v>
      </c>
      <c r="B120" t="str">
        <f>B91</f>
        <v>P1_R</v>
      </c>
      <c r="C120" t="str">
        <f t="shared" ref="C120:J120" si="34">C91</f>
        <v>P2_R</v>
      </c>
      <c r="D120" t="str">
        <f t="shared" si="34"/>
        <v>P3_R</v>
      </c>
      <c r="E120" t="str">
        <f t="shared" si="34"/>
        <v>P1_R_LB</v>
      </c>
      <c r="F120" t="str">
        <f t="shared" si="34"/>
        <v>P2_R_LB</v>
      </c>
      <c r="G120" t="str">
        <f t="shared" si="34"/>
        <v>P3_R_LB</v>
      </c>
      <c r="H120" t="str">
        <f t="shared" si="34"/>
        <v>P1_R_UB</v>
      </c>
      <c r="I120" t="str">
        <f t="shared" si="34"/>
        <v>P2_R_UB</v>
      </c>
      <c r="J120" t="str">
        <f t="shared" si="34"/>
        <v>P3_R_UB</v>
      </c>
      <c r="M120" t="s">
        <v>159</v>
      </c>
      <c r="O120" t="s">
        <v>177</v>
      </c>
    </row>
    <row r="121" spans="1:15" x14ac:dyDescent="0.25">
      <c r="A121" s="3" t="s">
        <v>32</v>
      </c>
      <c r="B121">
        <f>'[17]Main Sample'!B2</f>
        <v>0.89252280699999997</v>
      </c>
      <c r="C121">
        <f>'[17]Main Sample'!C2</f>
        <v>0.935218836</v>
      </c>
      <c r="D121">
        <f>'[17]Main Sample'!D2</f>
        <v>0.96191603599999997</v>
      </c>
      <c r="E121" s="1">
        <f>B121-2*B128</f>
        <v>0.87817822699999992</v>
      </c>
      <c r="F121" s="1">
        <f t="shared" ref="F121:G125" si="35">C121-2*C128</f>
        <v>0.92454431599999998</v>
      </c>
      <c r="G121" s="1">
        <f t="shared" si="35"/>
        <v>0.953321376</v>
      </c>
      <c r="H121" s="1">
        <f>B121+2*B128</f>
        <v>0.90686738700000002</v>
      </c>
      <c r="I121" s="1">
        <f t="shared" ref="I121:J125" si="36">C121+2*C128</f>
        <v>0.94589335600000002</v>
      </c>
      <c r="J121" s="1">
        <f t="shared" si="36"/>
        <v>0.97051069599999995</v>
      </c>
      <c r="M121">
        <f>D121-D5</f>
        <v>0</v>
      </c>
      <c r="O121" s="10">
        <f>D121-'Main - Base and Sim1-4'!$D121</f>
        <v>0</v>
      </c>
    </row>
    <row r="122" spans="1:15" x14ac:dyDescent="0.25">
      <c r="A122" s="3" t="s">
        <v>33</v>
      </c>
      <c r="B122">
        <f>'[17]Main Sample'!B3</f>
        <v>0.89217502999999998</v>
      </c>
      <c r="C122">
        <f>'[17]Main Sample'!C3</f>
        <v>0.92979587399999997</v>
      </c>
      <c r="D122">
        <f>'[17]Main Sample'!D3</f>
        <v>0.93635544400000004</v>
      </c>
      <c r="E122" s="1">
        <f>B122-2*B129</f>
        <v>0.87728982999999994</v>
      </c>
      <c r="F122" s="1">
        <f>C122-2*C129</f>
        <v>0.91660347399999997</v>
      </c>
      <c r="G122" s="1">
        <f>D122-2*D129</f>
        <v>0.92329320400000003</v>
      </c>
      <c r="H122" s="1">
        <f>B122+2*B129</f>
        <v>0.90706023000000002</v>
      </c>
      <c r="I122" s="1">
        <f>C122+2*C129</f>
        <v>0.94298827399999996</v>
      </c>
      <c r="J122" s="1">
        <f>D122+2*D129</f>
        <v>0.94941768400000004</v>
      </c>
      <c r="M122">
        <f>D122-D6</f>
        <v>-1.637548099999997E-2</v>
      </c>
      <c r="O122" s="10">
        <f>D122-'Main - Base and Sim1-4'!$D122</f>
        <v>4.4827310000000731E-3</v>
      </c>
    </row>
    <row r="123" spans="1:15" x14ac:dyDescent="0.25">
      <c r="A123" s="3" t="s">
        <v>34</v>
      </c>
      <c r="B123">
        <f>'[17]Main Sample'!B4</f>
        <v>0.90530365400000001</v>
      </c>
      <c r="C123">
        <f>'[17]Main Sample'!C4</f>
        <v>0.92688717300000001</v>
      </c>
      <c r="D123">
        <f>'[17]Main Sample'!D4</f>
        <v>0.93490861999999997</v>
      </c>
      <c r="E123" s="1">
        <f>B123-2*B130</f>
        <v>0.89063075400000002</v>
      </c>
      <c r="F123" s="1">
        <f t="shared" si="35"/>
        <v>0.91328239300000003</v>
      </c>
      <c r="G123" s="1">
        <f t="shared" si="35"/>
        <v>0.92160453999999992</v>
      </c>
      <c r="H123" s="1">
        <f>B123+2*B130</f>
        <v>0.919976554</v>
      </c>
      <c r="I123" s="1">
        <f t="shared" si="36"/>
        <v>0.94049195299999999</v>
      </c>
      <c r="J123" s="1">
        <f>D123+2*D130</f>
        <v>0.94821270000000002</v>
      </c>
      <c r="M123">
        <f>D123-D7</f>
        <v>-1.1431825000000062E-2</v>
      </c>
      <c r="O123" s="10">
        <f>D123-'Main - Base and Sim1-4'!$D123</f>
        <v>5.1173900000001105E-4</v>
      </c>
    </row>
    <row r="124" spans="1:15" x14ac:dyDescent="0.25">
      <c r="A124" s="3" t="s">
        <v>35</v>
      </c>
      <c r="B124">
        <f>'[17]Main Sample'!B5</f>
        <v>0.89122785400000004</v>
      </c>
      <c r="C124">
        <f>'[17]Main Sample'!C5</f>
        <v>0.908145914</v>
      </c>
      <c r="D124">
        <f>'[17]Main Sample'!D5</f>
        <v>0.91787650099999996</v>
      </c>
      <c r="E124" s="1">
        <f>B124-2*B131</f>
        <v>0.87645691400000003</v>
      </c>
      <c r="F124" s="1">
        <f t="shared" si="35"/>
        <v>0.89487309400000004</v>
      </c>
      <c r="G124" s="1">
        <f t="shared" si="35"/>
        <v>0.90499056099999997</v>
      </c>
      <c r="H124" s="1">
        <f>B124+2*B131</f>
        <v>0.90599879400000005</v>
      </c>
      <c r="I124" s="1">
        <f t="shared" si="36"/>
        <v>0.92141873399999996</v>
      </c>
      <c r="J124" s="1">
        <f t="shared" si="36"/>
        <v>0.93076244099999994</v>
      </c>
      <c r="M124">
        <f>D124-D8</f>
        <v>-1.5024799000000089E-2</v>
      </c>
      <c r="O124" s="10">
        <f>D124-'Main - Base and Sim1-4'!$D124</f>
        <v>-2.7088900000005189E-4</v>
      </c>
    </row>
    <row r="125" spans="1:15" x14ac:dyDescent="0.25">
      <c r="A125" s="3" t="s">
        <v>36</v>
      </c>
      <c r="B125">
        <f>'[17]Main Sample'!B6</f>
        <v>0.88562144300000001</v>
      </c>
      <c r="C125">
        <f>'[17]Main Sample'!C6</f>
        <v>0.89849733799999998</v>
      </c>
      <c r="D125">
        <f>'[17]Main Sample'!D6</f>
        <v>0.90366133599999998</v>
      </c>
      <c r="E125" s="1">
        <f>B125-2*B132</f>
        <v>0.87047018300000001</v>
      </c>
      <c r="F125" s="1">
        <f t="shared" si="35"/>
        <v>0.88421115799999994</v>
      </c>
      <c r="G125" s="1">
        <f t="shared" si="35"/>
        <v>0.88941417599999995</v>
      </c>
      <c r="H125" s="1">
        <f>B125+2*B132</f>
        <v>0.90077270300000001</v>
      </c>
      <c r="I125" s="1">
        <f t="shared" si="36"/>
        <v>0.91278351800000002</v>
      </c>
      <c r="J125" s="1">
        <f t="shared" si="36"/>
        <v>0.91790849600000002</v>
      </c>
      <c r="M125">
        <f>D125-D9</f>
        <v>-9.1848500000000222E-3</v>
      </c>
      <c r="O125" s="10">
        <f>D125-'Main - Base and Sim1-4'!$D125</f>
        <v>1.6117609999999338E-3</v>
      </c>
    </row>
    <row r="126" spans="1:15" x14ac:dyDescent="0.25">
      <c r="M126" s="12">
        <f>AVERAGE(M122:M125)</f>
        <v>-1.3004238750000036E-2</v>
      </c>
      <c r="N126" t="s">
        <v>147</v>
      </c>
      <c r="O126">
        <f>AVERAGE(O122:O125)</f>
        <v>1.5838354999999915E-3</v>
      </c>
    </row>
    <row r="127" spans="1:15" x14ac:dyDescent="0.25">
      <c r="A127" t="str">
        <f t="shared" ref="A127:A132" si="37">A120</f>
        <v>Wave</v>
      </c>
      <c r="B127" t="str">
        <f>B98</f>
        <v>P1_R_SD</v>
      </c>
      <c r="C127" t="str">
        <f>C98</f>
        <v>P2_R_SD</v>
      </c>
      <c r="D127" t="str">
        <f>D98</f>
        <v>P3_R_SD</v>
      </c>
      <c r="K127" s="3" t="s">
        <v>30</v>
      </c>
    </row>
    <row r="128" spans="1:15" x14ac:dyDescent="0.25">
      <c r="A128" t="str">
        <f t="shared" si="37"/>
        <v>Wave 12</v>
      </c>
      <c r="B128">
        <f>'[17]Main Sample'!B9</f>
        <v>7.1722899999999996E-3</v>
      </c>
      <c r="C128">
        <f>'[17]Main Sample'!C9</f>
        <v>5.3372599999999999E-3</v>
      </c>
      <c r="D128">
        <f>'[17]Main Sample'!D9</f>
        <v>4.2973300000000002E-3</v>
      </c>
      <c r="K128">
        <f>2*D128</f>
        <v>8.5946600000000005E-3</v>
      </c>
    </row>
    <row r="129" spans="1:11" x14ac:dyDescent="0.25">
      <c r="A129" t="str">
        <f t="shared" si="37"/>
        <v>Wave 13</v>
      </c>
      <c r="B129">
        <f>'[17]Main Sample'!B10</f>
        <v>7.4425999999999997E-3</v>
      </c>
      <c r="C129">
        <f>'[17]Main Sample'!C10</f>
        <v>6.5962E-3</v>
      </c>
      <c r="D129">
        <f>'[17]Main Sample'!D10</f>
        <v>6.5311199999999996E-3</v>
      </c>
      <c r="K129">
        <f>2*D129</f>
        <v>1.3062239999999999E-2</v>
      </c>
    </row>
    <row r="130" spans="1:11" x14ac:dyDescent="0.25">
      <c r="A130" t="str">
        <f t="shared" si="37"/>
        <v>Wave 14</v>
      </c>
      <c r="B130">
        <f>'[17]Main Sample'!B11</f>
        <v>7.3364499999999996E-3</v>
      </c>
      <c r="C130">
        <f>'[17]Main Sample'!C11</f>
        <v>6.8023900000000002E-3</v>
      </c>
      <c r="D130">
        <f>'[17]Main Sample'!D11</f>
        <v>6.6520399999999997E-3</v>
      </c>
      <c r="K130">
        <f>2*D130</f>
        <v>1.3304079999999999E-2</v>
      </c>
    </row>
    <row r="131" spans="1:11" x14ac:dyDescent="0.25">
      <c r="A131" t="str">
        <f t="shared" si="37"/>
        <v>Wave 15</v>
      </c>
      <c r="B131">
        <f>'[17]Main Sample'!B12</f>
        <v>7.3854699999999999E-3</v>
      </c>
      <c r="C131">
        <f>'[17]Main Sample'!C12</f>
        <v>6.6364099999999997E-3</v>
      </c>
      <c r="D131">
        <f>'[17]Main Sample'!D12</f>
        <v>6.4429700000000001E-3</v>
      </c>
      <c r="K131">
        <f>2*D131</f>
        <v>1.288594E-2</v>
      </c>
    </row>
    <row r="132" spans="1:11" x14ac:dyDescent="0.25">
      <c r="A132" t="str">
        <f t="shared" si="37"/>
        <v>Wave 16</v>
      </c>
      <c r="B132">
        <f>'[17]Main Sample'!B13</f>
        <v>7.5756299999999999E-3</v>
      </c>
      <c r="C132">
        <f>'[17]Main Sample'!C13</f>
        <v>7.1430900000000004E-3</v>
      </c>
      <c r="D132">
        <f>'[17]Main Sample'!D13</f>
        <v>7.12358E-3</v>
      </c>
      <c r="K132">
        <f>2*D132</f>
        <v>1.424716E-2</v>
      </c>
    </row>
    <row r="134" spans="1:11" x14ac:dyDescent="0.25">
      <c r="A134" t="str">
        <f t="shared" ref="A134:A139" si="38">A127</f>
        <v>Wave</v>
      </c>
      <c r="B134" t="str">
        <f>B105</f>
        <v>P1_CV</v>
      </c>
      <c r="C134" t="str">
        <f t="shared" ref="C134:J134" si="39">C105</f>
        <v>P2_CV</v>
      </c>
      <c r="D134" t="str">
        <f t="shared" si="39"/>
        <v>P3_CV</v>
      </c>
      <c r="E134" t="str">
        <f t="shared" si="39"/>
        <v>P1_CV_LB</v>
      </c>
      <c r="F134" t="str">
        <f t="shared" si="39"/>
        <v>P2_CV_LB</v>
      </c>
      <c r="G134" t="str">
        <f t="shared" si="39"/>
        <v>P3_CV_LB</v>
      </c>
      <c r="H134" t="str">
        <f t="shared" si="39"/>
        <v>P1_CV_UB</v>
      </c>
      <c r="I134" t="str">
        <f t="shared" si="39"/>
        <v>P2_CV_UB</v>
      </c>
      <c r="J134" t="str">
        <f t="shared" si="39"/>
        <v>P3_CV_UB</v>
      </c>
    </row>
    <row r="135" spans="1:11" x14ac:dyDescent="0.25">
      <c r="A135" t="str">
        <f t="shared" si="38"/>
        <v>Wave 12</v>
      </c>
      <c r="B135">
        <f>'[17]Main Sample'!B16</f>
        <v>6.4299563000000004E-2</v>
      </c>
      <c r="C135">
        <f>'[17]Main Sample'!C16</f>
        <v>3.4769700000000001E-2</v>
      </c>
      <c r="D135">
        <f>'[17]Main Sample'!D16</f>
        <v>1.99411E-2</v>
      </c>
      <c r="E135" s="1">
        <f>B135-2*B142</f>
        <v>5.5717443000000005E-2</v>
      </c>
      <c r="F135" s="1">
        <f t="shared" ref="F135:G139" si="40">C135-2*C142</f>
        <v>2.9040380000000001E-2</v>
      </c>
      <c r="G135" s="1">
        <f t="shared" si="40"/>
        <v>1.5440860000000001E-2</v>
      </c>
      <c r="H135" s="1">
        <f>B135+2*B142</f>
        <v>7.2881683000000003E-2</v>
      </c>
      <c r="I135" s="1">
        <f t="shared" ref="I135:J139" si="41">C135+2*C142</f>
        <v>4.0499020000000004E-2</v>
      </c>
      <c r="J135" s="1">
        <f t="shared" si="41"/>
        <v>2.4441339999999999E-2</v>
      </c>
    </row>
    <row r="136" spans="1:11" x14ac:dyDescent="0.25">
      <c r="A136" t="str">
        <f t="shared" si="38"/>
        <v>Wave 13</v>
      </c>
      <c r="B136">
        <f>'[17]Main Sample'!B17</f>
        <v>6.6361130000000004E-2</v>
      </c>
      <c r="C136">
        <f>'[17]Main Sample'!C17</f>
        <v>4.0720899999999997E-2</v>
      </c>
      <c r="D136">
        <f>'[17]Main Sample'!D17</f>
        <v>3.6295899999999999E-2</v>
      </c>
      <c r="E136" s="1">
        <f>B136-2*B143</f>
        <v>5.7199690000000004E-2</v>
      </c>
      <c r="F136" s="1">
        <f>C136-2*C143</f>
        <v>3.3068779999999999E-2</v>
      </c>
      <c r="G136" s="1">
        <f>D136-2*D143</f>
        <v>2.884658E-2</v>
      </c>
      <c r="H136" s="1">
        <f>B136+2*B143</f>
        <v>7.5522570000000011E-2</v>
      </c>
      <c r="I136" s="1">
        <f>C136+2*C143</f>
        <v>4.8373019999999996E-2</v>
      </c>
      <c r="J136" s="1">
        <f>D136+2*D143</f>
        <v>4.3745220000000001E-2</v>
      </c>
    </row>
    <row r="137" spans="1:11" x14ac:dyDescent="0.25">
      <c r="A137" t="str">
        <f t="shared" si="38"/>
        <v>Wave 14</v>
      </c>
      <c r="B137">
        <f>'[17]Main Sample'!B18</f>
        <v>5.6982199999999997E-2</v>
      </c>
      <c r="C137">
        <f>'[17]Main Sample'!C18</f>
        <v>4.1902799999999997E-2</v>
      </c>
      <c r="D137">
        <f>'[17]Main Sample'!D18</f>
        <v>3.6759699999999999E-2</v>
      </c>
      <c r="E137" s="1">
        <f>B137-2*B144</f>
        <v>4.8152819999999999E-2</v>
      </c>
      <c r="F137" s="1">
        <f t="shared" si="40"/>
        <v>3.4105499999999997E-2</v>
      </c>
      <c r="G137" s="1">
        <f t="shared" si="40"/>
        <v>2.9246339999999999E-2</v>
      </c>
      <c r="H137" s="1">
        <f>B137+2*B144</f>
        <v>6.5811579999999995E-2</v>
      </c>
      <c r="I137" s="1">
        <f t="shared" si="41"/>
        <v>4.9700099999999997E-2</v>
      </c>
      <c r="J137" s="1">
        <f>D137+2*D144</f>
        <v>4.4273060000000003E-2</v>
      </c>
    </row>
    <row r="138" spans="1:11" x14ac:dyDescent="0.25">
      <c r="A138" t="str">
        <f t="shared" si="38"/>
        <v>Wave 15</v>
      </c>
      <c r="B138">
        <f>'[17]Main Sample'!B19</f>
        <v>6.4859671999999993E-2</v>
      </c>
      <c r="C138">
        <f>'[17]Main Sample'!C19</f>
        <v>5.24419E-2</v>
      </c>
      <c r="D138">
        <f>'[17]Main Sample'!D19</f>
        <v>4.62821E-2</v>
      </c>
      <c r="E138" s="1">
        <f>B138-2*B145</f>
        <v>5.6051611999999994E-2</v>
      </c>
      <c r="F138" s="1">
        <f t="shared" si="40"/>
        <v>4.4863939999999998E-2</v>
      </c>
      <c r="G138" s="1">
        <f t="shared" si="40"/>
        <v>3.901992E-2</v>
      </c>
      <c r="H138" s="1">
        <f>B138+2*B145</f>
        <v>7.3667731999999986E-2</v>
      </c>
      <c r="I138" s="1">
        <f t="shared" si="41"/>
        <v>6.0019860000000001E-2</v>
      </c>
      <c r="J138" s="1">
        <f t="shared" si="41"/>
        <v>5.354428E-2</v>
      </c>
    </row>
    <row r="139" spans="1:11" x14ac:dyDescent="0.25">
      <c r="A139" t="str">
        <f t="shared" si="38"/>
        <v>Wave 16</v>
      </c>
      <c r="B139">
        <f>'[17]Main Sample'!B20</f>
        <v>7.0250638000000004E-2</v>
      </c>
      <c r="C139">
        <f>'[17]Main Sample'!C20</f>
        <v>5.9375200000000003E-2</v>
      </c>
      <c r="D139">
        <f>'[17]Main Sample'!D20</f>
        <v>5.55072E-2</v>
      </c>
      <c r="E139" s="1">
        <f>B139-2*B146</f>
        <v>6.0944438000000004E-2</v>
      </c>
      <c r="F139" s="1">
        <f t="shared" si="40"/>
        <v>5.1018100000000004E-2</v>
      </c>
      <c r="G139" s="1">
        <f t="shared" si="40"/>
        <v>4.7298279999999998E-2</v>
      </c>
      <c r="H139" s="1">
        <f>B139+2*B146</f>
        <v>7.9556838000000005E-2</v>
      </c>
      <c r="I139" s="1">
        <f t="shared" si="41"/>
        <v>6.7732299999999995E-2</v>
      </c>
      <c r="J139" s="1">
        <f t="shared" si="41"/>
        <v>6.3716120000000001E-2</v>
      </c>
    </row>
    <row r="141" spans="1:11" x14ac:dyDescent="0.25">
      <c r="A141" t="str">
        <f t="shared" ref="A141:A146" si="42">A134</f>
        <v>Wave</v>
      </c>
      <c r="B141" t="str">
        <f>B112</f>
        <v>P1_CV_SD</v>
      </c>
      <c r="C141" t="str">
        <f>C112</f>
        <v>P2_CV_SD</v>
      </c>
      <c r="D141" t="str">
        <f>D112</f>
        <v>P3_CV_SD</v>
      </c>
      <c r="K141" s="3" t="s">
        <v>30</v>
      </c>
    </row>
    <row r="142" spans="1:11" x14ac:dyDescent="0.25">
      <c r="A142" t="str">
        <f t="shared" si="42"/>
        <v>Wave 12</v>
      </c>
      <c r="B142">
        <f>'[17]Main Sample'!B23</f>
        <v>4.2910600000000002E-3</v>
      </c>
      <c r="C142">
        <f>'[17]Main Sample'!C23</f>
        <v>2.8646600000000002E-3</v>
      </c>
      <c r="D142">
        <f>'[17]Main Sample'!D23</f>
        <v>2.25012E-3</v>
      </c>
      <c r="K142">
        <f>2*D142</f>
        <v>4.50024E-3</v>
      </c>
    </row>
    <row r="143" spans="1:11" x14ac:dyDescent="0.25">
      <c r="A143" t="str">
        <f t="shared" si="42"/>
        <v>Wave 13</v>
      </c>
      <c r="B143">
        <f>'[17]Main Sample'!B24</f>
        <v>4.5807199999999999E-3</v>
      </c>
      <c r="C143">
        <f>'[17]Main Sample'!C24</f>
        <v>3.8260600000000001E-3</v>
      </c>
      <c r="D143">
        <f>'[17]Main Sample'!D24</f>
        <v>3.7246599999999999E-3</v>
      </c>
      <c r="K143">
        <f>2*D143</f>
        <v>7.4493199999999997E-3</v>
      </c>
    </row>
    <row r="144" spans="1:11" x14ac:dyDescent="0.25">
      <c r="A144" t="str">
        <f t="shared" si="42"/>
        <v>Wave 14</v>
      </c>
      <c r="B144">
        <f>'[17]Main Sample'!B25</f>
        <v>4.4146899999999998E-3</v>
      </c>
      <c r="C144">
        <f>'[17]Main Sample'!C25</f>
        <v>3.89865E-3</v>
      </c>
      <c r="D144">
        <f>'[17]Main Sample'!D25</f>
        <v>3.7566800000000001E-3</v>
      </c>
      <c r="K144">
        <f>2*D144</f>
        <v>7.5133600000000002E-3</v>
      </c>
    </row>
    <row r="145" spans="1:11" x14ac:dyDescent="0.25">
      <c r="A145" t="str">
        <f t="shared" si="42"/>
        <v>Wave 15</v>
      </c>
      <c r="B145">
        <f>'[17]Main Sample'!B26</f>
        <v>4.4040299999999998E-3</v>
      </c>
      <c r="C145">
        <f>'[17]Main Sample'!C26</f>
        <v>3.78898E-3</v>
      </c>
      <c r="D145">
        <f>'[17]Main Sample'!D26</f>
        <v>3.63109E-3</v>
      </c>
      <c r="K145">
        <f>2*D145</f>
        <v>7.26218E-3</v>
      </c>
    </row>
    <row r="146" spans="1:11" x14ac:dyDescent="0.25">
      <c r="A146" t="str">
        <f t="shared" si="42"/>
        <v>Wave 16</v>
      </c>
      <c r="B146">
        <f>'[17]Main Sample'!B27</f>
        <v>4.6531000000000003E-3</v>
      </c>
      <c r="C146">
        <f>'[17]Main Sample'!C27</f>
        <v>4.1785499999999996E-3</v>
      </c>
      <c r="D146">
        <f>'[17]Main Sample'!D27</f>
        <v>4.1044599999999999E-3</v>
      </c>
      <c r="K146">
        <f>2*D146</f>
        <v>8.2089199999999998E-3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4F2F-B251-465A-92FA-17CA729851F1}">
  <dimension ref="A1:Q146"/>
  <sheetViews>
    <sheetView zoomScale="55" zoomScaleNormal="55" workbookViewId="0">
      <selection activeCell="G53" sqref="G53"/>
    </sheetView>
  </sheetViews>
  <sheetFormatPr defaultRowHeight="15" x14ac:dyDescent="0.25"/>
  <cols>
    <col min="15" max="15" width="11.42578125" customWidth="1"/>
  </cols>
  <sheetData>
    <row r="1" spans="1:17" x14ac:dyDescent="0.25">
      <c r="A1" s="2" t="s">
        <v>25</v>
      </c>
      <c r="Q1" t="s">
        <v>172</v>
      </c>
    </row>
    <row r="3" spans="1:17" x14ac:dyDescent="0.25">
      <c r="A3" s="2" t="s">
        <v>26</v>
      </c>
    </row>
    <row r="4" spans="1:17" x14ac:dyDescent="0.25">
      <c r="A4" t="s">
        <v>0</v>
      </c>
      <c r="B4" t="str">
        <f>'TopUp Sample'!B1</f>
        <v>P1_R</v>
      </c>
      <c r="C4" t="str">
        <f>'TopUp Sample'!C1</f>
        <v>P2_R</v>
      </c>
      <c r="D4" t="str">
        <f>'TopUp Sample'!D1</f>
        <v>P3_R</v>
      </c>
      <c r="E4" t="str">
        <f>'TopUp Sample'!E1</f>
        <v>P1_R_LB</v>
      </c>
      <c r="F4" t="str">
        <f>'TopUp Sample'!F1</f>
        <v>P2_R_LB</v>
      </c>
      <c r="G4" t="str">
        <f>'TopUp Sample'!G1</f>
        <v>P3_R_LB</v>
      </c>
      <c r="H4" t="str">
        <f>'TopUp Sample'!H1</f>
        <v>P1_R_UB</v>
      </c>
      <c r="I4" t="str">
        <f>'TopUp Sample'!I1</f>
        <v>P2_R_UB</v>
      </c>
      <c r="J4" t="str">
        <f>'TopUp Sample'!J1</f>
        <v>P3_R_UB</v>
      </c>
    </row>
    <row r="5" spans="1:17" x14ac:dyDescent="0.25">
      <c r="A5" s="3" t="s">
        <v>32</v>
      </c>
      <c r="B5">
        <f>'TopUp Sample'!B2</f>
        <v>0.87420230499999996</v>
      </c>
      <c r="C5">
        <f>'TopUp Sample'!C2</f>
        <v>0.92508163899999996</v>
      </c>
      <c r="D5">
        <f>0.9344</f>
        <v>0.93440000000000001</v>
      </c>
      <c r="E5" s="1">
        <f>B5-2*B12</f>
        <v>0.8452167049999999</v>
      </c>
      <c r="F5" s="1">
        <f t="shared" ref="F5:G9" si="0">C5-2*C12</f>
        <v>0.900968039</v>
      </c>
      <c r="G5" s="1">
        <f t="shared" si="0"/>
        <v>0.91282779999999997</v>
      </c>
      <c r="H5" s="1">
        <f>B5+2*B12</f>
        <v>0.90318790500000001</v>
      </c>
      <c r="I5" s="1">
        <f t="shared" ref="I5:J9" si="1">C5+2*C12</f>
        <v>0.94919523899999991</v>
      </c>
      <c r="J5" s="1">
        <f t="shared" si="1"/>
        <v>0.95597220000000005</v>
      </c>
    </row>
    <row r="6" spans="1:17" x14ac:dyDescent="0.25">
      <c r="A6" s="3" t="s">
        <v>33</v>
      </c>
      <c r="B6">
        <f>'TopUp Sample'!B3</f>
        <v>0.88621148900000002</v>
      </c>
      <c r="C6">
        <f>'TopUp Sample'!C3</f>
        <v>0.93488536700000002</v>
      </c>
      <c r="D6">
        <f>'TopUp Sample'!D3</f>
        <v>0.93726857200000002</v>
      </c>
      <c r="E6" s="1">
        <f>B6-2*B13</f>
        <v>0.85562668900000005</v>
      </c>
      <c r="F6" s="1">
        <f>C6-2*C13</f>
        <v>0.90800916700000001</v>
      </c>
      <c r="G6" s="1">
        <f>D6-2*D13</f>
        <v>0.91161077200000007</v>
      </c>
      <c r="H6" s="1">
        <f>B6+2*B13</f>
        <v>0.91679628899999999</v>
      </c>
      <c r="I6" s="1">
        <f>C6+2*C13</f>
        <v>0.96176156700000004</v>
      </c>
      <c r="J6" s="1">
        <f>D6+2*D13</f>
        <v>0.96292637199999997</v>
      </c>
    </row>
    <row r="7" spans="1:17" x14ac:dyDescent="0.25">
      <c r="A7" s="3" t="s">
        <v>34</v>
      </c>
      <c r="B7">
        <f>'TopUp Sample'!B4</f>
        <v>0.91885114800000001</v>
      </c>
      <c r="C7">
        <f>'TopUp Sample'!C4</f>
        <v>0.93255936500000003</v>
      </c>
      <c r="D7">
        <f>'TopUp Sample'!D4</f>
        <v>0.93271876099999995</v>
      </c>
      <c r="E7" s="1">
        <f>B7-2*B14</f>
        <v>0.88738774799999998</v>
      </c>
      <c r="F7" s="1">
        <f t="shared" si="0"/>
        <v>0.90434556500000007</v>
      </c>
      <c r="G7" s="1">
        <f t="shared" si="0"/>
        <v>0.90556196099999997</v>
      </c>
      <c r="H7" s="1">
        <f>B7+2*B14</f>
        <v>0.95031454800000004</v>
      </c>
      <c r="I7" s="1">
        <f t="shared" si="1"/>
        <v>0.96077316499999998</v>
      </c>
      <c r="J7" s="1">
        <f>D7+2*D14</f>
        <v>0.95987556099999993</v>
      </c>
    </row>
    <row r="8" spans="1:17" x14ac:dyDescent="0.25">
      <c r="A8" s="3" t="s">
        <v>35</v>
      </c>
      <c r="B8">
        <f>'TopUp Sample'!B5</f>
        <v>0.89733762100000003</v>
      </c>
      <c r="C8">
        <f>'TopUp Sample'!C5</f>
        <v>0.91221048100000002</v>
      </c>
      <c r="D8">
        <f>'TopUp Sample'!D5</f>
        <v>0.91261060000000005</v>
      </c>
      <c r="E8" s="1">
        <f>B8-2*B15</f>
        <v>0.86594222100000007</v>
      </c>
      <c r="F8" s="1">
        <f t="shared" si="0"/>
        <v>0.88312928099999999</v>
      </c>
      <c r="G8" s="1">
        <f t="shared" si="0"/>
        <v>0.8846092000000001</v>
      </c>
      <c r="H8" s="1">
        <f>B8+2*B15</f>
        <v>0.92873302099999999</v>
      </c>
      <c r="I8" s="1">
        <f t="shared" si="1"/>
        <v>0.94129168100000005</v>
      </c>
      <c r="J8" s="1">
        <f t="shared" si="1"/>
        <v>0.940612</v>
      </c>
    </row>
    <row r="9" spans="1:17" x14ac:dyDescent="0.25">
      <c r="A9" s="3" t="s">
        <v>36</v>
      </c>
      <c r="B9">
        <f>'TopUp Sample'!B6</f>
        <v>0.84119116599999999</v>
      </c>
      <c r="C9">
        <f>'TopUp Sample'!C6</f>
        <v>0.881084325</v>
      </c>
      <c r="D9">
        <f>'TopUp Sample'!D6</f>
        <v>0.89232613900000002</v>
      </c>
      <c r="E9" s="1">
        <f>B9-2*B16</f>
        <v>0.810559166</v>
      </c>
      <c r="F9" s="1">
        <f t="shared" si="0"/>
        <v>0.85184052499999996</v>
      </c>
      <c r="G9" s="1">
        <f t="shared" si="0"/>
        <v>0.863604339</v>
      </c>
      <c r="H9" s="1">
        <f>B9+2*B16</f>
        <v>0.87182316599999998</v>
      </c>
      <c r="I9" s="1">
        <f t="shared" si="1"/>
        <v>0.91032812500000004</v>
      </c>
      <c r="J9" s="1">
        <f t="shared" si="1"/>
        <v>0.92104793900000004</v>
      </c>
    </row>
    <row r="11" spans="1:17" x14ac:dyDescent="0.25">
      <c r="A11" t="str">
        <f t="shared" ref="A11:A16" si="2">A4</f>
        <v>Wave</v>
      </c>
      <c r="B11" t="str">
        <f>'TopUp Sample'!B8</f>
        <v>P1_R_SD</v>
      </c>
      <c r="C11" t="str">
        <f>'TopUp Sample'!C8</f>
        <v>P2_R_SD</v>
      </c>
      <c r="D11" t="str">
        <f>'TopUp Sample'!D8</f>
        <v>P3_R_SD</v>
      </c>
      <c r="K11" s="3" t="s">
        <v>30</v>
      </c>
      <c r="L11" s="3" t="s">
        <v>31</v>
      </c>
    </row>
    <row r="12" spans="1:17" x14ac:dyDescent="0.25">
      <c r="A12" t="str">
        <f t="shared" si="2"/>
        <v>Wave 12</v>
      </c>
      <c r="B12">
        <f>'TopUp Sample'!B9</f>
        <v>1.44928E-2</v>
      </c>
      <c r="C12">
        <f>'TopUp Sample'!C9</f>
        <v>1.2056799999999999E-2</v>
      </c>
      <c r="D12">
        <f>'TopUp Sample'!D9</f>
        <v>1.07861E-2</v>
      </c>
      <c r="K12">
        <f>2*D12</f>
        <v>2.15722E-2</v>
      </c>
      <c r="L12">
        <f>2*B12</f>
        <v>2.89856E-2</v>
      </c>
    </row>
    <row r="13" spans="1:17" x14ac:dyDescent="0.25">
      <c r="A13" t="str">
        <f t="shared" si="2"/>
        <v>Wave 13</v>
      </c>
      <c r="B13">
        <f>'TopUp Sample'!B10</f>
        <v>1.5292399999999999E-2</v>
      </c>
      <c r="C13">
        <f>'TopUp Sample'!C10</f>
        <v>1.34381E-2</v>
      </c>
      <c r="D13">
        <f>'TopUp Sample'!D10</f>
        <v>1.2828900000000001E-2</v>
      </c>
      <c r="K13">
        <f>2*D13</f>
        <v>2.5657800000000001E-2</v>
      </c>
      <c r="L13">
        <f>2*B13</f>
        <v>3.0584799999999999E-2</v>
      </c>
    </row>
    <row r="14" spans="1:17" x14ac:dyDescent="0.25">
      <c r="A14" t="str">
        <f t="shared" si="2"/>
        <v>Wave 14</v>
      </c>
      <c r="B14">
        <f>'TopUp Sample'!B11</f>
        <v>1.5731700000000001E-2</v>
      </c>
      <c r="C14">
        <f>'TopUp Sample'!C11</f>
        <v>1.41069E-2</v>
      </c>
      <c r="D14">
        <f>'TopUp Sample'!D11</f>
        <v>1.3578399999999999E-2</v>
      </c>
      <c r="K14">
        <f>2*D14</f>
        <v>2.7156799999999998E-2</v>
      </c>
      <c r="L14">
        <f>2*B14</f>
        <v>3.1463400000000002E-2</v>
      </c>
    </row>
    <row r="15" spans="1:17" x14ac:dyDescent="0.25">
      <c r="A15" t="str">
        <f t="shared" si="2"/>
        <v>Wave 15</v>
      </c>
      <c r="B15">
        <f>'TopUp Sample'!B12</f>
        <v>1.5697699999999998E-2</v>
      </c>
      <c r="C15">
        <f>'TopUp Sample'!C12</f>
        <v>1.4540600000000001E-2</v>
      </c>
      <c r="D15">
        <f>'TopUp Sample'!D12</f>
        <v>1.40007E-2</v>
      </c>
      <c r="K15">
        <f>2*D15</f>
        <v>2.8001399999999999E-2</v>
      </c>
      <c r="L15">
        <f>2*B15</f>
        <v>3.1395399999999997E-2</v>
      </c>
    </row>
    <row r="16" spans="1:17" x14ac:dyDescent="0.25">
      <c r="A16" t="str">
        <f t="shared" si="2"/>
        <v>Wave 16</v>
      </c>
      <c r="B16">
        <f>'TopUp Sample'!B13</f>
        <v>1.5316E-2</v>
      </c>
      <c r="C16">
        <f>'TopUp Sample'!C13</f>
        <v>1.46219E-2</v>
      </c>
      <c r="D16">
        <f>'TopUp Sample'!D13</f>
        <v>1.4360899999999999E-2</v>
      </c>
      <c r="K16">
        <f>2*D16</f>
        <v>2.8721799999999999E-2</v>
      </c>
      <c r="L16">
        <f>2*B16</f>
        <v>3.0632E-2</v>
      </c>
    </row>
    <row r="18" spans="1:12" x14ac:dyDescent="0.25">
      <c r="A18" t="str">
        <f t="shared" ref="A18:A23" si="3">A11</f>
        <v>Wave</v>
      </c>
      <c r="B18" t="str">
        <f>'TopUp Sample'!B15</f>
        <v>P1_CV</v>
      </c>
      <c r="C18" t="str">
        <f>'TopUp Sample'!C15</f>
        <v>P2_CV</v>
      </c>
      <c r="D18" t="str">
        <f>'TopUp Sample'!D15</f>
        <v>P3_CV</v>
      </c>
      <c r="E18" t="str">
        <f>'TopUp Sample'!E15</f>
        <v>P1_CV_LB</v>
      </c>
      <c r="F18" t="str">
        <f>'TopUp Sample'!F15</f>
        <v>P2_CV_LB</v>
      </c>
      <c r="G18" t="str">
        <f>'TopUp Sample'!G15</f>
        <v>P3_CV_LB</v>
      </c>
      <c r="H18" t="str">
        <f>'TopUp Sample'!H15</f>
        <v>P1_CV_UB</v>
      </c>
      <c r="I18" t="str">
        <f>'TopUp Sample'!I15</f>
        <v>P2_CV_UB</v>
      </c>
      <c r="J18" t="str">
        <f>'TopUp Sample'!J15</f>
        <v>P3_CV_UB</v>
      </c>
    </row>
    <row r="19" spans="1:12" x14ac:dyDescent="0.25">
      <c r="A19" t="str">
        <f t="shared" si="3"/>
        <v>Wave 12</v>
      </c>
      <c r="B19">
        <f>'TopUp Sample'!B16</f>
        <v>8.0844405999999994E-2</v>
      </c>
      <c r="C19">
        <f>'TopUp Sample'!C16</f>
        <v>4.2401899999999999E-2</v>
      </c>
      <c r="D19">
        <f>'TopUp Sample'!D16</f>
        <v>3.4613999999999999E-2</v>
      </c>
      <c r="E19" s="1">
        <f>B19-2*B26</f>
        <v>6.2215605999999993E-2</v>
      </c>
      <c r="F19" s="1">
        <f t="shared" ref="F19:G23" si="4">C19-2*C26</f>
        <v>2.8754099999999998E-2</v>
      </c>
      <c r="G19" s="1">
        <f t="shared" si="4"/>
        <v>2.2837919999999998E-2</v>
      </c>
      <c r="H19" s="1">
        <f>B19+2*B26</f>
        <v>9.9473205999999995E-2</v>
      </c>
      <c r="I19" s="1">
        <f t="shared" ref="I19:J23" si="5">C19+2*C26</f>
        <v>5.6049700000000001E-2</v>
      </c>
      <c r="J19" s="1">
        <f t="shared" si="5"/>
        <v>4.639008E-2</v>
      </c>
    </row>
    <row r="20" spans="1:12" x14ac:dyDescent="0.25">
      <c r="A20" t="str">
        <f t="shared" si="3"/>
        <v>Wave 13</v>
      </c>
      <c r="B20">
        <f>'TopUp Sample'!B17</f>
        <v>7.7527183999999999E-2</v>
      </c>
      <c r="C20">
        <f>'TopUp Sample'!C17</f>
        <v>3.83328E-2</v>
      </c>
      <c r="D20">
        <f>'TopUp Sample'!D17</f>
        <v>3.5992700000000002E-2</v>
      </c>
      <c r="E20" s="1">
        <f>B20-2*B27</f>
        <v>5.6687983999999997E-2</v>
      </c>
      <c r="F20" s="1">
        <f>C20-2*C27</f>
        <v>2.2510800000000001E-2</v>
      </c>
      <c r="G20" s="1">
        <f>D20-2*D27</f>
        <v>2.1271240000000004E-2</v>
      </c>
      <c r="H20" s="1">
        <f>B20+2*B27</f>
        <v>9.8366384000000001E-2</v>
      </c>
      <c r="I20" s="1">
        <f>C20+2*C27</f>
        <v>5.4154800000000003E-2</v>
      </c>
      <c r="J20" s="1">
        <f>D20+2*D27</f>
        <v>5.0714160000000001E-2</v>
      </c>
    </row>
    <row r="21" spans="1:12" x14ac:dyDescent="0.25">
      <c r="A21" t="str">
        <f t="shared" si="3"/>
        <v>Wave 14</v>
      </c>
      <c r="B21">
        <f>'TopUp Sample'!B18</f>
        <v>5.4206799999999999E-2</v>
      </c>
      <c r="C21">
        <f>'TopUp Sample'!C18</f>
        <v>4.0549500000000002E-2</v>
      </c>
      <c r="D21">
        <f>'TopUp Sample'!D18</f>
        <v>3.9540699999999998E-2</v>
      </c>
      <c r="E21" s="1">
        <f>B21-2*B28</f>
        <v>3.3189200000000002E-2</v>
      </c>
      <c r="F21" s="1">
        <f t="shared" si="4"/>
        <v>2.3585500000000002E-2</v>
      </c>
      <c r="G21" s="1">
        <f t="shared" si="4"/>
        <v>2.35807E-2</v>
      </c>
      <c r="H21" s="1">
        <f>B21+2*B28</f>
        <v>7.5224399999999997E-2</v>
      </c>
      <c r="I21" s="1">
        <f t="shared" si="5"/>
        <v>5.7513500000000002E-2</v>
      </c>
      <c r="J21" s="1">
        <f>D21+2*D28</f>
        <v>5.55007E-2</v>
      </c>
    </row>
    <row r="22" spans="1:12" x14ac:dyDescent="0.25">
      <c r="A22" t="str">
        <f t="shared" si="3"/>
        <v>Wave 15</v>
      </c>
      <c r="B22">
        <f>'TopUp Sample'!B19</f>
        <v>6.9060015000000002E-2</v>
      </c>
      <c r="C22">
        <f>'TopUp Sample'!C19</f>
        <v>5.4302599999999999E-2</v>
      </c>
      <c r="D22">
        <f>'TopUp Sample'!D19</f>
        <v>5.27457E-2</v>
      </c>
      <c r="E22" s="1">
        <f>B22-2*B29</f>
        <v>4.7940015000000002E-2</v>
      </c>
      <c r="F22" s="1">
        <f t="shared" si="4"/>
        <v>3.6313999999999999E-2</v>
      </c>
      <c r="G22" s="1">
        <f t="shared" si="4"/>
        <v>3.5844500000000001E-2</v>
      </c>
      <c r="H22" s="1">
        <f>B22+2*B29</f>
        <v>9.0180015000000002E-2</v>
      </c>
      <c r="I22" s="1">
        <f t="shared" si="5"/>
        <v>7.22912E-2</v>
      </c>
      <c r="J22" s="1">
        <f t="shared" si="5"/>
        <v>6.9646899999999998E-2</v>
      </c>
    </row>
    <row r="23" spans="1:12" x14ac:dyDescent="0.25">
      <c r="A23" t="str">
        <f t="shared" si="3"/>
        <v>Wave 16</v>
      </c>
      <c r="B23">
        <f>'TopUp Sample'!B20</f>
        <v>0.11000004400000001</v>
      </c>
      <c r="C23">
        <f>'TopUp Sample'!C20</f>
        <v>7.4680175000000001E-2</v>
      </c>
      <c r="D23">
        <f>'TopUp Sample'!D20</f>
        <v>6.5780395000000005E-2</v>
      </c>
      <c r="E23" s="1">
        <f>B23-2*B30</f>
        <v>8.8779044000000001E-2</v>
      </c>
      <c r="F23" s="1">
        <f t="shared" si="4"/>
        <v>5.6313975000000002E-2</v>
      </c>
      <c r="G23" s="1">
        <f t="shared" si="4"/>
        <v>4.8232995000000001E-2</v>
      </c>
      <c r="H23" s="1">
        <f>B23+2*B30</f>
        <v>0.13122104400000001</v>
      </c>
      <c r="I23" s="1">
        <f t="shared" si="5"/>
        <v>9.3046375000000001E-2</v>
      </c>
      <c r="J23" s="1">
        <f t="shared" si="5"/>
        <v>8.332779500000001E-2</v>
      </c>
    </row>
    <row r="25" spans="1:12" x14ac:dyDescent="0.25">
      <c r="A25" t="str">
        <f t="shared" ref="A25:A30" si="6">A18</f>
        <v>Wave</v>
      </c>
      <c r="B25" t="str">
        <f>'TopUp Sample'!B22</f>
        <v>P1_CV_SD</v>
      </c>
      <c r="C25" t="str">
        <f>'TopUp Sample'!C22</f>
        <v>P2_CV_SD</v>
      </c>
      <c r="D25" t="str">
        <f>'TopUp Sample'!D22</f>
        <v>P3_CV_SD</v>
      </c>
      <c r="K25" s="3" t="s">
        <v>30</v>
      </c>
      <c r="L25" s="3" t="s">
        <v>31</v>
      </c>
    </row>
    <row r="26" spans="1:12" x14ac:dyDescent="0.25">
      <c r="A26" t="str">
        <f t="shared" si="6"/>
        <v>Wave 12</v>
      </c>
      <c r="B26">
        <f>'TopUp Sample'!B23</f>
        <v>9.3144000000000005E-3</v>
      </c>
      <c r="C26">
        <f>'TopUp Sample'!C23</f>
        <v>6.8238999999999999E-3</v>
      </c>
      <c r="D26">
        <f>'TopUp Sample'!D23</f>
        <v>5.8880399999999998E-3</v>
      </c>
      <c r="K26">
        <f>2*D26</f>
        <v>1.177608E-2</v>
      </c>
      <c r="L26">
        <f>2*B26</f>
        <v>1.8628800000000001E-2</v>
      </c>
    </row>
    <row r="27" spans="1:12" x14ac:dyDescent="0.25">
      <c r="A27" t="str">
        <f t="shared" si="6"/>
        <v>Wave 13</v>
      </c>
      <c r="B27">
        <f>'TopUp Sample'!B24</f>
        <v>1.0419599999999999E-2</v>
      </c>
      <c r="C27">
        <f>'TopUp Sample'!C24</f>
        <v>7.9109999999999996E-3</v>
      </c>
      <c r="D27">
        <f>'TopUp Sample'!D24</f>
        <v>7.3607300000000002E-3</v>
      </c>
      <c r="K27">
        <f>2*D27</f>
        <v>1.472146E-2</v>
      </c>
      <c r="L27">
        <f>2*B27</f>
        <v>2.0839199999999999E-2</v>
      </c>
    </row>
    <row r="28" spans="1:12" x14ac:dyDescent="0.25">
      <c r="A28" t="str">
        <f t="shared" si="6"/>
        <v>Wave 14</v>
      </c>
      <c r="B28">
        <f>'TopUp Sample'!B25</f>
        <v>1.05088E-2</v>
      </c>
      <c r="C28">
        <f>'TopUp Sample'!C25</f>
        <v>8.482E-3</v>
      </c>
      <c r="D28">
        <f>'TopUp Sample'!D25</f>
        <v>7.9799999999999992E-3</v>
      </c>
      <c r="K28">
        <f>2*D28</f>
        <v>1.5959999999999998E-2</v>
      </c>
      <c r="L28">
        <f>2*B28</f>
        <v>2.1017600000000001E-2</v>
      </c>
    </row>
    <row r="29" spans="1:12" x14ac:dyDescent="0.25">
      <c r="A29" t="str">
        <f t="shared" si="6"/>
        <v>Wave 15</v>
      </c>
      <c r="B29">
        <f>'TopUp Sample'!B26</f>
        <v>1.056E-2</v>
      </c>
      <c r="C29">
        <f>'TopUp Sample'!C26</f>
        <v>8.9943000000000002E-3</v>
      </c>
      <c r="D29">
        <f>'TopUp Sample'!D26</f>
        <v>8.4506000000000008E-3</v>
      </c>
      <c r="K29">
        <f>2*D29</f>
        <v>1.6901200000000002E-2</v>
      </c>
      <c r="L29">
        <f>2*B29</f>
        <v>2.112E-2</v>
      </c>
    </row>
    <row r="30" spans="1:12" x14ac:dyDescent="0.25">
      <c r="A30" t="str">
        <f t="shared" si="6"/>
        <v>Wave 16</v>
      </c>
      <c r="B30">
        <f>'TopUp Sample'!B27</f>
        <v>1.06105E-2</v>
      </c>
      <c r="C30">
        <f>'TopUp Sample'!C27</f>
        <v>9.1830999999999996E-3</v>
      </c>
      <c r="D30">
        <f>'TopUp Sample'!D27</f>
        <v>8.7737000000000006E-3</v>
      </c>
      <c r="K30">
        <f>2*D30</f>
        <v>1.7547400000000001E-2</v>
      </c>
      <c r="L30">
        <f>2*B30</f>
        <v>2.1221E-2</v>
      </c>
    </row>
    <row r="32" spans="1:12" x14ac:dyDescent="0.25">
      <c r="A32" s="2" t="s">
        <v>112</v>
      </c>
    </row>
    <row r="33" spans="1:15" x14ac:dyDescent="0.25">
      <c r="A33" t="s">
        <v>0</v>
      </c>
      <c r="B33" t="str">
        <f>B4</f>
        <v>P1_R</v>
      </c>
      <c r="C33" t="str">
        <f t="shared" ref="C33:J33" si="7">C4</f>
        <v>P2_R</v>
      </c>
      <c r="D33" t="str">
        <f t="shared" si="7"/>
        <v>P3_R</v>
      </c>
      <c r="E33" t="str">
        <f t="shared" si="7"/>
        <v>P1_R_LB</v>
      </c>
      <c r="F33" t="str">
        <f t="shared" si="7"/>
        <v>P2_R_LB</v>
      </c>
      <c r="G33" t="str">
        <f t="shared" si="7"/>
        <v>P3_R_LB</v>
      </c>
      <c r="H33" t="str">
        <f t="shared" si="7"/>
        <v>P1_R_UB</v>
      </c>
      <c r="I33" t="str">
        <f t="shared" si="7"/>
        <v>P2_R_UB</v>
      </c>
      <c r="J33" t="str">
        <f t="shared" si="7"/>
        <v>P3_R_UB</v>
      </c>
      <c r="M33" t="s">
        <v>156</v>
      </c>
      <c r="O33" t="s">
        <v>161</v>
      </c>
    </row>
    <row r="34" spans="1:15" x14ac:dyDescent="0.25">
      <c r="A34" s="3" t="s">
        <v>32</v>
      </c>
      <c r="B34">
        <f>'[14]TopUp Sample'!B2</f>
        <v>0.87420230499999996</v>
      </c>
      <c r="C34">
        <f>'[14]TopUp Sample'!C2</f>
        <v>0.92508163899999996</v>
      </c>
      <c r="D34">
        <f>'[14]TopUp Sample'!D2</f>
        <v>0.93659142200000001</v>
      </c>
      <c r="E34" s="1">
        <f>B34-2*B41</f>
        <v>0.8452167049999999</v>
      </c>
      <c r="F34" s="1">
        <f t="shared" ref="F34:G38" si="8">C34-2*C41</f>
        <v>0.900968039</v>
      </c>
      <c r="G34" s="1">
        <f t="shared" si="8"/>
        <v>0.91501922199999997</v>
      </c>
      <c r="H34" s="1">
        <f>B34+2*B41</f>
        <v>0.90318790500000001</v>
      </c>
      <c r="I34" s="1">
        <f t="shared" ref="I34:J38" si="9">C34+2*C41</f>
        <v>0.94919523899999991</v>
      </c>
      <c r="J34" s="1">
        <f t="shared" si="9"/>
        <v>0.95816362200000005</v>
      </c>
      <c r="M34">
        <f>D34-D5</f>
        <v>2.1914219999999984E-3</v>
      </c>
      <c r="O34" s="10">
        <f>D34-'TopUp - Base and Sim1-4'!D34</f>
        <v>0</v>
      </c>
    </row>
    <row r="35" spans="1:15" x14ac:dyDescent="0.25">
      <c r="A35" s="3" t="s">
        <v>33</v>
      </c>
      <c r="B35">
        <f>'[14]TopUp Sample'!B3</f>
        <v>0.88621148900000002</v>
      </c>
      <c r="C35">
        <f>'[14]TopUp Sample'!C3</f>
        <v>0.90787802900000003</v>
      </c>
      <c r="D35">
        <f>'[14]TopUp Sample'!D3</f>
        <v>0.90399893799999997</v>
      </c>
      <c r="E35" s="1">
        <f>B35-2*B42</f>
        <v>0.85562668900000005</v>
      </c>
      <c r="F35" s="1">
        <f>C35-2*C42</f>
        <v>0.87946022899999998</v>
      </c>
      <c r="G35" s="1">
        <f>D35-2*D42</f>
        <v>0.87644713799999996</v>
      </c>
      <c r="H35" s="1">
        <f>B35+2*B42</f>
        <v>0.91679628899999999</v>
      </c>
      <c r="I35" s="1">
        <f>C35+2*C42</f>
        <v>0.93629582900000008</v>
      </c>
      <c r="J35" s="1">
        <f>D35+2*D42</f>
        <v>0.93155073799999999</v>
      </c>
      <c r="M35">
        <f>D35-D6</f>
        <v>-3.3269634000000048E-2</v>
      </c>
      <c r="O35" s="10">
        <f>D35-'TopUp - Base and Sim1-4'!D35</f>
        <v>8.6770109999999567E-3</v>
      </c>
    </row>
    <row r="36" spans="1:15" x14ac:dyDescent="0.25">
      <c r="A36" s="3" t="s">
        <v>34</v>
      </c>
      <c r="B36">
        <f>'[14]TopUp Sample'!B4</f>
        <v>0.91885114800000001</v>
      </c>
      <c r="C36">
        <f>'[14]TopUp Sample'!C4</f>
        <v>0.92545953400000003</v>
      </c>
      <c r="D36">
        <f>'[14]TopUp Sample'!D4</f>
        <v>0.92190335999999995</v>
      </c>
      <c r="E36" s="1">
        <f>B36-2*B43</f>
        <v>0.88738774799999998</v>
      </c>
      <c r="F36" s="1">
        <f t="shared" si="8"/>
        <v>0.89627933400000004</v>
      </c>
      <c r="G36" s="1">
        <f t="shared" si="8"/>
        <v>0.89342295999999999</v>
      </c>
      <c r="H36" s="1">
        <f>B36+2*B43</f>
        <v>0.95031454800000004</v>
      </c>
      <c r="I36" s="1">
        <f t="shared" si="9"/>
        <v>0.95463973400000002</v>
      </c>
      <c r="J36" s="1">
        <f>D36+2*D43</f>
        <v>0.95038375999999991</v>
      </c>
      <c r="M36">
        <f>D36-D7</f>
        <v>-1.0815401000000002E-2</v>
      </c>
      <c r="O36" s="10">
        <f>D36-'TopUp - Base and Sim1-4'!D36</f>
        <v>5.6580819999999532E-3</v>
      </c>
    </row>
    <row r="37" spans="1:15" x14ac:dyDescent="0.25">
      <c r="A37" s="3" t="s">
        <v>35</v>
      </c>
      <c r="B37">
        <f>'[14]TopUp Sample'!B5</f>
        <v>0.89733762100000003</v>
      </c>
      <c r="C37">
        <f>'[14]TopUp Sample'!C5</f>
        <v>0.89502216400000001</v>
      </c>
      <c r="D37">
        <f>'[14]TopUp Sample'!D5</f>
        <v>0.88527959899999997</v>
      </c>
      <c r="E37" s="1">
        <f>B37-2*B44</f>
        <v>0.86594222100000007</v>
      </c>
      <c r="F37" s="1">
        <f t="shared" si="8"/>
        <v>0.86572216400000002</v>
      </c>
      <c r="G37" s="1">
        <f t="shared" si="8"/>
        <v>0.856767799</v>
      </c>
      <c r="H37" s="1">
        <f>B37+2*B44</f>
        <v>0.92873302099999999</v>
      </c>
      <c r="I37" s="1">
        <f t="shared" si="9"/>
        <v>0.924322164</v>
      </c>
      <c r="J37" s="1">
        <f t="shared" si="9"/>
        <v>0.91379139899999995</v>
      </c>
      <c r="M37">
        <f>D37-D8</f>
        <v>-2.7331001000000077E-2</v>
      </c>
      <c r="O37" s="10">
        <f>D37-'TopUp - Base and Sim1-4'!D37</f>
        <v>-6.6940199999998562E-4</v>
      </c>
    </row>
    <row r="38" spans="1:15" x14ac:dyDescent="0.25">
      <c r="A38" s="3" t="s">
        <v>36</v>
      </c>
      <c r="B38">
        <f>'[14]TopUp Sample'!B6</f>
        <v>0.84119116599999999</v>
      </c>
      <c r="C38">
        <f>'[14]TopUp Sample'!C6</f>
        <v>0.86844378099999997</v>
      </c>
      <c r="D38">
        <f>'[14]TopUp Sample'!D6</f>
        <v>0.87000500000000003</v>
      </c>
      <c r="E38" s="1">
        <f>B38-2*B45</f>
        <v>0.810559166</v>
      </c>
      <c r="F38" s="1">
        <f t="shared" si="8"/>
        <v>0.83865978099999994</v>
      </c>
      <c r="G38" s="1">
        <f t="shared" si="8"/>
        <v>0.84077760000000001</v>
      </c>
      <c r="H38" s="1">
        <f>B38+2*B45</f>
        <v>0.87182316599999998</v>
      </c>
      <c r="I38" s="1">
        <f t="shared" si="9"/>
        <v>0.898227781</v>
      </c>
      <c r="J38" s="1">
        <f t="shared" si="9"/>
        <v>0.89923240000000004</v>
      </c>
      <c r="M38">
        <f>D38-D9</f>
        <v>-2.232113899999999E-2</v>
      </c>
      <c r="O38" s="10">
        <f>D38-'TopUp - Base and Sim1-4'!D38</f>
        <v>1.8295130000000048E-3</v>
      </c>
    </row>
    <row r="39" spans="1:15" x14ac:dyDescent="0.25">
      <c r="M39" s="12">
        <f>AVERAGE(M35:M38)</f>
        <v>-2.3434293750000029E-2</v>
      </c>
      <c r="N39" t="s">
        <v>147</v>
      </c>
      <c r="O39" s="12">
        <f>AVERAGE(O35:O38)</f>
        <v>3.8738009999999823E-3</v>
      </c>
    </row>
    <row r="40" spans="1:15" x14ac:dyDescent="0.25">
      <c r="A40" t="str">
        <f t="shared" ref="A40:A45" si="10">A33</f>
        <v>Wave</v>
      </c>
      <c r="B40" t="str">
        <f>B11</f>
        <v>P1_R_SD</v>
      </c>
      <c r="C40" t="str">
        <f>C11</f>
        <v>P2_R_SD</v>
      </c>
      <c r="D40" t="str">
        <f>D11</f>
        <v>P3_R_SD</v>
      </c>
      <c r="K40" s="3" t="s">
        <v>30</v>
      </c>
    </row>
    <row r="41" spans="1:15" x14ac:dyDescent="0.25">
      <c r="A41" t="str">
        <f t="shared" si="10"/>
        <v>Wave 12</v>
      </c>
      <c r="B41">
        <f>'[14]TopUp Sample'!B9</f>
        <v>1.44928E-2</v>
      </c>
      <c r="C41">
        <f>'[14]TopUp Sample'!C9</f>
        <v>1.2056799999999999E-2</v>
      </c>
      <c r="D41">
        <f>'[14]TopUp Sample'!D9</f>
        <v>1.07861E-2</v>
      </c>
      <c r="K41">
        <f>2*D41</f>
        <v>2.15722E-2</v>
      </c>
    </row>
    <row r="42" spans="1:15" x14ac:dyDescent="0.25">
      <c r="A42" t="str">
        <f t="shared" si="10"/>
        <v>Wave 13</v>
      </c>
      <c r="B42">
        <f>'[14]TopUp Sample'!B10</f>
        <v>1.5292399999999999E-2</v>
      </c>
      <c r="C42">
        <f>'[14]TopUp Sample'!C10</f>
        <v>1.42089E-2</v>
      </c>
      <c r="D42">
        <f>'[14]TopUp Sample'!D10</f>
        <v>1.3775900000000001E-2</v>
      </c>
      <c r="K42">
        <f>2*D42</f>
        <v>2.7551800000000001E-2</v>
      </c>
    </row>
    <row r="43" spans="1:15" x14ac:dyDescent="0.25">
      <c r="A43" t="str">
        <f t="shared" si="10"/>
        <v>Wave 14</v>
      </c>
      <c r="B43">
        <f>'[14]TopUp Sample'!B11</f>
        <v>1.5731700000000001E-2</v>
      </c>
      <c r="C43">
        <f>'[14]TopUp Sample'!C11</f>
        <v>1.45901E-2</v>
      </c>
      <c r="D43">
        <f>'[14]TopUp Sample'!D11</f>
        <v>1.42402E-2</v>
      </c>
      <c r="K43">
        <f>2*D43</f>
        <v>2.8480399999999999E-2</v>
      </c>
    </row>
    <row r="44" spans="1:15" x14ac:dyDescent="0.25">
      <c r="A44" t="str">
        <f t="shared" si="10"/>
        <v>Wave 15</v>
      </c>
      <c r="B44">
        <f>'[14]TopUp Sample'!B12</f>
        <v>1.5697699999999998E-2</v>
      </c>
      <c r="C44">
        <f>'[14]TopUp Sample'!C12</f>
        <v>1.465E-2</v>
      </c>
      <c r="D44">
        <f>'[14]TopUp Sample'!D12</f>
        <v>1.42559E-2</v>
      </c>
      <c r="K44">
        <f>2*D44</f>
        <v>2.85118E-2</v>
      </c>
    </row>
    <row r="45" spans="1:15" x14ac:dyDescent="0.25">
      <c r="A45" t="str">
        <f t="shared" si="10"/>
        <v>Wave 16</v>
      </c>
      <c r="B45">
        <f>'[14]TopUp Sample'!B13</f>
        <v>1.5316E-2</v>
      </c>
      <c r="C45">
        <f>'[14]TopUp Sample'!C13</f>
        <v>1.4892000000000001E-2</v>
      </c>
      <c r="D45">
        <f>'[14]TopUp Sample'!D13</f>
        <v>1.46137E-2</v>
      </c>
      <c r="K45">
        <f>2*D45</f>
        <v>2.9227400000000001E-2</v>
      </c>
    </row>
    <row r="47" spans="1:15" x14ac:dyDescent="0.25">
      <c r="A47" t="str">
        <f t="shared" ref="A47:A52" si="11">A40</f>
        <v>Wave</v>
      </c>
      <c r="B47" t="str">
        <f>B18</f>
        <v>P1_CV</v>
      </c>
      <c r="C47" t="str">
        <f t="shared" ref="C47:J47" si="12">C18</f>
        <v>P2_CV</v>
      </c>
      <c r="D47" t="str">
        <f t="shared" si="12"/>
        <v>P3_CV</v>
      </c>
      <c r="E47" t="str">
        <f t="shared" si="12"/>
        <v>P1_CV_LB</v>
      </c>
      <c r="F47" t="str">
        <f t="shared" si="12"/>
        <v>P2_CV_LB</v>
      </c>
      <c r="G47" t="str">
        <f t="shared" si="12"/>
        <v>P3_CV_LB</v>
      </c>
      <c r="H47" t="str">
        <f t="shared" si="12"/>
        <v>P1_CV_UB</v>
      </c>
      <c r="I47" t="str">
        <f t="shared" si="12"/>
        <v>P2_CV_UB</v>
      </c>
      <c r="J47" t="str">
        <f t="shared" si="12"/>
        <v>P3_CV_UB</v>
      </c>
    </row>
    <row r="48" spans="1:15" x14ac:dyDescent="0.25">
      <c r="A48" t="str">
        <f t="shared" si="11"/>
        <v>Wave 12</v>
      </c>
      <c r="B48">
        <f>'[14]TopUp Sample'!B16</f>
        <v>8.0844405999999994E-2</v>
      </c>
      <c r="C48">
        <f>'[14]TopUp Sample'!C16</f>
        <v>4.2401899999999999E-2</v>
      </c>
      <c r="D48">
        <f>'[14]TopUp Sample'!D16</f>
        <v>3.4613999999999999E-2</v>
      </c>
      <c r="E48" s="1">
        <f>B48-2*B55</f>
        <v>6.2215605999999993E-2</v>
      </c>
      <c r="F48" s="1">
        <f t="shared" ref="F48:G52" si="13">C48-2*C55</f>
        <v>2.8754099999999998E-2</v>
      </c>
      <c r="G48" s="1">
        <f t="shared" si="13"/>
        <v>2.2837919999999998E-2</v>
      </c>
      <c r="H48" s="1">
        <f>B48+2*B55</f>
        <v>9.9473205999999995E-2</v>
      </c>
      <c r="I48" s="1">
        <f t="shared" ref="I48:J52" si="14">C48+2*C55</f>
        <v>5.6049700000000001E-2</v>
      </c>
      <c r="J48" s="1">
        <f t="shared" si="14"/>
        <v>4.639008E-2</v>
      </c>
    </row>
    <row r="49" spans="1:15" x14ac:dyDescent="0.25">
      <c r="A49" t="str">
        <f t="shared" si="11"/>
        <v>Wave 13</v>
      </c>
      <c r="B49">
        <f>'[14]TopUp Sample'!B17</f>
        <v>7.7527183999999999E-2</v>
      </c>
      <c r="C49">
        <f>'[14]TopUp Sample'!C17</f>
        <v>5.7911499999999998E-2</v>
      </c>
      <c r="D49">
        <f>'[14]TopUp Sample'!D17</f>
        <v>5.9097200000000003E-2</v>
      </c>
      <c r="E49" s="1">
        <f>B49-2*B56</f>
        <v>5.6687983999999997E-2</v>
      </c>
      <c r="F49" s="1">
        <f>C49-2*C56</f>
        <v>4.0046499999999999E-2</v>
      </c>
      <c r="G49" s="1">
        <f>D49-2*D56</f>
        <v>4.2136400000000004E-2</v>
      </c>
      <c r="H49" s="1">
        <f>B49+2*B56</f>
        <v>9.8366384000000001E-2</v>
      </c>
      <c r="I49" s="1">
        <f>C49+2*C56</f>
        <v>7.5776499999999997E-2</v>
      </c>
      <c r="J49" s="1">
        <f>D49+2*D56</f>
        <v>7.6058000000000001E-2</v>
      </c>
    </row>
    <row r="50" spans="1:15" x14ac:dyDescent="0.25">
      <c r="A50" t="str">
        <f t="shared" si="11"/>
        <v>Wave 14</v>
      </c>
      <c r="B50">
        <f>'[14]TopUp Sample'!B18</f>
        <v>5.4206799999999999E-2</v>
      </c>
      <c r="C50">
        <f>'[14]TopUp Sample'!C18</f>
        <v>4.6481599999999998E-2</v>
      </c>
      <c r="D50">
        <f>'[14]TopUp Sample'!D18</f>
        <v>4.77659E-2</v>
      </c>
      <c r="E50" s="1">
        <f>B50-2*B57</f>
        <v>3.3189200000000002E-2</v>
      </c>
      <c r="F50" s="1">
        <f t="shared" si="13"/>
        <v>2.8285399999999999E-2</v>
      </c>
      <c r="G50" s="1">
        <f t="shared" si="13"/>
        <v>3.03463E-2</v>
      </c>
      <c r="H50" s="1">
        <f>B50+2*B57</f>
        <v>7.5224399999999997E-2</v>
      </c>
      <c r="I50" s="1">
        <f t="shared" si="14"/>
        <v>6.4677799999999994E-2</v>
      </c>
      <c r="J50" s="1">
        <f>D50+2*D57</f>
        <v>6.5185500000000007E-2</v>
      </c>
    </row>
    <row r="51" spans="1:15" x14ac:dyDescent="0.25">
      <c r="A51" t="str">
        <f t="shared" si="11"/>
        <v>Wave 15</v>
      </c>
      <c r="B51">
        <f>'[14]TopUp Sample'!B19</f>
        <v>6.9060015000000002E-2</v>
      </c>
      <c r="C51">
        <f>'[14]TopUp Sample'!C19</f>
        <v>6.6697286999999994E-2</v>
      </c>
      <c r="D51">
        <f>'[14]TopUp Sample'!D19</f>
        <v>7.1581769000000003E-2</v>
      </c>
      <c r="E51" s="1">
        <f>B51-2*B58</f>
        <v>4.7940015000000002E-2</v>
      </c>
      <c r="F51" s="1">
        <f t="shared" si="13"/>
        <v>4.8081086999999995E-2</v>
      </c>
      <c r="G51" s="1">
        <f t="shared" si="13"/>
        <v>5.3790569000000003E-2</v>
      </c>
      <c r="H51" s="1">
        <f>B51+2*B58</f>
        <v>9.0180015000000002E-2</v>
      </c>
      <c r="I51" s="1">
        <f t="shared" si="14"/>
        <v>8.5313486999999993E-2</v>
      </c>
      <c r="J51" s="1">
        <f t="shared" si="14"/>
        <v>8.9372968999999997E-2</v>
      </c>
    </row>
    <row r="52" spans="1:15" x14ac:dyDescent="0.25">
      <c r="A52" t="str">
        <f t="shared" si="11"/>
        <v>Wave 16</v>
      </c>
      <c r="B52">
        <f>'[14]TopUp Sample'!B20</f>
        <v>0.11000004400000001</v>
      </c>
      <c r="C52">
        <f>'[14]TopUp Sample'!C20</f>
        <v>8.5973094E-2</v>
      </c>
      <c r="D52">
        <f>'[14]TopUp Sample'!D20</f>
        <v>8.2964834000000001E-2</v>
      </c>
      <c r="E52" s="1">
        <f>B52-2*B59</f>
        <v>8.8779044000000001E-2</v>
      </c>
      <c r="F52" s="1">
        <f t="shared" si="13"/>
        <v>6.6507694000000006E-2</v>
      </c>
      <c r="G52" s="1">
        <f t="shared" si="13"/>
        <v>6.4310034000000002E-2</v>
      </c>
      <c r="H52" s="1">
        <f>B52+2*B59</f>
        <v>0.13122104400000001</v>
      </c>
      <c r="I52" s="1">
        <f t="shared" si="14"/>
        <v>0.10543849399999999</v>
      </c>
      <c r="J52" s="1">
        <f t="shared" si="14"/>
        <v>0.101619634</v>
      </c>
    </row>
    <row r="54" spans="1:15" x14ac:dyDescent="0.25">
      <c r="A54" t="str">
        <f t="shared" ref="A54:A59" si="15">A47</f>
        <v>Wave</v>
      </c>
      <c r="B54" t="str">
        <f>B25</f>
        <v>P1_CV_SD</v>
      </c>
      <c r="C54" t="str">
        <f>C25</f>
        <v>P2_CV_SD</v>
      </c>
      <c r="D54" t="str">
        <f>D25</f>
        <v>P3_CV_SD</v>
      </c>
      <c r="K54" s="3" t="s">
        <v>30</v>
      </c>
    </row>
    <row r="55" spans="1:15" x14ac:dyDescent="0.25">
      <c r="A55" t="str">
        <f t="shared" si="15"/>
        <v>Wave 12</v>
      </c>
      <c r="B55">
        <f>'[14]TopUp Sample'!B23</f>
        <v>9.3144000000000005E-3</v>
      </c>
      <c r="C55">
        <f>'[14]TopUp Sample'!C23</f>
        <v>6.8238999999999999E-3</v>
      </c>
      <c r="D55">
        <f>'[14]TopUp Sample'!D23</f>
        <v>5.8880399999999998E-3</v>
      </c>
      <c r="K55">
        <f>2*D55</f>
        <v>1.177608E-2</v>
      </c>
    </row>
    <row r="56" spans="1:15" x14ac:dyDescent="0.25">
      <c r="A56" t="str">
        <f t="shared" si="15"/>
        <v>Wave 13</v>
      </c>
      <c r="B56">
        <f>'[14]TopUp Sample'!B24</f>
        <v>1.0419599999999999E-2</v>
      </c>
      <c r="C56">
        <f>'[14]TopUp Sample'!C24</f>
        <v>8.9324999999999995E-3</v>
      </c>
      <c r="D56">
        <f>'[14]TopUp Sample'!D24</f>
        <v>8.4804000000000008E-3</v>
      </c>
      <c r="K56">
        <f>2*D56</f>
        <v>1.6960800000000002E-2</v>
      </c>
    </row>
    <row r="57" spans="1:15" x14ac:dyDescent="0.25">
      <c r="A57" t="str">
        <f t="shared" si="15"/>
        <v>Wave 14</v>
      </c>
      <c r="B57">
        <f>'[14]TopUp Sample'!B25</f>
        <v>1.05088E-2</v>
      </c>
      <c r="C57">
        <f>'[14]TopUp Sample'!C25</f>
        <v>9.0980999999999996E-3</v>
      </c>
      <c r="D57">
        <f>'[14]TopUp Sample'!D25</f>
        <v>8.7098000000000002E-3</v>
      </c>
      <c r="K57">
        <f>2*D57</f>
        <v>1.74196E-2</v>
      </c>
    </row>
    <row r="58" spans="1:15" x14ac:dyDescent="0.25">
      <c r="A58" t="str">
        <f t="shared" si="15"/>
        <v>Wave 15</v>
      </c>
      <c r="B58">
        <f>'[14]TopUp Sample'!B26</f>
        <v>1.056E-2</v>
      </c>
      <c r="C58">
        <f>'[14]TopUp Sample'!C26</f>
        <v>9.3080999999999997E-3</v>
      </c>
      <c r="D58">
        <f>'[14]TopUp Sample'!D26</f>
        <v>8.8956E-3</v>
      </c>
      <c r="K58">
        <f>2*D58</f>
        <v>1.77912E-2</v>
      </c>
    </row>
    <row r="59" spans="1:15" x14ac:dyDescent="0.25">
      <c r="A59" t="str">
        <f t="shared" si="15"/>
        <v>Wave 16</v>
      </c>
      <c r="B59">
        <f>'[14]TopUp Sample'!B27</f>
        <v>1.06105E-2</v>
      </c>
      <c r="C59">
        <f>'[14]TopUp Sample'!C27</f>
        <v>9.7327000000000004E-3</v>
      </c>
      <c r="D59">
        <f>'[14]TopUp Sample'!D27</f>
        <v>9.3273999999999996E-3</v>
      </c>
      <c r="K59">
        <f>2*D59</f>
        <v>1.8654799999999999E-2</v>
      </c>
    </row>
    <row r="61" spans="1:15" x14ac:dyDescent="0.25">
      <c r="A61" s="2" t="s">
        <v>113</v>
      </c>
    </row>
    <row r="62" spans="1:15" x14ac:dyDescent="0.25">
      <c r="A62" t="s">
        <v>0</v>
      </c>
      <c r="B62" t="str">
        <f>B33</f>
        <v>P1_R</v>
      </c>
      <c r="C62" t="str">
        <f t="shared" ref="C62:J62" si="16">C33</f>
        <v>P2_R</v>
      </c>
      <c r="D62" t="str">
        <f t="shared" si="16"/>
        <v>P3_R</v>
      </c>
      <c r="E62" t="str">
        <f t="shared" si="16"/>
        <v>P1_R_LB</v>
      </c>
      <c r="F62" t="str">
        <f t="shared" si="16"/>
        <v>P2_R_LB</v>
      </c>
      <c r="G62" t="str">
        <f t="shared" si="16"/>
        <v>P3_R_LB</v>
      </c>
      <c r="H62" t="str">
        <f t="shared" si="16"/>
        <v>P1_R_UB</v>
      </c>
      <c r="I62" t="str">
        <f t="shared" si="16"/>
        <v>P2_R_UB</v>
      </c>
      <c r="J62" t="str">
        <f t="shared" si="16"/>
        <v>P3_R_UB</v>
      </c>
      <c r="M62" t="s">
        <v>157</v>
      </c>
      <c r="O62" t="s">
        <v>161</v>
      </c>
    </row>
    <row r="63" spans="1:15" x14ac:dyDescent="0.25">
      <c r="A63" s="3" t="s">
        <v>32</v>
      </c>
      <c r="B63">
        <f>'[15]TopUp Sample'!B2</f>
        <v>0.87420230499999996</v>
      </c>
      <c r="C63">
        <f>'[15]TopUp Sample'!C2</f>
        <v>0.92508163899999996</v>
      </c>
      <c r="D63">
        <f>'[15]TopUp Sample'!D2</f>
        <v>0.93659142200000001</v>
      </c>
      <c r="E63" s="1">
        <f>B63-2*B70</f>
        <v>0.8452167049999999</v>
      </c>
      <c r="F63" s="1">
        <f t="shared" ref="F63:G67" si="17">C63-2*C70</f>
        <v>0.900968039</v>
      </c>
      <c r="G63" s="1">
        <f t="shared" si="17"/>
        <v>0.91501922199999997</v>
      </c>
      <c r="H63" s="1">
        <f>B63+2*B70</f>
        <v>0.90318790500000001</v>
      </c>
      <c r="I63" s="1">
        <f t="shared" ref="I63:J67" si="18">C63+2*C70</f>
        <v>0.94919523899999991</v>
      </c>
      <c r="J63" s="1">
        <f t="shared" si="18"/>
        <v>0.95816362200000005</v>
      </c>
      <c r="M63">
        <f>D63-D5</f>
        <v>2.1914219999999984E-3</v>
      </c>
      <c r="O63" s="10">
        <f>D63-'TopUp - Base and Sim1-4'!D63</f>
        <v>0</v>
      </c>
    </row>
    <row r="64" spans="1:15" x14ac:dyDescent="0.25">
      <c r="A64" s="3" t="s">
        <v>33</v>
      </c>
      <c r="B64">
        <f>'[15]TopUp Sample'!B3</f>
        <v>0.88621148900000002</v>
      </c>
      <c r="C64" s="8">
        <f>[18]RISQoutput_w11r_simopt6_wave13_!$B$2</f>
        <v>0.93717985199999998</v>
      </c>
      <c r="D64" s="8">
        <f>[19]RISQoutput_w11r_simopt6_wave13_!$B$2</f>
        <v>0.94959763500000005</v>
      </c>
      <c r="E64" s="1">
        <f>B64-2*B71</f>
        <v>0.85562668900000005</v>
      </c>
      <c r="F64" s="1">
        <f>C64-2*C71</f>
        <v>0.90299685200000002</v>
      </c>
      <c r="G64" s="1">
        <f>D64-2*D71</f>
        <v>0.91332523500000007</v>
      </c>
      <c r="H64" s="1">
        <f>B64+2*B71</f>
        <v>0.91679628899999999</v>
      </c>
      <c r="I64" s="1">
        <f>C64+2*C71</f>
        <v>0.97136285199999994</v>
      </c>
      <c r="J64" s="1">
        <f>D64+2*D71</f>
        <v>0.98587003500000003</v>
      </c>
      <c r="M64">
        <f>D64-D6</f>
        <v>1.2329063000000029E-2</v>
      </c>
      <c r="O64" s="10">
        <f>D64-'TopUp - Base and Sim1-4'!D64</f>
        <v>-5.8938449999998976E-3</v>
      </c>
    </row>
    <row r="65" spans="1:15" x14ac:dyDescent="0.25">
      <c r="A65" s="3" t="s">
        <v>34</v>
      </c>
      <c r="B65">
        <f>'[15]TopUp Sample'!B4</f>
        <v>0.91885114800000001</v>
      </c>
      <c r="C65" s="8">
        <f>[20]RISQoutput_w11r_simopt6_wave14_!$B$2</f>
        <v>0.92430909000000006</v>
      </c>
      <c r="D65" s="8">
        <f>[21]RISQoutput_w11r_simopt6_wave14_!$B$2</f>
        <v>0.92955785700000004</v>
      </c>
      <c r="E65" s="1">
        <f>B65-2*B72</f>
        <v>0.88738774799999998</v>
      </c>
      <c r="F65" s="1">
        <f t="shared" si="17"/>
        <v>0.89245369000000008</v>
      </c>
      <c r="G65" s="1">
        <f t="shared" si="17"/>
        <v>0.897843057</v>
      </c>
      <c r="H65" s="1">
        <f>B65+2*B72</f>
        <v>0.95031454800000004</v>
      </c>
      <c r="I65" s="1">
        <f t="shared" si="18"/>
        <v>0.95616449000000003</v>
      </c>
      <c r="J65" s="1">
        <f>D65+2*D72</f>
        <v>0.96127265700000009</v>
      </c>
      <c r="M65">
        <f>D65-D7</f>
        <v>-3.1609039999999089E-3</v>
      </c>
      <c r="O65" s="10">
        <f>D65-'TopUp - Base and Sim1-4'!D65</f>
        <v>-2.4965769999999443E-3</v>
      </c>
    </row>
    <row r="66" spans="1:15" x14ac:dyDescent="0.25">
      <c r="A66" s="3" t="s">
        <v>35</v>
      </c>
      <c r="B66">
        <f>'[15]TopUp Sample'!B5</f>
        <v>0.89733762100000003</v>
      </c>
      <c r="C66">
        <f>'[15]TopUp Sample'!C5</f>
        <v>0.94775157799999998</v>
      </c>
      <c r="D66">
        <f>'[15]TopUp Sample'!D5</f>
        <v>0.96941565799999996</v>
      </c>
      <c r="E66" s="1">
        <f>B66-2*B73</f>
        <v>0.86594222100000007</v>
      </c>
      <c r="F66" s="1">
        <f t="shared" si="17"/>
        <v>0.91620077799999999</v>
      </c>
      <c r="G66" s="1">
        <f t="shared" si="17"/>
        <v>0.93765605799999996</v>
      </c>
      <c r="H66" s="1">
        <f>B66+2*B73</f>
        <v>0.92873302099999999</v>
      </c>
      <c r="I66" s="1">
        <f t="shared" si="18"/>
        <v>0.97930237799999997</v>
      </c>
      <c r="J66" s="1">
        <f t="shared" si="18"/>
        <v>1.001175258</v>
      </c>
      <c r="M66">
        <f>D66-D8</f>
        <v>5.6805057999999908E-2</v>
      </c>
      <c r="O66" s="10">
        <f>D66-'TopUp - Base and Sim1-4'!D66</f>
        <v>-1.6675490000000015E-2</v>
      </c>
    </row>
    <row r="67" spans="1:15" x14ac:dyDescent="0.25">
      <c r="A67" s="3" t="s">
        <v>36</v>
      </c>
      <c r="B67">
        <f>'[15]TopUp Sample'!B6</f>
        <v>0.84119116599999999</v>
      </c>
      <c r="C67">
        <f>'[15]TopUp Sample'!C6</f>
        <v>0.905775883</v>
      </c>
      <c r="D67">
        <f>'[15]TopUp Sample'!D6</f>
        <v>0.92729551399999999</v>
      </c>
      <c r="E67" s="1">
        <f>B67-2*B74</f>
        <v>0.810559166</v>
      </c>
      <c r="F67" s="1">
        <f t="shared" si="17"/>
        <v>0.87469648300000002</v>
      </c>
      <c r="G67" s="1">
        <f t="shared" si="17"/>
        <v>0.89568951399999996</v>
      </c>
      <c r="H67" s="1">
        <f>B67+2*B74</f>
        <v>0.87182316599999998</v>
      </c>
      <c r="I67" s="1">
        <f t="shared" si="18"/>
        <v>0.93685528299999998</v>
      </c>
      <c r="J67" s="1">
        <f t="shared" si="18"/>
        <v>0.95890151400000001</v>
      </c>
      <c r="M67">
        <f>D67-D9</f>
        <v>3.4969374999999969E-2</v>
      </c>
      <c r="O67" s="10">
        <f>D67-'TopUp - Base and Sim1-4'!D67</f>
        <v>-1.2556059999999647E-3</v>
      </c>
    </row>
    <row r="68" spans="1:15" x14ac:dyDescent="0.25">
      <c r="M68">
        <f>AVERAGE(M64:M67)</f>
        <v>2.5235647999999999E-2</v>
      </c>
      <c r="N68" t="s">
        <v>147</v>
      </c>
      <c r="O68" s="12">
        <f>AVERAGE(O64:O67)</f>
        <v>-6.5803794999999554E-3</v>
      </c>
    </row>
    <row r="69" spans="1:15" x14ac:dyDescent="0.25">
      <c r="A69" t="str">
        <f t="shared" ref="A69:A74" si="19">A62</f>
        <v>Wave</v>
      </c>
      <c r="B69" t="str">
        <f>B40</f>
        <v>P1_R_SD</v>
      </c>
      <c r="C69" t="str">
        <f>C40</f>
        <v>P2_R_SD</v>
      </c>
      <c r="D69" t="str">
        <f>D40</f>
        <v>P3_R_SD</v>
      </c>
      <c r="K69" s="3" t="s">
        <v>30</v>
      </c>
    </row>
    <row r="70" spans="1:15" x14ac:dyDescent="0.25">
      <c r="A70" t="str">
        <f t="shared" si="19"/>
        <v>Wave 12</v>
      </c>
      <c r="B70">
        <f>'[15]TopUp Sample'!B9</f>
        <v>1.44928E-2</v>
      </c>
      <c r="C70">
        <f>'[15]TopUp Sample'!C9</f>
        <v>1.2056799999999999E-2</v>
      </c>
      <c r="D70">
        <f>'[15]TopUp Sample'!D9</f>
        <v>1.07861E-2</v>
      </c>
      <c r="K70">
        <f>2*D70</f>
        <v>2.15722E-2</v>
      </c>
    </row>
    <row r="71" spans="1:15" x14ac:dyDescent="0.25">
      <c r="A71" t="str">
        <f t="shared" si="19"/>
        <v>Wave 13</v>
      </c>
      <c r="B71">
        <f>'[15]TopUp Sample'!B10</f>
        <v>1.5292399999999999E-2</v>
      </c>
      <c r="C71">
        <f>'[15]TopUp Sample'!C10</f>
        <v>1.7091499999999999E-2</v>
      </c>
      <c r="D71">
        <f>'[15]TopUp Sample'!D10</f>
        <v>1.8136200000000002E-2</v>
      </c>
      <c r="K71">
        <f>2*D71</f>
        <v>3.6272400000000003E-2</v>
      </c>
    </row>
    <row r="72" spans="1:15" x14ac:dyDescent="0.25">
      <c r="A72" t="str">
        <f t="shared" si="19"/>
        <v>Wave 14</v>
      </c>
      <c r="B72">
        <f>'[15]TopUp Sample'!B11</f>
        <v>1.5731700000000001E-2</v>
      </c>
      <c r="C72">
        <f>'[15]TopUp Sample'!C11</f>
        <v>1.5927699999999999E-2</v>
      </c>
      <c r="D72">
        <f>'[15]TopUp Sample'!D11</f>
        <v>1.5857400000000001E-2</v>
      </c>
      <c r="K72">
        <f>2*D72</f>
        <v>3.1714800000000001E-2</v>
      </c>
    </row>
    <row r="73" spans="1:15" x14ac:dyDescent="0.25">
      <c r="A73" t="str">
        <f t="shared" si="19"/>
        <v>Wave 15</v>
      </c>
      <c r="B73">
        <f>'[15]TopUp Sample'!B12</f>
        <v>1.5697699999999998E-2</v>
      </c>
      <c r="C73">
        <f>'[15]TopUp Sample'!C12</f>
        <v>1.5775399999999998E-2</v>
      </c>
      <c r="D73">
        <f>'[15]TopUp Sample'!D12</f>
        <v>1.5879799999999999E-2</v>
      </c>
      <c r="K73">
        <f>2*D73</f>
        <v>3.1759599999999999E-2</v>
      </c>
    </row>
    <row r="74" spans="1:15" x14ac:dyDescent="0.25">
      <c r="A74" t="str">
        <f t="shared" si="19"/>
        <v>Wave 16</v>
      </c>
      <c r="B74">
        <f>'[15]TopUp Sample'!B13</f>
        <v>1.5316E-2</v>
      </c>
      <c r="C74">
        <f>'[15]TopUp Sample'!C13</f>
        <v>1.55397E-2</v>
      </c>
      <c r="D74">
        <f>'[15]TopUp Sample'!D13</f>
        <v>1.5803000000000001E-2</v>
      </c>
      <c r="K74">
        <f>2*D74</f>
        <v>3.1606000000000002E-2</v>
      </c>
    </row>
    <row r="76" spans="1:15" x14ac:dyDescent="0.25">
      <c r="A76" t="str">
        <f t="shared" ref="A76:A81" si="20">A69</f>
        <v>Wave</v>
      </c>
      <c r="B76" t="str">
        <f>B47</f>
        <v>P1_CV</v>
      </c>
      <c r="C76" t="str">
        <f t="shared" ref="C76:J76" si="21">C47</f>
        <v>P2_CV</v>
      </c>
      <c r="D76" t="str">
        <f t="shared" si="21"/>
        <v>P3_CV</v>
      </c>
      <c r="E76" t="str">
        <f t="shared" si="21"/>
        <v>P1_CV_LB</v>
      </c>
      <c r="F76" t="str">
        <f t="shared" si="21"/>
        <v>P2_CV_LB</v>
      </c>
      <c r="G76" t="str">
        <f t="shared" si="21"/>
        <v>P3_CV_LB</v>
      </c>
      <c r="H76" t="str">
        <f t="shared" si="21"/>
        <v>P1_CV_UB</v>
      </c>
      <c r="I76" t="str">
        <f t="shared" si="21"/>
        <v>P2_CV_UB</v>
      </c>
      <c r="J76" t="str">
        <f t="shared" si="21"/>
        <v>P3_CV_UB</v>
      </c>
    </row>
    <row r="77" spans="1:15" x14ac:dyDescent="0.25">
      <c r="A77" t="str">
        <f t="shared" si="20"/>
        <v>Wave 12</v>
      </c>
      <c r="B77">
        <f>'[15]TopUp Sample'!B16</f>
        <v>8.0844405999999994E-2</v>
      </c>
      <c r="C77">
        <f>'[15]TopUp Sample'!C16</f>
        <v>4.2401899999999999E-2</v>
      </c>
      <c r="D77">
        <f>'[15]TopUp Sample'!D16</f>
        <v>3.4613999999999999E-2</v>
      </c>
      <c r="E77" s="1">
        <f>B77-2*B84</f>
        <v>6.2215605999999993E-2</v>
      </c>
      <c r="F77" s="1">
        <f t="shared" ref="F77:G81" si="22">C77-2*C84</f>
        <v>2.8754099999999998E-2</v>
      </c>
      <c r="G77" s="1">
        <f t="shared" si="22"/>
        <v>2.2837919999999998E-2</v>
      </c>
      <c r="H77" s="1">
        <f>B77+2*B84</f>
        <v>9.9473205999999995E-2</v>
      </c>
      <c r="I77" s="1">
        <f t="shared" ref="I77:J81" si="23">C77+2*C84</f>
        <v>5.6049700000000001E-2</v>
      </c>
      <c r="J77" s="1">
        <f t="shared" si="23"/>
        <v>4.639008E-2</v>
      </c>
    </row>
    <row r="78" spans="1:15" x14ac:dyDescent="0.25">
      <c r="A78" t="str">
        <f t="shared" si="20"/>
        <v>Wave 13</v>
      </c>
      <c r="B78">
        <f>'[15]TopUp Sample'!B17</f>
        <v>7.7527183999999999E-2</v>
      </c>
      <c r="C78" s="8">
        <f>[18]RISQoutput_w11r_simopt6_wave13_!$K$2</f>
        <v>3.9485600000000003E-2</v>
      </c>
      <c r="D78" s="8">
        <f>[19]RISQoutput_w11r_simopt6_wave13_!$K$2</f>
        <v>3.1087400000000001E-2</v>
      </c>
      <c r="E78" s="1">
        <f>B78-2*B85</f>
        <v>5.6687983999999997E-2</v>
      </c>
      <c r="F78" s="1">
        <f>C78-2*C85</f>
        <v>1.8000000000000002E-2</v>
      </c>
      <c r="G78" s="1">
        <f>D78-2*D85</f>
        <v>8.7152000000000028E-3</v>
      </c>
      <c r="H78" s="1">
        <f>B78+2*B85</f>
        <v>9.8366384000000001E-2</v>
      </c>
      <c r="I78" s="1">
        <f>C78+2*C85</f>
        <v>6.0971200000000003E-2</v>
      </c>
      <c r="J78" s="1">
        <f>D78+2*D85</f>
        <v>5.3459599999999996E-2</v>
      </c>
    </row>
    <row r="79" spans="1:15" x14ac:dyDescent="0.25">
      <c r="A79" t="str">
        <f t="shared" si="20"/>
        <v>Wave 14</v>
      </c>
      <c r="B79">
        <f>'[15]TopUp Sample'!B18</f>
        <v>5.4206799999999999E-2</v>
      </c>
      <c r="C79" s="8">
        <f>[20]RISQoutput_w11r_simopt6_wave14_!$K$2</f>
        <v>4.743E-2</v>
      </c>
      <c r="D79" s="8">
        <f>[21]RISQoutput_w11r_simopt6_wave14_!$K$2</f>
        <v>4.34581E-2</v>
      </c>
      <c r="E79" s="1">
        <f>B79-2*B86</f>
        <v>3.3189200000000002E-2</v>
      </c>
      <c r="F79" s="1">
        <f t="shared" si="22"/>
        <v>2.7468599999999999E-2</v>
      </c>
      <c r="G79" s="1">
        <f t="shared" si="22"/>
        <v>2.3892099999999999E-2</v>
      </c>
      <c r="H79" s="1">
        <f>B79+2*B86</f>
        <v>7.5224399999999997E-2</v>
      </c>
      <c r="I79" s="1">
        <f t="shared" si="23"/>
        <v>6.7391400000000004E-2</v>
      </c>
      <c r="J79" s="1">
        <f>D79+2*D86</f>
        <v>6.30241E-2</v>
      </c>
    </row>
    <row r="80" spans="1:15" x14ac:dyDescent="0.25">
      <c r="A80" t="str">
        <f t="shared" si="20"/>
        <v>Wave 15</v>
      </c>
      <c r="B80">
        <f>'[15]TopUp Sample'!B19</f>
        <v>6.9060015000000002E-2</v>
      </c>
      <c r="C80">
        <f>'[15]TopUp Sample'!C19</f>
        <v>3.3403000000000002E-2</v>
      </c>
      <c r="D80">
        <f>'[15]TopUp Sample'!D19</f>
        <v>1.92236E-2</v>
      </c>
      <c r="E80" s="1">
        <f>B80-2*B87</f>
        <v>4.7940015000000002E-2</v>
      </c>
      <c r="F80" s="1">
        <f t="shared" si="22"/>
        <v>1.3232200000000003E-2</v>
      </c>
      <c r="G80" s="1">
        <f t="shared" si="22"/>
        <v>-7.3859999999999898E-4</v>
      </c>
      <c r="H80" s="1">
        <f>B80+2*B87</f>
        <v>9.0180015000000002E-2</v>
      </c>
      <c r="I80" s="1">
        <f t="shared" si="23"/>
        <v>5.3573800000000005E-2</v>
      </c>
      <c r="J80" s="1">
        <f t="shared" si="23"/>
        <v>3.91858E-2</v>
      </c>
    </row>
    <row r="81" spans="1:15" x14ac:dyDescent="0.25">
      <c r="A81" t="str">
        <f t="shared" si="20"/>
        <v>Wave 16</v>
      </c>
      <c r="B81">
        <f>'[15]TopUp Sample'!B20</f>
        <v>0.11000004400000001</v>
      </c>
      <c r="C81">
        <f>'[15]TopUp Sample'!C20</f>
        <v>6.1710599999999997E-2</v>
      </c>
      <c r="D81">
        <f>'[15]TopUp Sample'!D20</f>
        <v>4.6609100000000001E-2</v>
      </c>
      <c r="E81" s="1">
        <f>B81-2*B88</f>
        <v>8.8779044000000001E-2</v>
      </c>
      <c r="F81" s="1">
        <f t="shared" si="22"/>
        <v>4.13554E-2</v>
      </c>
      <c r="G81" s="1">
        <f t="shared" si="22"/>
        <v>2.6347100000000002E-2</v>
      </c>
      <c r="H81" s="1">
        <f>B81+2*B88</f>
        <v>0.13122104400000001</v>
      </c>
      <c r="I81" s="1">
        <f t="shared" si="23"/>
        <v>8.2065799999999994E-2</v>
      </c>
      <c r="J81" s="1">
        <f t="shared" si="23"/>
        <v>6.6871100000000003E-2</v>
      </c>
    </row>
    <row r="83" spans="1:15" x14ac:dyDescent="0.25">
      <c r="A83" t="str">
        <f t="shared" ref="A83:A88" si="24">A76</f>
        <v>Wave</v>
      </c>
      <c r="B83" t="str">
        <f>B54</f>
        <v>P1_CV_SD</v>
      </c>
      <c r="C83" t="str">
        <f>C54</f>
        <v>P2_CV_SD</v>
      </c>
      <c r="D83" t="str">
        <f>D54</f>
        <v>P3_CV_SD</v>
      </c>
      <c r="K83" s="3" t="s">
        <v>30</v>
      </c>
    </row>
    <row r="84" spans="1:15" x14ac:dyDescent="0.25">
      <c r="A84" t="str">
        <f t="shared" si="24"/>
        <v>Wave 12</v>
      </c>
      <c r="B84">
        <f>'[15]TopUp Sample'!B23</f>
        <v>9.3144000000000005E-3</v>
      </c>
      <c r="C84">
        <f>'[15]TopUp Sample'!C23</f>
        <v>6.8238999999999999E-3</v>
      </c>
      <c r="D84">
        <f>'[15]TopUp Sample'!D23</f>
        <v>5.8880399999999998E-3</v>
      </c>
      <c r="K84">
        <f>2*D84</f>
        <v>1.177608E-2</v>
      </c>
    </row>
    <row r="85" spans="1:15" x14ac:dyDescent="0.25">
      <c r="A85" t="str">
        <f t="shared" si="24"/>
        <v>Wave 13</v>
      </c>
      <c r="B85">
        <f>'[15]TopUp Sample'!B24</f>
        <v>1.0419599999999999E-2</v>
      </c>
      <c r="C85">
        <f>'[15]TopUp Sample'!C24</f>
        <v>1.07428E-2</v>
      </c>
      <c r="D85">
        <f>'[15]TopUp Sample'!D24</f>
        <v>1.1186099999999999E-2</v>
      </c>
      <c r="K85">
        <f>2*D85</f>
        <v>2.2372199999999998E-2</v>
      </c>
    </row>
    <row r="86" spans="1:15" x14ac:dyDescent="0.25">
      <c r="A86" t="str">
        <f t="shared" si="24"/>
        <v>Wave 14</v>
      </c>
      <c r="B86">
        <f>'[15]TopUp Sample'!B25</f>
        <v>1.05088E-2</v>
      </c>
      <c r="C86">
        <f>'[15]TopUp Sample'!C25</f>
        <v>9.9807000000000003E-3</v>
      </c>
      <c r="D86">
        <f>'[15]TopUp Sample'!D25</f>
        <v>9.783E-3</v>
      </c>
      <c r="K86">
        <f>2*D86</f>
        <v>1.9566E-2</v>
      </c>
    </row>
    <row r="87" spans="1:15" x14ac:dyDescent="0.25">
      <c r="A87" t="str">
        <f t="shared" si="24"/>
        <v>Wave 15</v>
      </c>
      <c r="B87">
        <f>'[15]TopUp Sample'!B26</f>
        <v>1.056E-2</v>
      </c>
      <c r="C87">
        <f>'[15]TopUp Sample'!C26</f>
        <v>1.00854E-2</v>
      </c>
      <c r="D87">
        <f>'[15]TopUp Sample'!D26</f>
        <v>9.9810999999999997E-3</v>
      </c>
      <c r="K87">
        <f>2*D87</f>
        <v>1.9962199999999999E-2</v>
      </c>
    </row>
    <row r="88" spans="1:15" x14ac:dyDescent="0.25">
      <c r="A88" t="str">
        <f t="shared" si="24"/>
        <v>Wave 16</v>
      </c>
      <c r="B88">
        <f>'[15]TopUp Sample'!B27</f>
        <v>1.06105E-2</v>
      </c>
      <c r="C88">
        <f>'[15]TopUp Sample'!C27</f>
        <v>1.01776E-2</v>
      </c>
      <c r="D88">
        <f>'[15]TopUp Sample'!D27</f>
        <v>1.0130999999999999E-2</v>
      </c>
      <c r="K88">
        <f>2*D88</f>
        <v>2.0261999999999999E-2</v>
      </c>
    </row>
    <row r="90" spans="1:15" x14ac:dyDescent="0.25">
      <c r="A90" s="2" t="s">
        <v>114</v>
      </c>
    </row>
    <row r="91" spans="1:15" x14ac:dyDescent="0.25">
      <c r="A91" t="s">
        <v>0</v>
      </c>
      <c r="B91" t="str">
        <f>B62</f>
        <v>P1_R</v>
      </c>
      <c r="C91" t="str">
        <f t="shared" ref="C91:J91" si="25">C62</f>
        <v>P2_R</v>
      </c>
      <c r="D91" t="str">
        <f t="shared" si="25"/>
        <v>P3_R</v>
      </c>
      <c r="E91" t="str">
        <f t="shared" si="25"/>
        <v>P1_R_LB</v>
      </c>
      <c r="F91" t="str">
        <f t="shared" si="25"/>
        <v>P2_R_LB</v>
      </c>
      <c r="G91" t="str">
        <f t="shared" si="25"/>
        <v>P3_R_LB</v>
      </c>
      <c r="H91" t="str">
        <f t="shared" si="25"/>
        <v>P1_R_UB</v>
      </c>
      <c r="I91" t="str">
        <f t="shared" si="25"/>
        <v>P2_R_UB</v>
      </c>
      <c r="J91" t="str">
        <f t="shared" si="25"/>
        <v>P3_R_UB</v>
      </c>
      <c r="M91" t="s">
        <v>158</v>
      </c>
      <c r="O91" t="s">
        <v>161</v>
      </c>
    </row>
    <row r="92" spans="1:15" x14ac:dyDescent="0.25">
      <c r="A92" s="3" t="s">
        <v>32</v>
      </c>
      <c r="B92">
        <f>'[16]TopUp Sample'!B2</f>
        <v>0.87420230499999996</v>
      </c>
      <c r="C92">
        <f>'[16]TopUp Sample'!C2</f>
        <v>0.92508163899999996</v>
      </c>
      <c r="D92">
        <f>'[16]TopUp Sample'!D2</f>
        <v>0.93659142200000001</v>
      </c>
      <c r="E92" s="1">
        <f>B92-2*B99</f>
        <v>0.8452167049999999</v>
      </c>
      <c r="F92" s="1">
        <f t="shared" ref="F92:G96" si="26">C92-2*C99</f>
        <v>0.900968039</v>
      </c>
      <c r="G92" s="1">
        <f t="shared" si="26"/>
        <v>0.91501922199999997</v>
      </c>
      <c r="H92" s="1">
        <f>B92+2*B99</f>
        <v>0.90318790500000001</v>
      </c>
      <c r="I92" s="1">
        <f t="shared" ref="I92:J96" si="27">C92+2*C99</f>
        <v>0.94919523899999991</v>
      </c>
      <c r="J92" s="1">
        <f t="shared" si="27"/>
        <v>0.95816362200000005</v>
      </c>
      <c r="M92">
        <f>D92-D5</f>
        <v>2.1914219999999984E-3</v>
      </c>
      <c r="O92" s="10">
        <f>D92-'TopUp - Base and Sim1-4'!D92</f>
        <v>0</v>
      </c>
    </row>
    <row r="93" spans="1:15" x14ac:dyDescent="0.25">
      <c r="A93" s="3" t="s">
        <v>33</v>
      </c>
      <c r="B93">
        <f>'[16]TopUp Sample'!B3</f>
        <v>0.88621148900000002</v>
      </c>
      <c r="C93">
        <f>'[16]TopUp Sample'!C3</f>
        <v>0.96465292199999997</v>
      </c>
      <c r="D93">
        <f>'[16]TopUp Sample'!D3</f>
        <v>0.975404508</v>
      </c>
      <c r="E93" s="1">
        <f>B93-2*B100</f>
        <v>0.85562668900000005</v>
      </c>
      <c r="F93" s="1">
        <f>C93-2*C100</f>
        <v>0.933743722</v>
      </c>
      <c r="G93" s="1">
        <f>D93-2*D100</f>
        <v>0.94487890799999996</v>
      </c>
      <c r="H93" s="1">
        <f>B93+2*B100</f>
        <v>0.91679628899999999</v>
      </c>
      <c r="I93" s="1">
        <f>C93+2*C100</f>
        <v>0.99556212199999994</v>
      </c>
      <c r="J93" s="1">
        <f>D93+2*D100</f>
        <v>1.005930108</v>
      </c>
      <c r="M93">
        <f>D93-D6</f>
        <v>3.8135935999999981E-2</v>
      </c>
      <c r="O93" s="10">
        <f>D93-'TopUp - Base and Sim1-4'!D93</f>
        <v>-1.4274456999999963E-2</v>
      </c>
    </row>
    <row r="94" spans="1:15" x14ac:dyDescent="0.25">
      <c r="A94" s="3" t="s">
        <v>34</v>
      </c>
      <c r="B94">
        <f>'[16]TopUp Sample'!B4</f>
        <v>0.91885114800000001</v>
      </c>
      <c r="C94">
        <f>'[16]TopUp Sample'!C4</f>
        <v>0.961540854</v>
      </c>
      <c r="D94">
        <f>'[16]TopUp Sample'!D4</f>
        <v>0.96152117400000003</v>
      </c>
      <c r="E94" s="1">
        <f>B94-2*B101</f>
        <v>0.88738774799999998</v>
      </c>
      <c r="F94" s="1">
        <f t="shared" si="26"/>
        <v>0.93064705400000003</v>
      </c>
      <c r="G94" s="1">
        <f t="shared" si="26"/>
        <v>0.93107117400000006</v>
      </c>
      <c r="H94" s="1">
        <f>B94+2*B101</f>
        <v>0.95031454800000004</v>
      </c>
      <c r="I94" s="1">
        <f t="shared" si="27"/>
        <v>0.99243465399999997</v>
      </c>
      <c r="J94" s="1">
        <f>D94+2*D101</f>
        <v>0.99197117400000001</v>
      </c>
      <c r="M94">
        <f>D94-D7</f>
        <v>2.8802413000000082E-2</v>
      </c>
      <c r="O94" s="10">
        <f>D94-'TopUp - Base and Sim1-4'!D94</f>
        <v>-4.8408779999999929E-3</v>
      </c>
    </row>
    <row r="95" spans="1:15" x14ac:dyDescent="0.25">
      <c r="A95" s="3" t="s">
        <v>35</v>
      </c>
      <c r="B95">
        <f>'[16]TopUp Sample'!B5</f>
        <v>0.89733762100000003</v>
      </c>
      <c r="C95">
        <f>'[16]TopUp Sample'!C5</f>
        <v>0.92026761000000001</v>
      </c>
      <c r="D95">
        <f>'[16]TopUp Sample'!D5</f>
        <v>0.92349040800000004</v>
      </c>
      <c r="E95" s="1">
        <f>B95-2*B102</f>
        <v>0.86594222100000007</v>
      </c>
      <c r="F95" s="1">
        <f t="shared" si="26"/>
        <v>0.89005701000000004</v>
      </c>
      <c r="G95" s="1">
        <f t="shared" si="26"/>
        <v>0.89369000800000009</v>
      </c>
      <c r="H95" s="1">
        <f>B95+2*B102</f>
        <v>0.92873302099999999</v>
      </c>
      <c r="I95" s="1">
        <f t="shared" si="27"/>
        <v>0.95047820999999999</v>
      </c>
      <c r="J95" s="1">
        <f t="shared" si="27"/>
        <v>0.95329080799999999</v>
      </c>
      <c r="M95">
        <f>D95-D8</f>
        <v>1.0879807999999991E-2</v>
      </c>
      <c r="O95" s="10">
        <f>D95-'TopUp - Base and Sim1-4'!D95</f>
        <v>-9.3931229999999477E-3</v>
      </c>
    </row>
    <row r="96" spans="1:15" x14ac:dyDescent="0.25">
      <c r="A96" s="3" t="s">
        <v>36</v>
      </c>
      <c r="B96">
        <f>'[16]TopUp Sample'!B6</f>
        <v>0.84119116599999999</v>
      </c>
      <c r="C96">
        <f>'[16]TopUp Sample'!C6</f>
        <v>0.88956734800000004</v>
      </c>
      <c r="D96">
        <f>'[16]TopUp Sample'!D6</f>
        <v>0.90489239700000001</v>
      </c>
      <c r="E96" s="1">
        <f>B96-2*B103</f>
        <v>0.810559166</v>
      </c>
      <c r="F96" s="1">
        <f t="shared" si="26"/>
        <v>0.85922214800000007</v>
      </c>
      <c r="G96" s="1">
        <f t="shared" si="26"/>
        <v>0.87447079699999997</v>
      </c>
      <c r="H96" s="1">
        <f>B96+2*B103</f>
        <v>0.87182316599999998</v>
      </c>
      <c r="I96" s="1">
        <f t="shared" si="27"/>
        <v>0.919912548</v>
      </c>
      <c r="J96" s="1">
        <f t="shared" si="27"/>
        <v>0.93531399700000006</v>
      </c>
      <c r="M96">
        <f>D96-D9</f>
        <v>1.2566257999999997E-2</v>
      </c>
      <c r="O96" s="10">
        <f>D96-'TopUp - Base and Sim1-4'!D96</f>
        <v>-2.5065429999999722E-3</v>
      </c>
    </row>
    <row r="97" spans="1:15" x14ac:dyDescent="0.25">
      <c r="M97" s="12">
        <f>AVERAGE(M93:M96)</f>
        <v>2.2596103750000013E-2</v>
      </c>
      <c r="N97" t="s">
        <v>147</v>
      </c>
      <c r="O97" s="12">
        <f>AVERAGE(O93:O96)</f>
        <v>-7.7537502499999689E-3</v>
      </c>
    </row>
    <row r="98" spans="1:15" x14ac:dyDescent="0.25">
      <c r="A98" t="str">
        <f t="shared" ref="A98:A103" si="28">A91</f>
        <v>Wave</v>
      </c>
      <c r="B98" t="str">
        <f>B69</f>
        <v>P1_R_SD</v>
      </c>
      <c r="C98" t="str">
        <f>C69</f>
        <v>P2_R_SD</v>
      </c>
      <c r="D98" t="str">
        <f>D69</f>
        <v>P3_R_SD</v>
      </c>
      <c r="K98" s="3" t="s">
        <v>30</v>
      </c>
    </row>
    <row r="99" spans="1:15" x14ac:dyDescent="0.25">
      <c r="A99" t="str">
        <f t="shared" si="28"/>
        <v>Wave 12</v>
      </c>
      <c r="B99">
        <f>'[16]TopUp Sample'!B9</f>
        <v>1.44928E-2</v>
      </c>
      <c r="C99">
        <f>'[16]TopUp Sample'!C9</f>
        <v>1.2056799999999999E-2</v>
      </c>
      <c r="D99">
        <f>'[16]TopUp Sample'!D9</f>
        <v>1.07861E-2</v>
      </c>
      <c r="K99">
        <f>2*D99</f>
        <v>2.15722E-2</v>
      </c>
    </row>
    <row r="100" spans="1:15" x14ac:dyDescent="0.25">
      <c r="A100" t="str">
        <f t="shared" si="28"/>
        <v>Wave 13</v>
      </c>
      <c r="B100">
        <f>'[16]TopUp Sample'!B10</f>
        <v>1.5292399999999999E-2</v>
      </c>
      <c r="C100">
        <f>'[16]TopUp Sample'!C10</f>
        <v>1.5454600000000001E-2</v>
      </c>
      <c r="D100">
        <f>'[16]TopUp Sample'!D10</f>
        <v>1.52628E-2</v>
      </c>
      <c r="K100">
        <f>2*D100</f>
        <v>3.05256E-2</v>
      </c>
    </row>
    <row r="101" spans="1:15" x14ac:dyDescent="0.25">
      <c r="A101" t="str">
        <f t="shared" si="28"/>
        <v>Wave 14</v>
      </c>
      <c r="B101">
        <f>'[16]TopUp Sample'!B11</f>
        <v>1.5731700000000001E-2</v>
      </c>
      <c r="C101">
        <f>'[16]TopUp Sample'!C11</f>
        <v>1.54469E-2</v>
      </c>
      <c r="D101">
        <f>'[16]TopUp Sample'!D11</f>
        <v>1.5225000000000001E-2</v>
      </c>
      <c r="K101">
        <f>2*D101</f>
        <v>3.0450000000000001E-2</v>
      </c>
    </row>
    <row r="102" spans="1:15" x14ac:dyDescent="0.25">
      <c r="A102" t="str">
        <f t="shared" si="28"/>
        <v>Wave 15</v>
      </c>
      <c r="B102">
        <f>'[16]TopUp Sample'!B12</f>
        <v>1.5697699999999998E-2</v>
      </c>
      <c r="C102">
        <f>'[16]TopUp Sample'!C12</f>
        <v>1.51053E-2</v>
      </c>
      <c r="D102">
        <f>'[16]TopUp Sample'!D12</f>
        <v>1.4900200000000001E-2</v>
      </c>
      <c r="K102">
        <f>2*D102</f>
        <v>2.9800400000000001E-2</v>
      </c>
    </row>
    <row r="103" spans="1:15" x14ac:dyDescent="0.25">
      <c r="A103" t="str">
        <f t="shared" si="28"/>
        <v>Wave 16</v>
      </c>
      <c r="B103">
        <f>'[16]TopUp Sample'!B13</f>
        <v>1.5316E-2</v>
      </c>
      <c r="C103">
        <f>'[16]TopUp Sample'!C13</f>
        <v>1.51726E-2</v>
      </c>
      <c r="D103">
        <f>'[16]TopUp Sample'!D13</f>
        <v>1.52108E-2</v>
      </c>
      <c r="K103">
        <f>2*D103</f>
        <v>3.04216E-2</v>
      </c>
    </row>
    <row r="105" spans="1:15" x14ac:dyDescent="0.25">
      <c r="A105" t="str">
        <f t="shared" ref="A105:A110" si="29">A98</f>
        <v>Wave</v>
      </c>
      <c r="B105" t="str">
        <f>B76</f>
        <v>P1_CV</v>
      </c>
      <c r="C105" t="str">
        <f t="shared" ref="C105:J105" si="30">C76</f>
        <v>P2_CV</v>
      </c>
      <c r="D105" t="str">
        <f t="shared" si="30"/>
        <v>P3_CV</v>
      </c>
      <c r="E105" t="str">
        <f t="shared" si="30"/>
        <v>P1_CV_LB</v>
      </c>
      <c r="F105" t="str">
        <f t="shared" si="30"/>
        <v>P2_CV_LB</v>
      </c>
      <c r="G105" t="str">
        <f t="shared" si="30"/>
        <v>P3_CV_LB</v>
      </c>
      <c r="H105" t="str">
        <f t="shared" si="30"/>
        <v>P1_CV_UB</v>
      </c>
      <c r="I105" t="str">
        <f t="shared" si="30"/>
        <v>P2_CV_UB</v>
      </c>
      <c r="J105" t="str">
        <f t="shared" si="30"/>
        <v>P3_CV_UB</v>
      </c>
    </row>
    <row r="106" spans="1:15" x14ac:dyDescent="0.25">
      <c r="A106" t="str">
        <f t="shared" si="29"/>
        <v>Wave 12</v>
      </c>
      <c r="B106">
        <f>'[16]TopUp Sample'!B16</f>
        <v>8.0844405999999994E-2</v>
      </c>
      <c r="C106">
        <f>'[16]TopUp Sample'!C16</f>
        <v>4.2401899999999999E-2</v>
      </c>
      <c r="D106">
        <f>'[16]TopUp Sample'!D16</f>
        <v>3.4613999999999999E-2</v>
      </c>
      <c r="E106" s="1">
        <f>B106-2*B113</f>
        <v>6.2215605999999993E-2</v>
      </c>
      <c r="F106" s="1">
        <f t="shared" ref="F106:G110" si="31">C106-2*C113</f>
        <v>2.8754099999999998E-2</v>
      </c>
      <c r="G106" s="1">
        <f t="shared" si="31"/>
        <v>2.2837919999999998E-2</v>
      </c>
      <c r="H106" s="1">
        <f>B106+2*B113</f>
        <v>9.9473205999999995E-2</v>
      </c>
      <c r="I106" s="1">
        <f t="shared" ref="I106:J110" si="32">C106+2*C113</f>
        <v>5.6049700000000001E-2</v>
      </c>
      <c r="J106" s="1">
        <f t="shared" si="32"/>
        <v>4.639008E-2</v>
      </c>
    </row>
    <row r="107" spans="1:15" x14ac:dyDescent="0.25">
      <c r="A107" t="str">
        <f t="shared" si="29"/>
        <v>Wave 13</v>
      </c>
      <c r="B107">
        <f>'[16]TopUp Sample'!B17</f>
        <v>7.7527183999999999E-2</v>
      </c>
      <c r="C107">
        <f>'[16]TopUp Sample'!C17</f>
        <v>2.22042E-2</v>
      </c>
      <c r="D107">
        <f>'[16]TopUp Sample'!D17</f>
        <v>1.51431E-2</v>
      </c>
      <c r="E107" s="1">
        <f>B107-2*B114</f>
        <v>5.6687983999999997E-2</v>
      </c>
      <c r="F107" s="1">
        <f>C107-2*C114</f>
        <v>2.7878E-3</v>
      </c>
      <c r="G107" s="1">
        <f>D107-2*D114</f>
        <v>-3.6511000000000009E-3</v>
      </c>
      <c r="H107" s="1">
        <f>B107+2*B114</f>
        <v>9.8366384000000001E-2</v>
      </c>
      <c r="I107" s="1">
        <f>C107+2*C114</f>
        <v>4.1620600000000001E-2</v>
      </c>
      <c r="J107" s="1">
        <f>D107+2*D114</f>
        <v>3.3937300000000004E-2</v>
      </c>
    </row>
    <row r="108" spans="1:15" x14ac:dyDescent="0.25">
      <c r="A108" t="str">
        <f t="shared" si="29"/>
        <v>Wave 14</v>
      </c>
      <c r="B108">
        <f>'[16]TopUp Sample'!B18</f>
        <v>5.4206799999999999E-2</v>
      </c>
      <c r="C108">
        <f>'[16]TopUp Sample'!C18</f>
        <v>2.4043200000000001E-2</v>
      </c>
      <c r="D108">
        <f>'[16]TopUp Sample'!D18</f>
        <v>2.3617200000000001E-2</v>
      </c>
      <c r="E108" s="1">
        <f>B108-2*B115</f>
        <v>3.3189200000000002E-2</v>
      </c>
      <c r="F108" s="1">
        <f t="shared" si="31"/>
        <v>4.7296000000000005E-3</v>
      </c>
      <c r="G108" s="1">
        <f t="shared" si="31"/>
        <v>4.927800000000003E-3</v>
      </c>
      <c r="H108" s="1">
        <f>B108+2*B115</f>
        <v>7.5224399999999997E-2</v>
      </c>
      <c r="I108" s="1">
        <f t="shared" si="32"/>
        <v>4.3356800000000001E-2</v>
      </c>
      <c r="J108" s="1">
        <f>D108+2*D115</f>
        <v>4.23066E-2</v>
      </c>
    </row>
    <row r="109" spans="1:15" x14ac:dyDescent="0.25">
      <c r="A109" t="str">
        <f t="shared" si="29"/>
        <v>Wave 15</v>
      </c>
      <c r="B109">
        <f>'[16]TopUp Sample'!B19</f>
        <v>6.9060015000000002E-2</v>
      </c>
      <c r="C109">
        <f>'[16]TopUp Sample'!C19</f>
        <v>5.0795699999999999E-2</v>
      </c>
      <c r="D109">
        <f>'[16]TopUp Sample'!D19</f>
        <v>4.7953000000000003E-2</v>
      </c>
      <c r="E109" s="1">
        <f>B109-2*B116</f>
        <v>4.7940015000000002E-2</v>
      </c>
      <c r="F109" s="1">
        <f t="shared" si="31"/>
        <v>3.1549099999999997E-2</v>
      </c>
      <c r="G109" s="1">
        <f t="shared" si="31"/>
        <v>2.9275200000000001E-2</v>
      </c>
      <c r="H109" s="1">
        <f>B109+2*B116</f>
        <v>9.0180015000000002E-2</v>
      </c>
      <c r="I109" s="1">
        <f t="shared" si="32"/>
        <v>7.0042300000000002E-2</v>
      </c>
      <c r="J109" s="1">
        <f t="shared" si="32"/>
        <v>6.6630800000000004E-2</v>
      </c>
    </row>
    <row r="110" spans="1:15" x14ac:dyDescent="0.25">
      <c r="A110" t="str">
        <f t="shared" si="29"/>
        <v>Wave 16</v>
      </c>
      <c r="B110">
        <f>'[16]TopUp Sample'!B20</f>
        <v>0.11000004400000001</v>
      </c>
      <c r="C110">
        <f>'[16]TopUp Sample'!C20</f>
        <v>7.2195422999999995E-2</v>
      </c>
      <c r="D110">
        <f>'[16]TopUp Sample'!D20</f>
        <v>6.0872299999999997E-2</v>
      </c>
      <c r="E110" s="1">
        <f>B110-2*B117</f>
        <v>8.8779044000000001E-2</v>
      </c>
      <c r="F110" s="1">
        <f t="shared" si="31"/>
        <v>5.2356622999999991E-2</v>
      </c>
      <c r="G110" s="1">
        <f t="shared" si="31"/>
        <v>4.1401099999999996E-2</v>
      </c>
      <c r="H110" s="1">
        <f>B110+2*B117</f>
        <v>0.13122104400000001</v>
      </c>
      <c r="I110" s="1">
        <f t="shared" si="32"/>
        <v>9.2034222999999998E-2</v>
      </c>
      <c r="J110" s="1">
        <f t="shared" si="32"/>
        <v>8.0343499999999998E-2</v>
      </c>
    </row>
    <row r="112" spans="1:15" x14ac:dyDescent="0.25">
      <c r="A112" t="str">
        <f t="shared" ref="A112:A117" si="33">A105</f>
        <v>Wave</v>
      </c>
      <c r="B112" t="str">
        <f>B83</f>
        <v>P1_CV_SD</v>
      </c>
      <c r="C112" t="str">
        <f>C83</f>
        <v>P2_CV_SD</v>
      </c>
      <c r="D112" t="str">
        <f>D83</f>
        <v>P3_CV_SD</v>
      </c>
      <c r="K112" s="3" t="s">
        <v>30</v>
      </c>
    </row>
    <row r="113" spans="1:15" x14ac:dyDescent="0.25">
      <c r="A113" t="str">
        <f t="shared" si="33"/>
        <v>Wave 12</v>
      </c>
      <c r="B113">
        <f>'[16]TopUp Sample'!B23</f>
        <v>9.3144000000000005E-3</v>
      </c>
      <c r="C113">
        <f>'[16]TopUp Sample'!C23</f>
        <v>6.8238999999999999E-3</v>
      </c>
      <c r="D113">
        <f>'[16]TopUp Sample'!D23</f>
        <v>5.8880399999999998E-3</v>
      </c>
      <c r="K113">
        <f>2*D113</f>
        <v>1.177608E-2</v>
      </c>
    </row>
    <row r="114" spans="1:15" x14ac:dyDescent="0.25">
      <c r="A114" t="str">
        <f t="shared" si="33"/>
        <v>Wave 13</v>
      </c>
      <c r="B114">
        <f>'[16]TopUp Sample'!B24</f>
        <v>1.0419599999999999E-2</v>
      </c>
      <c r="C114">
        <f>'[16]TopUp Sample'!C24</f>
        <v>9.7082000000000002E-3</v>
      </c>
      <c r="D114">
        <f>'[16]TopUp Sample'!D24</f>
        <v>9.3971000000000002E-3</v>
      </c>
      <c r="K114">
        <f>2*D114</f>
        <v>1.87942E-2</v>
      </c>
    </row>
    <row r="115" spans="1:15" x14ac:dyDescent="0.25">
      <c r="A115" t="str">
        <f t="shared" si="33"/>
        <v>Wave 14</v>
      </c>
      <c r="B115">
        <f>'[16]TopUp Sample'!B25</f>
        <v>1.05088E-2</v>
      </c>
      <c r="C115">
        <f>'[16]TopUp Sample'!C25</f>
        <v>9.6568000000000001E-3</v>
      </c>
      <c r="D115">
        <f>'[16]TopUp Sample'!D25</f>
        <v>9.3446999999999992E-3</v>
      </c>
      <c r="K115">
        <f>2*D115</f>
        <v>1.8689399999999998E-2</v>
      </c>
    </row>
    <row r="116" spans="1:15" x14ac:dyDescent="0.25">
      <c r="A116" t="str">
        <f t="shared" si="33"/>
        <v>Wave 15</v>
      </c>
      <c r="B116">
        <f>'[16]TopUp Sample'!B26</f>
        <v>1.056E-2</v>
      </c>
      <c r="C116">
        <f>'[16]TopUp Sample'!C26</f>
        <v>9.6232999999999996E-3</v>
      </c>
      <c r="D116">
        <f>'[16]TopUp Sample'!D26</f>
        <v>9.3389000000000007E-3</v>
      </c>
      <c r="K116">
        <f>2*D116</f>
        <v>1.8677800000000001E-2</v>
      </c>
    </row>
    <row r="117" spans="1:15" x14ac:dyDescent="0.25">
      <c r="A117" t="str">
        <f t="shared" si="33"/>
        <v>Wave 16</v>
      </c>
      <c r="B117">
        <f>'[16]TopUp Sample'!B27</f>
        <v>1.06105E-2</v>
      </c>
      <c r="C117">
        <f>'[16]TopUp Sample'!C27</f>
        <v>9.9194000000000001E-3</v>
      </c>
      <c r="D117">
        <f>'[16]TopUp Sample'!D27</f>
        <v>9.7356000000000005E-3</v>
      </c>
      <c r="K117">
        <f>2*D117</f>
        <v>1.9471200000000001E-2</v>
      </c>
    </row>
    <row r="119" spans="1:15" x14ac:dyDescent="0.25">
      <c r="A119" s="2" t="s">
        <v>115</v>
      </c>
    </row>
    <row r="120" spans="1:15" x14ac:dyDescent="0.25">
      <c r="A120" t="s">
        <v>0</v>
      </c>
      <c r="B120" t="str">
        <f>B91</f>
        <v>P1_R</v>
      </c>
      <c r="C120" t="str">
        <f t="shared" ref="C120:J120" si="34">C91</f>
        <v>P2_R</v>
      </c>
      <c r="D120" t="str">
        <f t="shared" si="34"/>
        <v>P3_R</v>
      </c>
      <c r="E120" t="str">
        <f t="shared" si="34"/>
        <v>P1_R_LB</v>
      </c>
      <c r="F120" t="str">
        <f t="shared" si="34"/>
        <v>P2_R_LB</v>
      </c>
      <c r="G120" t="str">
        <f t="shared" si="34"/>
        <v>P3_R_LB</v>
      </c>
      <c r="H120" t="str">
        <f t="shared" si="34"/>
        <v>P1_R_UB</v>
      </c>
      <c r="I120" t="str">
        <f t="shared" si="34"/>
        <v>P2_R_UB</v>
      </c>
      <c r="J120" t="str">
        <f t="shared" si="34"/>
        <v>P3_R_UB</v>
      </c>
      <c r="M120" t="s">
        <v>159</v>
      </c>
      <c r="O120" t="s">
        <v>161</v>
      </c>
    </row>
    <row r="121" spans="1:15" x14ac:dyDescent="0.25">
      <c r="A121" s="3" t="s">
        <v>32</v>
      </c>
      <c r="B121">
        <f>'[17]TopUp Sample'!B2</f>
        <v>0.87420230499999996</v>
      </c>
      <c r="C121">
        <f>'[17]TopUp Sample'!C2</f>
        <v>0.92508163899999996</v>
      </c>
      <c r="D121">
        <f>'[17]TopUp Sample'!D2</f>
        <v>0.93659142200000001</v>
      </c>
      <c r="E121" s="1">
        <f>B121-2*B128</f>
        <v>0.8452167049999999</v>
      </c>
      <c r="F121" s="1">
        <f t="shared" ref="F121:G125" si="35">C121-2*C128</f>
        <v>0.900968039</v>
      </c>
      <c r="G121" s="1">
        <f t="shared" si="35"/>
        <v>0.91501922199999997</v>
      </c>
      <c r="H121" s="1">
        <f>B121+2*B128</f>
        <v>0.90318790500000001</v>
      </c>
      <c r="I121" s="1">
        <f t="shared" ref="I121:J125" si="36">C121+2*C128</f>
        <v>0.94919523899999991</v>
      </c>
      <c r="J121" s="1">
        <f t="shared" si="36"/>
        <v>0.95816362200000005</v>
      </c>
      <c r="M121">
        <f>D121-D5</f>
        <v>2.1914219999999984E-3</v>
      </c>
      <c r="O121" s="10">
        <f>D121-'TopUp - Base and Sim1-4'!D121</f>
        <v>0</v>
      </c>
    </row>
    <row r="122" spans="1:15" x14ac:dyDescent="0.25">
      <c r="A122" s="3" t="s">
        <v>33</v>
      </c>
      <c r="B122">
        <f>'[17]TopUp Sample'!B3</f>
        <v>0.88621148900000002</v>
      </c>
      <c r="C122">
        <f>'[17]TopUp Sample'!C3</f>
        <v>0.92985843099999999</v>
      </c>
      <c r="D122">
        <f>'[17]TopUp Sample'!D3</f>
        <v>0.92478935699999998</v>
      </c>
      <c r="E122" s="1">
        <f>B122-2*B129</f>
        <v>0.85562668900000005</v>
      </c>
      <c r="F122" s="1">
        <f>C122-2*C129</f>
        <v>0.90102023099999995</v>
      </c>
      <c r="G122" s="1">
        <f>D122-2*D129</f>
        <v>0.89698095700000002</v>
      </c>
      <c r="H122" s="1">
        <f>B122+2*B129</f>
        <v>0.91679628899999999</v>
      </c>
      <c r="I122" s="1">
        <f>C122+2*C129</f>
        <v>0.95869663100000002</v>
      </c>
      <c r="J122" s="1">
        <f>D122+2*D129</f>
        <v>0.95259775699999993</v>
      </c>
      <c r="M122">
        <f>D122-D6</f>
        <v>-1.2479215000000043E-2</v>
      </c>
      <c r="O122" s="10">
        <f>D122-'TopUp - Base and Sim1-4'!D122</f>
        <v>6.278534999999974E-3</v>
      </c>
    </row>
    <row r="123" spans="1:15" x14ac:dyDescent="0.25">
      <c r="A123" s="3" t="s">
        <v>34</v>
      </c>
      <c r="B123">
        <f>'[17]TopUp Sample'!B4</f>
        <v>0.91885114800000001</v>
      </c>
      <c r="C123">
        <f>'[17]TopUp Sample'!C4</f>
        <v>0.93675150399999996</v>
      </c>
      <c r="D123">
        <f>'[17]TopUp Sample'!D4</f>
        <v>0.93611223300000002</v>
      </c>
      <c r="E123" s="1">
        <f>B123-2*B130</f>
        <v>0.88738774799999998</v>
      </c>
      <c r="F123" s="1">
        <f t="shared" si="35"/>
        <v>0.907039504</v>
      </c>
      <c r="G123" s="1">
        <f t="shared" si="35"/>
        <v>0.90697183300000006</v>
      </c>
      <c r="H123" s="1">
        <f>B123+2*B130</f>
        <v>0.95031454800000004</v>
      </c>
      <c r="I123" s="1">
        <f t="shared" si="36"/>
        <v>0.96646350399999992</v>
      </c>
      <c r="J123" s="1">
        <f>D123+2*D130</f>
        <v>0.96525263299999997</v>
      </c>
      <c r="M123">
        <f>D123-D7</f>
        <v>3.393472000000064E-3</v>
      </c>
      <c r="O123" s="10">
        <f>D123-'TopUp - Base and Sim1-4'!D123</f>
        <v>7.7260869999999926E-3</v>
      </c>
    </row>
    <row r="124" spans="1:15" x14ac:dyDescent="0.25">
      <c r="A124" s="3" t="s">
        <v>35</v>
      </c>
      <c r="B124">
        <f>'[17]TopUp Sample'!B5</f>
        <v>0.89733762100000003</v>
      </c>
      <c r="C124">
        <f>'[17]TopUp Sample'!C5</f>
        <v>0.90103488399999998</v>
      </c>
      <c r="D124">
        <f>'[17]TopUp Sample'!D5</f>
        <v>0.89505957400000002</v>
      </c>
      <c r="E124" s="1">
        <f>B124-2*B131</f>
        <v>0.86594222100000007</v>
      </c>
      <c r="F124" s="1">
        <f t="shared" si="35"/>
        <v>0.87147488399999995</v>
      </c>
      <c r="G124" s="1">
        <f t="shared" si="35"/>
        <v>0.86620717400000002</v>
      </c>
      <c r="H124" s="1">
        <f>B124+2*B131</f>
        <v>0.92873302099999999</v>
      </c>
      <c r="I124" s="1">
        <f t="shared" si="36"/>
        <v>0.93059488400000001</v>
      </c>
      <c r="J124" s="1">
        <f t="shared" si="36"/>
        <v>0.92391197400000002</v>
      </c>
      <c r="M124">
        <f>D124-D8</f>
        <v>-1.7551026000000025E-2</v>
      </c>
      <c r="O124" s="10">
        <f>D124-'TopUp - Base and Sim1-4'!D124</f>
        <v>-2.315379999999756E-4</v>
      </c>
    </row>
    <row r="125" spans="1:15" x14ac:dyDescent="0.25">
      <c r="A125" s="3" t="s">
        <v>36</v>
      </c>
      <c r="B125">
        <f>'[17]TopUp Sample'!B6</f>
        <v>0.84119116599999999</v>
      </c>
      <c r="C125">
        <f>'[17]TopUp Sample'!C6</f>
        <v>0.88338502200000002</v>
      </c>
      <c r="D125">
        <f>'[17]TopUp Sample'!D6</f>
        <v>0.88816222600000005</v>
      </c>
      <c r="E125" s="1">
        <f>B125-2*B132</f>
        <v>0.810559166</v>
      </c>
      <c r="F125" s="1">
        <f t="shared" si="35"/>
        <v>0.85331722200000004</v>
      </c>
      <c r="G125" s="1">
        <f t="shared" si="35"/>
        <v>0.85856762600000003</v>
      </c>
      <c r="H125" s="1">
        <f>B125+2*B132</f>
        <v>0.87182316599999998</v>
      </c>
      <c r="I125" s="1">
        <f t="shared" si="36"/>
        <v>0.913452822</v>
      </c>
      <c r="J125" s="1">
        <f t="shared" si="36"/>
        <v>0.91775682600000008</v>
      </c>
      <c r="M125">
        <f>D125-D9</f>
        <v>-4.1639129999999636E-3</v>
      </c>
      <c r="O125" s="10">
        <f>D125-'TopUp - Base and Sim1-4'!D125</f>
        <v>1.9184130000000632E-3</v>
      </c>
    </row>
    <row r="126" spans="1:15" x14ac:dyDescent="0.25">
      <c r="M126" s="12">
        <f>AVERAGE(M122:M125)</f>
        <v>-7.700170499999992E-3</v>
      </c>
      <c r="N126" t="s">
        <v>147</v>
      </c>
      <c r="O126" s="12">
        <f>AVERAGE(O122:O125)</f>
        <v>3.9228742500000136E-3</v>
      </c>
    </row>
    <row r="127" spans="1:15" x14ac:dyDescent="0.25">
      <c r="A127" t="str">
        <f t="shared" ref="A127:A132" si="37">A120</f>
        <v>Wave</v>
      </c>
      <c r="B127" t="str">
        <f>B98</f>
        <v>P1_R_SD</v>
      </c>
      <c r="C127" t="str">
        <f>C98</f>
        <v>P2_R_SD</v>
      </c>
      <c r="D127" t="str">
        <f>D98</f>
        <v>P3_R_SD</v>
      </c>
      <c r="K127" s="3" t="s">
        <v>30</v>
      </c>
    </row>
    <row r="128" spans="1:15" x14ac:dyDescent="0.25">
      <c r="A128" t="str">
        <f t="shared" si="37"/>
        <v>Wave 12</v>
      </c>
      <c r="B128">
        <f>'[17]TopUp Sample'!B9</f>
        <v>1.44928E-2</v>
      </c>
      <c r="C128">
        <f>'[17]TopUp Sample'!C9</f>
        <v>1.2056799999999999E-2</v>
      </c>
      <c r="D128">
        <f>'[17]TopUp Sample'!D9</f>
        <v>1.07861E-2</v>
      </c>
      <c r="K128">
        <f>2*D128</f>
        <v>2.15722E-2</v>
      </c>
    </row>
    <row r="129" spans="1:11" x14ac:dyDescent="0.25">
      <c r="A129" t="str">
        <f t="shared" si="37"/>
        <v>Wave 13</v>
      </c>
      <c r="B129">
        <f>'[17]TopUp Sample'!B10</f>
        <v>1.5292399999999999E-2</v>
      </c>
      <c r="C129">
        <f>'[17]TopUp Sample'!C10</f>
        <v>1.4419100000000001E-2</v>
      </c>
      <c r="D129">
        <f>'[17]TopUp Sample'!D10</f>
        <v>1.39042E-2</v>
      </c>
      <c r="K129">
        <f>2*D129</f>
        <v>2.78084E-2</v>
      </c>
    </row>
    <row r="130" spans="1:11" x14ac:dyDescent="0.25">
      <c r="A130" t="str">
        <f t="shared" si="37"/>
        <v>Wave 14</v>
      </c>
      <c r="B130">
        <f>'[17]TopUp Sample'!B11</f>
        <v>1.5731700000000001E-2</v>
      </c>
      <c r="C130">
        <f>'[17]TopUp Sample'!C11</f>
        <v>1.4855999999999999E-2</v>
      </c>
      <c r="D130">
        <f>'[17]TopUp Sample'!D11</f>
        <v>1.45702E-2</v>
      </c>
      <c r="K130">
        <f>2*D130</f>
        <v>2.91404E-2</v>
      </c>
    </row>
    <row r="131" spans="1:11" x14ac:dyDescent="0.25">
      <c r="A131" t="str">
        <f t="shared" si="37"/>
        <v>Wave 15</v>
      </c>
      <c r="B131">
        <f>'[17]TopUp Sample'!B12</f>
        <v>1.5697699999999998E-2</v>
      </c>
      <c r="C131">
        <f>'[17]TopUp Sample'!C12</f>
        <v>1.478E-2</v>
      </c>
      <c r="D131">
        <f>'[17]TopUp Sample'!D12</f>
        <v>1.44262E-2</v>
      </c>
      <c r="K131">
        <f>2*D131</f>
        <v>2.88524E-2</v>
      </c>
    </row>
    <row r="132" spans="1:11" x14ac:dyDescent="0.25">
      <c r="A132" t="str">
        <f t="shared" si="37"/>
        <v>Wave 16</v>
      </c>
      <c r="B132">
        <f>'[17]TopUp Sample'!B13</f>
        <v>1.5316E-2</v>
      </c>
      <c r="C132">
        <f>'[17]TopUp Sample'!C13</f>
        <v>1.5033899999999999E-2</v>
      </c>
      <c r="D132">
        <f>'[17]TopUp Sample'!D13</f>
        <v>1.4797299999999999E-2</v>
      </c>
      <c r="K132">
        <f>2*D132</f>
        <v>2.9594599999999999E-2</v>
      </c>
    </row>
    <row r="134" spans="1:11" x14ac:dyDescent="0.25">
      <c r="A134" t="str">
        <f t="shared" ref="A134:A139" si="38">A127</f>
        <v>Wave</v>
      </c>
      <c r="B134" t="str">
        <f>B105</f>
        <v>P1_CV</v>
      </c>
      <c r="C134" t="str">
        <f t="shared" ref="C134:J134" si="39">C105</f>
        <v>P2_CV</v>
      </c>
      <c r="D134" t="str">
        <f t="shared" si="39"/>
        <v>P3_CV</v>
      </c>
      <c r="E134" t="str">
        <f t="shared" si="39"/>
        <v>P1_CV_LB</v>
      </c>
      <c r="F134" t="str">
        <f t="shared" si="39"/>
        <v>P2_CV_LB</v>
      </c>
      <c r="G134" t="str">
        <f t="shared" si="39"/>
        <v>P3_CV_LB</v>
      </c>
      <c r="H134" t="str">
        <f t="shared" si="39"/>
        <v>P1_CV_UB</v>
      </c>
      <c r="I134" t="str">
        <f t="shared" si="39"/>
        <v>P2_CV_UB</v>
      </c>
      <c r="J134" t="str">
        <f t="shared" si="39"/>
        <v>P3_CV_UB</v>
      </c>
    </row>
    <row r="135" spans="1:11" x14ac:dyDescent="0.25">
      <c r="A135" t="str">
        <f t="shared" si="38"/>
        <v>Wave 12</v>
      </c>
      <c r="B135">
        <f>'[17]TopUp Sample'!B16</f>
        <v>8.0844405999999994E-2</v>
      </c>
      <c r="C135">
        <f>'[17]TopUp Sample'!C16</f>
        <v>4.2401899999999999E-2</v>
      </c>
      <c r="D135">
        <f>'[17]TopUp Sample'!D16</f>
        <v>3.4613999999999999E-2</v>
      </c>
      <c r="E135" s="1">
        <f>B135-2*B142</f>
        <v>6.2215605999999993E-2</v>
      </c>
      <c r="F135" s="1">
        <f t="shared" ref="F135:G139" si="40">C135-2*C142</f>
        <v>2.8754099999999998E-2</v>
      </c>
      <c r="G135" s="1">
        <f t="shared" si="40"/>
        <v>2.2837919999999998E-2</v>
      </c>
      <c r="H135" s="1">
        <f>B135+2*B142</f>
        <v>9.9473205999999995E-2</v>
      </c>
      <c r="I135" s="1">
        <f t="shared" ref="I135:J139" si="41">C135+2*C142</f>
        <v>5.6049700000000001E-2</v>
      </c>
      <c r="J135" s="1">
        <f t="shared" si="41"/>
        <v>4.639008E-2</v>
      </c>
    </row>
    <row r="136" spans="1:11" x14ac:dyDescent="0.25">
      <c r="A136" t="str">
        <f t="shared" si="38"/>
        <v>Wave 13</v>
      </c>
      <c r="B136">
        <f>'[17]TopUp Sample'!B17</f>
        <v>7.7527183999999999E-2</v>
      </c>
      <c r="C136">
        <f>'[17]TopUp Sample'!C17</f>
        <v>4.3903999999999999E-2</v>
      </c>
      <c r="D136">
        <f>'[17]TopUp Sample'!D17</f>
        <v>4.6088499999999998E-2</v>
      </c>
      <c r="E136" s="1">
        <f>B136-2*B143</f>
        <v>5.6687983999999997E-2</v>
      </c>
      <c r="F136" s="1">
        <f>C136-2*C143</f>
        <v>2.58532E-2</v>
      </c>
      <c r="G136" s="1">
        <f>D136-2*D143</f>
        <v>2.9047499999999997E-2</v>
      </c>
      <c r="H136" s="1">
        <f>B136+2*B143</f>
        <v>9.8366384000000001E-2</v>
      </c>
      <c r="I136" s="1">
        <f>C136+2*C143</f>
        <v>6.1954799999999997E-2</v>
      </c>
      <c r="J136" s="1">
        <f>D136+2*D143</f>
        <v>6.3129500000000005E-2</v>
      </c>
    </row>
    <row r="137" spans="1:11" x14ac:dyDescent="0.25">
      <c r="A137" t="str">
        <f t="shared" si="38"/>
        <v>Wave 14</v>
      </c>
      <c r="B137">
        <f>'[17]TopUp Sample'!B18</f>
        <v>5.4206799999999999E-2</v>
      </c>
      <c r="C137">
        <f>'[17]TopUp Sample'!C18</f>
        <v>3.9464600000000002E-2</v>
      </c>
      <c r="D137">
        <f>'[17]TopUp Sample'!D18</f>
        <v>3.9123600000000001E-2</v>
      </c>
      <c r="E137" s="1">
        <f>B137-2*B144</f>
        <v>3.3189200000000002E-2</v>
      </c>
      <c r="F137" s="1">
        <f t="shared" si="40"/>
        <v>2.0925400000000004E-2</v>
      </c>
      <c r="G137" s="1">
        <f t="shared" si="40"/>
        <v>2.1278600000000002E-2</v>
      </c>
      <c r="H137" s="1">
        <f>B137+2*B144</f>
        <v>7.5224399999999997E-2</v>
      </c>
      <c r="I137" s="1">
        <f t="shared" si="41"/>
        <v>5.8003800000000001E-2</v>
      </c>
      <c r="J137" s="1">
        <f>D137+2*D144</f>
        <v>5.6968600000000001E-2</v>
      </c>
    </row>
    <row r="138" spans="1:11" x14ac:dyDescent="0.25">
      <c r="A138" t="str">
        <f t="shared" si="38"/>
        <v>Wave 15</v>
      </c>
      <c r="B138">
        <f>'[17]TopUp Sample'!B19</f>
        <v>6.9060015000000002E-2</v>
      </c>
      <c r="C138">
        <f>'[17]TopUp Sample'!C19</f>
        <v>6.2964311999999995E-2</v>
      </c>
      <c r="D138">
        <f>'[17]TopUp Sample'!D19</f>
        <v>6.5512930999999996E-2</v>
      </c>
      <c r="E138" s="1">
        <f>B138-2*B145</f>
        <v>4.7940015000000002E-2</v>
      </c>
      <c r="F138" s="1">
        <f t="shared" si="40"/>
        <v>4.4157111999999998E-2</v>
      </c>
      <c r="G138" s="1">
        <f t="shared" si="40"/>
        <v>4.7500330999999993E-2</v>
      </c>
      <c r="H138" s="1">
        <f>B138+2*B145</f>
        <v>9.0180015000000002E-2</v>
      </c>
      <c r="I138" s="1">
        <f t="shared" si="41"/>
        <v>8.1771511999999991E-2</v>
      </c>
      <c r="J138" s="1">
        <f t="shared" si="41"/>
        <v>8.3525531E-2</v>
      </c>
    </row>
    <row r="139" spans="1:11" x14ac:dyDescent="0.25">
      <c r="A139" t="str">
        <f t="shared" si="38"/>
        <v>Wave 16</v>
      </c>
      <c r="B139">
        <f>'[17]TopUp Sample'!B20</f>
        <v>0.11000004400000001</v>
      </c>
      <c r="C139">
        <f>'[17]TopUp Sample'!C20</f>
        <v>7.6091347000000004E-2</v>
      </c>
      <c r="D139">
        <f>'[17]TopUp Sample'!D20</f>
        <v>7.1296117000000006E-2</v>
      </c>
      <c r="E139" s="1">
        <f>B139-2*B146</f>
        <v>8.8779044000000001E-2</v>
      </c>
      <c r="F139" s="1">
        <f t="shared" si="40"/>
        <v>5.6471146999999999E-2</v>
      </c>
      <c r="G139" s="1">
        <f t="shared" si="40"/>
        <v>5.2429117000000011E-2</v>
      </c>
      <c r="H139" s="1">
        <f>B139+2*B146</f>
        <v>0.13122104400000001</v>
      </c>
      <c r="I139" s="1">
        <f t="shared" si="41"/>
        <v>9.5711547000000008E-2</v>
      </c>
      <c r="J139" s="1">
        <f t="shared" si="41"/>
        <v>9.0163117000000001E-2</v>
      </c>
    </row>
    <row r="141" spans="1:11" x14ac:dyDescent="0.25">
      <c r="A141" t="str">
        <f t="shared" ref="A141:A146" si="42">A134</f>
        <v>Wave</v>
      </c>
      <c r="B141" t="str">
        <f>B112</f>
        <v>P1_CV_SD</v>
      </c>
      <c r="C141" t="str">
        <f>C112</f>
        <v>P2_CV_SD</v>
      </c>
      <c r="D141" t="str">
        <f>D112</f>
        <v>P3_CV_SD</v>
      </c>
      <c r="K141" s="3" t="s">
        <v>30</v>
      </c>
    </row>
    <row r="142" spans="1:11" x14ac:dyDescent="0.25">
      <c r="A142" t="str">
        <f t="shared" si="42"/>
        <v>Wave 12</v>
      </c>
      <c r="B142">
        <f>'[17]TopUp Sample'!B23</f>
        <v>9.3144000000000005E-3</v>
      </c>
      <c r="C142">
        <f>'[17]TopUp Sample'!C23</f>
        <v>6.8238999999999999E-3</v>
      </c>
      <c r="D142">
        <f>'[17]TopUp Sample'!D23</f>
        <v>5.8880399999999998E-3</v>
      </c>
      <c r="K142">
        <f>2*D142</f>
        <v>1.177608E-2</v>
      </c>
    </row>
    <row r="143" spans="1:11" x14ac:dyDescent="0.25">
      <c r="A143" t="str">
        <f t="shared" si="42"/>
        <v>Wave 13</v>
      </c>
      <c r="B143">
        <f>'[17]TopUp Sample'!B24</f>
        <v>1.0419599999999999E-2</v>
      </c>
      <c r="C143">
        <f>'[17]TopUp Sample'!C24</f>
        <v>9.0253999999999994E-3</v>
      </c>
      <c r="D143">
        <f>'[17]TopUp Sample'!D24</f>
        <v>8.5205000000000003E-3</v>
      </c>
      <c r="K143">
        <f>2*D143</f>
        <v>1.7041000000000001E-2</v>
      </c>
    </row>
    <row r="144" spans="1:11" x14ac:dyDescent="0.25">
      <c r="A144" t="str">
        <f t="shared" si="42"/>
        <v>Wave 14</v>
      </c>
      <c r="B144">
        <f>'[17]TopUp Sample'!B25</f>
        <v>1.05088E-2</v>
      </c>
      <c r="C144">
        <f>'[17]TopUp Sample'!C25</f>
        <v>9.2695999999999994E-3</v>
      </c>
      <c r="D144">
        <f>'[17]TopUp Sample'!D25</f>
        <v>8.9224999999999999E-3</v>
      </c>
      <c r="K144">
        <f>2*D144</f>
        <v>1.7845E-2</v>
      </c>
    </row>
    <row r="145" spans="1:11" x14ac:dyDescent="0.25">
      <c r="A145" t="str">
        <f t="shared" si="42"/>
        <v>Wave 15</v>
      </c>
      <c r="B145">
        <f>'[17]TopUp Sample'!B26</f>
        <v>1.056E-2</v>
      </c>
      <c r="C145">
        <f>'[17]TopUp Sample'!C26</f>
        <v>9.4035999999999998E-3</v>
      </c>
      <c r="D145">
        <f>'[17]TopUp Sample'!D26</f>
        <v>9.0063000000000001E-3</v>
      </c>
      <c r="K145">
        <f>2*D145</f>
        <v>1.80126E-2</v>
      </c>
    </row>
    <row r="146" spans="1:11" x14ac:dyDescent="0.25">
      <c r="A146" t="str">
        <f t="shared" si="42"/>
        <v>Wave 16</v>
      </c>
      <c r="B146">
        <f>'[17]TopUp Sample'!B27</f>
        <v>1.06105E-2</v>
      </c>
      <c r="C146">
        <f>'[17]TopUp Sample'!C27</f>
        <v>9.8101000000000004E-3</v>
      </c>
      <c r="D146">
        <f>'[17]TopUp Sample'!D27</f>
        <v>9.4334999999999992E-3</v>
      </c>
      <c r="K146">
        <f>2*D146</f>
        <v>1.8866999999999998E-2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5AA6-F487-42BB-8F18-711082A4C591}">
  <dimension ref="A1:AF37"/>
  <sheetViews>
    <sheetView topLeftCell="A7" zoomScale="130" zoomScaleNormal="130" workbookViewId="0">
      <selection activeCell="J30" sqref="J30"/>
    </sheetView>
  </sheetViews>
  <sheetFormatPr defaultRowHeight="15" x14ac:dyDescent="0.25"/>
  <cols>
    <col min="7" max="7" width="9.5703125" bestFit="1" customWidth="1"/>
    <col min="11" max="11" width="2.42578125" customWidth="1"/>
  </cols>
  <sheetData>
    <row r="1" spans="1:32" x14ac:dyDescent="0.25">
      <c r="A1" s="2" t="s">
        <v>91</v>
      </c>
    </row>
    <row r="2" spans="1:32" x14ac:dyDescent="0.25">
      <c r="W2" t="s">
        <v>166</v>
      </c>
      <c r="AF2" t="s">
        <v>165</v>
      </c>
    </row>
    <row r="3" spans="1:32" x14ac:dyDescent="0.25">
      <c r="A3" s="2" t="s">
        <v>96</v>
      </c>
    </row>
    <row r="4" spans="1:32" x14ac:dyDescent="0.25">
      <c r="A4" s="3"/>
      <c r="B4" s="3" t="s">
        <v>92</v>
      </c>
      <c r="M4" s="3" t="s">
        <v>93</v>
      </c>
    </row>
    <row r="5" spans="1:32" x14ac:dyDescent="0.25">
      <c r="A5" s="3"/>
      <c r="B5" s="3" t="s">
        <v>44</v>
      </c>
      <c r="C5" s="3" t="s">
        <v>37</v>
      </c>
      <c r="D5" s="3" t="s">
        <v>41</v>
      </c>
      <c r="E5" s="3" t="s">
        <v>42</v>
      </c>
      <c r="F5" s="3" t="s">
        <v>43</v>
      </c>
      <c r="G5" s="3" t="s">
        <v>117</v>
      </c>
      <c r="H5" s="3" t="s">
        <v>118</v>
      </c>
      <c r="I5" s="3" t="s">
        <v>119</v>
      </c>
      <c r="J5" s="3" t="s">
        <v>120</v>
      </c>
      <c r="K5" s="3"/>
      <c r="L5" s="3"/>
      <c r="M5" s="3" t="s">
        <v>44</v>
      </c>
      <c r="N5" s="3" t="s">
        <v>37</v>
      </c>
      <c r="O5" s="3" t="s">
        <v>41</v>
      </c>
      <c r="P5" s="3" t="s">
        <v>42</v>
      </c>
      <c r="Q5" s="3" t="s">
        <v>43</v>
      </c>
      <c r="R5" s="3" t="s">
        <v>117</v>
      </c>
      <c r="S5" s="3" t="s">
        <v>118</v>
      </c>
      <c r="T5" s="3" t="s">
        <v>119</v>
      </c>
      <c r="U5" s="3" t="s">
        <v>120</v>
      </c>
    </row>
    <row r="6" spans="1:32" x14ac:dyDescent="0.25">
      <c r="A6" s="3" t="s">
        <v>94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/>
      <c r="L6" s="3" t="s">
        <v>94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</row>
    <row r="7" spans="1:32" x14ac:dyDescent="0.25">
      <c r="A7" t="s">
        <v>32</v>
      </c>
      <c r="B7" s="10">
        <f>[22]Sheet1!B1</f>
        <v>0.9605986475944519</v>
      </c>
      <c r="C7" s="10">
        <f>[22]Sheet1!C1</f>
        <v>0.9605986475944519</v>
      </c>
      <c r="D7" s="10">
        <f>[22]Sheet1!D1</f>
        <v>0.9605986475944519</v>
      </c>
      <c r="E7" s="10">
        <f>[22]Sheet1!E1</f>
        <v>0.9605986475944519</v>
      </c>
      <c r="F7" s="10">
        <f>[22]Sheet1!F1</f>
        <v>0.9605986475944519</v>
      </c>
      <c r="G7" s="10">
        <f>[22]Sheet1!G1</f>
        <v>0.9605986475944519</v>
      </c>
      <c r="H7" s="10">
        <f>[22]Sheet1!H1</f>
        <v>0.9605986475944519</v>
      </c>
      <c r="I7" s="10">
        <f>[22]Sheet1!I1</f>
        <v>0.9605986475944519</v>
      </c>
      <c r="J7" s="10">
        <f>[22]Sheet1!J1</f>
        <v>0.9605986475944519</v>
      </c>
      <c r="L7" t="s">
        <v>32</v>
      </c>
      <c r="M7" s="10">
        <f>[23]Sheet1!B1</f>
        <v>0.92060685157775879</v>
      </c>
      <c r="N7" s="10">
        <f>[23]Sheet1!C1</f>
        <v>0.92060685157775879</v>
      </c>
      <c r="O7" s="10">
        <f>[23]Sheet1!D1</f>
        <v>0.92060685157775879</v>
      </c>
      <c r="P7" s="10">
        <f>[23]Sheet1!E1</f>
        <v>0.92060685157775879</v>
      </c>
      <c r="Q7" s="10">
        <f>[23]Sheet1!F1</f>
        <v>0.92060685157775879</v>
      </c>
      <c r="R7" s="10">
        <f>[23]Sheet1!G1</f>
        <v>0.92060685157775879</v>
      </c>
      <c r="S7" s="10">
        <f>[23]Sheet1!H1</f>
        <v>0.92060685157775879</v>
      </c>
      <c r="T7" s="10">
        <f>[23]Sheet1!I1</f>
        <v>0.92060685157775879</v>
      </c>
      <c r="U7" s="10">
        <f>[23]Sheet1!J1</f>
        <v>0.92060685157775879</v>
      </c>
    </row>
    <row r="8" spans="1:32" x14ac:dyDescent="0.25">
      <c r="A8" t="s">
        <v>33</v>
      </c>
      <c r="B8" s="10">
        <f>[22]Sheet1!B2</f>
        <v>0.94210565090179443</v>
      </c>
      <c r="C8" s="10">
        <f>[22]Sheet1!C2</f>
        <v>0.88032329082489014</v>
      </c>
      <c r="D8" s="10">
        <f>[22]Sheet1!D2</f>
        <v>0.87764137983322144</v>
      </c>
      <c r="E8" s="10">
        <f>[22]Sheet1!E2</f>
        <v>0.87946844100952148</v>
      </c>
      <c r="F8" s="10">
        <f>[22]Sheet1!F2</f>
        <v>0.87973898649215698</v>
      </c>
      <c r="G8" s="10">
        <f>[22]Sheet1!G2</f>
        <v>0.87990367412567139</v>
      </c>
      <c r="H8" s="10">
        <f>[22]Sheet1!H2</f>
        <v>0.87641757726669312</v>
      </c>
      <c r="I8" s="10">
        <f>[22]Sheet1!I2</f>
        <v>0.87977927923202515</v>
      </c>
      <c r="J8" s="10">
        <f>[22]Sheet1!J2</f>
        <v>0.87959295511245728</v>
      </c>
      <c r="L8" t="s">
        <v>33</v>
      </c>
      <c r="M8" s="10">
        <f>[23]Sheet1!B2</f>
        <v>0.87164407968521118</v>
      </c>
      <c r="N8" s="10">
        <f>[23]Sheet1!C2</f>
        <v>0.81154239177703857</v>
      </c>
      <c r="O8" s="10">
        <f>[23]Sheet1!D2</f>
        <v>0.80908626317977905</v>
      </c>
      <c r="P8" s="10">
        <f>[23]Sheet1!E2</f>
        <v>0.81210112571716309</v>
      </c>
      <c r="Q8" s="10">
        <f>[23]Sheet1!F2</f>
        <v>0.81358528137207031</v>
      </c>
      <c r="R8" s="10">
        <f>[23]Sheet1!G2</f>
        <v>0.8120531439781189</v>
      </c>
      <c r="S8" s="10">
        <f>[23]Sheet1!H2</f>
        <v>0.81036245822906494</v>
      </c>
      <c r="T8" s="10">
        <f>[23]Sheet1!I2</f>
        <v>0.81235641241073608</v>
      </c>
      <c r="U8" s="10">
        <f>[23]Sheet1!J2</f>
        <v>0.81567525863647461</v>
      </c>
    </row>
    <row r="9" spans="1:32" x14ac:dyDescent="0.25">
      <c r="A9" t="s">
        <v>34</v>
      </c>
      <c r="B9" s="10">
        <f>[22]Sheet1!B3</f>
        <v>0.9255942702293396</v>
      </c>
      <c r="C9" s="10">
        <f>[22]Sheet1!C3</f>
        <v>0.8859516978263855</v>
      </c>
      <c r="D9" s="10">
        <f>[22]Sheet1!D3</f>
        <v>0.88207811117172241</v>
      </c>
      <c r="E9" s="10">
        <f>[22]Sheet1!E3</f>
        <v>0.8840947151184082</v>
      </c>
      <c r="F9" s="10">
        <f>[22]Sheet1!F3</f>
        <v>0.88568717241287231</v>
      </c>
      <c r="G9" s="10">
        <f>[22]Sheet1!G3</f>
        <v>0.88609200716018677</v>
      </c>
      <c r="H9" s="10">
        <f>[22]Sheet1!H3</f>
        <v>0.88248336315155029</v>
      </c>
      <c r="I9" s="10">
        <f>[22]Sheet1!I3</f>
        <v>0.88363808393478394</v>
      </c>
      <c r="J9" s="10">
        <f>[22]Sheet1!J3</f>
        <v>0.88609200716018677</v>
      </c>
      <c r="L9" t="s">
        <v>34</v>
      </c>
      <c r="M9" s="10">
        <f>[23]Sheet1!B3</f>
        <v>0.84611397981643677</v>
      </c>
      <c r="N9" s="10">
        <f>[23]Sheet1!C3</f>
        <v>0.81169164180755615</v>
      </c>
      <c r="O9" s="10">
        <f>[23]Sheet1!D3</f>
        <v>0.80600100755691528</v>
      </c>
      <c r="P9" s="10">
        <f>[23]Sheet1!E3</f>
        <v>0.80936366319656372</v>
      </c>
      <c r="Q9" s="10">
        <f>[23]Sheet1!F3</f>
        <v>0.81117433309555054</v>
      </c>
      <c r="R9" s="10">
        <f>[23]Sheet1!G3</f>
        <v>0.81272631883621216</v>
      </c>
      <c r="S9" s="10">
        <f>[23]Sheet1!H3</f>
        <v>0.80548369884490967</v>
      </c>
      <c r="T9" s="10">
        <f>[23]Sheet1!I3</f>
        <v>0.80988103151321411</v>
      </c>
      <c r="U9" s="10">
        <f>[23]Sheet1!J3</f>
        <v>0.81169164180755615</v>
      </c>
    </row>
    <row r="10" spans="1:32" x14ac:dyDescent="0.25">
      <c r="A10" t="s">
        <v>35</v>
      </c>
      <c r="B10" s="10">
        <f>[22]Sheet1!B4</f>
        <v>0.91348397731781006</v>
      </c>
      <c r="C10" s="10">
        <f>[22]Sheet1!C4</f>
        <v>0.88454121351242065</v>
      </c>
      <c r="D10" s="10">
        <f>[22]Sheet1!D4</f>
        <v>0.88133686780929565</v>
      </c>
      <c r="E10" s="10">
        <f>[22]Sheet1!E4</f>
        <v>0.88276416063308716</v>
      </c>
      <c r="F10" s="10">
        <f>[22]Sheet1!F4</f>
        <v>0.88485336303710938</v>
      </c>
      <c r="G10" s="10">
        <f>[22]Sheet1!G4</f>
        <v>0.88445156812667847</v>
      </c>
      <c r="H10" s="10">
        <f>[22]Sheet1!H4</f>
        <v>0.88077449798583984</v>
      </c>
      <c r="I10" s="10">
        <f>[22]Sheet1!I4</f>
        <v>0.88229149580001831</v>
      </c>
      <c r="J10" s="10">
        <f>[22]Sheet1!J4</f>
        <v>0.88500481843948364</v>
      </c>
      <c r="L10" t="s">
        <v>35</v>
      </c>
      <c r="M10" s="10">
        <f>[23]Sheet1!B4</f>
        <v>0.81863385438919067</v>
      </c>
      <c r="N10" s="10">
        <f>[23]Sheet1!C4</f>
        <v>0.79032677412033081</v>
      </c>
      <c r="O10" s="10">
        <f>[23]Sheet1!D4</f>
        <v>0.78524720668792725</v>
      </c>
      <c r="P10" s="10">
        <f>[23]Sheet1!E4</f>
        <v>0.78713387250900269</v>
      </c>
      <c r="Q10" s="10">
        <f>[23]Sheet1!F4</f>
        <v>0.79001045227050781</v>
      </c>
      <c r="R10" s="10">
        <f>[23]Sheet1!G4</f>
        <v>0.79137253761291504</v>
      </c>
      <c r="S10" s="10">
        <f>[23]Sheet1!H4</f>
        <v>0.78550875186920166</v>
      </c>
      <c r="T10" s="10">
        <f>[23]Sheet1!I4</f>
        <v>0.78844141960144043</v>
      </c>
      <c r="U10" s="10">
        <f>[23]Sheet1!J4</f>
        <v>0.79105651378631592</v>
      </c>
    </row>
    <row r="11" spans="1:32" x14ac:dyDescent="0.25">
      <c r="A11" t="s">
        <v>36</v>
      </c>
      <c r="B11" s="10">
        <f>[22]Sheet1!B5</f>
        <v>0.89943087100982666</v>
      </c>
      <c r="C11" s="10">
        <f>[22]Sheet1!C5</f>
        <v>0.86499226093292236</v>
      </c>
      <c r="D11" s="10">
        <f>[22]Sheet1!D5</f>
        <v>0.85850131511688232</v>
      </c>
      <c r="E11" s="10">
        <f>[22]Sheet1!E5</f>
        <v>0.86183357238769531</v>
      </c>
      <c r="F11" s="10">
        <f>[22]Sheet1!F5</f>
        <v>0.86474841833114624</v>
      </c>
      <c r="G11" s="10">
        <f>[22]Sheet1!G5</f>
        <v>0.86565345525741577</v>
      </c>
      <c r="H11" s="10">
        <f>[22]Sheet1!H5</f>
        <v>0.85824596881866455</v>
      </c>
      <c r="I11" s="10">
        <f>[22]Sheet1!I5</f>
        <v>0.86213624477386475</v>
      </c>
      <c r="J11" s="10">
        <f>[22]Sheet1!J5</f>
        <v>0.86514389514923096</v>
      </c>
      <c r="L11" t="s">
        <v>36</v>
      </c>
      <c r="M11" s="10">
        <f>[23]Sheet1!B5</f>
        <v>0.80701291561126709</v>
      </c>
      <c r="N11" s="10">
        <f>[23]Sheet1!C5</f>
        <v>0.7726554274559021</v>
      </c>
      <c r="O11" s="10">
        <f>[23]Sheet1!D5</f>
        <v>0.76896733045578003</v>
      </c>
      <c r="P11" s="10">
        <f>[23]Sheet1!E5</f>
        <v>0.76923078298568726</v>
      </c>
      <c r="Q11" s="10">
        <f>[23]Sheet1!F5</f>
        <v>0.77318227291107178</v>
      </c>
      <c r="R11" s="10">
        <f>[23]Sheet1!G5</f>
        <v>0.77239197492599487</v>
      </c>
      <c r="S11" s="10">
        <f>[23]Sheet1!H5</f>
        <v>0.76896733045578003</v>
      </c>
      <c r="T11" s="10">
        <f>[23]Sheet1!I5</f>
        <v>0.77002108097076416</v>
      </c>
      <c r="U11" s="10">
        <f>[23]Sheet1!J5</f>
        <v>0.77318227291107178</v>
      </c>
    </row>
    <row r="12" spans="1:32" x14ac:dyDescent="0.25">
      <c r="D12" s="20"/>
      <c r="G12" s="10">
        <f>G11-B11</f>
        <v>-3.3777415752410889E-2</v>
      </c>
      <c r="H12" s="10">
        <f>H11-B11</f>
        <v>-4.1184902191162109E-2</v>
      </c>
      <c r="I12" s="10">
        <f>I11-B11</f>
        <v>-3.7294626235961914E-2</v>
      </c>
      <c r="N12" s="10"/>
      <c r="R12" s="10">
        <f>R11-M11</f>
        <v>-3.4620940685272217E-2</v>
      </c>
      <c r="S12" s="10">
        <f>S11-M11</f>
        <v>-3.8045585155487061E-2</v>
      </c>
      <c r="V12" s="10"/>
    </row>
    <row r="13" spans="1:32" x14ac:dyDescent="0.25">
      <c r="A13" t="s">
        <v>121</v>
      </c>
      <c r="B13" t="s">
        <v>174</v>
      </c>
      <c r="C13" s="9" t="s">
        <v>153</v>
      </c>
      <c r="D13" s="9" t="s">
        <v>154</v>
      </c>
      <c r="E13" s="9" t="s">
        <v>151</v>
      </c>
      <c r="F13" s="9" t="s">
        <v>152</v>
      </c>
      <c r="G13" s="11" t="s">
        <v>122</v>
      </c>
      <c r="H13" s="11" t="s">
        <v>123</v>
      </c>
      <c r="I13" s="11" t="s">
        <v>124</v>
      </c>
      <c r="J13" s="11" t="s">
        <v>125</v>
      </c>
      <c r="L13" t="s">
        <v>121</v>
      </c>
      <c r="M13" t="s">
        <v>174</v>
      </c>
      <c r="N13" s="9" t="s">
        <v>153</v>
      </c>
      <c r="O13" s="9" t="s">
        <v>154</v>
      </c>
      <c r="P13" s="9" t="s">
        <v>151</v>
      </c>
      <c r="Q13" s="9" t="s">
        <v>152</v>
      </c>
      <c r="R13" s="11" t="s">
        <v>122</v>
      </c>
      <c r="S13" s="11" t="s">
        <v>123</v>
      </c>
      <c r="T13" s="11" t="s">
        <v>124</v>
      </c>
      <c r="U13" s="11" t="s">
        <v>125</v>
      </c>
    </row>
    <row r="14" spans="1:32" x14ac:dyDescent="0.25">
      <c r="A14" t="s">
        <v>32</v>
      </c>
      <c r="B14" s="10">
        <f>C14-D14</f>
        <v>0</v>
      </c>
      <c r="C14" s="13">
        <f t="shared" ref="C14:F16" si="0">C7-$B7</f>
        <v>0</v>
      </c>
      <c r="D14" s="13">
        <f t="shared" si="0"/>
        <v>0</v>
      </c>
      <c r="E14" s="13">
        <f t="shared" si="0"/>
        <v>0</v>
      </c>
      <c r="F14" s="13">
        <f t="shared" si="0"/>
        <v>0</v>
      </c>
      <c r="G14" s="14">
        <f t="shared" ref="G14:J18" si="1">G7-C7</f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L14" t="s">
        <v>32</v>
      </c>
      <c r="M14" s="10">
        <f>N14-O14</f>
        <v>0</v>
      </c>
      <c r="N14" s="13">
        <f>N7-$M7</f>
        <v>0</v>
      </c>
      <c r="O14" s="13">
        <f>O7-$M7</f>
        <v>0</v>
      </c>
      <c r="P14" s="13">
        <f>P7-$M7</f>
        <v>0</v>
      </c>
      <c r="Q14" s="13">
        <f>Q7-$M7</f>
        <v>0</v>
      </c>
      <c r="R14" s="14">
        <f t="shared" ref="R14:U18" si="2">R7-N7</f>
        <v>0</v>
      </c>
      <c r="S14" s="14">
        <f t="shared" si="2"/>
        <v>0</v>
      </c>
      <c r="T14" s="14">
        <f t="shared" si="2"/>
        <v>0</v>
      </c>
      <c r="U14" s="14">
        <f t="shared" si="2"/>
        <v>0</v>
      </c>
    </row>
    <row r="15" spans="1:32" x14ac:dyDescent="0.25">
      <c r="A15" t="s">
        <v>33</v>
      </c>
      <c r="B15" s="10">
        <f>C15-D15</f>
        <v>2.6819109916687012E-3</v>
      </c>
      <c r="C15" s="13">
        <f t="shared" si="0"/>
        <v>-6.1782360076904297E-2</v>
      </c>
      <c r="D15" s="13">
        <f t="shared" si="0"/>
        <v>-6.4464271068572998E-2</v>
      </c>
      <c r="E15" s="13">
        <f t="shared" si="0"/>
        <v>-6.2637209892272949E-2</v>
      </c>
      <c r="F15" s="13">
        <f t="shared" si="0"/>
        <v>-6.2366664409637451E-2</v>
      </c>
      <c r="G15" s="14">
        <f t="shared" si="1"/>
        <v>-4.1961669921875E-4</v>
      </c>
      <c r="H15" s="14">
        <f t="shared" si="1"/>
        <v>-1.2238025665283203E-3</v>
      </c>
      <c r="I15" s="14">
        <f t="shared" si="1"/>
        <v>3.1083822250366211E-4</v>
      </c>
      <c r="J15" s="14">
        <f t="shared" si="1"/>
        <v>-1.4603137969970703E-4</v>
      </c>
      <c r="L15" t="s">
        <v>33</v>
      </c>
      <c r="M15" s="10">
        <f>N15-O15</f>
        <v>2.4561285972595215E-3</v>
      </c>
      <c r="N15" s="13">
        <f>N8-$M8</f>
        <v>-6.0101687908172607E-2</v>
      </c>
      <c r="O15" s="13">
        <f t="shared" ref="O15:Q18" si="3">O8-$M8</f>
        <v>-6.2557816505432129E-2</v>
      </c>
      <c r="P15" s="13">
        <f t="shared" si="3"/>
        <v>-5.9542953968048096E-2</v>
      </c>
      <c r="Q15" s="13">
        <f t="shared" si="3"/>
        <v>-5.8058798313140869E-2</v>
      </c>
      <c r="R15" s="14">
        <f t="shared" si="2"/>
        <v>5.1075220108032227E-4</v>
      </c>
      <c r="S15" s="14">
        <f t="shared" si="2"/>
        <v>1.2761950492858887E-3</v>
      </c>
      <c r="T15" s="14">
        <f t="shared" si="2"/>
        <v>2.5528669357299805E-4</v>
      </c>
      <c r="U15" s="14">
        <f t="shared" si="2"/>
        <v>2.0899772644042969E-3</v>
      </c>
    </row>
    <row r="16" spans="1:32" x14ac:dyDescent="0.25">
      <c r="A16" t="s">
        <v>34</v>
      </c>
      <c r="B16" s="10">
        <f>C16-D16</f>
        <v>3.8735866546630859E-3</v>
      </c>
      <c r="C16" s="13">
        <f t="shared" si="0"/>
        <v>-3.9642572402954102E-2</v>
      </c>
      <c r="D16" s="13">
        <f t="shared" si="0"/>
        <v>-4.3516159057617188E-2</v>
      </c>
      <c r="E16" s="13">
        <f t="shared" si="0"/>
        <v>-4.1499555110931396E-2</v>
      </c>
      <c r="F16" s="13">
        <f t="shared" si="0"/>
        <v>-3.9907097816467285E-2</v>
      </c>
      <c r="G16" s="14">
        <f t="shared" si="1"/>
        <v>1.4030933380126953E-4</v>
      </c>
      <c r="H16" s="14">
        <f t="shared" si="1"/>
        <v>4.0525197982788086E-4</v>
      </c>
      <c r="I16" s="14">
        <f t="shared" si="1"/>
        <v>-4.5663118362426758E-4</v>
      </c>
      <c r="J16" s="14">
        <f t="shared" si="1"/>
        <v>4.0483474731445313E-4</v>
      </c>
      <c r="L16" t="s">
        <v>34</v>
      </c>
      <c r="M16" s="10">
        <f>N16-O16</f>
        <v>5.6906342506408691E-3</v>
      </c>
      <c r="N16" s="13">
        <f>N9-$M9</f>
        <v>-3.4422338008880615E-2</v>
      </c>
      <c r="O16" s="13">
        <f t="shared" si="3"/>
        <v>-4.0112972259521484E-2</v>
      </c>
      <c r="P16" s="13">
        <f t="shared" si="3"/>
        <v>-3.6750316619873047E-2</v>
      </c>
      <c r="Q16" s="13">
        <f t="shared" si="3"/>
        <v>-3.493964672088623E-2</v>
      </c>
      <c r="R16" s="14">
        <f t="shared" si="2"/>
        <v>1.0346770286560059E-3</v>
      </c>
      <c r="S16" s="14">
        <f t="shared" si="2"/>
        <v>-5.1730871200561523E-4</v>
      </c>
      <c r="T16" s="14">
        <f t="shared" si="2"/>
        <v>5.1736831665039063E-4</v>
      </c>
      <c r="U16" s="14">
        <f t="shared" si="2"/>
        <v>5.1730871200561523E-4</v>
      </c>
    </row>
    <row r="17" spans="1:32" x14ac:dyDescent="0.25">
      <c r="A17" t="s">
        <v>35</v>
      </c>
      <c r="B17" s="10">
        <f>C17-D17</f>
        <v>3.204345703125E-3</v>
      </c>
      <c r="C17" s="13">
        <f t="shared" ref="C17:F18" si="4">C10-$B10</f>
        <v>-2.8942763805389404E-2</v>
      </c>
      <c r="D17" s="13">
        <f t="shared" si="4"/>
        <v>-3.2147109508514404E-2</v>
      </c>
      <c r="E17" s="13">
        <f t="shared" si="4"/>
        <v>-3.07198166847229E-2</v>
      </c>
      <c r="F17" s="13">
        <f t="shared" si="4"/>
        <v>-2.8630614280700684E-2</v>
      </c>
      <c r="G17" s="14">
        <f t="shared" si="1"/>
        <v>-8.96453857421875E-5</v>
      </c>
      <c r="H17" s="14">
        <f t="shared" si="1"/>
        <v>-5.6236982345581055E-4</v>
      </c>
      <c r="I17" s="14">
        <f t="shared" si="1"/>
        <v>-4.7266483306884766E-4</v>
      </c>
      <c r="J17" s="14">
        <f t="shared" si="1"/>
        <v>1.5145540237426758E-4</v>
      </c>
      <c r="L17" t="s">
        <v>35</v>
      </c>
      <c r="M17" s="10">
        <f>N17-O17</f>
        <v>5.0795674324035645E-3</v>
      </c>
      <c r="N17" s="13">
        <f>N10-$M10</f>
        <v>-2.8307080268859863E-2</v>
      </c>
      <c r="O17" s="13">
        <f t="shared" si="3"/>
        <v>-3.3386647701263428E-2</v>
      </c>
      <c r="P17" s="13">
        <f t="shared" si="3"/>
        <v>-3.1499981880187988E-2</v>
      </c>
      <c r="Q17" s="13">
        <f t="shared" si="3"/>
        <v>-2.8623402118682861E-2</v>
      </c>
      <c r="R17" s="14">
        <f t="shared" si="2"/>
        <v>1.0457634925842285E-3</v>
      </c>
      <c r="S17" s="14">
        <f t="shared" si="2"/>
        <v>2.6154518127441406E-4</v>
      </c>
      <c r="T17" s="14">
        <f t="shared" si="2"/>
        <v>1.3075470924377441E-3</v>
      </c>
      <c r="U17" s="14">
        <f t="shared" si="2"/>
        <v>1.0460615158081055E-3</v>
      </c>
    </row>
    <row r="18" spans="1:32" x14ac:dyDescent="0.25">
      <c r="A18" t="s">
        <v>36</v>
      </c>
      <c r="B18" s="10">
        <f>C18-D18</f>
        <v>6.4909458160400391E-3</v>
      </c>
      <c r="C18" s="13">
        <f>C11-$B11</f>
        <v>-3.4438610076904297E-2</v>
      </c>
      <c r="D18" s="13">
        <f t="shared" si="4"/>
        <v>-4.0929555892944336E-2</v>
      </c>
      <c r="E18" s="13">
        <f t="shared" si="4"/>
        <v>-3.7597298622131348E-2</v>
      </c>
      <c r="F18" s="13">
        <f t="shared" si="4"/>
        <v>-3.468245267868042E-2</v>
      </c>
      <c r="G18" s="14">
        <f t="shared" si="1"/>
        <v>6.611943244934082E-4</v>
      </c>
      <c r="H18" s="14">
        <f t="shared" si="1"/>
        <v>-2.5534629821777344E-4</v>
      </c>
      <c r="I18" s="14">
        <f t="shared" si="1"/>
        <v>3.0267238616943359E-4</v>
      </c>
      <c r="J18" s="14">
        <f t="shared" si="1"/>
        <v>3.954768180847168E-4</v>
      </c>
      <c r="L18" t="s">
        <v>36</v>
      </c>
      <c r="M18" s="10">
        <f>N18-O18</f>
        <v>3.6880970001220703E-3</v>
      </c>
      <c r="N18" s="13">
        <f>N11-$M11</f>
        <v>-3.435748815536499E-2</v>
      </c>
      <c r="O18" s="13">
        <f t="shared" si="3"/>
        <v>-3.8045585155487061E-2</v>
      </c>
      <c r="P18" s="13">
        <f t="shared" si="3"/>
        <v>-3.7782132625579834E-2</v>
      </c>
      <c r="Q18" s="13">
        <f t="shared" si="3"/>
        <v>-3.3830642700195313E-2</v>
      </c>
      <c r="R18" s="14">
        <f t="shared" si="2"/>
        <v>-2.6345252990722656E-4</v>
      </c>
      <c r="S18" s="14">
        <f t="shared" si="2"/>
        <v>0</v>
      </c>
      <c r="T18" s="14">
        <f t="shared" si="2"/>
        <v>7.902979850769043E-4</v>
      </c>
      <c r="U18" s="14">
        <f t="shared" si="2"/>
        <v>0</v>
      </c>
    </row>
    <row r="19" spans="1:32" x14ac:dyDescent="0.25">
      <c r="B19" t="s">
        <v>155</v>
      </c>
      <c r="C19" s="13">
        <f t="shared" ref="C19:J19" si="5">AVERAGE(C15:C18)</f>
        <v>-4.1201576590538025E-2</v>
      </c>
      <c r="D19" s="13">
        <f t="shared" si="5"/>
        <v>-4.5264273881912231E-2</v>
      </c>
      <c r="E19" s="13">
        <f t="shared" si="5"/>
        <v>-4.3113470077514648E-2</v>
      </c>
      <c r="F19" s="13">
        <f t="shared" si="5"/>
        <v>-4.139670729637146E-2</v>
      </c>
      <c r="G19" s="14">
        <f t="shared" si="5"/>
        <v>7.3060393333435059E-5</v>
      </c>
      <c r="H19" s="14">
        <f t="shared" si="5"/>
        <v>-4.0906667709350586E-4</v>
      </c>
      <c r="I19" s="14">
        <f t="shared" si="5"/>
        <v>-7.8946352005004883E-5</v>
      </c>
      <c r="J19" s="14">
        <f t="shared" si="5"/>
        <v>2.0143389701843262E-4</v>
      </c>
      <c r="M19" t="s">
        <v>155</v>
      </c>
      <c r="N19" s="13">
        <f t="shared" ref="N19:T19" si="6">AVERAGE(N15:N18)</f>
        <v>-3.9297148585319519E-2</v>
      </c>
      <c r="O19" s="13">
        <f t="shared" si="6"/>
        <v>-4.3525755405426025E-2</v>
      </c>
      <c r="P19" s="13">
        <f t="shared" si="6"/>
        <v>-4.1393846273422241E-2</v>
      </c>
      <c r="Q19" s="13">
        <f t="shared" si="6"/>
        <v>-3.8863122463226318E-2</v>
      </c>
      <c r="R19" s="14">
        <f t="shared" si="6"/>
        <v>5.8193504810333252E-4</v>
      </c>
      <c r="S19" s="14">
        <f t="shared" si="6"/>
        <v>2.5510787963867188E-4</v>
      </c>
      <c r="T19" s="14">
        <f t="shared" si="6"/>
        <v>7.1762502193450928E-4</v>
      </c>
      <c r="U19" s="14">
        <f>AVERAGE(U15:U18)</f>
        <v>9.1333687305450439E-4</v>
      </c>
    </row>
    <row r="21" spans="1:32" x14ac:dyDescent="0.25">
      <c r="A21" s="2" t="s">
        <v>95</v>
      </c>
    </row>
    <row r="22" spans="1:32" x14ac:dyDescent="0.25">
      <c r="A22" s="3"/>
      <c r="B22" s="3" t="s">
        <v>92</v>
      </c>
      <c r="M22" s="3" t="s">
        <v>93</v>
      </c>
      <c r="W22" t="s">
        <v>167</v>
      </c>
      <c r="AF22" t="s">
        <v>168</v>
      </c>
    </row>
    <row r="23" spans="1:32" x14ac:dyDescent="0.25">
      <c r="A23" s="3"/>
      <c r="B23" s="3" t="s">
        <v>44</v>
      </c>
      <c r="C23" s="3" t="s">
        <v>37</v>
      </c>
      <c r="D23" s="3" t="s">
        <v>41</v>
      </c>
      <c r="E23" s="3" t="s">
        <v>42</v>
      </c>
      <c r="F23" s="3" t="s">
        <v>43</v>
      </c>
      <c r="G23" s="3" t="s">
        <v>117</v>
      </c>
      <c r="H23" s="3" t="s">
        <v>118</v>
      </c>
      <c r="I23" s="3" t="s">
        <v>119</v>
      </c>
      <c r="J23" s="3" t="s">
        <v>120</v>
      </c>
      <c r="K23" s="3"/>
      <c r="L23" s="3"/>
      <c r="M23" s="3" t="s">
        <v>44</v>
      </c>
      <c r="N23" s="3" t="s">
        <v>37</v>
      </c>
      <c r="O23" s="3" t="s">
        <v>41</v>
      </c>
      <c r="P23" s="3" t="s">
        <v>42</v>
      </c>
      <c r="Q23" s="3" t="s">
        <v>43</v>
      </c>
      <c r="R23" s="3" t="s">
        <v>117</v>
      </c>
      <c r="S23" s="3" t="s">
        <v>118</v>
      </c>
      <c r="T23" s="3" t="s">
        <v>119</v>
      </c>
      <c r="U23" s="3" t="s">
        <v>120</v>
      </c>
    </row>
    <row r="24" spans="1:32" x14ac:dyDescent="0.25">
      <c r="A24" s="3" t="s">
        <v>94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/>
      <c r="L24" s="3" t="s">
        <v>94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</row>
    <row r="25" spans="1:32" x14ac:dyDescent="0.25">
      <c r="A25" t="s">
        <v>32</v>
      </c>
      <c r="B25" s="10">
        <f>[24]Sheet1!B1</f>
        <v>0.9605986475944519</v>
      </c>
      <c r="C25" s="10">
        <f>[24]Sheet1!C1</f>
        <v>0.9605986475944519</v>
      </c>
      <c r="D25" s="10">
        <f>[24]Sheet1!D1</f>
        <v>0.9605986475944519</v>
      </c>
      <c r="E25" s="10">
        <f>[24]Sheet1!E1</f>
        <v>0.9605986475944519</v>
      </c>
      <c r="F25" s="10">
        <f>[24]Sheet1!F1</f>
        <v>0.9605986475944519</v>
      </c>
      <c r="G25" s="10">
        <f>[24]Sheet1!G1</f>
        <v>0.9605986475944519</v>
      </c>
      <c r="H25" s="10">
        <f>[24]Sheet1!H1</f>
        <v>0.9605986475944519</v>
      </c>
      <c r="I25" s="10">
        <f>[24]Sheet1!I1</f>
        <v>0.9605986475944519</v>
      </c>
      <c r="J25" s="10">
        <f>[24]Sheet1!J1</f>
        <v>0.9605986475944519</v>
      </c>
      <c r="L25" t="s">
        <v>32</v>
      </c>
      <c r="M25" s="10">
        <f>[25]Sheet1!B1</f>
        <v>0.92060685157775879</v>
      </c>
      <c r="N25" s="10">
        <f>[25]Sheet1!C1</f>
        <v>0.92060685157775879</v>
      </c>
      <c r="O25" s="10">
        <f>[25]Sheet1!D1</f>
        <v>0.92060685157775879</v>
      </c>
      <c r="P25" s="10">
        <f>[25]Sheet1!E1</f>
        <v>0.92060685157775879</v>
      </c>
      <c r="Q25" s="10">
        <f>[25]Sheet1!F1</f>
        <v>0.92060685157775879</v>
      </c>
      <c r="R25" s="10">
        <f>[25]Sheet1!G1</f>
        <v>0.92060685157775879</v>
      </c>
      <c r="S25" s="10">
        <f>[25]Sheet1!H1</f>
        <v>0.92060685157775879</v>
      </c>
      <c r="T25" s="10">
        <f>[25]Sheet1!I1</f>
        <v>0.92060685157775879</v>
      </c>
      <c r="U25" s="10">
        <f>[25]Sheet1!J1</f>
        <v>0.92060685157775879</v>
      </c>
    </row>
    <row r="26" spans="1:32" x14ac:dyDescent="0.25">
      <c r="A26" t="s">
        <v>33</v>
      </c>
      <c r="B26" s="10">
        <f>[24]Sheet1!B2</f>
        <v>0.93002188205718994</v>
      </c>
      <c r="C26" s="10">
        <f>[24]Sheet1!C2</f>
        <v>0.87130486965179443</v>
      </c>
      <c r="D26" s="10">
        <f>[24]Sheet1!D2</f>
        <v>0.86822611093521118</v>
      </c>
      <c r="E26" s="10">
        <f>[24]Sheet1!E2</f>
        <v>0.87013494968414307</v>
      </c>
      <c r="F26" s="10">
        <f>[24]Sheet1!F2</f>
        <v>0.87095516920089722</v>
      </c>
      <c r="G26" s="10">
        <f>[24]Sheet1!G2</f>
        <v>0.87119913101196289</v>
      </c>
      <c r="H26" s="10">
        <f>[24]Sheet1!H2</f>
        <v>0.86676543951034546</v>
      </c>
      <c r="I26" s="10">
        <f>[24]Sheet1!I2</f>
        <v>0.87044692039489746</v>
      </c>
      <c r="J26" s="10">
        <f>[24]Sheet1!J2</f>
        <v>0.87057536840438843</v>
      </c>
      <c r="L26" t="s">
        <v>33</v>
      </c>
      <c r="M26" s="10">
        <f>[25]Sheet1!B2</f>
        <v>0.85619074106216431</v>
      </c>
      <c r="N26" s="10">
        <f>[25]Sheet1!C2</f>
        <v>0.79948782920837402</v>
      </c>
      <c r="O26" s="10">
        <f>[25]Sheet1!D2</f>
        <v>0.79575121402740479</v>
      </c>
      <c r="P26" s="10">
        <f>[25]Sheet1!E2</f>
        <v>0.79851508140563965</v>
      </c>
      <c r="Q26" s="10">
        <f>[25]Sheet1!F2</f>
        <v>0.80153650045394897</v>
      </c>
      <c r="R26" s="10">
        <f>[25]Sheet1!G2</f>
        <v>0.79948782920837402</v>
      </c>
      <c r="S26" s="10">
        <f>[25]Sheet1!H2</f>
        <v>0.7970309853553772</v>
      </c>
      <c r="T26" s="10">
        <f>[25]Sheet1!I2</f>
        <v>0.79902714490890503</v>
      </c>
      <c r="U26" s="10">
        <f>[25]Sheet1!J2</f>
        <v>0.80312341451644897</v>
      </c>
    </row>
    <row r="27" spans="1:32" x14ac:dyDescent="0.25">
      <c r="A27" t="s">
        <v>34</v>
      </c>
      <c r="B27" s="10">
        <f>[24]Sheet1!B3</f>
        <v>0.90591138601303101</v>
      </c>
      <c r="C27" s="10">
        <f>[24]Sheet1!C3</f>
        <v>0.82088005542755127</v>
      </c>
      <c r="D27" s="10">
        <f>[24]Sheet1!D3</f>
        <v>0.81646627187728882</v>
      </c>
      <c r="E27" s="10">
        <f>[24]Sheet1!E3</f>
        <v>0.8189922571182251</v>
      </c>
      <c r="F27" s="10">
        <f>[24]Sheet1!F3</f>
        <v>0.82021486759185791</v>
      </c>
      <c r="G27" s="10">
        <f>[24]Sheet1!G3</f>
        <v>0.82077199220657349</v>
      </c>
      <c r="H27" s="10">
        <f>[24]Sheet1!H3</f>
        <v>0.81592357158660889</v>
      </c>
      <c r="I27" s="10">
        <f>[24]Sheet1!I3</f>
        <v>0.81918025016784668</v>
      </c>
      <c r="J27" s="10">
        <f>[24]Sheet1!J3</f>
        <v>0.82007002830505371</v>
      </c>
      <c r="L27" t="s">
        <v>34</v>
      </c>
      <c r="M27" s="10">
        <f>[25]Sheet1!B3</f>
        <v>0.81297212839126587</v>
      </c>
      <c r="N27" s="10">
        <f>[25]Sheet1!C3</f>
        <v>0.73725289106369019</v>
      </c>
      <c r="O27" s="10">
        <f>[25]Sheet1!D3</f>
        <v>0.73231011629104614</v>
      </c>
      <c r="P27" s="10">
        <f>[25]Sheet1!E3</f>
        <v>0.73569196462631226</v>
      </c>
      <c r="Q27" s="10">
        <f>[25]Sheet1!F3</f>
        <v>0.73855358362197876</v>
      </c>
      <c r="R27" s="10">
        <f>[25]Sheet1!G3</f>
        <v>0.73673254251480103</v>
      </c>
      <c r="S27" s="10">
        <f>[25]Sheet1!H3</f>
        <v>0.73361080884933472</v>
      </c>
      <c r="T27" s="10">
        <f>[25]Sheet1!I3</f>
        <v>0.73777318000793457</v>
      </c>
      <c r="U27" s="10">
        <f>[25]Sheet1!J3</f>
        <v>0.73907387256622314</v>
      </c>
    </row>
    <row r="28" spans="1:32" x14ac:dyDescent="0.25">
      <c r="A28" t="s">
        <v>35</v>
      </c>
      <c r="B28" s="10">
        <f>[24]Sheet1!B4</f>
        <v>0.88353997468948364</v>
      </c>
      <c r="C28" s="10">
        <f>[24]Sheet1!C4</f>
        <v>0.78454560041427612</v>
      </c>
      <c r="D28" s="10">
        <f>[24]Sheet1!D4</f>
        <v>0.77804780006408691</v>
      </c>
      <c r="E28" s="10">
        <f>[24]Sheet1!E4</f>
        <v>0.78047794103622437</v>
      </c>
      <c r="F28" s="10">
        <f>[24]Sheet1!F4</f>
        <v>0.78379911184310913</v>
      </c>
      <c r="G28" s="10">
        <f>[24]Sheet1!G4</f>
        <v>0.78436613082885742</v>
      </c>
      <c r="H28" s="10">
        <f>[24]Sheet1!H4</f>
        <v>0.77717477083206177</v>
      </c>
      <c r="I28" s="10">
        <f>[24]Sheet1!I4</f>
        <v>0.77952373027801514</v>
      </c>
      <c r="J28" s="10">
        <f>[24]Sheet1!J4</f>
        <v>0.78341162204742432</v>
      </c>
      <c r="L28" t="s">
        <v>35</v>
      </c>
      <c r="M28" s="10">
        <f>[25]Sheet1!B4</f>
        <v>0.77742618322372437</v>
      </c>
      <c r="N28" s="10">
        <f>[25]Sheet1!C4</f>
        <v>0.69064557552337646</v>
      </c>
      <c r="O28" s="10">
        <f>[25]Sheet1!D4</f>
        <v>0.68520957231521606</v>
      </c>
      <c r="P28" s="10">
        <f>[25]Sheet1!E4</f>
        <v>0.6874011754989624</v>
      </c>
      <c r="Q28" s="10">
        <f>[25]Sheet1!F4</f>
        <v>0.69188189506530762</v>
      </c>
      <c r="R28" s="10">
        <f>[25]Sheet1!G4</f>
        <v>0.68959158658981323</v>
      </c>
      <c r="S28" s="10">
        <f>[25]Sheet1!H4</f>
        <v>0.6865277886390686</v>
      </c>
      <c r="T28" s="10">
        <f>[25]Sheet1!I4</f>
        <v>0.68950974941253662</v>
      </c>
      <c r="U28" s="10">
        <f>[25]Sheet1!J4</f>
        <v>0.69346338510513306</v>
      </c>
    </row>
    <row r="29" spans="1:32" x14ac:dyDescent="0.25">
      <c r="A29" t="s">
        <v>36</v>
      </c>
      <c r="B29" s="10">
        <f>[24]Sheet1!B5</f>
        <v>0.86394667625427246</v>
      </c>
      <c r="C29" s="10">
        <f>[24]Sheet1!C5</f>
        <v>0.74539476633071899</v>
      </c>
      <c r="D29" s="10">
        <f>[24]Sheet1!D5</f>
        <v>0.73530137538909912</v>
      </c>
      <c r="E29" s="10">
        <f>[24]Sheet1!E5</f>
        <v>0.73908394575119019</v>
      </c>
      <c r="F29" s="10">
        <f>[24]Sheet1!F5</f>
        <v>0.74506580829620361</v>
      </c>
      <c r="G29" s="10">
        <f>[24]Sheet1!G5</f>
        <v>0.74605262279510498</v>
      </c>
      <c r="H29" s="10">
        <f>[24]Sheet1!H5</f>
        <v>0.73447906970977783</v>
      </c>
      <c r="I29" s="10">
        <f>[24]Sheet1!I5</f>
        <v>0.73867279291152954</v>
      </c>
      <c r="J29" s="10">
        <f>[24]Sheet1!J5</f>
        <v>0.74475783109664917</v>
      </c>
      <c r="L29" t="s">
        <v>36</v>
      </c>
      <c r="M29" s="10">
        <f>[25]Sheet1!B5</f>
        <v>0.75346481800079346</v>
      </c>
      <c r="N29" s="10">
        <f>[25]Sheet1!C5</f>
        <v>0.64917421340942383</v>
      </c>
      <c r="O29" s="10">
        <f>[25]Sheet1!D5</f>
        <v>0.64162003993988037</v>
      </c>
      <c r="P29" s="10">
        <f>[25]Sheet1!E5</f>
        <v>0.64375168085098267</v>
      </c>
      <c r="Q29" s="10">
        <f>[25]Sheet1!F5</f>
        <v>0.64988011121749878</v>
      </c>
      <c r="R29" s="10">
        <f>[25]Sheet1!G5</f>
        <v>0.64784228801727295</v>
      </c>
      <c r="S29" s="10">
        <f>[25]Sheet1!H5</f>
        <v>0.6429523229598999</v>
      </c>
      <c r="T29" s="10">
        <f>[25]Sheet1!I5</f>
        <v>0.64614975452423096</v>
      </c>
      <c r="U29" s="10">
        <f>[25]Sheet1!J5</f>
        <v>0.65121233463287354</v>
      </c>
      <c r="V29" s="10"/>
    </row>
    <row r="30" spans="1:32" x14ac:dyDescent="0.25">
      <c r="C30" s="10"/>
      <c r="G30" s="10">
        <f>G29-B29</f>
        <v>-0.11789405345916748</v>
      </c>
      <c r="H30" s="10">
        <f>H29-B29</f>
        <v>-0.12946760654449463</v>
      </c>
      <c r="I30" s="10">
        <f>I29-B29</f>
        <v>-0.12527388334274292</v>
      </c>
      <c r="J30" s="10">
        <f>J29-B29</f>
        <v>-0.11918884515762329</v>
      </c>
      <c r="N30" s="10">
        <f>N29-O29</f>
        <v>7.554173469543457E-3</v>
      </c>
      <c r="R30" s="10">
        <f>R29-M29</f>
        <v>-0.10562252998352051</v>
      </c>
      <c r="S30" s="10">
        <f>S29-M29</f>
        <v>-0.11051249504089355</v>
      </c>
      <c r="V30" s="10"/>
    </row>
    <row r="31" spans="1:32" x14ac:dyDescent="0.25">
      <c r="A31" t="s">
        <v>121</v>
      </c>
      <c r="B31" t="s">
        <v>174</v>
      </c>
      <c r="C31" s="9" t="s">
        <v>153</v>
      </c>
      <c r="D31" s="9" t="s">
        <v>154</v>
      </c>
      <c r="E31" s="9" t="s">
        <v>151</v>
      </c>
      <c r="F31" s="9" t="s">
        <v>152</v>
      </c>
      <c r="G31" s="11" t="s">
        <v>122</v>
      </c>
      <c r="H31" s="11" t="s">
        <v>123</v>
      </c>
      <c r="I31" s="11" t="s">
        <v>124</v>
      </c>
      <c r="J31" s="11" t="s">
        <v>125</v>
      </c>
      <c r="L31" t="s">
        <v>121</v>
      </c>
      <c r="M31" t="s">
        <v>174</v>
      </c>
      <c r="N31" s="9" t="s">
        <v>153</v>
      </c>
      <c r="O31" s="9" t="s">
        <v>154</v>
      </c>
      <c r="P31" s="9" t="s">
        <v>151</v>
      </c>
      <c r="Q31" s="9" t="s">
        <v>152</v>
      </c>
      <c r="R31" s="11" t="s">
        <v>122</v>
      </c>
      <c r="S31" s="11" t="s">
        <v>123</v>
      </c>
      <c r="T31" s="11" t="s">
        <v>124</v>
      </c>
      <c r="U31" s="11" t="s">
        <v>125</v>
      </c>
    </row>
    <row r="32" spans="1:32" x14ac:dyDescent="0.25">
      <c r="A32" t="s">
        <v>32</v>
      </c>
      <c r="B32" s="10">
        <f>C32-D32</f>
        <v>0</v>
      </c>
      <c r="C32" s="13">
        <f t="shared" ref="C32:F36" si="7">C25-$B25</f>
        <v>0</v>
      </c>
      <c r="D32" s="13">
        <f t="shared" si="7"/>
        <v>0</v>
      </c>
      <c r="E32" s="13">
        <f t="shared" si="7"/>
        <v>0</v>
      </c>
      <c r="F32" s="13">
        <f t="shared" si="7"/>
        <v>0</v>
      </c>
      <c r="G32" s="14">
        <f t="shared" ref="G32:J36" si="8">G25-C25</f>
        <v>0</v>
      </c>
      <c r="H32" s="14">
        <f t="shared" si="8"/>
        <v>0</v>
      </c>
      <c r="I32" s="14">
        <f t="shared" si="8"/>
        <v>0</v>
      </c>
      <c r="J32" s="14">
        <f t="shared" si="8"/>
        <v>0</v>
      </c>
      <c r="L32" t="s">
        <v>32</v>
      </c>
      <c r="M32" s="10">
        <f>N32-O32</f>
        <v>0</v>
      </c>
      <c r="N32" s="13">
        <f t="shared" ref="N32:Q36" si="9">N25-$M25</f>
        <v>0</v>
      </c>
      <c r="O32" s="13">
        <f t="shared" si="9"/>
        <v>0</v>
      </c>
      <c r="P32" s="13">
        <f t="shared" si="9"/>
        <v>0</v>
      </c>
      <c r="Q32" s="13">
        <f t="shared" si="9"/>
        <v>0</v>
      </c>
      <c r="R32" s="14">
        <f t="shared" ref="R32:U36" si="10">R25-N25</f>
        <v>0</v>
      </c>
      <c r="S32" s="14">
        <f t="shared" si="10"/>
        <v>0</v>
      </c>
      <c r="T32" s="14">
        <f t="shared" si="10"/>
        <v>0</v>
      </c>
      <c r="U32" s="14">
        <f t="shared" si="10"/>
        <v>0</v>
      </c>
    </row>
    <row r="33" spans="1:21" x14ac:dyDescent="0.25">
      <c r="A33" t="s">
        <v>33</v>
      </c>
      <c r="B33" s="10">
        <f>C33-D33</f>
        <v>3.078758716583252E-3</v>
      </c>
      <c r="C33" s="13">
        <f t="shared" si="7"/>
        <v>-5.8717012405395508E-2</v>
      </c>
      <c r="D33" s="13">
        <f t="shared" si="7"/>
        <v>-6.179577112197876E-2</v>
      </c>
      <c r="E33" s="13">
        <f t="shared" si="7"/>
        <v>-5.9886932373046875E-2</v>
      </c>
      <c r="F33" s="13">
        <f t="shared" si="7"/>
        <v>-5.9066712856292725E-2</v>
      </c>
      <c r="G33" s="14">
        <f t="shared" si="8"/>
        <v>-1.0573863983154297E-4</v>
      </c>
      <c r="H33" s="14">
        <f t="shared" si="8"/>
        <v>-1.4606714248657227E-3</v>
      </c>
      <c r="I33" s="14">
        <f t="shared" si="8"/>
        <v>3.1197071075439453E-4</v>
      </c>
      <c r="J33" s="14">
        <f t="shared" si="8"/>
        <v>-3.7980079650878906E-4</v>
      </c>
      <c r="L33" t="s">
        <v>33</v>
      </c>
      <c r="M33" s="10">
        <f>N33-O33</f>
        <v>3.7366151809692383E-3</v>
      </c>
      <c r="N33" s="13">
        <f t="shared" si="9"/>
        <v>-5.6702911853790283E-2</v>
      </c>
      <c r="O33" s="13">
        <f t="shared" si="9"/>
        <v>-6.0439527034759521E-2</v>
      </c>
      <c r="P33" s="13">
        <f t="shared" si="9"/>
        <v>-5.7675659656524658E-2</v>
      </c>
      <c r="Q33" s="13">
        <f t="shared" si="9"/>
        <v>-5.4654240608215332E-2</v>
      </c>
      <c r="R33" s="14">
        <f t="shared" si="10"/>
        <v>0</v>
      </c>
      <c r="S33" s="14">
        <f t="shared" si="10"/>
        <v>1.2797713279724121E-3</v>
      </c>
      <c r="T33" s="14">
        <f t="shared" si="10"/>
        <v>5.1206350326538086E-4</v>
      </c>
      <c r="U33" s="14">
        <f t="shared" si="10"/>
        <v>1.5869140625E-3</v>
      </c>
    </row>
    <row r="34" spans="1:21" x14ac:dyDescent="0.25">
      <c r="A34" t="s">
        <v>34</v>
      </c>
      <c r="B34" s="10">
        <f>C34-D34</f>
        <v>4.4137835502624512E-3</v>
      </c>
      <c r="C34" s="13">
        <f t="shared" si="7"/>
        <v>-8.5031330585479736E-2</v>
      </c>
      <c r="D34" s="13">
        <f t="shared" si="7"/>
        <v>-8.9445114135742188E-2</v>
      </c>
      <c r="E34" s="13">
        <f t="shared" si="7"/>
        <v>-8.6919128894805908E-2</v>
      </c>
      <c r="F34" s="13">
        <f t="shared" si="7"/>
        <v>-8.5696518421173096E-2</v>
      </c>
      <c r="G34" s="14">
        <f t="shared" si="8"/>
        <v>-1.080632209777832E-4</v>
      </c>
      <c r="H34" s="14">
        <f t="shared" si="8"/>
        <v>-5.4270029067993164E-4</v>
      </c>
      <c r="I34" s="14">
        <f t="shared" si="8"/>
        <v>1.8799304962158203E-4</v>
      </c>
      <c r="J34" s="14">
        <f t="shared" si="8"/>
        <v>-1.4483928680419922E-4</v>
      </c>
      <c r="L34" t="s">
        <v>34</v>
      </c>
      <c r="M34" s="10">
        <f>N34-O34</f>
        <v>4.942774772644043E-3</v>
      </c>
      <c r="N34" s="13">
        <f t="shared" si="9"/>
        <v>-7.5719237327575684E-2</v>
      </c>
      <c r="O34" s="13">
        <f t="shared" si="9"/>
        <v>-8.0662012100219727E-2</v>
      </c>
      <c r="P34" s="13">
        <f t="shared" si="9"/>
        <v>-7.7280163764953613E-2</v>
      </c>
      <c r="Q34" s="13">
        <f t="shared" si="9"/>
        <v>-7.4418544769287109E-2</v>
      </c>
      <c r="R34" s="14">
        <f t="shared" si="10"/>
        <v>-5.2034854888916016E-4</v>
      </c>
      <c r="S34" s="14">
        <f t="shared" si="10"/>
        <v>1.3006925582885742E-3</v>
      </c>
      <c r="T34" s="14">
        <f t="shared" si="10"/>
        <v>2.0812153816223145E-3</v>
      </c>
      <c r="U34" s="14">
        <f t="shared" si="10"/>
        <v>5.2028894424438477E-4</v>
      </c>
    </row>
    <row r="35" spans="1:21" x14ac:dyDescent="0.25">
      <c r="A35" t="s">
        <v>35</v>
      </c>
      <c r="B35" s="10">
        <f>C35-D35</f>
        <v>6.497800350189209E-3</v>
      </c>
      <c r="C35" s="13">
        <f t="shared" si="7"/>
        <v>-9.899437427520752E-2</v>
      </c>
      <c r="D35" s="13">
        <f t="shared" si="7"/>
        <v>-0.10549217462539673</v>
      </c>
      <c r="E35" s="13">
        <f t="shared" si="7"/>
        <v>-0.10306203365325928</v>
      </c>
      <c r="F35" s="13">
        <f t="shared" si="7"/>
        <v>-9.9740862846374512E-2</v>
      </c>
      <c r="G35" s="14">
        <f t="shared" si="8"/>
        <v>-1.7946958541870117E-4</v>
      </c>
      <c r="H35" s="14">
        <f t="shared" si="8"/>
        <v>-8.7302923202514648E-4</v>
      </c>
      <c r="I35" s="14">
        <f t="shared" si="8"/>
        <v>-9.5421075820922852E-4</v>
      </c>
      <c r="J35" s="14">
        <f t="shared" si="8"/>
        <v>-3.8748979568481445E-4</v>
      </c>
      <c r="L35" t="s">
        <v>35</v>
      </c>
      <c r="M35" s="10">
        <f>N35-O35</f>
        <v>5.4360032081604004E-3</v>
      </c>
      <c r="N35" s="13">
        <f t="shared" si="9"/>
        <v>-8.67806077003479E-2</v>
      </c>
      <c r="O35" s="13">
        <f t="shared" si="9"/>
        <v>-9.2216610908508301E-2</v>
      </c>
      <c r="P35" s="13">
        <f t="shared" si="9"/>
        <v>-9.0025007724761963E-2</v>
      </c>
      <c r="Q35" s="13">
        <f t="shared" si="9"/>
        <v>-8.5544288158416748E-2</v>
      </c>
      <c r="R35" s="14">
        <f t="shared" si="10"/>
        <v>-1.0539889335632324E-3</v>
      </c>
      <c r="S35" s="14">
        <f t="shared" si="10"/>
        <v>1.3182163238525391E-3</v>
      </c>
      <c r="T35" s="14">
        <f t="shared" si="10"/>
        <v>2.1085739135742188E-3</v>
      </c>
      <c r="U35" s="14">
        <f t="shared" si="10"/>
        <v>1.5814900398254395E-3</v>
      </c>
    </row>
    <row r="36" spans="1:21" x14ac:dyDescent="0.25">
      <c r="A36" t="s">
        <v>36</v>
      </c>
      <c r="B36" s="10">
        <f>C36-D36</f>
        <v>1.0093390941619873E-2</v>
      </c>
      <c r="C36" s="13">
        <f t="shared" si="7"/>
        <v>-0.11855190992355347</v>
      </c>
      <c r="D36" s="13">
        <f t="shared" si="7"/>
        <v>-0.12864530086517334</v>
      </c>
      <c r="E36" s="13">
        <f t="shared" si="7"/>
        <v>-0.12486273050308228</v>
      </c>
      <c r="F36" s="13">
        <f t="shared" si="7"/>
        <v>-0.11888086795806885</v>
      </c>
      <c r="G36" s="14">
        <f t="shared" si="8"/>
        <v>6.5785646438598633E-4</v>
      </c>
      <c r="H36" s="14">
        <f t="shared" si="8"/>
        <v>-8.2230567932128906E-4</v>
      </c>
      <c r="I36" s="14">
        <f t="shared" si="8"/>
        <v>-4.1115283966064453E-4</v>
      </c>
      <c r="J36" s="14">
        <f t="shared" si="8"/>
        <v>-3.0797719955444336E-4</v>
      </c>
      <c r="L36" t="s">
        <v>36</v>
      </c>
      <c r="M36" s="10">
        <f>N36-O36</f>
        <v>7.554173469543457E-3</v>
      </c>
      <c r="N36" s="13">
        <f t="shared" si="9"/>
        <v>-0.10429060459136963</v>
      </c>
      <c r="O36" s="13">
        <f t="shared" si="9"/>
        <v>-0.11184477806091309</v>
      </c>
      <c r="P36" s="13">
        <f t="shared" si="9"/>
        <v>-0.10971313714981079</v>
      </c>
      <c r="Q36" s="13">
        <f t="shared" si="9"/>
        <v>-0.10358470678329468</v>
      </c>
      <c r="R36" s="14">
        <f t="shared" si="10"/>
        <v>-1.3319253921508789E-3</v>
      </c>
      <c r="S36" s="14">
        <f t="shared" si="10"/>
        <v>1.3322830200195313E-3</v>
      </c>
      <c r="T36" s="14">
        <f t="shared" si="10"/>
        <v>2.398073673248291E-3</v>
      </c>
      <c r="U36" s="14">
        <f t="shared" si="10"/>
        <v>1.3322234153747559E-3</v>
      </c>
    </row>
    <row r="37" spans="1:21" x14ac:dyDescent="0.25">
      <c r="B37" t="s">
        <v>155</v>
      </c>
      <c r="C37" s="13">
        <f t="shared" ref="C37:J37" si="11">AVERAGE(C33:C36)</f>
        <v>-9.0323656797409058E-2</v>
      </c>
      <c r="D37" s="13">
        <f t="shared" si="11"/>
        <v>-9.6344590187072754E-2</v>
      </c>
      <c r="E37" s="13">
        <f t="shared" si="11"/>
        <v>-9.3682706356048584E-2</v>
      </c>
      <c r="F37" s="13">
        <f t="shared" si="11"/>
        <v>-9.0846240520477295E-2</v>
      </c>
      <c r="G37" s="14">
        <f t="shared" si="11"/>
        <v>6.6146254539489746E-5</v>
      </c>
      <c r="H37" s="14">
        <f t="shared" si="11"/>
        <v>-9.2467665672302246E-4</v>
      </c>
      <c r="I37" s="14">
        <f t="shared" si="11"/>
        <v>-2.1634995937347412E-4</v>
      </c>
      <c r="J37" s="14">
        <f t="shared" si="11"/>
        <v>-3.0502676963806152E-4</v>
      </c>
      <c r="M37" t="s">
        <v>155</v>
      </c>
      <c r="N37" s="13">
        <f t="shared" ref="N37:U37" si="12">AVERAGE(N33:N36)</f>
        <v>-8.0873340368270874E-2</v>
      </c>
      <c r="O37" s="13">
        <f t="shared" si="12"/>
        <v>-8.6290732026100159E-2</v>
      </c>
      <c r="P37" s="13">
        <f t="shared" si="12"/>
        <v>-8.3673492074012756E-2</v>
      </c>
      <c r="Q37" s="13">
        <f t="shared" si="12"/>
        <v>-7.9550445079803467E-2</v>
      </c>
      <c r="R37" s="14">
        <f t="shared" si="12"/>
        <v>-7.2656571865081787E-4</v>
      </c>
      <c r="S37" s="14">
        <f t="shared" si="12"/>
        <v>1.3077408075332642E-3</v>
      </c>
      <c r="T37" s="14">
        <f t="shared" si="12"/>
        <v>1.7749816179275513E-3</v>
      </c>
      <c r="U37" s="14">
        <f t="shared" si="12"/>
        <v>1.255229115486145E-3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DDA0-0AC3-4F2F-8EAA-CBD205F6EECC}">
  <dimension ref="A1:BC130"/>
  <sheetViews>
    <sheetView topLeftCell="T1" workbookViewId="0">
      <selection activeCell="AG12" sqref="AG12"/>
    </sheetView>
  </sheetViews>
  <sheetFormatPr defaultRowHeight="15" x14ac:dyDescent="0.25"/>
  <cols>
    <col min="22" max="23" width="11.5703125" customWidth="1"/>
    <col min="24" max="25" width="11.28515625" bestFit="1" customWidth="1"/>
    <col min="34" max="34" width="3.85546875" customWidth="1"/>
    <col min="37" max="37" width="3.140625" customWidth="1"/>
    <col min="40" max="40" width="2.7109375" customWidth="1"/>
  </cols>
  <sheetData>
    <row r="1" spans="1:42" x14ac:dyDescent="0.25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2" x14ac:dyDescent="0.25">
      <c r="AF2" s="3" t="s">
        <v>56</v>
      </c>
      <c r="AG2" s="3" t="s">
        <v>57</v>
      </c>
      <c r="AH2" s="3"/>
      <c r="AI2" s="3" t="s">
        <v>56</v>
      </c>
      <c r="AJ2" s="3" t="s">
        <v>57</v>
      </c>
      <c r="AK2" s="3"/>
      <c r="AL2" s="3" t="s">
        <v>56</v>
      </c>
      <c r="AM2" s="3" t="s">
        <v>57</v>
      </c>
      <c r="AN2" s="3"/>
      <c r="AO2" s="3" t="s">
        <v>56</v>
      </c>
      <c r="AP2" s="3" t="s">
        <v>57</v>
      </c>
    </row>
    <row r="3" spans="1:42" x14ac:dyDescent="0.25">
      <c r="A3" s="2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42" x14ac:dyDescent="0.25">
      <c r="B4" t="s">
        <v>40</v>
      </c>
      <c r="F4" t="s">
        <v>98</v>
      </c>
      <c r="V4" t="s">
        <v>40</v>
      </c>
      <c r="X4" t="s">
        <v>65</v>
      </c>
      <c r="AF4" t="s">
        <v>46</v>
      </c>
    </row>
    <row r="5" spans="1:42" x14ac:dyDescent="0.25">
      <c r="B5" t="s">
        <v>101</v>
      </c>
      <c r="F5" t="s">
        <v>59</v>
      </c>
      <c r="J5" t="s">
        <v>60</v>
      </c>
      <c r="N5" t="s">
        <v>61</v>
      </c>
      <c r="R5" t="s">
        <v>62</v>
      </c>
      <c r="V5" t="s">
        <v>44</v>
      </c>
      <c r="X5" t="s">
        <v>37</v>
      </c>
      <c r="Z5" t="s">
        <v>41</v>
      </c>
      <c r="AB5" t="s">
        <v>42</v>
      </c>
      <c r="AD5" t="s">
        <v>43</v>
      </c>
      <c r="AF5" t="s">
        <v>37</v>
      </c>
      <c r="AI5" t="s">
        <v>41</v>
      </c>
      <c r="AL5" t="s">
        <v>42</v>
      </c>
      <c r="AO5" t="s">
        <v>43</v>
      </c>
    </row>
    <row r="6" spans="1:42" x14ac:dyDescent="0.25">
      <c r="B6" t="s">
        <v>99</v>
      </c>
      <c r="C6" t="s">
        <v>100</v>
      </c>
      <c r="D6" t="s">
        <v>63</v>
      </c>
      <c r="E6" t="s">
        <v>64</v>
      </c>
      <c r="F6" t="s">
        <v>99</v>
      </c>
      <c r="G6" t="s">
        <v>100</v>
      </c>
      <c r="H6" t="s">
        <v>63</v>
      </c>
      <c r="I6" t="s">
        <v>64</v>
      </c>
      <c r="J6" t="s">
        <v>99</v>
      </c>
      <c r="K6" t="s">
        <v>100</v>
      </c>
      <c r="L6" t="s">
        <v>63</v>
      </c>
      <c r="M6" t="s">
        <v>64</v>
      </c>
      <c r="N6" t="s">
        <v>99</v>
      </c>
      <c r="O6" t="s">
        <v>100</v>
      </c>
      <c r="P6" t="s">
        <v>63</v>
      </c>
      <c r="Q6" t="s">
        <v>64</v>
      </c>
      <c r="R6" t="s">
        <v>99</v>
      </c>
      <c r="S6" t="s">
        <v>100</v>
      </c>
      <c r="T6" t="s">
        <v>63</v>
      </c>
      <c r="U6" t="s">
        <v>64</v>
      </c>
      <c r="V6" t="s">
        <v>38</v>
      </c>
      <c r="W6" t="s">
        <v>39</v>
      </c>
      <c r="X6" t="s">
        <v>38</v>
      </c>
      <c r="Y6" t="s">
        <v>39</v>
      </c>
      <c r="Z6" t="s">
        <v>38</v>
      </c>
      <c r="AA6" t="s">
        <v>39</v>
      </c>
      <c r="AB6" t="s">
        <v>38</v>
      </c>
      <c r="AC6" t="s">
        <v>39</v>
      </c>
      <c r="AD6" t="s">
        <v>38</v>
      </c>
      <c r="AE6" t="s">
        <v>39</v>
      </c>
      <c r="AF6" t="s">
        <v>38</v>
      </c>
      <c r="AG6" t="s">
        <v>39</v>
      </c>
      <c r="AI6" t="s">
        <v>38</v>
      </c>
      <c r="AJ6" t="s">
        <v>39</v>
      </c>
      <c r="AL6" t="s">
        <v>38</v>
      </c>
      <c r="AM6" t="s">
        <v>39</v>
      </c>
      <c r="AO6" t="s">
        <v>38</v>
      </c>
      <c r="AP6" t="s">
        <v>39</v>
      </c>
    </row>
    <row r="7" spans="1:42" x14ac:dyDescent="0.25">
      <c r="A7" s="3" t="s">
        <v>32</v>
      </c>
      <c r="B7" s="18">
        <f>C95</f>
        <v>13603</v>
      </c>
      <c r="C7" s="18">
        <f t="shared" ref="C7:U11" si="0">D95</f>
        <v>7625</v>
      </c>
      <c r="D7" s="18">
        <f t="shared" si="0"/>
        <v>2.907969</v>
      </c>
      <c r="E7" s="18">
        <f t="shared" si="0"/>
        <v>1.3757379999999999</v>
      </c>
      <c r="F7" s="18">
        <f t="shared" si="0"/>
        <v>0</v>
      </c>
      <c r="G7" s="18">
        <f t="shared" si="0"/>
        <v>0</v>
      </c>
      <c r="H7" s="18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8">
        <f t="shared" si="0"/>
        <v>0</v>
      </c>
      <c r="M7" s="18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8">
        <f t="shared" si="0"/>
        <v>0</v>
      </c>
      <c r="R7" s="18">
        <f t="shared" si="0"/>
        <v>0</v>
      </c>
      <c r="S7" s="18">
        <f t="shared" si="0"/>
        <v>0</v>
      </c>
      <c r="T7" s="18">
        <f t="shared" si="0"/>
        <v>0</v>
      </c>
      <c r="U7" s="18">
        <f t="shared" si="0"/>
        <v>0</v>
      </c>
      <c r="V7" s="6">
        <f>C7*D7</f>
        <v>22173.263625</v>
      </c>
      <c r="W7" s="6">
        <f>C7*E7</f>
        <v>10490.00225</v>
      </c>
      <c r="X7" s="7">
        <f>G7*H7</f>
        <v>0</v>
      </c>
      <c r="Y7" s="7">
        <f>G7*I7</f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4">
        <v>0</v>
      </c>
      <c r="AG7" s="4">
        <v>0</v>
      </c>
      <c r="AH7" s="4"/>
      <c r="AI7" s="4">
        <v>0</v>
      </c>
      <c r="AJ7" s="4">
        <v>0</v>
      </c>
      <c r="AK7" s="4"/>
      <c r="AL7" s="4">
        <v>0</v>
      </c>
      <c r="AM7" s="4">
        <v>0</v>
      </c>
      <c r="AN7" s="4"/>
      <c r="AO7" s="4">
        <v>0</v>
      </c>
      <c r="AP7" s="4">
        <v>0</v>
      </c>
    </row>
    <row r="8" spans="1:42" x14ac:dyDescent="0.25">
      <c r="A8" s="3" t="s">
        <v>33</v>
      </c>
      <c r="B8" s="18">
        <f>C96</f>
        <v>13603</v>
      </c>
      <c r="C8" s="18">
        <f t="shared" ref="C8:Q8" si="1">D96</f>
        <v>7736</v>
      </c>
      <c r="D8" s="18">
        <f t="shared" si="1"/>
        <v>2.860179</v>
      </c>
      <c r="E8" s="18">
        <f t="shared" si="1"/>
        <v>1.3217570000000001</v>
      </c>
      <c r="F8" s="18">
        <f t="shared" si="1"/>
        <v>441</v>
      </c>
      <c r="G8" s="18">
        <f t="shared" si="1"/>
        <v>345</v>
      </c>
      <c r="H8" s="18">
        <f t="shared" si="1"/>
        <v>1.4811589999999999</v>
      </c>
      <c r="I8" s="18">
        <f t="shared" si="1"/>
        <v>1.446377</v>
      </c>
      <c r="J8" s="18">
        <f t="shared" si="1"/>
        <v>441</v>
      </c>
      <c r="K8" s="18">
        <f t="shared" si="1"/>
        <v>334</v>
      </c>
      <c r="L8" s="18">
        <f t="shared" si="1"/>
        <v>1.4850300000000001</v>
      </c>
      <c r="M8" s="18">
        <f t="shared" si="1"/>
        <v>1.389222</v>
      </c>
      <c r="N8" s="18">
        <f t="shared" si="1"/>
        <v>422</v>
      </c>
      <c r="O8" s="18">
        <f t="shared" si="1"/>
        <v>325</v>
      </c>
      <c r="P8" s="18">
        <f t="shared" si="1"/>
        <v>1.3784620000000001</v>
      </c>
      <c r="Q8" s="18">
        <f t="shared" si="1"/>
        <v>1.243077</v>
      </c>
      <c r="R8" s="18">
        <f t="shared" si="0"/>
        <v>441</v>
      </c>
      <c r="S8" s="18">
        <f t="shared" si="0"/>
        <v>336</v>
      </c>
      <c r="T8" s="18">
        <f t="shared" si="0"/>
        <v>1.544643</v>
      </c>
      <c r="U8" s="18">
        <f t="shared" si="0"/>
        <v>1.4583330000000001</v>
      </c>
      <c r="V8" s="6">
        <f>C8*D8</f>
        <v>22126.344744000002</v>
      </c>
      <c r="W8" s="6">
        <f>C8*E8</f>
        <v>10225.112152</v>
      </c>
      <c r="X8" s="7">
        <f>G8*H8</f>
        <v>510.99985499999997</v>
      </c>
      <c r="Y8" s="7">
        <f>G8*I8</f>
        <v>499.00006500000001</v>
      </c>
      <c r="Z8" s="6">
        <f>K8*L8</f>
        <v>496.00002000000001</v>
      </c>
      <c r="AA8" s="6">
        <f>K8*M8</f>
        <v>464.00014799999997</v>
      </c>
      <c r="AB8" s="6">
        <f>O8*P8</f>
        <v>448.00015000000002</v>
      </c>
      <c r="AC8" s="6">
        <f>O8*Q8</f>
        <v>404.00002499999999</v>
      </c>
      <c r="AD8" s="6">
        <f>S8*T8</f>
        <v>519.00004799999999</v>
      </c>
      <c r="AE8" s="6">
        <f>S8*U8</f>
        <v>489.99988800000006</v>
      </c>
      <c r="AF8" s="4">
        <f>X8/$V8</f>
        <v>2.3094634966246187E-2</v>
      </c>
      <c r="AG8" s="4">
        <f>Y8/$W8</f>
        <v>4.8801427073090556E-2</v>
      </c>
      <c r="AH8" s="4"/>
      <c r="AI8" s="4">
        <f>Z8/$V8</f>
        <v>2.2416717525586792E-2</v>
      </c>
      <c r="AJ8" s="4">
        <f>AA8/$W8</f>
        <v>4.5378489849545858E-2</v>
      </c>
      <c r="AK8" s="4"/>
      <c r="AL8" s="4">
        <f>AB8/$V8</f>
        <v>2.0247363727869429E-2</v>
      </c>
      <c r="AM8" s="4">
        <f>AC8/$W8</f>
        <v>3.9510571521797822E-2</v>
      </c>
      <c r="AN8" s="4"/>
      <c r="AO8" s="4">
        <f>AD8/$V8</f>
        <v>2.3456203634390951E-2</v>
      </c>
      <c r="AP8" s="4">
        <f>AE8/$W8</f>
        <v>4.7921223817985963E-2</v>
      </c>
    </row>
    <row r="9" spans="1:42" x14ac:dyDescent="0.25">
      <c r="A9" s="3" t="s">
        <v>34</v>
      </c>
      <c r="B9" s="18">
        <f>C97</f>
        <v>13603</v>
      </c>
      <c r="C9" s="18">
        <f t="shared" si="0"/>
        <v>7799</v>
      </c>
      <c r="D9" s="18">
        <f t="shared" si="0"/>
        <v>2.923807</v>
      </c>
      <c r="E9" s="18">
        <f t="shared" si="0"/>
        <v>1.304643</v>
      </c>
      <c r="F9" s="18">
        <f t="shared" si="0"/>
        <v>389</v>
      </c>
      <c r="G9" s="18">
        <f t="shared" si="0"/>
        <v>302</v>
      </c>
      <c r="H9" s="18">
        <f t="shared" si="0"/>
        <v>1.4966889999999999</v>
      </c>
      <c r="I9" s="18">
        <f t="shared" si="0"/>
        <v>1.427152</v>
      </c>
      <c r="J9" s="18">
        <f t="shared" si="0"/>
        <v>388</v>
      </c>
      <c r="K9" s="18">
        <f t="shared" si="0"/>
        <v>289</v>
      </c>
      <c r="L9" s="18">
        <f t="shared" si="0"/>
        <v>1.536332</v>
      </c>
      <c r="M9" s="18">
        <f t="shared" si="0"/>
        <v>1.2629760000000001</v>
      </c>
      <c r="N9" s="18">
        <f t="shared" si="0"/>
        <v>375</v>
      </c>
      <c r="O9" s="18">
        <f t="shared" si="0"/>
        <v>286</v>
      </c>
      <c r="P9" s="18">
        <f t="shared" si="0"/>
        <v>1.4265730000000001</v>
      </c>
      <c r="Q9" s="18">
        <f t="shared" si="0"/>
        <v>1.332168</v>
      </c>
      <c r="R9" s="18">
        <f t="shared" si="0"/>
        <v>389</v>
      </c>
      <c r="S9" s="18">
        <f t="shared" si="0"/>
        <v>294</v>
      </c>
      <c r="T9" s="18">
        <f t="shared" si="0"/>
        <v>1.517007</v>
      </c>
      <c r="U9" s="18">
        <f t="shared" si="0"/>
        <v>1.3911560000000001</v>
      </c>
      <c r="V9" s="6">
        <f>C9*D9</f>
        <v>22802.770793</v>
      </c>
      <c r="W9" s="6">
        <f>C9*E9</f>
        <v>10174.910757</v>
      </c>
      <c r="X9" s="7">
        <f>G9*H9</f>
        <v>452.00007799999997</v>
      </c>
      <c r="Y9" s="7">
        <f>G9*I9</f>
        <v>430.99990400000002</v>
      </c>
      <c r="Z9" s="6">
        <f>K9*L9</f>
        <v>443.99994800000002</v>
      </c>
      <c r="AA9" s="6">
        <f>K9*M9</f>
        <v>365.00006400000001</v>
      </c>
      <c r="AB9" s="6">
        <f>O9*P9</f>
        <v>407.99987800000002</v>
      </c>
      <c r="AC9" s="6">
        <f>O9*Q9</f>
        <v>381.00004799999999</v>
      </c>
      <c r="AD9" s="6">
        <f>S9*T9</f>
        <v>446.00005800000002</v>
      </c>
      <c r="AE9" s="6">
        <f>S9*U9</f>
        <v>408.999864</v>
      </c>
      <c r="AF9" s="4">
        <f>X9/$V9</f>
        <v>1.9822155917067548E-2</v>
      </c>
      <c r="AG9" s="4">
        <f>Y9/$W9</f>
        <v>4.2359084447348733E-2</v>
      </c>
      <c r="AH9" s="4"/>
      <c r="AI9" s="4">
        <f>Z9/$V9</f>
        <v>1.9471315658547039E-2</v>
      </c>
      <c r="AJ9" s="4">
        <f>AA9/$W9</f>
        <v>3.5872556793571098E-2</v>
      </c>
      <c r="AK9" s="4"/>
      <c r="AL9" s="4">
        <f>AB9/$V9</f>
        <v>1.7892557080179394E-2</v>
      </c>
      <c r="AM9" s="4">
        <f>AC9/$W9</f>
        <v>3.7445050585616653E-2</v>
      </c>
      <c r="AN9" s="4"/>
      <c r="AO9" s="4">
        <f>AD9/$V9</f>
        <v>1.9559029121886944E-2</v>
      </c>
      <c r="AP9" s="4">
        <f>AE9/$W9</f>
        <v>4.0196899389866564E-2</v>
      </c>
    </row>
    <row r="10" spans="1:42" x14ac:dyDescent="0.25">
      <c r="A10" s="3" t="s">
        <v>35</v>
      </c>
      <c r="B10" s="18">
        <f>C98</f>
        <v>13603</v>
      </c>
      <c r="C10" s="18">
        <f t="shared" si="0"/>
        <v>7850</v>
      </c>
      <c r="D10" s="18">
        <f t="shared" si="0"/>
        <v>2.737406</v>
      </c>
      <c r="E10" s="18">
        <f t="shared" si="0"/>
        <v>1.333121</v>
      </c>
      <c r="F10" s="18">
        <f t="shared" si="0"/>
        <v>351</v>
      </c>
      <c r="G10" s="18">
        <f t="shared" si="0"/>
        <v>257</v>
      </c>
      <c r="H10" s="18">
        <f t="shared" si="0"/>
        <v>1.3618680000000001</v>
      </c>
      <c r="I10" s="18">
        <f t="shared" si="0"/>
        <v>1.836576</v>
      </c>
      <c r="J10" s="18">
        <f t="shared" si="0"/>
        <v>351</v>
      </c>
      <c r="K10" s="18">
        <f t="shared" si="0"/>
        <v>267</v>
      </c>
      <c r="L10" s="18">
        <f t="shared" si="0"/>
        <v>1.228464</v>
      </c>
      <c r="M10" s="18">
        <f t="shared" si="0"/>
        <v>1.4157299999999999</v>
      </c>
      <c r="N10" s="18">
        <f t="shared" si="0"/>
        <v>340</v>
      </c>
      <c r="O10" s="18">
        <f t="shared" si="0"/>
        <v>250</v>
      </c>
      <c r="P10" s="18">
        <f t="shared" si="0"/>
        <v>1.232</v>
      </c>
      <c r="Q10" s="18">
        <f t="shared" si="0"/>
        <v>1.3720000000000001</v>
      </c>
      <c r="R10" s="18">
        <f t="shared" si="0"/>
        <v>351</v>
      </c>
      <c r="S10" s="18">
        <f t="shared" si="0"/>
        <v>254</v>
      </c>
      <c r="T10" s="18">
        <f t="shared" si="0"/>
        <v>1.425197</v>
      </c>
      <c r="U10" s="18">
        <f t="shared" si="0"/>
        <v>1.6929129999999999</v>
      </c>
      <c r="V10" s="6">
        <f>C10*D10</f>
        <v>21488.6371</v>
      </c>
      <c r="W10" s="6">
        <f>C10*E10</f>
        <v>10464.99985</v>
      </c>
      <c r="X10" s="7">
        <f>G10*H10</f>
        <v>350.00007600000004</v>
      </c>
      <c r="Y10" s="7">
        <f>G10*I10</f>
        <v>472.00003199999998</v>
      </c>
      <c r="Z10" s="6">
        <f>K10*L10</f>
        <v>327.999888</v>
      </c>
      <c r="AA10" s="6">
        <f>K10*M10</f>
        <v>377.99991</v>
      </c>
      <c r="AB10" s="6">
        <f>O10*P10</f>
        <v>308</v>
      </c>
      <c r="AC10" s="6">
        <f>O10*Q10</f>
        <v>343</v>
      </c>
      <c r="AD10" s="6">
        <f>S10*T10</f>
        <v>362.00003800000002</v>
      </c>
      <c r="AE10" s="6">
        <f>S10*U10</f>
        <v>429.99990199999996</v>
      </c>
      <c r="AF10" s="4">
        <f>X10/$V10</f>
        <v>1.6287681455609861E-2</v>
      </c>
      <c r="AG10" s="4">
        <f>Y10/$W10</f>
        <v>4.5102727067884284E-2</v>
      </c>
      <c r="AH10" s="4"/>
      <c r="AI10" s="4">
        <f>Z10/$V10</f>
        <v>1.5263875809043283E-2</v>
      </c>
      <c r="AJ10" s="4">
        <f>AA10/$W10</f>
        <v>3.6120393255428478E-2</v>
      </c>
      <c r="AK10" s="4"/>
      <c r="AL10" s="4">
        <f>AB10/$V10</f>
        <v>1.4333156568594106E-2</v>
      </c>
      <c r="AM10" s="4">
        <f>AC10/$W10</f>
        <v>3.2775920202234882E-2</v>
      </c>
      <c r="AN10" s="4"/>
      <c r="AO10" s="4">
        <f>AD10/$V10</f>
        <v>1.6846114358737067E-2</v>
      </c>
      <c r="AP10" s="4">
        <f>AE10/$W10</f>
        <v>4.1089336661576728E-2</v>
      </c>
    </row>
    <row r="11" spans="1:42" x14ac:dyDescent="0.25">
      <c r="A11" s="3" t="s">
        <v>36</v>
      </c>
      <c r="B11" s="18">
        <f>C99</f>
        <v>13603</v>
      </c>
      <c r="C11" s="18">
        <f t="shared" si="0"/>
        <v>7807</v>
      </c>
      <c r="D11" s="18">
        <f t="shared" si="0"/>
        <v>2.7853940000000001</v>
      </c>
      <c r="E11" s="18">
        <f t="shared" si="0"/>
        <v>1.3345290000000001</v>
      </c>
      <c r="F11" s="18">
        <f t="shared" si="0"/>
        <v>358</v>
      </c>
      <c r="G11" s="18">
        <f t="shared" si="0"/>
        <v>278</v>
      </c>
      <c r="H11" s="18">
        <f t="shared" si="0"/>
        <v>1.169065</v>
      </c>
      <c r="I11" s="18">
        <f t="shared" si="0"/>
        <v>1.651079</v>
      </c>
      <c r="J11" s="18">
        <f t="shared" si="0"/>
        <v>357</v>
      </c>
      <c r="K11" s="18">
        <f t="shared" si="0"/>
        <v>269</v>
      </c>
      <c r="L11" s="18">
        <f t="shared" si="0"/>
        <v>1.4014869999999999</v>
      </c>
      <c r="M11" s="18">
        <f t="shared" si="0"/>
        <v>1.3271379999999999</v>
      </c>
      <c r="N11" s="18">
        <f t="shared" si="0"/>
        <v>349</v>
      </c>
      <c r="O11" s="18">
        <f t="shared" si="0"/>
        <v>263</v>
      </c>
      <c r="P11" s="18">
        <f t="shared" si="0"/>
        <v>1.3346009999999999</v>
      </c>
      <c r="Q11" s="18">
        <f t="shared" si="0"/>
        <v>1.4106460000000001</v>
      </c>
      <c r="R11" s="18">
        <f t="shared" si="0"/>
        <v>358</v>
      </c>
      <c r="S11" s="18">
        <f t="shared" si="0"/>
        <v>272</v>
      </c>
      <c r="T11" s="18">
        <f t="shared" si="0"/>
        <v>1.2647060000000001</v>
      </c>
      <c r="U11" s="18">
        <f t="shared" si="0"/>
        <v>1.5147060000000001</v>
      </c>
      <c r="V11" s="6">
        <f>C11*D11</f>
        <v>21745.570958</v>
      </c>
      <c r="W11" s="6">
        <f>C11*E11</f>
        <v>10418.667903000001</v>
      </c>
      <c r="X11" s="7">
        <f>G11*H11</f>
        <v>325.00006999999999</v>
      </c>
      <c r="Y11" s="7">
        <f>G11*I11</f>
        <v>458.99996199999998</v>
      </c>
      <c r="Z11" s="6">
        <f>K11*L11</f>
        <v>377.00000299999999</v>
      </c>
      <c r="AA11" s="6">
        <f>K11*M11</f>
        <v>357.00012199999998</v>
      </c>
      <c r="AB11" s="6">
        <f>O11*P11</f>
        <v>351.00006299999995</v>
      </c>
      <c r="AC11" s="6">
        <f>O11*Q11</f>
        <v>370.99989800000003</v>
      </c>
      <c r="AD11" s="6">
        <f>S11*T11</f>
        <v>344.00003200000003</v>
      </c>
      <c r="AE11" s="6">
        <f>S11*U11</f>
        <v>412.00003200000003</v>
      </c>
      <c r="AF11" s="4">
        <f>X11/$V11</f>
        <v>1.494557538303842E-2</v>
      </c>
      <c r="AG11" s="4">
        <f>Y11/$W11</f>
        <v>4.4055532460904462E-2</v>
      </c>
      <c r="AH11" s="4"/>
      <c r="AI11" s="4">
        <f>Z11/$V11</f>
        <v>1.7336863848189974E-2</v>
      </c>
      <c r="AJ11" s="4">
        <f>AA11/$W11</f>
        <v>3.4265428682797694E-2</v>
      </c>
      <c r="AK11" s="4"/>
      <c r="AL11" s="4">
        <f>AB11/$V11</f>
        <v>1.6141220834253154E-2</v>
      </c>
      <c r="AM11" s="4">
        <f>AC11/$W11</f>
        <v>3.5609149025008516E-2</v>
      </c>
      <c r="AN11" s="4"/>
      <c r="AO11" s="4">
        <f>AD11/$V11</f>
        <v>1.5819314777451063E-2</v>
      </c>
      <c r="AP11" s="4">
        <f>AE11/$W11</f>
        <v>3.9544405852629853E-2</v>
      </c>
    </row>
    <row r="12" spans="1:42" x14ac:dyDescent="0.25">
      <c r="A12" s="3" t="s">
        <v>178</v>
      </c>
      <c r="B12" s="3"/>
      <c r="E12" s="3"/>
      <c r="F12" s="3"/>
      <c r="G12" s="3">
        <f>SUM(G8:G11)</f>
        <v>1182</v>
      </c>
      <c r="H12" s="3"/>
      <c r="I12" s="3"/>
      <c r="J12" s="3"/>
      <c r="K12" s="3">
        <f>SUM(K8:K11)</f>
        <v>1159</v>
      </c>
      <c r="L12" s="3"/>
      <c r="M12" s="3"/>
      <c r="N12" s="3"/>
      <c r="O12" s="3">
        <f>SUM(O8:O11)</f>
        <v>1124</v>
      </c>
      <c r="P12" s="3"/>
      <c r="Q12" s="3"/>
      <c r="R12" s="3"/>
      <c r="S12" s="3">
        <f>SUM(S8:S11)</f>
        <v>1156</v>
      </c>
      <c r="T12" s="3"/>
      <c r="U12" s="3"/>
      <c r="V12" s="16">
        <f t="shared" ref="V12:AE12" si="2">SUM(V8:V11)</f>
        <v>88163.323594999994</v>
      </c>
      <c r="W12" s="16">
        <f t="shared" si="2"/>
        <v>41283.690662000001</v>
      </c>
      <c r="X12" s="16">
        <f t="shared" si="2"/>
        <v>1638.0000789999999</v>
      </c>
      <c r="Y12" s="16">
        <f t="shared" si="2"/>
        <v>1860.9999629999998</v>
      </c>
      <c r="Z12" s="16">
        <f t="shared" si="2"/>
        <v>1644.999859</v>
      </c>
      <c r="AA12" s="16">
        <f t="shared" si="2"/>
        <v>1564.0002439999998</v>
      </c>
      <c r="AB12" s="16">
        <f t="shared" si="2"/>
        <v>1515.0000909999999</v>
      </c>
      <c r="AC12" s="16">
        <f t="shared" si="2"/>
        <v>1498.999971</v>
      </c>
      <c r="AD12" s="16">
        <f t="shared" si="2"/>
        <v>1671.000176</v>
      </c>
      <c r="AE12" s="16">
        <f t="shared" si="2"/>
        <v>1740.9996860000001</v>
      </c>
      <c r="AF12" s="4">
        <f>X12/$V12</f>
        <v>1.8579155279178878E-2</v>
      </c>
      <c r="AG12" s="4">
        <f>Y12/$W12</f>
        <v>4.5078333190617E-2</v>
      </c>
      <c r="AH12" s="4"/>
      <c r="AI12" s="4">
        <f>Z12/$V12</f>
        <v>1.8658550879464494E-2</v>
      </c>
      <c r="AJ12" s="4">
        <f>AA12/$W12</f>
        <v>3.7884215750109765E-2</v>
      </c>
      <c r="AK12" s="4"/>
      <c r="AL12" s="4">
        <f>AB12/$V12</f>
        <v>1.7184017448792277E-2</v>
      </c>
      <c r="AM12" s="4">
        <f>AC12/$W12</f>
        <v>3.6309737500764917E-2</v>
      </c>
      <c r="AN12" s="4"/>
      <c r="AO12" s="4">
        <f>AD12/$V12</f>
        <v>1.8953461687494361E-2</v>
      </c>
      <c r="AP12" s="4">
        <f>AE12/$W12</f>
        <v>4.2171609613442851E-2</v>
      </c>
    </row>
    <row r="14" spans="1:42" x14ac:dyDescent="0.25">
      <c r="A14" s="2" t="s">
        <v>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42" x14ac:dyDescent="0.25">
      <c r="C15" t="s">
        <v>40</v>
      </c>
      <c r="F15" t="s">
        <v>97</v>
      </c>
      <c r="V15" t="s">
        <v>40</v>
      </c>
      <c r="X15" t="s">
        <v>45</v>
      </c>
      <c r="AF15" t="s">
        <v>46</v>
      </c>
    </row>
    <row r="16" spans="1:42" x14ac:dyDescent="0.25">
      <c r="C16" t="s">
        <v>44</v>
      </c>
      <c r="F16" t="s">
        <v>59</v>
      </c>
      <c r="J16" t="s">
        <v>60</v>
      </c>
      <c r="N16" t="s">
        <v>61</v>
      </c>
      <c r="R16" t="s">
        <v>62</v>
      </c>
      <c r="V16" t="s">
        <v>44</v>
      </c>
      <c r="X16" t="s">
        <v>37</v>
      </c>
      <c r="Z16" t="s">
        <v>41</v>
      </c>
      <c r="AB16" t="s">
        <v>42</v>
      </c>
      <c r="AD16" t="s">
        <v>43</v>
      </c>
      <c r="AF16" t="s">
        <v>37</v>
      </c>
      <c r="AI16" t="s">
        <v>41</v>
      </c>
      <c r="AL16" t="s">
        <v>42</v>
      </c>
      <c r="AO16" t="s">
        <v>43</v>
      </c>
    </row>
    <row r="17" spans="1:42" x14ac:dyDescent="0.25">
      <c r="B17" t="s">
        <v>99</v>
      </c>
      <c r="C17" t="s">
        <v>100</v>
      </c>
      <c r="D17" t="s">
        <v>63</v>
      </c>
      <c r="E17" t="s">
        <v>64</v>
      </c>
      <c r="F17" t="s">
        <v>99</v>
      </c>
      <c r="G17" t="s">
        <v>100</v>
      </c>
      <c r="H17" t="s">
        <v>63</v>
      </c>
      <c r="I17" t="s">
        <v>64</v>
      </c>
      <c r="J17" t="s">
        <v>99</v>
      </c>
      <c r="K17" t="s">
        <v>100</v>
      </c>
      <c r="L17" t="s">
        <v>63</v>
      </c>
      <c r="M17" t="s">
        <v>64</v>
      </c>
      <c r="N17" t="s">
        <v>99</v>
      </c>
      <c r="O17" t="s">
        <v>100</v>
      </c>
      <c r="P17" t="s">
        <v>63</v>
      </c>
      <c r="Q17" t="s">
        <v>64</v>
      </c>
      <c r="R17" t="s">
        <v>99</v>
      </c>
      <c r="S17" t="s">
        <v>100</v>
      </c>
      <c r="T17" t="s">
        <v>63</v>
      </c>
      <c r="U17" t="s">
        <v>64</v>
      </c>
      <c r="V17" t="s">
        <v>38</v>
      </c>
      <c r="W17" t="s">
        <v>39</v>
      </c>
      <c r="X17" t="s">
        <v>38</v>
      </c>
      <c r="Y17" t="s">
        <v>39</v>
      </c>
      <c r="Z17" t="s">
        <v>38</v>
      </c>
      <c r="AA17" t="s">
        <v>39</v>
      </c>
      <c r="AB17" t="s">
        <v>38</v>
      </c>
      <c r="AC17" t="s">
        <v>39</v>
      </c>
      <c r="AD17" t="s">
        <v>38</v>
      </c>
      <c r="AE17" t="s">
        <v>39</v>
      </c>
      <c r="AF17" t="s">
        <v>38</v>
      </c>
      <c r="AG17" t="s">
        <v>39</v>
      </c>
      <c r="AI17" t="s">
        <v>38</v>
      </c>
      <c r="AJ17" t="s">
        <v>39</v>
      </c>
      <c r="AL17" t="s">
        <v>38</v>
      </c>
      <c r="AM17" t="s">
        <v>39</v>
      </c>
      <c r="AO17" t="s">
        <v>38</v>
      </c>
      <c r="AP17" t="s">
        <v>39</v>
      </c>
    </row>
    <row r="18" spans="1:42" x14ac:dyDescent="0.25">
      <c r="A18" s="3" t="s">
        <v>32</v>
      </c>
      <c r="B18" s="18">
        <f>C100</f>
        <v>4009</v>
      </c>
      <c r="C18" s="18">
        <f t="shared" ref="C18:U22" si="3">D100</f>
        <v>2289</v>
      </c>
      <c r="D18" s="18">
        <f t="shared" si="3"/>
        <v>3.9562550000000001</v>
      </c>
      <c r="E18" s="18">
        <f t="shared" si="3"/>
        <v>1.177165</v>
      </c>
      <c r="F18" s="18">
        <f t="shared" si="3"/>
        <v>0</v>
      </c>
      <c r="G18" s="18">
        <f t="shared" si="3"/>
        <v>0</v>
      </c>
      <c r="H18" s="18">
        <f t="shared" si="3"/>
        <v>0</v>
      </c>
      <c r="I18" s="18">
        <f t="shared" si="3"/>
        <v>0</v>
      </c>
      <c r="J18" s="18">
        <f t="shared" si="3"/>
        <v>0</v>
      </c>
      <c r="K18" s="18">
        <f t="shared" si="3"/>
        <v>0</v>
      </c>
      <c r="L18" s="18">
        <f t="shared" si="3"/>
        <v>0</v>
      </c>
      <c r="M18" s="18">
        <f t="shared" si="3"/>
        <v>0</v>
      </c>
      <c r="N18" s="18">
        <f t="shared" si="3"/>
        <v>0</v>
      </c>
      <c r="O18" s="18">
        <f t="shared" si="3"/>
        <v>0</v>
      </c>
      <c r="P18" s="18">
        <f t="shared" si="3"/>
        <v>0</v>
      </c>
      <c r="Q18" s="18">
        <f t="shared" si="3"/>
        <v>0</v>
      </c>
      <c r="R18" s="18">
        <f t="shared" si="3"/>
        <v>0</v>
      </c>
      <c r="S18" s="18">
        <f t="shared" si="3"/>
        <v>0</v>
      </c>
      <c r="T18" s="18">
        <f t="shared" si="3"/>
        <v>0</v>
      </c>
      <c r="U18" s="18">
        <f t="shared" si="3"/>
        <v>0</v>
      </c>
      <c r="V18" s="6">
        <f>C18*D18</f>
        <v>9055.8676950000008</v>
      </c>
      <c r="W18" s="6">
        <f>C18*E18</f>
        <v>2694.5306850000002</v>
      </c>
      <c r="X18" s="7">
        <f>G18*H18</f>
        <v>0</v>
      </c>
      <c r="Y18" s="7">
        <f>G18*I18</f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4">
        <v>0</v>
      </c>
      <c r="AG18" s="4">
        <v>0</v>
      </c>
      <c r="AH18" s="4"/>
      <c r="AI18" s="4">
        <v>0</v>
      </c>
      <c r="AJ18" s="4">
        <v>0</v>
      </c>
      <c r="AK18" s="4"/>
      <c r="AL18" s="4">
        <v>0</v>
      </c>
      <c r="AM18" s="4">
        <v>0</v>
      </c>
      <c r="AN18" s="4"/>
      <c r="AO18" s="4">
        <v>0</v>
      </c>
      <c r="AP18" s="4">
        <v>0</v>
      </c>
    </row>
    <row r="19" spans="1:42" x14ac:dyDescent="0.25">
      <c r="A19" s="3" t="s">
        <v>33</v>
      </c>
      <c r="B19" s="18">
        <f>C101</f>
        <v>4009</v>
      </c>
      <c r="C19" s="18">
        <f t="shared" ref="C19:Q19" si="4">D101</f>
        <v>2378</v>
      </c>
      <c r="D19" s="18">
        <f t="shared" si="4"/>
        <v>3.489865</v>
      </c>
      <c r="E19" s="18">
        <f t="shared" si="4"/>
        <v>1.1777869999999999</v>
      </c>
      <c r="F19" s="18">
        <f t="shared" si="4"/>
        <v>190</v>
      </c>
      <c r="G19" s="18">
        <f t="shared" si="4"/>
        <v>127</v>
      </c>
      <c r="H19" s="18">
        <f t="shared" si="4"/>
        <v>1.700787</v>
      </c>
      <c r="I19" s="18">
        <f t="shared" si="4"/>
        <v>1.259843</v>
      </c>
      <c r="J19" s="18">
        <f t="shared" si="4"/>
        <v>190</v>
      </c>
      <c r="K19" s="18">
        <f t="shared" si="4"/>
        <v>150</v>
      </c>
      <c r="L19" s="18">
        <f t="shared" si="4"/>
        <v>1.753333</v>
      </c>
      <c r="M19" s="18">
        <f t="shared" si="4"/>
        <v>1.233333</v>
      </c>
      <c r="N19" s="18">
        <f t="shared" si="4"/>
        <v>188</v>
      </c>
      <c r="O19" s="18">
        <f t="shared" si="4"/>
        <v>138</v>
      </c>
      <c r="P19" s="18">
        <f t="shared" si="4"/>
        <v>1.7608699999999999</v>
      </c>
      <c r="Q19" s="18">
        <f t="shared" si="4"/>
        <v>1.210145</v>
      </c>
      <c r="R19" s="18">
        <f t="shared" si="3"/>
        <v>190</v>
      </c>
      <c r="S19" s="18">
        <f t="shared" si="3"/>
        <v>127</v>
      </c>
      <c r="T19" s="18">
        <f t="shared" si="3"/>
        <v>1.9606300000000001</v>
      </c>
      <c r="U19" s="18">
        <f t="shared" si="3"/>
        <v>1.259843</v>
      </c>
      <c r="V19" s="6">
        <f>C19*D19</f>
        <v>8298.8989700000002</v>
      </c>
      <c r="W19" s="6">
        <f>C19*E19</f>
        <v>2800.777486</v>
      </c>
      <c r="X19" s="7">
        <f>G19*H19</f>
        <v>215.99994900000002</v>
      </c>
      <c r="Y19" s="7">
        <f>G19*I19</f>
        <v>160.00006100000002</v>
      </c>
      <c r="Z19" s="6">
        <f>K19*L19</f>
        <v>262.99995000000001</v>
      </c>
      <c r="AA19" s="6">
        <f>K19*M19</f>
        <v>184.99995000000001</v>
      </c>
      <c r="AB19" s="6">
        <f>O19*P19</f>
        <v>243.00005999999999</v>
      </c>
      <c r="AC19" s="6">
        <f>O19*Q19</f>
        <v>167.00001</v>
      </c>
      <c r="AD19" s="6">
        <f>S19*T19</f>
        <v>249.00001</v>
      </c>
      <c r="AE19" s="6">
        <f>S19*U19</f>
        <v>160.00006100000002</v>
      </c>
      <c r="AF19" s="4">
        <f>X19/$V19</f>
        <v>2.6027542904284807E-2</v>
      </c>
      <c r="AG19" s="4">
        <f>Y19/$W19</f>
        <v>5.7127016265939815E-2</v>
      </c>
      <c r="AH19" s="4"/>
      <c r="AI19" s="4">
        <f>Z19/$V19</f>
        <v>3.1690944901333097E-2</v>
      </c>
      <c r="AJ19" s="4">
        <f>AA19/$W19</f>
        <v>6.6053069522567565E-2</v>
      </c>
      <c r="AK19" s="4"/>
      <c r="AL19" s="4">
        <f>AB19/$V19</f>
        <v>2.9280999910762859E-2</v>
      </c>
      <c r="AM19" s="4">
        <f>AC19/$W19</f>
        <v>5.9626304065484768E-2</v>
      </c>
      <c r="AN19" s="4"/>
      <c r="AO19" s="4">
        <f>AD19/$V19</f>
        <v>3.0003981359469422E-2</v>
      </c>
      <c r="AP19" s="4">
        <f>AE19/$W19</f>
        <v>5.7127016265939815E-2</v>
      </c>
    </row>
    <row r="20" spans="1:42" x14ac:dyDescent="0.25">
      <c r="A20" s="3" t="s">
        <v>34</v>
      </c>
      <c r="B20" s="18">
        <f>C102</f>
        <v>4009</v>
      </c>
      <c r="C20" s="18">
        <f t="shared" si="3"/>
        <v>2375</v>
      </c>
      <c r="D20" s="18">
        <f t="shared" si="3"/>
        <v>3.3850699999999998</v>
      </c>
      <c r="E20" s="18">
        <f t="shared" si="3"/>
        <v>1.225643</v>
      </c>
      <c r="F20" s="18">
        <f t="shared" si="3"/>
        <v>174</v>
      </c>
      <c r="G20" s="18">
        <f t="shared" si="3"/>
        <v>123</v>
      </c>
      <c r="H20" s="18">
        <f t="shared" si="3"/>
        <v>1.7235769999999999</v>
      </c>
      <c r="I20" s="18">
        <f t="shared" si="3"/>
        <v>1.1219509999999999</v>
      </c>
      <c r="J20" s="18">
        <f t="shared" si="3"/>
        <v>173</v>
      </c>
      <c r="K20" s="18">
        <f t="shared" si="3"/>
        <v>133</v>
      </c>
      <c r="L20" s="18">
        <f t="shared" si="3"/>
        <v>1.6315789999999999</v>
      </c>
      <c r="M20" s="18">
        <f t="shared" si="3"/>
        <v>1.548872</v>
      </c>
      <c r="N20" s="18">
        <f t="shared" si="3"/>
        <v>175</v>
      </c>
      <c r="O20" s="18">
        <f t="shared" si="3"/>
        <v>133</v>
      </c>
      <c r="P20" s="18">
        <f t="shared" si="3"/>
        <v>1.804511</v>
      </c>
      <c r="Q20" s="18">
        <f t="shared" si="3"/>
        <v>1.1729320000000001</v>
      </c>
      <c r="R20" s="18">
        <f t="shared" si="3"/>
        <v>174</v>
      </c>
      <c r="S20" s="18">
        <f t="shared" si="3"/>
        <v>125</v>
      </c>
      <c r="T20" s="18">
        <f t="shared" si="3"/>
        <v>1.744</v>
      </c>
      <c r="U20" s="18">
        <f t="shared" si="3"/>
        <v>1.1519999999999999</v>
      </c>
      <c r="V20" s="6">
        <f>C20*D20</f>
        <v>8039.5412499999993</v>
      </c>
      <c r="W20" s="6">
        <f>C20*E20</f>
        <v>2910.9021250000001</v>
      </c>
      <c r="X20" s="7">
        <f>G20*H20</f>
        <v>211.99997099999999</v>
      </c>
      <c r="Y20" s="7">
        <f>G20*I20</f>
        <v>137.99997299999998</v>
      </c>
      <c r="Z20" s="6">
        <f>K20*L20</f>
        <v>217.00000699999998</v>
      </c>
      <c r="AA20" s="6">
        <f>K20*M20</f>
        <v>205.999976</v>
      </c>
      <c r="AB20" s="6">
        <f>O20*P20</f>
        <v>239.99996300000001</v>
      </c>
      <c r="AC20" s="6">
        <f>O20*Q20</f>
        <v>155.999956</v>
      </c>
      <c r="AD20" s="6">
        <f>S20*T20</f>
        <v>218</v>
      </c>
      <c r="AE20" s="6">
        <f>S20*U20</f>
        <v>144</v>
      </c>
      <c r="AF20" s="4">
        <f>X20/$V20</f>
        <v>2.6369660209156834E-2</v>
      </c>
      <c r="AG20" s="4">
        <f>Y20/$W20</f>
        <v>4.7407974254716649E-2</v>
      </c>
      <c r="AH20" s="4"/>
      <c r="AI20" s="4">
        <f>Z20/$V20</f>
        <v>2.6991590720428234E-2</v>
      </c>
      <c r="AJ20" s="4">
        <f>AA20/$W20</f>
        <v>7.0768430937883223E-2</v>
      </c>
      <c r="AK20" s="4"/>
      <c r="AL20" s="4">
        <f>AB20/$V20</f>
        <v>2.9852445001137352E-2</v>
      </c>
      <c r="AM20" s="4">
        <f>AC20/$W20</f>
        <v>5.3591618440279917E-2</v>
      </c>
      <c r="AN20" s="4"/>
      <c r="AO20" s="4">
        <f>AD20/$V20</f>
        <v>2.711597505641258E-2</v>
      </c>
      <c r="AP20" s="4">
        <f>AE20/$W20</f>
        <v>4.9469200205417417E-2</v>
      </c>
    </row>
    <row r="21" spans="1:42" x14ac:dyDescent="0.25">
      <c r="A21" s="3" t="s">
        <v>35</v>
      </c>
      <c r="B21" s="18">
        <f>C103</f>
        <v>4009</v>
      </c>
      <c r="C21" s="18">
        <f t="shared" si="3"/>
        <v>2370</v>
      </c>
      <c r="D21" s="18">
        <f t="shared" si="3"/>
        <v>3.130398</v>
      </c>
      <c r="E21" s="18">
        <f t="shared" si="3"/>
        <v>1.2404740000000001</v>
      </c>
      <c r="F21" s="18">
        <f t="shared" si="3"/>
        <v>157</v>
      </c>
      <c r="G21" s="18">
        <f t="shared" si="3"/>
        <v>109</v>
      </c>
      <c r="H21" s="18">
        <f t="shared" si="3"/>
        <v>1.614679</v>
      </c>
      <c r="I21" s="18">
        <f t="shared" si="3"/>
        <v>1.238532</v>
      </c>
      <c r="J21" s="18">
        <f t="shared" si="3"/>
        <v>157</v>
      </c>
      <c r="K21" s="18">
        <f t="shared" si="3"/>
        <v>134</v>
      </c>
      <c r="L21" s="18">
        <f t="shared" si="3"/>
        <v>1.5522389999999999</v>
      </c>
      <c r="M21" s="18">
        <f t="shared" si="3"/>
        <v>1.4850749999999999</v>
      </c>
      <c r="N21" s="18">
        <f t="shared" si="3"/>
        <v>155</v>
      </c>
      <c r="O21" s="18">
        <f t="shared" si="3"/>
        <v>123</v>
      </c>
      <c r="P21" s="18">
        <f t="shared" si="3"/>
        <v>1.398374</v>
      </c>
      <c r="Q21" s="18">
        <f t="shared" si="3"/>
        <v>1.398374</v>
      </c>
      <c r="R21" s="18">
        <f t="shared" si="3"/>
        <v>157</v>
      </c>
      <c r="S21" s="18">
        <f t="shared" si="3"/>
        <v>115</v>
      </c>
      <c r="T21" s="18">
        <f t="shared" si="3"/>
        <v>1.5130429999999999</v>
      </c>
      <c r="U21" s="18">
        <f t="shared" si="3"/>
        <v>1.2173909999999999</v>
      </c>
      <c r="V21" s="6">
        <f>C21*D21</f>
        <v>7419.0432600000004</v>
      </c>
      <c r="W21" s="6">
        <f>C21*E21</f>
        <v>2939.9233800000002</v>
      </c>
      <c r="X21" s="7">
        <f>G21*H21</f>
        <v>176.000011</v>
      </c>
      <c r="Y21" s="7">
        <f>G21*I21</f>
        <v>134.999988</v>
      </c>
      <c r="Z21" s="6">
        <f>K21*L21</f>
        <v>208.00002599999999</v>
      </c>
      <c r="AA21" s="6">
        <f>K21*M21</f>
        <v>199.00004999999999</v>
      </c>
      <c r="AB21" s="6">
        <f>O21*P21</f>
        <v>172.00000199999999</v>
      </c>
      <c r="AC21" s="6">
        <f>O21*Q21</f>
        <v>172.00000199999999</v>
      </c>
      <c r="AD21" s="6">
        <f>S21*T21</f>
        <v>173.999945</v>
      </c>
      <c r="AE21" s="6">
        <f>S21*U21</f>
        <v>139.99996499999997</v>
      </c>
      <c r="AF21" s="4">
        <f>X21/$V21</f>
        <v>2.3722736858660668E-2</v>
      </c>
      <c r="AG21" s="4">
        <f>Y21/$W21</f>
        <v>4.5919559985267366E-2</v>
      </c>
      <c r="AH21" s="4"/>
      <c r="AI21" s="4">
        <f>Z21/$V21</f>
        <v>2.8035963494301014E-2</v>
      </c>
      <c r="AJ21" s="4">
        <f>AA21/$W21</f>
        <v>6.768885589120352E-2</v>
      </c>
      <c r="AK21" s="4"/>
      <c r="AL21" s="4">
        <f>AB21/$V21</f>
        <v>2.3183582568839206E-2</v>
      </c>
      <c r="AM21" s="4">
        <f>AC21/$W21</f>
        <v>5.8504926750846134E-2</v>
      </c>
      <c r="AN21" s="4"/>
      <c r="AO21" s="4">
        <f>AD21/$V21</f>
        <v>2.345315142427138E-2</v>
      </c>
      <c r="AP21" s="4">
        <f>AE21/$W21</f>
        <v>4.7620276757008535E-2</v>
      </c>
    </row>
    <row r="22" spans="1:42" x14ac:dyDescent="0.25">
      <c r="A22" s="3" t="s">
        <v>36</v>
      </c>
      <c r="B22" s="18">
        <f>C104</f>
        <v>4009</v>
      </c>
      <c r="C22" s="18">
        <f t="shared" si="3"/>
        <v>2300</v>
      </c>
      <c r="D22" s="18">
        <f t="shared" si="3"/>
        <v>3.0769899999999999</v>
      </c>
      <c r="E22" s="18">
        <f t="shared" si="3"/>
        <v>1.2905610000000001</v>
      </c>
      <c r="F22" s="18">
        <f t="shared" si="3"/>
        <v>134</v>
      </c>
      <c r="G22" s="18">
        <f t="shared" si="3"/>
        <v>99</v>
      </c>
      <c r="H22" s="18">
        <f t="shared" si="3"/>
        <v>1.545455</v>
      </c>
      <c r="I22" s="18">
        <f t="shared" si="3"/>
        <v>1.5555559999999999</v>
      </c>
      <c r="J22" s="18">
        <f t="shared" si="3"/>
        <v>134</v>
      </c>
      <c r="K22" s="18">
        <f t="shared" si="3"/>
        <v>107</v>
      </c>
      <c r="L22" s="18">
        <f t="shared" si="3"/>
        <v>1.5420560000000001</v>
      </c>
      <c r="M22" s="18">
        <f t="shared" si="3"/>
        <v>1.71028</v>
      </c>
      <c r="N22" s="18">
        <f t="shared" si="3"/>
        <v>135</v>
      </c>
      <c r="O22" s="18">
        <f t="shared" si="3"/>
        <v>103</v>
      </c>
      <c r="P22" s="18">
        <f t="shared" si="3"/>
        <v>1.7378640000000001</v>
      </c>
      <c r="Q22" s="18">
        <f t="shared" si="3"/>
        <v>1.7378640000000001</v>
      </c>
      <c r="R22" s="18">
        <f t="shared" si="3"/>
        <v>134</v>
      </c>
      <c r="S22" s="18">
        <f t="shared" si="3"/>
        <v>104</v>
      </c>
      <c r="T22" s="18">
        <f t="shared" si="3"/>
        <v>1.5769230000000001</v>
      </c>
      <c r="U22" s="18">
        <f t="shared" si="3"/>
        <v>1.586538</v>
      </c>
      <c r="V22" s="6">
        <f>C22*D22</f>
        <v>7077.0769999999993</v>
      </c>
      <c r="W22" s="6">
        <f>C22*E22</f>
        <v>2968.2903000000001</v>
      </c>
      <c r="X22" s="7">
        <f>G22*H22</f>
        <v>153.000045</v>
      </c>
      <c r="Y22" s="7">
        <f>G22*I22</f>
        <v>154.000044</v>
      </c>
      <c r="Z22" s="6">
        <f>K22*L22</f>
        <v>164.99999200000002</v>
      </c>
      <c r="AA22" s="6">
        <f>K22*M22</f>
        <v>182.99996000000002</v>
      </c>
      <c r="AB22" s="6">
        <f>O22*P22</f>
        <v>178.99999200000002</v>
      </c>
      <c r="AC22" s="6">
        <f>O22*Q22</f>
        <v>178.99999200000002</v>
      </c>
      <c r="AD22" s="6">
        <f>S22*T22</f>
        <v>163.99999200000002</v>
      </c>
      <c r="AE22" s="6">
        <f>S22*U22</f>
        <v>164.99995200000001</v>
      </c>
      <c r="AF22" s="4">
        <f>X22/$V22</f>
        <v>2.1619101360632366E-2</v>
      </c>
      <c r="AG22" s="4">
        <f>Y22/$W22</f>
        <v>5.188173272674846E-2</v>
      </c>
      <c r="AH22" s="4"/>
      <c r="AI22" s="4">
        <f>Z22/$V22</f>
        <v>2.3314709165945212E-2</v>
      </c>
      <c r="AJ22" s="4">
        <f>AA22/$W22</f>
        <v>6.1651638318529697E-2</v>
      </c>
      <c r="AK22" s="4"/>
      <c r="AL22" s="4">
        <f>AB22/$V22</f>
        <v>2.5292927009272336E-2</v>
      </c>
      <c r="AM22" s="4">
        <f>AC22/$W22</f>
        <v>6.030407201074639E-2</v>
      </c>
      <c r="AN22" s="4"/>
      <c r="AO22" s="4">
        <f>AD22/$V22</f>
        <v>2.3173407891421846E-2</v>
      </c>
      <c r="AP22" s="4">
        <f>AE22/$W22</f>
        <v>5.558753872557546E-2</v>
      </c>
    </row>
    <row r="23" spans="1:42" x14ac:dyDescent="0.25">
      <c r="A23" s="3" t="s">
        <v>178</v>
      </c>
      <c r="B23" s="3"/>
      <c r="E23" s="3"/>
      <c r="F23" s="3"/>
      <c r="G23" s="3">
        <f>SUM(G19:G22)</f>
        <v>458</v>
      </c>
      <c r="H23" s="3"/>
      <c r="I23" s="3"/>
      <c r="J23" s="3"/>
      <c r="K23" s="3">
        <f>SUM(K19:K22)</f>
        <v>524</v>
      </c>
      <c r="L23" s="3"/>
      <c r="M23" s="3"/>
      <c r="N23" s="3"/>
      <c r="O23" s="3">
        <f>SUM(O19:O22)</f>
        <v>497</v>
      </c>
      <c r="P23" s="3"/>
      <c r="Q23" s="3"/>
      <c r="R23" s="3"/>
      <c r="S23" s="3">
        <f>SUM(S19:S22)</f>
        <v>471</v>
      </c>
      <c r="T23" s="3"/>
      <c r="U23" s="3"/>
      <c r="V23" s="16">
        <f t="shared" ref="V23:AE23" si="5">SUM(V19:V22)</f>
        <v>30834.56048</v>
      </c>
      <c r="W23" s="16">
        <f t="shared" si="5"/>
        <v>11619.893291</v>
      </c>
      <c r="X23" s="16">
        <f t="shared" si="5"/>
        <v>756.99997599999995</v>
      </c>
      <c r="Y23" s="16">
        <f t="shared" si="5"/>
        <v>587.00006600000006</v>
      </c>
      <c r="Z23" s="16">
        <f t="shared" si="5"/>
        <v>852.99997499999995</v>
      </c>
      <c r="AA23" s="16">
        <f t="shared" si="5"/>
        <v>772.99993600000005</v>
      </c>
      <c r="AB23" s="16">
        <f t="shared" si="5"/>
        <v>834.00001700000007</v>
      </c>
      <c r="AC23" s="16">
        <f t="shared" si="5"/>
        <v>673.99995999999999</v>
      </c>
      <c r="AD23" s="16">
        <f t="shared" si="5"/>
        <v>804.99994700000002</v>
      </c>
      <c r="AE23" s="16">
        <f t="shared" si="5"/>
        <v>608.99997800000006</v>
      </c>
      <c r="AF23" s="4">
        <f>X23/$V23</f>
        <v>2.4550373484032873E-2</v>
      </c>
      <c r="AG23" s="4">
        <f>Y23/$W23</f>
        <v>5.051682070563001E-2</v>
      </c>
      <c r="AH23" s="4"/>
      <c r="AI23" s="4">
        <f>Z23/$V23</f>
        <v>2.7663763054228557E-2</v>
      </c>
      <c r="AJ23" s="4">
        <f>AA23/$W23</f>
        <v>6.6523841195574029E-2</v>
      </c>
      <c r="AK23" s="4"/>
      <c r="AL23" s="4">
        <f>AB23/$V23</f>
        <v>2.7047572724149954E-2</v>
      </c>
      <c r="AM23" s="4">
        <f>AC23/$W23</f>
        <v>5.8003971561600802E-2</v>
      </c>
      <c r="AN23" s="4"/>
      <c r="AO23" s="4">
        <f>AD23/$V23</f>
        <v>2.6107067344843179E-2</v>
      </c>
      <c r="AP23" s="4">
        <f>AE23/$W23</f>
        <v>5.2410117954498868E-2</v>
      </c>
    </row>
    <row r="25" spans="1:42" x14ac:dyDescent="0.25">
      <c r="A25" s="2" t="s">
        <v>47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42" x14ac:dyDescent="0.25">
      <c r="B26" t="s">
        <v>40</v>
      </c>
      <c r="F26" t="s">
        <v>98</v>
      </c>
      <c r="V26" t="s">
        <v>40</v>
      </c>
      <c r="X26" t="s">
        <v>65</v>
      </c>
      <c r="AF26" t="s">
        <v>46</v>
      </c>
    </row>
    <row r="27" spans="1:42" x14ac:dyDescent="0.25">
      <c r="B27" t="s">
        <v>101</v>
      </c>
      <c r="F27" t="s">
        <v>142</v>
      </c>
      <c r="J27" t="s">
        <v>143</v>
      </c>
      <c r="N27" t="s">
        <v>144</v>
      </c>
      <c r="R27" t="s">
        <v>145</v>
      </c>
      <c r="V27" t="s">
        <v>44</v>
      </c>
      <c r="X27" t="s">
        <v>117</v>
      </c>
      <c r="Z27" t="s">
        <v>118</v>
      </c>
      <c r="AB27" t="s">
        <v>119</v>
      </c>
      <c r="AD27" t="s">
        <v>120</v>
      </c>
      <c r="AF27" t="s">
        <v>117</v>
      </c>
      <c r="AI27" t="s">
        <v>118</v>
      </c>
      <c r="AL27" t="s">
        <v>119</v>
      </c>
      <c r="AO27" t="s">
        <v>120</v>
      </c>
    </row>
    <row r="28" spans="1:42" x14ac:dyDescent="0.25">
      <c r="B28" t="s">
        <v>99</v>
      </c>
      <c r="C28" t="s">
        <v>100</v>
      </c>
      <c r="D28" t="s">
        <v>63</v>
      </c>
      <c r="E28" t="s">
        <v>64</v>
      </c>
      <c r="F28" t="s">
        <v>99</v>
      </c>
      <c r="G28" t="s">
        <v>100</v>
      </c>
      <c r="H28" t="s">
        <v>63</v>
      </c>
      <c r="I28" t="s">
        <v>64</v>
      </c>
      <c r="J28" t="s">
        <v>99</v>
      </c>
      <c r="K28" t="s">
        <v>100</v>
      </c>
      <c r="L28" t="s">
        <v>63</v>
      </c>
      <c r="M28" t="s">
        <v>64</v>
      </c>
      <c r="N28" t="s">
        <v>99</v>
      </c>
      <c r="O28" t="s">
        <v>100</v>
      </c>
      <c r="P28" t="s">
        <v>63</v>
      </c>
      <c r="Q28" t="s">
        <v>64</v>
      </c>
      <c r="R28" t="s">
        <v>99</v>
      </c>
      <c r="S28" t="s">
        <v>100</v>
      </c>
      <c r="T28" t="s">
        <v>63</v>
      </c>
      <c r="U28" t="s">
        <v>64</v>
      </c>
      <c r="V28" t="s">
        <v>38</v>
      </c>
      <c r="W28" t="s">
        <v>39</v>
      </c>
      <c r="X28" t="s">
        <v>38</v>
      </c>
      <c r="Y28" t="s">
        <v>39</v>
      </c>
      <c r="Z28" t="s">
        <v>38</v>
      </c>
      <c r="AA28" t="s">
        <v>39</v>
      </c>
      <c r="AB28" t="s">
        <v>38</v>
      </c>
      <c r="AC28" t="s">
        <v>39</v>
      </c>
      <c r="AD28" t="s">
        <v>38</v>
      </c>
      <c r="AE28" t="s">
        <v>39</v>
      </c>
      <c r="AF28" t="s">
        <v>38</v>
      </c>
      <c r="AG28" t="s">
        <v>39</v>
      </c>
      <c r="AI28" t="s">
        <v>38</v>
      </c>
      <c r="AJ28" t="s">
        <v>39</v>
      </c>
      <c r="AL28" t="s">
        <v>38</v>
      </c>
      <c r="AM28" t="s">
        <v>39</v>
      </c>
      <c r="AO28" t="s">
        <v>38</v>
      </c>
      <c r="AP28" t="s">
        <v>39</v>
      </c>
    </row>
    <row r="29" spans="1:42" x14ac:dyDescent="0.25">
      <c r="A29" s="3" t="s">
        <v>32</v>
      </c>
      <c r="B29" s="18">
        <f t="shared" ref="B29:E33" si="6">B7</f>
        <v>13603</v>
      </c>
      <c r="C29" s="18">
        <f t="shared" si="6"/>
        <v>7625</v>
      </c>
      <c r="D29" s="18">
        <f t="shared" si="6"/>
        <v>2.907969</v>
      </c>
      <c r="E29" s="18">
        <f t="shared" si="6"/>
        <v>1.3757379999999999</v>
      </c>
      <c r="F29" s="18">
        <f>W95</f>
        <v>0</v>
      </c>
      <c r="G29" s="18">
        <f t="shared" ref="G29:U33" si="7">X95</f>
        <v>0</v>
      </c>
      <c r="H29" s="18">
        <f t="shared" si="7"/>
        <v>0</v>
      </c>
      <c r="I29" s="18">
        <f t="shared" si="7"/>
        <v>0</v>
      </c>
      <c r="J29" s="18">
        <f t="shared" si="7"/>
        <v>0</v>
      </c>
      <c r="K29" s="18">
        <f t="shared" si="7"/>
        <v>0</v>
      </c>
      <c r="L29" s="18">
        <f t="shared" si="7"/>
        <v>0</v>
      </c>
      <c r="M29" s="18">
        <f t="shared" si="7"/>
        <v>0</v>
      </c>
      <c r="N29" s="18">
        <f t="shared" si="7"/>
        <v>0</v>
      </c>
      <c r="O29" s="18">
        <f t="shared" si="7"/>
        <v>0</v>
      </c>
      <c r="P29" s="18">
        <f t="shared" si="7"/>
        <v>0</v>
      </c>
      <c r="Q29" s="18">
        <f t="shared" si="7"/>
        <v>0</v>
      </c>
      <c r="R29" s="18">
        <f t="shared" si="7"/>
        <v>0</v>
      </c>
      <c r="S29" s="18">
        <f t="shared" si="7"/>
        <v>0</v>
      </c>
      <c r="T29" s="18">
        <f t="shared" si="7"/>
        <v>0</v>
      </c>
      <c r="U29" s="18">
        <f t="shared" si="7"/>
        <v>0</v>
      </c>
      <c r="V29" s="6">
        <f>C29*D29</f>
        <v>22173.263625</v>
      </c>
      <c r="W29" s="6">
        <f>C29*E29</f>
        <v>10490.00225</v>
      </c>
      <c r="X29" s="7">
        <f>G29*H29</f>
        <v>0</v>
      </c>
      <c r="Y29" s="7">
        <f>G29*I29</f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4">
        <v>0</v>
      </c>
      <c r="AG29" s="4">
        <v>0</v>
      </c>
      <c r="AH29" s="4"/>
      <c r="AI29" s="4">
        <v>0</v>
      </c>
      <c r="AJ29" s="4">
        <v>0</v>
      </c>
      <c r="AK29" s="4"/>
      <c r="AL29" s="4">
        <v>0</v>
      </c>
      <c r="AM29" s="4">
        <v>0</v>
      </c>
      <c r="AN29" s="4"/>
      <c r="AO29" s="4">
        <v>0</v>
      </c>
      <c r="AP29" s="4">
        <v>0</v>
      </c>
    </row>
    <row r="30" spans="1:42" x14ac:dyDescent="0.25">
      <c r="A30" s="3" t="s">
        <v>33</v>
      </c>
      <c r="B30" s="18">
        <f t="shared" si="6"/>
        <v>13603</v>
      </c>
      <c r="C30" s="18">
        <f t="shared" si="6"/>
        <v>7736</v>
      </c>
      <c r="D30" s="18">
        <f t="shared" si="6"/>
        <v>2.860179</v>
      </c>
      <c r="E30" s="18">
        <f t="shared" si="6"/>
        <v>1.3217570000000001</v>
      </c>
      <c r="F30" s="18">
        <f>W96</f>
        <v>438</v>
      </c>
      <c r="G30" s="18">
        <f t="shared" si="7"/>
        <v>296</v>
      </c>
      <c r="H30" s="18">
        <f t="shared" si="7"/>
        <v>1.905405</v>
      </c>
      <c r="I30" s="18">
        <f t="shared" si="7"/>
        <v>1.918919</v>
      </c>
      <c r="J30" s="18">
        <f t="shared" si="7"/>
        <v>438</v>
      </c>
      <c r="K30" s="18">
        <f t="shared" si="7"/>
        <v>293</v>
      </c>
      <c r="L30" s="18">
        <f t="shared" si="7"/>
        <v>2.0614330000000001</v>
      </c>
      <c r="M30" s="18">
        <f t="shared" si="7"/>
        <v>1.8293520000000001</v>
      </c>
      <c r="N30" s="18">
        <f t="shared" si="7"/>
        <v>421</v>
      </c>
      <c r="O30" s="18">
        <f t="shared" si="7"/>
        <v>293</v>
      </c>
      <c r="P30" s="18">
        <f t="shared" si="7"/>
        <v>1.8737200000000001</v>
      </c>
      <c r="Q30" s="18">
        <f t="shared" si="7"/>
        <v>1.8088740000000001</v>
      </c>
      <c r="R30" s="18">
        <f t="shared" si="7"/>
        <v>438</v>
      </c>
      <c r="S30" s="18">
        <f t="shared" si="7"/>
        <v>292</v>
      </c>
      <c r="T30" s="18">
        <f t="shared" si="7"/>
        <v>1.9520550000000001</v>
      </c>
      <c r="U30" s="18">
        <f t="shared" si="7"/>
        <v>1.8698630000000001</v>
      </c>
      <c r="V30" s="6">
        <f>C30*D30</f>
        <v>22126.344744000002</v>
      </c>
      <c r="W30" s="6">
        <f>C30*E30</f>
        <v>10225.112152</v>
      </c>
      <c r="X30" s="7">
        <f>G30*H30</f>
        <v>563.99987999999996</v>
      </c>
      <c r="Y30" s="7">
        <f>G30*I30</f>
        <v>568.00002400000005</v>
      </c>
      <c r="Z30" s="6">
        <f>K30*L30</f>
        <v>603.99986899999999</v>
      </c>
      <c r="AA30" s="6">
        <f>K30*M30</f>
        <v>536.000136</v>
      </c>
      <c r="AB30" s="6">
        <f>O30*P30</f>
        <v>548.99995999999999</v>
      </c>
      <c r="AC30" s="6">
        <f>O30*Q30</f>
        <v>530.00008200000002</v>
      </c>
      <c r="AD30" s="6">
        <f>S30*T30</f>
        <v>570.00006000000008</v>
      </c>
      <c r="AE30" s="6">
        <f>S30*U30</f>
        <v>545.99999600000001</v>
      </c>
      <c r="AF30" s="4">
        <f>X30/$V30</f>
        <v>2.5489970735131918E-2</v>
      </c>
      <c r="AG30" s="4">
        <f>Y30/$W30</f>
        <v>5.5549515306675734E-2</v>
      </c>
      <c r="AH30" s="4"/>
      <c r="AI30" s="4">
        <f>Z30/$V30</f>
        <v>2.7297769965542392E-2</v>
      </c>
      <c r="AJ30" s="4">
        <f>AA30/$W30</f>
        <v>5.2419976234212753E-2</v>
      </c>
      <c r="AK30" s="4"/>
      <c r="AL30" s="4">
        <f>AB30/$V30</f>
        <v>2.48120494528981E-2</v>
      </c>
      <c r="AM30" s="4">
        <f>AC30/$W30</f>
        <v>5.1833180323243071E-2</v>
      </c>
      <c r="AN30" s="4"/>
      <c r="AO30" s="4">
        <f>AD30/$V30</f>
        <v>2.5761148829364006E-2</v>
      </c>
      <c r="AP30" s="4">
        <f>AE30/$W30</f>
        <v>5.3397946925521411E-2</v>
      </c>
    </row>
    <row r="31" spans="1:42" x14ac:dyDescent="0.25">
      <c r="A31" s="3" t="s">
        <v>34</v>
      </c>
      <c r="B31" s="18">
        <f t="shared" si="6"/>
        <v>13603</v>
      </c>
      <c r="C31" s="18">
        <f t="shared" si="6"/>
        <v>7799</v>
      </c>
      <c r="D31" s="18">
        <f t="shared" si="6"/>
        <v>2.923807</v>
      </c>
      <c r="E31" s="18">
        <f t="shared" si="6"/>
        <v>1.304643</v>
      </c>
      <c r="F31" s="18">
        <f>W97</f>
        <v>386</v>
      </c>
      <c r="G31" s="18">
        <f t="shared" si="7"/>
        <v>264</v>
      </c>
      <c r="H31" s="18">
        <f t="shared" si="7"/>
        <v>1.818182</v>
      </c>
      <c r="I31" s="18">
        <f t="shared" si="7"/>
        <v>1.8522730000000001</v>
      </c>
      <c r="J31" s="18">
        <f t="shared" si="7"/>
        <v>385</v>
      </c>
      <c r="K31" s="18">
        <f t="shared" si="7"/>
        <v>250</v>
      </c>
      <c r="L31" s="18">
        <f t="shared" si="7"/>
        <v>2.0880000000000001</v>
      </c>
      <c r="M31" s="18">
        <f t="shared" si="7"/>
        <v>1.66</v>
      </c>
      <c r="N31" s="18">
        <f t="shared" si="7"/>
        <v>375</v>
      </c>
      <c r="O31" s="18">
        <f t="shared" si="7"/>
        <v>261</v>
      </c>
      <c r="P31" s="18">
        <f t="shared" si="7"/>
        <v>1.8658999999999999</v>
      </c>
      <c r="Q31" s="18">
        <f t="shared" si="7"/>
        <v>1.7854410000000001</v>
      </c>
      <c r="R31" s="18">
        <f t="shared" si="7"/>
        <v>385</v>
      </c>
      <c r="S31" s="18">
        <f t="shared" si="7"/>
        <v>256</v>
      </c>
      <c r="T31" s="18">
        <f t="shared" si="7"/>
        <v>1.824219</v>
      </c>
      <c r="U31" s="18">
        <f t="shared" si="7"/>
        <v>1.8359380000000001</v>
      </c>
      <c r="V31" s="6">
        <f>C31*D31</f>
        <v>22802.770793</v>
      </c>
      <c r="W31" s="6">
        <f>C31*E31</f>
        <v>10174.910757</v>
      </c>
      <c r="X31" s="7">
        <f>G31*H31</f>
        <v>480.00004799999999</v>
      </c>
      <c r="Y31" s="7">
        <f>G31*I31</f>
        <v>489.00007199999999</v>
      </c>
      <c r="Z31" s="6">
        <f>K31*L31</f>
        <v>522</v>
      </c>
      <c r="AA31" s="6">
        <f>K31*M31</f>
        <v>415</v>
      </c>
      <c r="AB31" s="6">
        <f>O31*P31</f>
        <v>486.99989999999997</v>
      </c>
      <c r="AC31" s="6">
        <f>O31*Q31</f>
        <v>466.00010100000003</v>
      </c>
      <c r="AD31" s="6">
        <f>S31*T31</f>
        <v>467.00006400000001</v>
      </c>
      <c r="AE31" s="6">
        <f>S31*U31</f>
        <v>470.00012800000002</v>
      </c>
      <c r="AF31" s="4">
        <f>X31/$V31</f>
        <v>2.1050075552544279E-2</v>
      </c>
      <c r="AG31" s="4">
        <f>Y31/$W31</f>
        <v>4.8059396655010876E-2</v>
      </c>
      <c r="AH31" s="4"/>
      <c r="AI31" s="4">
        <f>Z31/$V31</f>
        <v>2.2891954874196416E-2</v>
      </c>
      <c r="AJ31" s="4">
        <f>AA31/$W31</f>
        <v>4.0786598517780007E-2</v>
      </c>
      <c r="AK31" s="4"/>
      <c r="AL31" s="4">
        <f>AB31/$V31</f>
        <v>2.1357049299881543E-2</v>
      </c>
      <c r="AM31" s="4">
        <f>AC31/$W31</f>
        <v>4.5798937418631162E-2</v>
      </c>
      <c r="AN31" s="4"/>
      <c r="AO31" s="4">
        <f>AD31/$V31</f>
        <v>2.0479970098342602E-2</v>
      </c>
      <c r="AP31" s="4">
        <f>AE31/$W31</f>
        <v>4.6192063913352323E-2</v>
      </c>
    </row>
    <row r="32" spans="1:42" x14ac:dyDescent="0.25">
      <c r="A32" s="3" t="s">
        <v>35</v>
      </c>
      <c r="B32" s="18">
        <f t="shared" si="6"/>
        <v>13603</v>
      </c>
      <c r="C32" s="18">
        <f t="shared" si="6"/>
        <v>7850</v>
      </c>
      <c r="D32" s="18">
        <f t="shared" si="6"/>
        <v>2.737406</v>
      </c>
      <c r="E32" s="18">
        <f t="shared" si="6"/>
        <v>1.333121</v>
      </c>
      <c r="F32" s="18">
        <f>W98</f>
        <v>348</v>
      </c>
      <c r="G32" s="18">
        <f t="shared" si="7"/>
        <v>233</v>
      </c>
      <c r="H32" s="18">
        <f t="shared" si="7"/>
        <v>1.6309009999999999</v>
      </c>
      <c r="I32" s="18">
        <f t="shared" si="7"/>
        <v>2.1502150000000002</v>
      </c>
      <c r="J32" s="18">
        <f t="shared" si="7"/>
        <v>347</v>
      </c>
      <c r="K32" s="18">
        <f t="shared" si="7"/>
        <v>243</v>
      </c>
      <c r="L32" s="18">
        <f t="shared" si="7"/>
        <v>1.823045</v>
      </c>
      <c r="M32" s="18">
        <f t="shared" si="7"/>
        <v>1.8683129999999999</v>
      </c>
      <c r="N32" s="18">
        <f t="shared" si="7"/>
        <v>340</v>
      </c>
      <c r="O32" s="18">
        <f t="shared" si="7"/>
        <v>225</v>
      </c>
      <c r="P32" s="18">
        <f t="shared" si="7"/>
        <v>1.6666669999999999</v>
      </c>
      <c r="Q32" s="18">
        <f t="shared" si="7"/>
        <v>1.8311109999999999</v>
      </c>
      <c r="R32" s="18">
        <f t="shared" si="7"/>
        <v>347</v>
      </c>
      <c r="S32" s="18">
        <f t="shared" si="7"/>
        <v>229</v>
      </c>
      <c r="T32" s="18">
        <f t="shared" si="7"/>
        <v>1.729258</v>
      </c>
      <c r="U32" s="18">
        <f t="shared" si="7"/>
        <v>2.0698690000000002</v>
      </c>
      <c r="V32" s="6">
        <f>C32*D32</f>
        <v>21488.6371</v>
      </c>
      <c r="W32" s="6">
        <f>C32*E32</f>
        <v>10464.99985</v>
      </c>
      <c r="X32" s="7">
        <f>G32*H32</f>
        <v>379.999933</v>
      </c>
      <c r="Y32" s="7">
        <f>G32*I32</f>
        <v>501.00009500000004</v>
      </c>
      <c r="Z32" s="6">
        <f>K32*L32</f>
        <v>442.99993499999999</v>
      </c>
      <c r="AA32" s="6">
        <f>K32*M32</f>
        <v>454.00005899999996</v>
      </c>
      <c r="AB32" s="6">
        <f>O32*P32</f>
        <v>375.00007499999998</v>
      </c>
      <c r="AC32" s="6">
        <f>O32*Q32</f>
        <v>411.99997500000001</v>
      </c>
      <c r="AD32" s="6">
        <f>S32*T32</f>
        <v>396.00008199999996</v>
      </c>
      <c r="AE32" s="6">
        <f>S32*U32</f>
        <v>474.00000100000005</v>
      </c>
      <c r="AF32" s="4">
        <f>X32/$V32</f>
        <v>1.768376147968919E-2</v>
      </c>
      <c r="AG32" s="4">
        <f>Y32/$W32</f>
        <v>4.7873875029248093E-2</v>
      </c>
      <c r="AH32" s="4"/>
      <c r="AI32" s="4">
        <f>Z32/$V32</f>
        <v>2.0615543598155883E-2</v>
      </c>
      <c r="AJ32" s="4">
        <f>AA32/$W32</f>
        <v>4.3382710511935645E-2</v>
      </c>
      <c r="AK32" s="4"/>
      <c r="AL32" s="4">
        <f>AB32/$V32</f>
        <v>1.7451086974706272E-2</v>
      </c>
      <c r="AM32" s="4">
        <f>AC32/$W32</f>
        <v>3.9369324501232553E-2</v>
      </c>
      <c r="AN32" s="4"/>
      <c r="AO32" s="4">
        <f>AD32/$V32</f>
        <v>1.8428347975591248E-2</v>
      </c>
      <c r="AP32" s="4">
        <f>AE32/$W32</f>
        <v>4.5293837342959928E-2</v>
      </c>
    </row>
    <row r="33" spans="1:42" x14ac:dyDescent="0.25">
      <c r="A33" s="3" t="s">
        <v>36</v>
      </c>
      <c r="B33" s="18">
        <f t="shared" si="6"/>
        <v>13603</v>
      </c>
      <c r="C33" s="18">
        <f t="shared" si="6"/>
        <v>7807</v>
      </c>
      <c r="D33" s="18">
        <f t="shared" si="6"/>
        <v>2.7853940000000001</v>
      </c>
      <c r="E33" s="18">
        <f t="shared" si="6"/>
        <v>1.3345290000000001</v>
      </c>
      <c r="F33" s="18">
        <f>W99</f>
        <v>353</v>
      </c>
      <c r="G33" s="18">
        <f t="shared" si="7"/>
        <v>246</v>
      </c>
      <c r="H33" s="18">
        <f t="shared" si="7"/>
        <v>1.6260159999999999</v>
      </c>
      <c r="I33" s="18">
        <f t="shared" si="7"/>
        <v>2.0772360000000001</v>
      </c>
      <c r="J33" s="18">
        <f t="shared" si="7"/>
        <v>356</v>
      </c>
      <c r="K33" s="18">
        <f t="shared" si="7"/>
        <v>252</v>
      </c>
      <c r="L33" s="18">
        <f t="shared" si="7"/>
        <v>1.7579370000000001</v>
      </c>
      <c r="M33" s="18">
        <f t="shared" si="7"/>
        <v>1.7619050000000001</v>
      </c>
      <c r="N33" s="18">
        <f t="shared" si="7"/>
        <v>350</v>
      </c>
      <c r="O33" s="18">
        <f t="shared" si="7"/>
        <v>246</v>
      </c>
      <c r="P33" s="18">
        <f t="shared" si="7"/>
        <v>1.6544719999999999</v>
      </c>
      <c r="Q33" s="18">
        <f t="shared" si="7"/>
        <v>1.7845530000000001</v>
      </c>
      <c r="R33" s="18">
        <f t="shared" si="7"/>
        <v>356</v>
      </c>
      <c r="S33" s="18">
        <f t="shared" si="7"/>
        <v>246</v>
      </c>
      <c r="T33" s="18">
        <f t="shared" si="7"/>
        <v>1.5772360000000001</v>
      </c>
      <c r="U33" s="18">
        <f t="shared" si="7"/>
        <v>1.9674799999999999</v>
      </c>
      <c r="V33" s="6">
        <f>C33*D33</f>
        <v>21745.570958</v>
      </c>
      <c r="W33" s="6">
        <f>C33*E33</f>
        <v>10418.667903000001</v>
      </c>
      <c r="X33" s="7">
        <f>G33*H33</f>
        <v>399.99993599999999</v>
      </c>
      <c r="Y33" s="7">
        <f>G33*I33</f>
        <v>511.00005600000003</v>
      </c>
      <c r="Z33" s="6">
        <f>K33*L33</f>
        <v>443.00012400000003</v>
      </c>
      <c r="AA33" s="6">
        <f>K33*M33</f>
        <v>444.00006000000002</v>
      </c>
      <c r="AB33" s="6">
        <f>O33*P33</f>
        <v>407.000112</v>
      </c>
      <c r="AC33" s="6">
        <f>O33*Q33</f>
        <v>439.00003800000002</v>
      </c>
      <c r="AD33" s="6">
        <f>S33*T33</f>
        <v>388.00005600000003</v>
      </c>
      <c r="AE33" s="6">
        <f>S33*U33</f>
        <v>484.00007999999997</v>
      </c>
      <c r="AF33" s="4">
        <f>X33/$V33</f>
        <v>1.8394547412554536E-2</v>
      </c>
      <c r="AG33" s="4">
        <f>Y33/$W33</f>
        <v>4.9046582610897907E-2</v>
      </c>
      <c r="AH33" s="4"/>
      <c r="AI33" s="4">
        <f>Z33/$V33</f>
        <v>2.0371970221229083E-2</v>
      </c>
      <c r="AJ33" s="4">
        <f>AA33/$W33</f>
        <v>4.2615818464868477E-2</v>
      </c>
      <c r="AK33" s="4"/>
      <c r="AL33" s="4">
        <f>AB33/$V33</f>
        <v>1.8716460137381138E-2</v>
      </c>
      <c r="AM33" s="4">
        <f>AC33/$W33</f>
        <v>4.2135908552531194E-2</v>
      </c>
      <c r="AN33" s="4"/>
      <c r="AO33" s="4">
        <f>AD33/$V33</f>
        <v>1.7842716420249167E-2</v>
      </c>
      <c r="AP33" s="4">
        <f>AE33/$W33</f>
        <v>4.6455082790443358E-2</v>
      </c>
    </row>
    <row r="34" spans="1:42" x14ac:dyDescent="0.25">
      <c r="A34" s="3" t="s">
        <v>178</v>
      </c>
      <c r="B34" s="3"/>
      <c r="E34" s="3"/>
      <c r="F34" s="3"/>
      <c r="G34" s="3">
        <f>SUM(G30:G33)</f>
        <v>1039</v>
      </c>
      <c r="H34" s="3"/>
      <c r="I34" s="3"/>
      <c r="J34" s="3"/>
      <c r="K34" s="3">
        <f>SUM(K30:K33)</f>
        <v>1038</v>
      </c>
      <c r="L34" s="3"/>
      <c r="M34" s="3"/>
      <c r="N34" s="3"/>
      <c r="O34" s="3">
        <f>SUM(O30:O33)</f>
        <v>1025</v>
      </c>
      <c r="P34" s="3"/>
      <c r="Q34" s="3"/>
      <c r="R34" s="3"/>
      <c r="S34" s="3">
        <f>SUM(S30:S33)</f>
        <v>1023</v>
      </c>
      <c r="T34" s="3"/>
      <c r="U34" s="3"/>
      <c r="V34" s="16">
        <f t="shared" ref="V34:AE34" si="8">SUM(V30:V33)</f>
        <v>88163.323594999994</v>
      </c>
      <c r="W34" s="16">
        <f t="shared" si="8"/>
        <v>41283.690662000001</v>
      </c>
      <c r="X34" s="16">
        <f t="shared" si="8"/>
        <v>1823.9997969999999</v>
      </c>
      <c r="Y34" s="16">
        <f t="shared" si="8"/>
        <v>2069.0002469999999</v>
      </c>
      <c r="Z34" s="16">
        <f t="shared" si="8"/>
        <v>2011.9999280000002</v>
      </c>
      <c r="AA34" s="16">
        <f t="shared" si="8"/>
        <v>1849.0002550000002</v>
      </c>
      <c r="AB34" s="16">
        <f t="shared" si="8"/>
        <v>1818.0000469999998</v>
      </c>
      <c r="AC34" s="16">
        <f t="shared" si="8"/>
        <v>1847.000196</v>
      </c>
      <c r="AD34" s="16">
        <f t="shared" si="8"/>
        <v>1821.0002620000002</v>
      </c>
      <c r="AE34" s="16">
        <f t="shared" si="8"/>
        <v>1974.0002050000001</v>
      </c>
      <c r="AF34" s="4">
        <f>X34/$V34</f>
        <v>2.068887290795653E-2</v>
      </c>
      <c r="AG34" s="4">
        <f>Y34/$W34</f>
        <v>5.0116649306851641E-2</v>
      </c>
      <c r="AH34" s="4"/>
      <c r="AI34" s="4">
        <f>Z34/$V34</f>
        <v>2.2821280391408776E-2</v>
      </c>
      <c r="AJ34" s="4">
        <f>AA34/$W34</f>
        <v>4.4787668576877784E-2</v>
      </c>
      <c r="AK34" s="4"/>
      <c r="AL34" s="4">
        <f>AB34/$V34</f>
        <v>2.0620820233041941E-2</v>
      </c>
      <c r="AM34" s="4">
        <f>AC34/$W34</f>
        <v>4.4739221866616941E-2</v>
      </c>
      <c r="AN34" s="4"/>
      <c r="AO34" s="4">
        <f>AD34/$V34</f>
        <v>2.065485042697817E-2</v>
      </c>
      <c r="AP34" s="4">
        <f>AE34/$W34</f>
        <v>4.7815497436061088E-2</v>
      </c>
    </row>
    <row r="36" spans="1:42" x14ac:dyDescent="0.25">
      <c r="A36" s="2" t="s">
        <v>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42" x14ac:dyDescent="0.25">
      <c r="C37" t="s">
        <v>40</v>
      </c>
      <c r="F37" t="s">
        <v>98</v>
      </c>
      <c r="V37" t="s">
        <v>40</v>
      </c>
      <c r="X37" t="s">
        <v>45</v>
      </c>
      <c r="AF37" t="s">
        <v>46</v>
      </c>
    </row>
    <row r="38" spans="1:42" x14ac:dyDescent="0.25">
      <c r="C38" t="s">
        <v>44</v>
      </c>
      <c r="F38" t="s">
        <v>142</v>
      </c>
      <c r="K38" t="s">
        <v>143</v>
      </c>
      <c r="O38" t="s">
        <v>144</v>
      </c>
      <c r="S38" t="s">
        <v>145</v>
      </c>
      <c r="V38" t="s">
        <v>44</v>
      </c>
      <c r="X38" t="s">
        <v>117</v>
      </c>
      <c r="Z38" t="s">
        <v>118</v>
      </c>
      <c r="AB38" t="s">
        <v>119</v>
      </c>
      <c r="AD38" t="s">
        <v>120</v>
      </c>
      <c r="AF38" t="s">
        <v>117</v>
      </c>
      <c r="AI38" t="s">
        <v>118</v>
      </c>
      <c r="AL38" t="s">
        <v>119</v>
      </c>
      <c r="AO38" t="s">
        <v>120</v>
      </c>
    </row>
    <row r="39" spans="1:42" x14ac:dyDescent="0.25">
      <c r="B39" t="s">
        <v>99</v>
      </c>
      <c r="C39" t="s">
        <v>100</v>
      </c>
      <c r="D39" t="s">
        <v>63</v>
      </c>
      <c r="E39" t="s">
        <v>64</v>
      </c>
      <c r="F39" t="s">
        <v>99</v>
      </c>
      <c r="G39" t="s">
        <v>100</v>
      </c>
      <c r="H39" t="s">
        <v>63</v>
      </c>
      <c r="I39" t="s">
        <v>64</v>
      </c>
      <c r="J39" t="s">
        <v>99</v>
      </c>
      <c r="K39" t="s">
        <v>100</v>
      </c>
      <c r="L39" t="s">
        <v>63</v>
      </c>
      <c r="M39" t="s">
        <v>64</v>
      </c>
      <c r="N39" t="s">
        <v>99</v>
      </c>
      <c r="O39" t="s">
        <v>100</v>
      </c>
      <c r="P39" t="s">
        <v>63</v>
      </c>
      <c r="Q39" t="s">
        <v>64</v>
      </c>
      <c r="R39" t="s">
        <v>99</v>
      </c>
      <c r="S39" t="s">
        <v>100</v>
      </c>
      <c r="T39" t="s">
        <v>63</v>
      </c>
      <c r="U39" t="s">
        <v>64</v>
      </c>
      <c r="V39" t="s">
        <v>38</v>
      </c>
      <c r="W39" t="s">
        <v>39</v>
      </c>
      <c r="X39" t="s">
        <v>38</v>
      </c>
      <c r="Y39" t="s">
        <v>39</v>
      </c>
      <c r="Z39" t="s">
        <v>38</v>
      </c>
      <c r="AA39" t="s">
        <v>39</v>
      </c>
      <c r="AB39" t="s">
        <v>38</v>
      </c>
      <c r="AC39" t="s">
        <v>39</v>
      </c>
      <c r="AD39" t="s">
        <v>38</v>
      </c>
      <c r="AE39" t="s">
        <v>39</v>
      </c>
      <c r="AF39" t="s">
        <v>38</v>
      </c>
      <c r="AG39" t="s">
        <v>39</v>
      </c>
      <c r="AI39" t="s">
        <v>38</v>
      </c>
      <c r="AJ39" t="s">
        <v>39</v>
      </c>
      <c r="AL39" t="s">
        <v>38</v>
      </c>
      <c r="AM39" t="s">
        <v>39</v>
      </c>
      <c r="AO39" t="s">
        <v>38</v>
      </c>
      <c r="AP39" t="s">
        <v>39</v>
      </c>
    </row>
    <row r="40" spans="1:42" x14ac:dyDescent="0.25">
      <c r="A40" s="3" t="s">
        <v>32</v>
      </c>
      <c r="B40" s="18">
        <f>B18</f>
        <v>4009</v>
      </c>
      <c r="C40" s="18">
        <f>C18</f>
        <v>2289</v>
      </c>
      <c r="D40" s="18">
        <f>D18</f>
        <v>3.9562550000000001</v>
      </c>
      <c r="E40" s="18">
        <f>E18</f>
        <v>1.177165</v>
      </c>
      <c r="F40" s="18">
        <f>W100</f>
        <v>0</v>
      </c>
      <c r="G40" s="18">
        <f t="shared" ref="G40:U44" si="9">X100</f>
        <v>0</v>
      </c>
      <c r="H40" s="18">
        <f t="shared" si="9"/>
        <v>0</v>
      </c>
      <c r="I40" s="18">
        <f t="shared" si="9"/>
        <v>0</v>
      </c>
      <c r="J40" s="18">
        <f t="shared" si="9"/>
        <v>0</v>
      </c>
      <c r="K40" s="18">
        <f t="shared" si="9"/>
        <v>0</v>
      </c>
      <c r="L40" s="18">
        <f t="shared" si="9"/>
        <v>0</v>
      </c>
      <c r="M40" s="18">
        <f t="shared" si="9"/>
        <v>0</v>
      </c>
      <c r="N40" s="18">
        <f t="shared" si="9"/>
        <v>0</v>
      </c>
      <c r="O40" s="18">
        <f t="shared" si="9"/>
        <v>0</v>
      </c>
      <c r="P40" s="18">
        <f t="shared" si="9"/>
        <v>0</v>
      </c>
      <c r="Q40" s="18">
        <f t="shared" si="9"/>
        <v>0</v>
      </c>
      <c r="R40" s="18">
        <f t="shared" si="9"/>
        <v>0</v>
      </c>
      <c r="S40" s="18">
        <f t="shared" si="9"/>
        <v>0</v>
      </c>
      <c r="T40" s="18">
        <f t="shared" si="9"/>
        <v>0</v>
      </c>
      <c r="U40" s="18">
        <f t="shared" si="9"/>
        <v>0</v>
      </c>
      <c r="V40" s="6">
        <f>C40*D40</f>
        <v>9055.8676950000008</v>
      </c>
      <c r="W40" s="6">
        <f>C40*E40</f>
        <v>2694.5306850000002</v>
      </c>
      <c r="X40" s="7">
        <f>G40*H40</f>
        <v>0</v>
      </c>
      <c r="Y40" s="7">
        <f>G40*I40</f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4">
        <v>0</v>
      </c>
      <c r="AG40" s="4">
        <v>0</v>
      </c>
      <c r="AH40" s="4"/>
      <c r="AI40" s="4">
        <v>0</v>
      </c>
      <c r="AJ40" s="4">
        <v>0</v>
      </c>
      <c r="AK40" s="4"/>
      <c r="AL40" s="4">
        <v>0</v>
      </c>
      <c r="AM40" s="4">
        <v>0</v>
      </c>
      <c r="AN40" s="4"/>
      <c r="AO40" s="4">
        <v>0</v>
      </c>
      <c r="AP40" s="4">
        <v>0</v>
      </c>
    </row>
    <row r="41" spans="1:42" x14ac:dyDescent="0.25">
      <c r="A41" s="3" t="s">
        <v>33</v>
      </c>
      <c r="B41" s="18">
        <f t="shared" ref="B41:E44" si="10">B19</f>
        <v>4009</v>
      </c>
      <c r="C41" s="18">
        <f t="shared" si="10"/>
        <v>2378</v>
      </c>
      <c r="D41" s="18">
        <f t="shared" si="10"/>
        <v>3.489865</v>
      </c>
      <c r="E41" s="18">
        <f t="shared" si="10"/>
        <v>1.1777869999999999</v>
      </c>
      <c r="F41" s="18">
        <f>W101</f>
        <v>189</v>
      </c>
      <c r="G41" s="18">
        <f t="shared" si="9"/>
        <v>101</v>
      </c>
      <c r="H41" s="18">
        <f t="shared" si="9"/>
        <v>3.0396040000000002</v>
      </c>
      <c r="I41" s="18">
        <f t="shared" si="9"/>
        <v>1.970297</v>
      </c>
      <c r="J41" s="18">
        <f t="shared" si="9"/>
        <v>188</v>
      </c>
      <c r="K41" s="18">
        <f t="shared" si="9"/>
        <v>129</v>
      </c>
      <c r="L41" s="18">
        <f t="shared" si="9"/>
        <v>2.6821709999999999</v>
      </c>
      <c r="M41" s="18">
        <f t="shared" si="9"/>
        <v>1.7751939999999999</v>
      </c>
      <c r="N41" s="18">
        <f t="shared" si="9"/>
        <v>188</v>
      </c>
      <c r="O41" s="18">
        <f t="shared" si="9"/>
        <v>113</v>
      </c>
      <c r="P41" s="18">
        <f t="shared" si="9"/>
        <v>2.8407079999999998</v>
      </c>
      <c r="Q41" s="18">
        <f t="shared" si="9"/>
        <v>1.8761060000000001</v>
      </c>
      <c r="R41" s="18">
        <f t="shared" si="9"/>
        <v>189</v>
      </c>
      <c r="S41" s="18">
        <f t="shared" si="9"/>
        <v>104</v>
      </c>
      <c r="T41" s="18">
        <f t="shared" si="9"/>
        <v>2.9038460000000001</v>
      </c>
      <c r="U41" s="18">
        <f t="shared" si="9"/>
        <v>1.9038459999999999</v>
      </c>
      <c r="V41" s="6">
        <f>C41*D41</f>
        <v>8298.8989700000002</v>
      </c>
      <c r="W41" s="6">
        <f>C41*E41</f>
        <v>2800.777486</v>
      </c>
      <c r="X41" s="7">
        <f>G41*H41</f>
        <v>307.00000400000005</v>
      </c>
      <c r="Y41" s="7">
        <f>G41*I41</f>
        <v>198.99999700000001</v>
      </c>
      <c r="Z41" s="6">
        <f>K41*L41</f>
        <v>346.00005899999996</v>
      </c>
      <c r="AA41" s="6">
        <f>K41*M41</f>
        <v>229.00002599999999</v>
      </c>
      <c r="AB41" s="6">
        <f>O41*P41</f>
        <v>321.00000399999999</v>
      </c>
      <c r="AC41" s="6">
        <f>O41*Q41</f>
        <v>211.999978</v>
      </c>
      <c r="AD41" s="6">
        <f>S41*T41</f>
        <v>301.99998400000004</v>
      </c>
      <c r="AE41" s="6">
        <f>S41*U41</f>
        <v>197.99998399999998</v>
      </c>
      <c r="AF41" s="4">
        <f>X41/$V41</f>
        <v>3.6992859547969659E-2</v>
      </c>
      <c r="AG41" s="4">
        <f>Y41/$W41</f>
        <v>7.10516983211711E-2</v>
      </c>
      <c r="AH41" s="4"/>
      <c r="AI41" s="4">
        <f>Z41/$V41</f>
        <v>4.1692284753768967E-2</v>
      </c>
      <c r="AJ41" s="4">
        <f>AA41/$W41</f>
        <v>8.1763020141615059E-2</v>
      </c>
      <c r="AK41" s="4"/>
      <c r="AL41" s="4">
        <f>AB41/$V41</f>
        <v>3.8679830319708057E-2</v>
      </c>
      <c r="AM41" s="4">
        <f>AC41/$W41</f>
        <v>7.5693259839350199E-2</v>
      </c>
      <c r="AN41" s="4"/>
      <c r="AO41" s="4">
        <f>AD41/$V41</f>
        <v>3.6390367576676262E-2</v>
      </c>
      <c r="AP41" s="4">
        <f>AE41/$W41</f>
        <v>7.0694649964063577E-2</v>
      </c>
    </row>
    <row r="42" spans="1:42" x14ac:dyDescent="0.25">
      <c r="A42" s="3" t="s">
        <v>34</v>
      </c>
      <c r="B42" s="18">
        <f t="shared" si="10"/>
        <v>4009</v>
      </c>
      <c r="C42" s="18">
        <f t="shared" si="10"/>
        <v>2375</v>
      </c>
      <c r="D42" s="18">
        <f t="shared" si="10"/>
        <v>3.3850699999999998</v>
      </c>
      <c r="E42" s="18">
        <f t="shared" si="10"/>
        <v>1.225643</v>
      </c>
      <c r="F42" s="18">
        <f>W102</f>
        <v>173</v>
      </c>
      <c r="G42" s="18">
        <f t="shared" si="9"/>
        <v>107</v>
      </c>
      <c r="H42" s="18">
        <f t="shared" si="9"/>
        <v>2.2803740000000001</v>
      </c>
      <c r="I42" s="18">
        <f t="shared" si="9"/>
        <v>1.5233639999999999</v>
      </c>
      <c r="J42" s="18">
        <f t="shared" si="9"/>
        <v>172</v>
      </c>
      <c r="K42" s="18">
        <f t="shared" si="9"/>
        <v>127</v>
      </c>
      <c r="L42" s="18">
        <f t="shared" si="9"/>
        <v>2.133858</v>
      </c>
      <c r="M42" s="18">
        <f t="shared" si="9"/>
        <v>1.8188979999999999</v>
      </c>
      <c r="N42" s="18">
        <f t="shared" si="9"/>
        <v>175</v>
      </c>
      <c r="O42" s="18">
        <f t="shared" si="9"/>
        <v>122</v>
      </c>
      <c r="P42" s="18">
        <f t="shared" si="9"/>
        <v>2.2049180000000002</v>
      </c>
      <c r="Q42" s="18">
        <f t="shared" si="9"/>
        <v>1.622951</v>
      </c>
      <c r="R42" s="18">
        <f t="shared" si="9"/>
        <v>173</v>
      </c>
      <c r="S42" s="18">
        <f t="shared" si="9"/>
        <v>110</v>
      </c>
      <c r="T42" s="18">
        <f t="shared" si="9"/>
        <v>2.263636</v>
      </c>
      <c r="U42" s="18">
        <f t="shared" si="9"/>
        <v>1.490909</v>
      </c>
      <c r="V42" s="6">
        <f>C42*D42</f>
        <v>8039.5412499999993</v>
      </c>
      <c r="W42" s="6">
        <f>C42*E42</f>
        <v>2910.9021250000001</v>
      </c>
      <c r="X42" s="7">
        <f>G42*H42</f>
        <v>244.00001800000001</v>
      </c>
      <c r="Y42" s="7">
        <f>G42*I42</f>
        <v>162.99994799999999</v>
      </c>
      <c r="Z42" s="6">
        <f>K42*L42</f>
        <v>270.99996600000003</v>
      </c>
      <c r="AA42" s="6">
        <f>K42*M42</f>
        <v>231.000046</v>
      </c>
      <c r="AB42" s="6">
        <f>O42*P42</f>
        <v>268.99999600000001</v>
      </c>
      <c r="AC42" s="6">
        <f>O42*Q42</f>
        <v>198.000022</v>
      </c>
      <c r="AD42" s="6">
        <f>S42*T42</f>
        <v>248.99995999999999</v>
      </c>
      <c r="AE42" s="6">
        <f>S42*U42</f>
        <v>163.99999</v>
      </c>
      <c r="AF42" s="4">
        <f>X42/$V42</f>
        <v>3.0349992669046887E-2</v>
      </c>
      <c r="AG42" s="4">
        <f>Y42/$W42</f>
        <v>5.5996368479754359E-2</v>
      </c>
      <c r="AH42" s="4"/>
      <c r="AI42" s="4">
        <f>Z42/$V42</f>
        <v>3.3708386781397516E-2</v>
      </c>
      <c r="AJ42" s="4">
        <f>AA42/$W42</f>
        <v>7.9356857798851613E-2</v>
      </c>
      <c r="AK42" s="4"/>
      <c r="AL42" s="4">
        <f>AB42/$V42</f>
        <v>3.3459620099592129E-2</v>
      </c>
      <c r="AM42" s="4">
        <f>AC42/$W42</f>
        <v>6.8020157840243428E-2</v>
      </c>
      <c r="AN42" s="4"/>
      <c r="AO42" s="4">
        <f>AD42/$V42</f>
        <v>3.0971911488108853E-2</v>
      </c>
      <c r="AP42" s="4">
        <f>AE42/$W42</f>
        <v>5.6339919020808711E-2</v>
      </c>
    </row>
    <row r="43" spans="1:42" x14ac:dyDescent="0.25">
      <c r="A43" s="3" t="s">
        <v>35</v>
      </c>
      <c r="B43" s="18">
        <f t="shared" si="10"/>
        <v>4009</v>
      </c>
      <c r="C43" s="18">
        <f t="shared" si="10"/>
        <v>2370</v>
      </c>
      <c r="D43" s="18">
        <f t="shared" si="10"/>
        <v>3.130398</v>
      </c>
      <c r="E43" s="18">
        <f t="shared" si="10"/>
        <v>1.2404740000000001</v>
      </c>
      <c r="F43" s="18">
        <f>W103</f>
        <v>155</v>
      </c>
      <c r="G43" s="18">
        <f t="shared" si="9"/>
        <v>94</v>
      </c>
      <c r="H43" s="18">
        <f t="shared" si="9"/>
        <v>2.1808510000000001</v>
      </c>
      <c r="I43" s="18">
        <f t="shared" si="9"/>
        <v>1.691489</v>
      </c>
      <c r="J43" s="18">
        <f t="shared" si="9"/>
        <v>154</v>
      </c>
      <c r="K43" s="18">
        <f t="shared" si="9"/>
        <v>118</v>
      </c>
      <c r="L43" s="18">
        <f t="shared" si="9"/>
        <v>2.2796609999999999</v>
      </c>
      <c r="M43" s="18">
        <f t="shared" si="9"/>
        <v>1.7711859999999999</v>
      </c>
      <c r="N43" s="18">
        <f t="shared" si="9"/>
        <v>157</v>
      </c>
      <c r="O43" s="18">
        <f t="shared" si="9"/>
        <v>112</v>
      </c>
      <c r="P43" s="18">
        <f t="shared" si="9"/>
        <v>1.803571</v>
      </c>
      <c r="Q43" s="18">
        <f t="shared" si="9"/>
        <v>1.75</v>
      </c>
      <c r="R43" s="18">
        <f t="shared" si="9"/>
        <v>153</v>
      </c>
      <c r="S43" s="18">
        <f t="shared" si="9"/>
        <v>98</v>
      </c>
      <c r="T43" s="18">
        <f t="shared" si="9"/>
        <v>2.0102039999999999</v>
      </c>
      <c r="U43" s="18">
        <f t="shared" si="9"/>
        <v>1.7448980000000001</v>
      </c>
      <c r="V43" s="6">
        <f>C43*D43</f>
        <v>7419.0432600000004</v>
      </c>
      <c r="W43" s="6">
        <f>C43*E43</f>
        <v>2939.9233800000002</v>
      </c>
      <c r="X43" s="7">
        <f>G43*H43</f>
        <v>204.99999400000002</v>
      </c>
      <c r="Y43" s="7">
        <f>G43*I43</f>
        <v>158.999966</v>
      </c>
      <c r="Z43" s="6">
        <f>K43*L43</f>
        <v>268.99999800000001</v>
      </c>
      <c r="AA43" s="6">
        <f>K43*M43</f>
        <v>208.99994799999999</v>
      </c>
      <c r="AB43" s="6">
        <f>O43*P43</f>
        <v>201.99995200000001</v>
      </c>
      <c r="AC43" s="6">
        <f>O43*Q43</f>
        <v>196</v>
      </c>
      <c r="AD43" s="6">
        <f>S43*T43</f>
        <v>196.99999199999999</v>
      </c>
      <c r="AE43" s="6">
        <f>S43*U43</f>
        <v>171.00000400000002</v>
      </c>
      <c r="AF43" s="4">
        <f>X43/$V43</f>
        <v>2.7631594373531125E-2</v>
      </c>
      <c r="AG43" s="4">
        <f>Y43/$W43</f>
        <v>5.4083030558435843E-2</v>
      </c>
      <c r="AH43" s="4"/>
      <c r="AI43" s="4">
        <f>Z43/$V43</f>
        <v>3.6258044140316817E-2</v>
      </c>
      <c r="AJ43" s="4">
        <f>AA43/$W43</f>
        <v>7.1090270386570412E-2</v>
      </c>
      <c r="AK43" s="4"/>
      <c r="AL43" s="4">
        <f>AB43/$V43</f>
        <v>2.7227223904878538E-2</v>
      </c>
      <c r="AM43" s="4">
        <f>AC43/$W43</f>
        <v>6.6668404126912995E-2</v>
      </c>
      <c r="AN43" s="4"/>
      <c r="AO43" s="4">
        <f>AD43/$V43</f>
        <v>2.6553287950500503E-2</v>
      </c>
      <c r="AP43" s="4">
        <f>AE43/$W43</f>
        <v>5.8164782512121115E-2</v>
      </c>
    </row>
    <row r="44" spans="1:42" x14ac:dyDescent="0.25">
      <c r="A44" s="3" t="s">
        <v>36</v>
      </c>
      <c r="B44" s="18">
        <f t="shared" si="10"/>
        <v>4009</v>
      </c>
      <c r="C44" s="18">
        <f t="shared" si="10"/>
        <v>2300</v>
      </c>
      <c r="D44" s="18">
        <f t="shared" si="10"/>
        <v>3.0769899999999999</v>
      </c>
      <c r="E44" s="18">
        <f t="shared" si="10"/>
        <v>1.2905610000000001</v>
      </c>
      <c r="F44" s="18">
        <f>W104</f>
        <v>133</v>
      </c>
      <c r="G44" s="18">
        <f t="shared" si="9"/>
        <v>92</v>
      </c>
      <c r="H44" s="18">
        <f t="shared" si="9"/>
        <v>2.0652170000000001</v>
      </c>
      <c r="I44" s="18">
        <f t="shared" si="9"/>
        <v>2.0326089999999999</v>
      </c>
      <c r="J44" s="18">
        <f t="shared" si="9"/>
        <v>133</v>
      </c>
      <c r="K44" s="18">
        <f t="shared" si="9"/>
        <v>96</v>
      </c>
      <c r="L44" s="18">
        <f t="shared" si="9"/>
        <v>1.8229169999999999</v>
      </c>
      <c r="M44" s="18">
        <f t="shared" si="9"/>
        <v>2.1041669999999999</v>
      </c>
      <c r="N44" s="18">
        <f t="shared" si="9"/>
        <v>134</v>
      </c>
      <c r="O44" s="18">
        <f t="shared" si="9"/>
        <v>96</v>
      </c>
      <c r="P44" s="18">
        <f t="shared" si="9"/>
        <v>2.0416669999999999</v>
      </c>
      <c r="Q44" s="18">
        <f t="shared" si="9"/>
        <v>1.9895830000000001</v>
      </c>
      <c r="R44" s="18">
        <f t="shared" si="9"/>
        <v>133</v>
      </c>
      <c r="S44" s="18">
        <f t="shared" si="9"/>
        <v>89</v>
      </c>
      <c r="T44" s="18">
        <f t="shared" si="9"/>
        <v>1.9662919999999999</v>
      </c>
      <c r="U44" s="18">
        <f t="shared" si="9"/>
        <v>2.1348310000000001</v>
      </c>
      <c r="V44" s="6">
        <f>C44*D44</f>
        <v>7077.0769999999993</v>
      </c>
      <c r="W44" s="6">
        <f>C44*E44</f>
        <v>2968.2903000000001</v>
      </c>
      <c r="X44" s="7">
        <f>G44*H44</f>
        <v>189.99996400000001</v>
      </c>
      <c r="Y44" s="7">
        <f>G44*I44</f>
        <v>187.00002799999999</v>
      </c>
      <c r="Z44" s="6">
        <f>K44*L44</f>
        <v>175.00003199999998</v>
      </c>
      <c r="AA44" s="6">
        <f>K44*M44</f>
        <v>202.00003199999998</v>
      </c>
      <c r="AB44" s="6">
        <f>O44*P44</f>
        <v>196.00003199999998</v>
      </c>
      <c r="AC44" s="6">
        <f>O44*Q44</f>
        <v>190.99996800000002</v>
      </c>
      <c r="AD44" s="6">
        <f>S44*T44</f>
        <v>174.999988</v>
      </c>
      <c r="AE44" s="6">
        <f>S44*U44</f>
        <v>189.99995900000002</v>
      </c>
      <c r="AF44" s="4">
        <f>X44/$V44</f>
        <v>2.6847237072593674E-2</v>
      </c>
      <c r="AG44" s="4">
        <f>Y44/$W44</f>
        <v>6.2999238315740197E-2</v>
      </c>
      <c r="AH44" s="4"/>
      <c r="AI44" s="4">
        <f>Z44/$V44</f>
        <v>2.4727727563229846E-2</v>
      </c>
      <c r="AJ44" s="4">
        <f>AA44/$W44</f>
        <v>6.8052653744817337E-2</v>
      </c>
      <c r="AK44" s="4"/>
      <c r="AL44" s="4">
        <f>AB44/$V44</f>
        <v>2.7695054328220534E-2</v>
      </c>
      <c r="AM44" s="4">
        <f>AC44/$W44</f>
        <v>6.4346795190483905E-2</v>
      </c>
      <c r="AN44" s="4"/>
      <c r="AO44" s="4">
        <f>AD44/$V44</f>
        <v>2.4727721345973772E-2</v>
      </c>
      <c r="AP44" s="4">
        <f>AE44/$W44</f>
        <v>6.4009897886335446E-2</v>
      </c>
    </row>
    <row r="45" spans="1:42" x14ac:dyDescent="0.25">
      <c r="A45" s="3" t="s">
        <v>178</v>
      </c>
      <c r="B45" s="3"/>
      <c r="E45" s="3"/>
      <c r="F45" s="3"/>
      <c r="G45" s="3">
        <f>SUM(G41:G44)</f>
        <v>394</v>
      </c>
      <c r="H45" s="3"/>
      <c r="I45" s="3"/>
      <c r="J45" s="3"/>
      <c r="K45" s="3">
        <f>SUM(K41:K44)</f>
        <v>470</v>
      </c>
      <c r="L45" s="3"/>
      <c r="M45" s="3"/>
      <c r="N45" s="3"/>
      <c r="O45" s="3">
        <f>SUM(O41:O44)</f>
        <v>443</v>
      </c>
      <c r="P45" s="3"/>
      <c r="Q45" s="3"/>
      <c r="R45" s="3"/>
      <c r="S45" s="3">
        <f>SUM(S41:S44)</f>
        <v>401</v>
      </c>
      <c r="T45" s="3"/>
      <c r="U45" s="3"/>
      <c r="V45" s="16">
        <f t="shared" ref="V45:AE45" si="11">SUM(V41:V44)</f>
        <v>30834.56048</v>
      </c>
      <c r="W45" s="16">
        <f t="shared" si="11"/>
        <v>11619.893291</v>
      </c>
      <c r="X45" s="16">
        <f t="shared" si="11"/>
        <v>945.99998000000005</v>
      </c>
      <c r="Y45" s="16">
        <f t="shared" si="11"/>
        <v>707.99993900000004</v>
      </c>
      <c r="Z45" s="16">
        <f t="shared" si="11"/>
        <v>1061.000055</v>
      </c>
      <c r="AA45" s="16">
        <f t="shared" si="11"/>
        <v>871.00005199999987</v>
      </c>
      <c r="AB45" s="16">
        <f t="shared" si="11"/>
        <v>987.99998400000004</v>
      </c>
      <c r="AC45" s="16">
        <f t="shared" si="11"/>
        <v>796.99996800000008</v>
      </c>
      <c r="AD45" s="16">
        <f t="shared" si="11"/>
        <v>922.99992400000008</v>
      </c>
      <c r="AE45" s="16">
        <f t="shared" si="11"/>
        <v>722.99993699999993</v>
      </c>
      <c r="AF45" s="4">
        <f>X45/$V45</f>
        <v>3.0679859393929004E-2</v>
      </c>
      <c r="AG45" s="4">
        <f>Y45/$W45</f>
        <v>6.0929986297582429E-2</v>
      </c>
      <c r="AH45" s="4"/>
      <c r="AI45" s="4">
        <f>Z45/$V45</f>
        <v>3.4409443121078014E-2</v>
      </c>
      <c r="AJ45" s="4">
        <f>AA45/$W45</f>
        <v>7.4957663567755725E-2</v>
      </c>
      <c r="AK45" s="4"/>
      <c r="AL45" s="4">
        <f>AB45/$V45</f>
        <v>3.2041967474802806E-2</v>
      </c>
      <c r="AM45" s="4">
        <f>AC45/$W45</f>
        <v>6.8589267391749933E-2</v>
      </c>
      <c r="AN45" s="4"/>
      <c r="AO45" s="4">
        <f>AD45/$V45</f>
        <v>2.9933941318822394E-2</v>
      </c>
      <c r="AP45" s="4">
        <f>AE45/$W45</f>
        <v>6.2220875776887535E-2</v>
      </c>
    </row>
    <row r="47" spans="1:42" x14ac:dyDescent="0.25">
      <c r="A47" s="2" t="s">
        <v>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42" x14ac:dyDescent="0.25">
      <c r="V48" t="s">
        <v>40</v>
      </c>
      <c r="X48" t="s">
        <v>45</v>
      </c>
      <c r="AF48" t="s">
        <v>46</v>
      </c>
    </row>
    <row r="49" spans="1:55" x14ac:dyDescent="0.25">
      <c r="V49" t="s">
        <v>44</v>
      </c>
      <c r="X49" t="s">
        <v>37</v>
      </c>
      <c r="Z49" t="s">
        <v>41</v>
      </c>
      <c r="AB49" t="s">
        <v>42</v>
      </c>
      <c r="AD49" t="s">
        <v>43</v>
      </c>
      <c r="AF49" t="s">
        <v>37</v>
      </c>
      <c r="AI49" t="s">
        <v>41</v>
      </c>
      <c r="AL49" t="s">
        <v>42</v>
      </c>
      <c r="AO49" t="s">
        <v>43</v>
      </c>
    </row>
    <row r="50" spans="1:55" x14ac:dyDescent="0.25">
      <c r="V50" t="s">
        <v>38</v>
      </c>
      <c r="W50" t="s">
        <v>39</v>
      </c>
      <c r="X50" t="s">
        <v>38</v>
      </c>
      <c r="Y50" t="s">
        <v>39</v>
      </c>
      <c r="Z50" t="s">
        <v>38</v>
      </c>
      <c r="AA50" t="s">
        <v>39</v>
      </c>
      <c r="AB50" t="s">
        <v>38</v>
      </c>
      <c r="AC50" t="s">
        <v>39</v>
      </c>
      <c r="AD50" t="s">
        <v>38</v>
      </c>
      <c r="AE50" t="s">
        <v>39</v>
      </c>
      <c r="AF50" t="s">
        <v>38</v>
      </c>
      <c r="AG50" t="s">
        <v>39</v>
      </c>
      <c r="AI50" t="s">
        <v>38</v>
      </c>
      <c r="AJ50" t="s">
        <v>39</v>
      </c>
      <c r="AL50" t="s">
        <v>38</v>
      </c>
      <c r="AM50" t="s">
        <v>39</v>
      </c>
      <c r="AO50" t="s">
        <v>38</v>
      </c>
      <c r="AP50" t="s">
        <v>39</v>
      </c>
    </row>
    <row r="51" spans="1:55" x14ac:dyDescent="0.25">
      <c r="A51" s="3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4">
        <v>0</v>
      </c>
      <c r="AG51" s="4">
        <v>0</v>
      </c>
      <c r="AH51" s="4"/>
      <c r="AI51" s="4">
        <v>0</v>
      </c>
      <c r="AJ51" s="4">
        <v>0</v>
      </c>
      <c r="AK51" s="4"/>
      <c r="AL51" s="4">
        <v>0</v>
      </c>
      <c r="AM51" s="4">
        <v>0</v>
      </c>
      <c r="AN51" s="4"/>
      <c r="AO51" s="4">
        <v>0</v>
      </c>
      <c r="AP51" s="4">
        <v>0</v>
      </c>
    </row>
    <row r="52" spans="1:55" x14ac:dyDescent="0.25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AF52" s="4" t="e">
        <f>X52/$V52</f>
        <v>#DIV/0!</v>
      </c>
      <c r="AG52" s="4" t="e">
        <f>Y52/$W52</f>
        <v>#DIV/0!</v>
      </c>
      <c r="AH52" s="4"/>
      <c r="AI52" s="4" t="e">
        <f>Z52/$V52</f>
        <v>#DIV/0!</v>
      </c>
      <c r="AJ52" s="4" t="e">
        <f>AA52/$W52</f>
        <v>#DIV/0!</v>
      </c>
      <c r="AK52" s="4"/>
      <c r="AL52" s="4" t="e">
        <f>AB52/$V52</f>
        <v>#DIV/0!</v>
      </c>
      <c r="AM52" s="4" t="e">
        <f>AC52/$W52</f>
        <v>#DIV/0!</v>
      </c>
      <c r="AN52" s="4"/>
      <c r="AO52" s="4" t="e">
        <f>AD52/$V52</f>
        <v>#DIV/0!</v>
      </c>
      <c r="AP52" s="4" t="e">
        <f>AE52/$W52</f>
        <v>#DIV/0!</v>
      </c>
    </row>
    <row r="53" spans="1:55" x14ac:dyDescent="0.25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AF53" s="4" t="e">
        <f>X53/$V53</f>
        <v>#DIV/0!</v>
      </c>
      <c r="AG53" s="4" t="e">
        <f>Y53/$W53</f>
        <v>#DIV/0!</v>
      </c>
      <c r="AH53" s="4"/>
      <c r="AI53" s="4" t="e">
        <f>Z53/$V53</f>
        <v>#DIV/0!</v>
      </c>
      <c r="AJ53" s="4" t="e">
        <f>AA53/$W53</f>
        <v>#DIV/0!</v>
      </c>
      <c r="AK53" s="4"/>
      <c r="AL53" s="4" t="e">
        <f>AB53/$V53</f>
        <v>#DIV/0!</v>
      </c>
      <c r="AM53" s="4" t="e">
        <f>AC53/$W53</f>
        <v>#DIV/0!</v>
      </c>
      <c r="AN53" s="4"/>
      <c r="AO53" s="4" t="e">
        <f>AD53/$V53</f>
        <v>#DIV/0!</v>
      </c>
      <c r="AP53" s="4" t="e">
        <f>AE53/$W53</f>
        <v>#DIV/0!</v>
      </c>
    </row>
    <row r="54" spans="1:55" x14ac:dyDescent="0.25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AF54" s="4" t="e">
        <f>X54/$V54</f>
        <v>#DIV/0!</v>
      </c>
      <c r="AG54" s="4" t="e">
        <f>Y54/$W54</f>
        <v>#DIV/0!</v>
      </c>
      <c r="AH54" s="4"/>
      <c r="AI54" s="4" t="e">
        <f>Z54/$V54</f>
        <v>#DIV/0!</v>
      </c>
      <c r="AJ54" s="4" t="e">
        <f>AA54/$W54</f>
        <v>#DIV/0!</v>
      </c>
      <c r="AK54" s="4"/>
      <c r="AL54" s="4" t="e">
        <f>AB54/$V54</f>
        <v>#DIV/0!</v>
      </c>
      <c r="AM54" s="4" t="e">
        <f>AC54/$W54</f>
        <v>#DIV/0!</v>
      </c>
      <c r="AN54" s="4"/>
      <c r="AO54" s="4" t="e">
        <f>AD54/$V54</f>
        <v>#DIV/0!</v>
      </c>
      <c r="AP54" s="4" t="e">
        <f>AE54/$W54</f>
        <v>#DIV/0!</v>
      </c>
    </row>
    <row r="55" spans="1:55" x14ac:dyDescent="0.25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>
        <v>20000</v>
      </c>
      <c r="W55">
        <v>3000</v>
      </c>
      <c r="X55">
        <v>200</v>
      </c>
      <c r="Y55">
        <v>50</v>
      </c>
      <c r="Z55">
        <v>200</v>
      </c>
      <c r="AA55">
        <v>50</v>
      </c>
      <c r="AB55">
        <v>200</v>
      </c>
      <c r="AC55">
        <v>50</v>
      </c>
      <c r="AD55">
        <v>200</v>
      </c>
      <c r="AE55">
        <v>50</v>
      </c>
      <c r="AF55" s="4">
        <f>X55/$V55</f>
        <v>0.01</v>
      </c>
      <c r="AG55" s="4">
        <f>Y55/$W55</f>
        <v>1.6666666666666666E-2</v>
      </c>
      <c r="AH55" s="4"/>
      <c r="AI55" s="4">
        <f>Z55/$V55</f>
        <v>0.01</v>
      </c>
      <c r="AJ55" s="4">
        <f>AA55/$W55</f>
        <v>1.6666666666666666E-2</v>
      </c>
      <c r="AK55" s="4"/>
      <c r="AL55" s="4">
        <f>AB55/$V55</f>
        <v>0.01</v>
      </c>
      <c r="AM55" s="4">
        <f>AC55/$W55</f>
        <v>1.6666666666666666E-2</v>
      </c>
      <c r="AN55" s="4"/>
      <c r="AO55" s="4">
        <f>AD55/$V55</f>
        <v>0.01</v>
      </c>
      <c r="AP55" s="4">
        <f>AE55/$W55</f>
        <v>1.6666666666666666E-2</v>
      </c>
    </row>
    <row r="56" spans="1:55" x14ac:dyDescent="0.25">
      <c r="A56" s="3" t="s">
        <v>40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>
        <f t="shared" ref="V56:AE56" si="12">SUM(V51:V55)</f>
        <v>20000</v>
      </c>
      <c r="W56">
        <f t="shared" si="12"/>
        <v>3000</v>
      </c>
      <c r="X56">
        <f t="shared" si="12"/>
        <v>200</v>
      </c>
      <c r="Y56">
        <f t="shared" si="12"/>
        <v>50</v>
      </c>
      <c r="Z56">
        <f t="shared" si="12"/>
        <v>200</v>
      </c>
      <c r="AA56">
        <f t="shared" si="12"/>
        <v>50</v>
      </c>
      <c r="AB56">
        <f t="shared" si="12"/>
        <v>200</v>
      </c>
      <c r="AC56">
        <f t="shared" si="12"/>
        <v>50</v>
      </c>
      <c r="AD56">
        <f t="shared" si="12"/>
        <v>200</v>
      </c>
      <c r="AE56">
        <f t="shared" si="12"/>
        <v>50</v>
      </c>
      <c r="AF56" s="4">
        <f>X56/$V56</f>
        <v>0.01</v>
      </c>
      <c r="AG56" s="4">
        <f>Y56/$W56</f>
        <v>1.6666666666666666E-2</v>
      </c>
      <c r="AH56" s="4"/>
      <c r="AI56" s="4">
        <f>Z56/$V56</f>
        <v>0.01</v>
      </c>
      <c r="AJ56" s="4">
        <f>AA56/$W56</f>
        <v>1.6666666666666666E-2</v>
      </c>
      <c r="AK56" s="4"/>
      <c r="AL56" s="4">
        <f>AB56/$V56</f>
        <v>0.01</v>
      </c>
      <c r="AM56" s="4">
        <f>AC56/$W56</f>
        <v>1.6666666666666666E-2</v>
      </c>
      <c r="AN56" s="4"/>
      <c r="AO56" s="4">
        <f>AD56/$V56</f>
        <v>0.01</v>
      </c>
      <c r="AP56" s="4">
        <f>AE56/$W56</f>
        <v>1.6666666666666666E-2</v>
      </c>
    </row>
    <row r="57" spans="1:55" x14ac:dyDescent="0.25">
      <c r="AR57" s="2" t="s">
        <v>173</v>
      </c>
      <c r="BC57" s="2" t="s">
        <v>173</v>
      </c>
    </row>
    <row r="59" spans="1:55" x14ac:dyDescent="0.25">
      <c r="A59" s="2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55" x14ac:dyDescent="0.25">
      <c r="V60" s="2" t="s">
        <v>47</v>
      </c>
      <c r="Y60" s="2" t="s">
        <v>49</v>
      </c>
      <c r="AB60" s="2" t="s">
        <v>50</v>
      </c>
    </row>
    <row r="61" spans="1:55" x14ac:dyDescent="0.25">
      <c r="V61" t="s">
        <v>56</v>
      </c>
      <c r="W61" t="s">
        <v>57</v>
      </c>
      <c r="Y61" t="s">
        <v>56</v>
      </c>
      <c r="Z61" t="s">
        <v>57</v>
      </c>
      <c r="AB61" t="s">
        <v>56</v>
      </c>
      <c r="AC61" t="s">
        <v>57</v>
      </c>
    </row>
    <row r="62" spans="1:55" x14ac:dyDescent="0.25">
      <c r="A62" s="3" t="s">
        <v>59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5">
        <f>AF12</f>
        <v>1.8579155279178878E-2</v>
      </c>
      <c r="W62" s="5">
        <f>AG12</f>
        <v>4.5078333190617E-2</v>
      </c>
      <c r="Y62" s="5">
        <f>AF23</f>
        <v>2.4550373484032873E-2</v>
      </c>
      <c r="Z62" s="5">
        <f>AG23</f>
        <v>5.051682070563001E-2</v>
      </c>
      <c r="AB62" s="5">
        <f>AF56</f>
        <v>0.01</v>
      </c>
      <c r="AC62" s="5">
        <f>AG56</f>
        <v>1.6666666666666666E-2</v>
      </c>
    </row>
    <row r="63" spans="1:55" x14ac:dyDescent="0.25">
      <c r="A63" s="3" t="s">
        <v>60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5">
        <f>AI12</f>
        <v>1.8658550879464494E-2</v>
      </c>
      <c r="W63" s="5">
        <f>AJ12</f>
        <v>3.7884215750109765E-2</v>
      </c>
      <c r="Y63" s="5">
        <f>AI23</f>
        <v>2.7663763054228557E-2</v>
      </c>
      <c r="Z63" s="5">
        <f>AJ23</f>
        <v>6.6523841195574029E-2</v>
      </c>
      <c r="AB63" s="5">
        <f>AI56</f>
        <v>0.01</v>
      </c>
      <c r="AC63" s="5">
        <f>AJ56</f>
        <v>1.6666666666666666E-2</v>
      </c>
    </row>
    <row r="64" spans="1:55" x14ac:dyDescent="0.25">
      <c r="A64" s="3" t="s">
        <v>61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5">
        <f>AL12</f>
        <v>1.7184017448792277E-2</v>
      </c>
      <c r="W64" s="5">
        <f>AM12</f>
        <v>3.6309737500764917E-2</v>
      </c>
      <c r="Y64" s="5">
        <f>AL23</f>
        <v>2.7047572724149954E-2</v>
      </c>
      <c r="Z64" s="5">
        <f>AM23</f>
        <v>5.8003971561600802E-2</v>
      </c>
      <c r="AB64" s="5">
        <f>AL56</f>
        <v>0.01</v>
      </c>
      <c r="AC64" s="5">
        <f>AM56</f>
        <v>1.6666666666666666E-2</v>
      </c>
    </row>
    <row r="65" spans="1:29" x14ac:dyDescent="0.25">
      <c r="A65" s="3" t="s">
        <v>62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5">
        <f>AO12</f>
        <v>1.8953461687494361E-2</v>
      </c>
      <c r="W65" s="5">
        <f>AP12</f>
        <v>4.2171609613442851E-2</v>
      </c>
      <c r="Y65" s="5">
        <f>AO23</f>
        <v>2.6107067344843179E-2</v>
      </c>
      <c r="Z65" s="5">
        <f>AP23</f>
        <v>5.2410117954498868E-2</v>
      </c>
      <c r="AB65" s="5">
        <f>AO56</f>
        <v>0.01</v>
      </c>
      <c r="AC65" s="5">
        <f>AP56</f>
        <v>1.6666666666666666E-2</v>
      </c>
    </row>
    <row r="66" spans="1:29" x14ac:dyDescent="0.25">
      <c r="A66" s="3" t="s">
        <v>142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5">
        <f>AF34</f>
        <v>2.068887290795653E-2</v>
      </c>
      <c r="W66" s="5">
        <f>AG34</f>
        <v>5.0116649306851641E-2</v>
      </c>
      <c r="Y66" s="5">
        <f>AF45</f>
        <v>3.0679859393929004E-2</v>
      </c>
      <c r="Z66" s="5">
        <f>AG45</f>
        <v>6.0929986297582429E-2</v>
      </c>
      <c r="AB66" s="5">
        <f t="shared" ref="AB66:AC69" si="13">AB62</f>
        <v>0.01</v>
      </c>
      <c r="AC66" s="5">
        <f t="shared" si="13"/>
        <v>1.6666666666666666E-2</v>
      </c>
    </row>
    <row r="67" spans="1:29" x14ac:dyDescent="0.25">
      <c r="A67" s="3" t="s">
        <v>143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5">
        <f>AI34</f>
        <v>2.2821280391408776E-2</v>
      </c>
      <c r="W67" s="5">
        <f>AJ34</f>
        <v>4.4787668576877784E-2</v>
      </c>
      <c r="Y67" s="5">
        <f>AI45</f>
        <v>3.4409443121078014E-2</v>
      </c>
      <c r="Z67" s="5">
        <f>AJ45</f>
        <v>7.4957663567755725E-2</v>
      </c>
      <c r="AB67" s="5">
        <f t="shared" si="13"/>
        <v>0.01</v>
      </c>
      <c r="AC67" s="5">
        <f t="shared" si="13"/>
        <v>1.6666666666666666E-2</v>
      </c>
    </row>
    <row r="68" spans="1:29" x14ac:dyDescent="0.25">
      <c r="A68" s="3" t="s">
        <v>144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5">
        <f>AL34</f>
        <v>2.0620820233041941E-2</v>
      </c>
      <c r="W68" s="5">
        <f>AM34</f>
        <v>4.4739221866616941E-2</v>
      </c>
      <c r="Y68" s="5">
        <f>AL45</f>
        <v>3.2041967474802806E-2</v>
      </c>
      <c r="Z68" s="5">
        <f>AM45</f>
        <v>6.8589267391749933E-2</v>
      </c>
      <c r="AB68" s="5">
        <f t="shared" si="13"/>
        <v>0.01</v>
      </c>
      <c r="AC68" s="5">
        <f t="shared" si="13"/>
        <v>1.6666666666666666E-2</v>
      </c>
    </row>
    <row r="69" spans="1:29" x14ac:dyDescent="0.25">
      <c r="A69" s="3" t="s">
        <v>145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5">
        <f>AO34</f>
        <v>2.065485042697817E-2</v>
      </c>
      <c r="W69" s="5">
        <f>AP34</f>
        <v>4.7815497436061088E-2</v>
      </c>
      <c r="Y69" s="5">
        <f>AO45</f>
        <v>2.9933941318822394E-2</v>
      </c>
      <c r="Z69" s="5">
        <f>AP45</f>
        <v>6.2220875776887535E-2</v>
      </c>
      <c r="AB69" s="5">
        <f t="shared" si="13"/>
        <v>0.01</v>
      </c>
      <c r="AC69" s="5">
        <f t="shared" si="13"/>
        <v>1.6666666666666666E-2</v>
      </c>
    </row>
    <row r="71" spans="1:29" x14ac:dyDescent="0.25">
      <c r="U71" t="s">
        <v>160</v>
      </c>
    </row>
    <row r="72" spans="1:29" x14ac:dyDescent="0.25">
      <c r="U72" t="s">
        <v>161</v>
      </c>
      <c r="V72" s="15">
        <f>V66/V62</f>
        <v>1.1135529359153347</v>
      </c>
    </row>
    <row r="73" spans="1:29" x14ac:dyDescent="0.25">
      <c r="U73" t="s">
        <v>162</v>
      </c>
      <c r="V73" s="15">
        <f>V67/V63</f>
        <v>1.2231003650195451</v>
      </c>
    </row>
    <row r="74" spans="1:29" x14ac:dyDescent="0.25">
      <c r="U74" t="s">
        <v>163</v>
      </c>
      <c r="V74" s="15">
        <f>V68/V64</f>
        <v>1.199999958943897</v>
      </c>
    </row>
    <row r="75" spans="1:29" x14ac:dyDescent="0.25">
      <c r="U75" t="s">
        <v>164</v>
      </c>
      <c r="V75" s="15">
        <f>V69/V65</f>
        <v>1.0897666488336744</v>
      </c>
    </row>
    <row r="76" spans="1:29" x14ac:dyDescent="0.25">
      <c r="V76" s="15"/>
    </row>
    <row r="92" spans="1:38" x14ac:dyDescent="0.25">
      <c r="A92" s="19" t="s">
        <v>179</v>
      </c>
    </row>
    <row r="93" spans="1:38" x14ac:dyDescent="0.25">
      <c r="B93" t="s">
        <v>66</v>
      </c>
      <c r="C93" t="s">
        <v>102</v>
      </c>
      <c r="D93" t="s">
        <v>103</v>
      </c>
      <c r="E93" t="s">
        <v>67</v>
      </c>
      <c r="F93" t="s">
        <v>68</v>
      </c>
      <c r="G93" t="s">
        <v>104</v>
      </c>
      <c r="H93" t="s">
        <v>105</v>
      </c>
      <c r="I93" t="s">
        <v>69</v>
      </c>
      <c r="J93" t="s">
        <v>70</v>
      </c>
      <c r="K93" t="s">
        <v>106</v>
      </c>
      <c r="L93" t="s">
        <v>107</v>
      </c>
      <c r="M93" t="s">
        <v>71</v>
      </c>
      <c r="N93" t="s">
        <v>72</v>
      </c>
      <c r="O93" t="s">
        <v>108</v>
      </c>
      <c r="P93" t="s">
        <v>109</v>
      </c>
      <c r="Q93" t="s">
        <v>87</v>
      </c>
      <c r="R93" t="s">
        <v>88</v>
      </c>
      <c r="S93" t="s">
        <v>110</v>
      </c>
      <c r="T93" t="s">
        <v>111</v>
      </c>
      <c r="U93" t="s">
        <v>89</v>
      </c>
      <c r="V93" t="s">
        <v>90</v>
      </c>
      <c r="W93" t="s">
        <v>126</v>
      </c>
      <c r="X93" t="s">
        <v>127</v>
      </c>
      <c r="Y93" t="s">
        <v>128</v>
      </c>
      <c r="Z93" t="s">
        <v>129</v>
      </c>
      <c r="AA93" t="s">
        <v>130</v>
      </c>
      <c r="AB93" t="s">
        <v>131</v>
      </c>
      <c r="AC93" t="s">
        <v>132</v>
      </c>
      <c r="AD93" t="s">
        <v>133</v>
      </c>
      <c r="AE93" t="s">
        <v>134</v>
      </c>
      <c r="AF93" t="s">
        <v>135</v>
      </c>
      <c r="AG93" t="s">
        <v>136</v>
      </c>
      <c r="AH93" t="s">
        <v>137</v>
      </c>
      <c r="AI93" t="s">
        <v>138</v>
      </c>
      <c r="AJ93" t="s">
        <v>139</v>
      </c>
      <c r="AK93" t="s">
        <v>140</v>
      </c>
      <c r="AL93" t="s">
        <v>141</v>
      </c>
    </row>
    <row r="94" spans="1:38" x14ac:dyDescent="0.25">
      <c r="A94" t="s">
        <v>73</v>
      </c>
      <c r="B94" t="s">
        <v>74</v>
      </c>
      <c r="C94" t="s">
        <v>76</v>
      </c>
      <c r="D94" t="s">
        <v>73</v>
      </c>
      <c r="E94" t="s">
        <v>75</v>
      </c>
      <c r="F94" t="s">
        <v>76</v>
      </c>
      <c r="G94" t="s">
        <v>75</v>
      </c>
      <c r="H94" t="s">
        <v>73</v>
      </c>
      <c r="I94" t="s">
        <v>75</v>
      </c>
      <c r="J94" t="s">
        <v>76</v>
      </c>
      <c r="K94" t="s">
        <v>75</v>
      </c>
      <c r="L94" t="s">
        <v>73</v>
      </c>
      <c r="M94" t="s">
        <v>75</v>
      </c>
      <c r="N94" t="s">
        <v>75</v>
      </c>
      <c r="O94" t="s">
        <v>76</v>
      </c>
      <c r="P94" t="s">
        <v>73</v>
      </c>
      <c r="Q94" t="s">
        <v>75</v>
      </c>
      <c r="R94" t="s">
        <v>76</v>
      </c>
      <c r="S94" t="s">
        <v>75</v>
      </c>
      <c r="T94" t="s">
        <v>73</v>
      </c>
      <c r="U94" t="s">
        <v>75</v>
      </c>
      <c r="V94" t="s">
        <v>76</v>
      </c>
      <c r="W94" t="s">
        <v>75</v>
      </c>
      <c r="X94" t="s">
        <v>73</v>
      </c>
      <c r="Y94" t="s">
        <v>75</v>
      </c>
      <c r="Z94" t="s">
        <v>75</v>
      </c>
      <c r="AA94" t="s">
        <v>76</v>
      </c>
      <c r="AB94" t="s">
        <v>73</v>
      </c>
      <c r="AC94" t="s">
        <v>75</v>
      </c>
      <c r="AD94" t="s">
        <v>76</v>
      </c>
      <c r="AE94" t="s">
        <v>75</v>
      </c>
      <c r="AF94" t="s">
        <v>73</v>
      </c>
      <c r="AG94" t="s">
        <v>75</v>
      </c>
      <c r="AH94" t="s">
        <v>76</v>
      </c>
      <c r="AI94" t="s">
        <v>75</v>
      </c>
      <c r="AJ94" t="s">
        <v>73</v>
      </c>
      <c r="AK94" t="s">
        <v>75</v>
      </c>
      <c r="AL94" t="s">
        <v>75</v>
      </c>
    </row>
    <row r="95" spans="1:38" x14ac:dyDescent="0.25">
      <c r="A95" t="s">
        <v>77</v>
      </c>
      <c r="B95" t="s">
        <v>66</v>
      </c>
      <c r="C95">
        <v>13603</v>
      </c>
      <c r="D95">
        <v>7625</v>
      </c>
      <c r="E95">
        <v>2.907969</v>
      </c>
      <c r="F95">
        <v>1.3757379999999999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t="s">
        <v>78</v>
      </c>
      <c r="B96" t="s">
        <v>66</v>
      </c>
      <c r="C96">
        <v>13603</v>
      </c>
      <c r="D96">
        <v>7736</v>
      </c>
      <c r="E96">
        <v>2.860179</v>
      </c>
      <c r="F96">
        <v>1.3217570000000001</v>
      </c>
      <c r="G96">
        <v>441</v>
      </c>
      <c r="H96">
        <v>345</v>
      </c>
      <c r="I96">
        <v>1.4811589999999999</v>
      </c>
      <c r="J96">
        <v>1.446377</v>
      </c>
      <c r="K96">
        <v>441</v>
      </c>
      <c r="L96">
        <v>334</v>
      </c>
      <c r="M96">
        <v>1.4850300000000001</v>
      </c>
      <c r="N96">
        <v>1.389222</v>
      </c>
      <c r="O96">
        <v>422</v>
      </c>
      <c r="P96">
        <v>325</v>
      </c>
      <c r="Q96">
        <v>1.3784620000000001</v>
      </c>
      <c r="R96">
        <v>1.243077</v>
      </c>
      <c r="S96">
        <v>441</v>
      </c>
      <c r="T96">
        <v>336</v>
      </c>
      <c r="U96">
        <v>1.544643</v>
      </c>
      <c r="V96">
        <v>1.4583330000000001</v>
      </c>
      <c r="W96">
        <v>438</v>
      </c>
      <c r="X96">
        <v>296</v>
      </c>
      <c r="Y96">
        <v>1.905405</v>
      </c>
      <c r="Z96">
        <v>1.918919</v>
      </c>
      <c r="AA96">
        <v>438</v>
      </c>
      <c r="AB96">
        <v>293</v>
      </c>
      <c r="AC96">
        <v>2.0614330000000001</v>
      </c>
      <c r="AD96">
        <v>1.8293520000000001</v>
      </c>
      <c r="AE96">
        <v>421</v>
      </c>
      <c r="AF96">
        <v>293</v>
      </c>
      <c r="AG96">
        <v>1.8737200000000001</v>
      </c>
      <c r="AH96">
        <v>1.8088740000000001</v>
      </c>
      <c r="AI96">
        <v>438</v>
      </c>
      <c r="AJ96">
        <v>292</v>
      </c>
      <c r="AK96">
        <v>1.9520550000000001</v>
      </c>
      <c r="AL96">
        <v>1.8698630000000001</v>
      </c>
    </row>
    <row r="97" spans="1:38" x14ac:dyDescent="0.25">
      <c r="A97" t="s">
        <v>79</v>
      </c>
      <c r="B97" t="s">
        <v>66</v>
      </c>
      <c r="C97">
        <v>13603</v>
      </c>
      <c r="D97">
        <v>7799</v>
      </c>
      <c r="E97">
        <v>2.923807</v>
      </c>
      <c r="F97">
        <v>1.304643</v>
      </c>
      <c r="G97">
        <v>389</v>
      </c>
      <c r="H97">
        <v>302</v>
      </c>
      <c r="I97">
        <v>1.4966889999999999</v>
      </c>
      <c r="J97">
        <v>1.427152</v>
      </c>
      <c r="K97">
        <v>388</v>
      </c>
      <c r="L97">
        <v>289</v>
      </c>
      <c r="M97">
        <v>1.536332</v>
      </c>
      <c r="N97">
        <v>1.2629760000000001</v>
      </c>
      <c r="O97">
        <v>375</v>
      </c>
      <c r="P97">
        <v>286</v>
      </c>
      <c r="Q97">
        <v>1.4265730000000001</v>
      </c>
      <c r="R97">
        <v>1.332168</v>
      </c>
      <c r="S97">
        <v>389</v>
      </c>
      <c r="T97">
        <v>294</v>
      </c>
      <c r="U97">
        <v>1.517007</v>
      </c>
      <c r="V97">
        <v>1.3911560000000001</v>
      </c>
      <c r="W97">
        <v>386</v>
      </c>
      <c r="X97">
        <v>264</v>
      </c>
      <c r="Y97">
        <v>1.818182</v>
      </c>
      <c r="Z97">
        <v>1.8522730000000001</v>
      </c>
      <c r="AA97">
        <v>385</v>
      </c>
      <c r="AB97">
        <v>250</v>
      </c>
      <c r="AC97">
        <v>2.0880000000000001</v>
      </c>
      <c r="AD97">
        <v>1.66</v>
      </c>
      <c r="AE97">
        <v>375</v>
      </c>
      <c r="AF97">
        <v>261</v>
      </c>
      <c r="AG97">
        <v>1.8658999999999999</v>
      </c>
      <c r="AH97">
        <v>1.7854410000000001</v>
      </c>
      <c r="AI97">
        <v>385</v>
      </c>
      <c r="AJ97">
        <v>256</v>
      </c>
      <c r="AK97">
        <v>1.824219</v>
      </c>
      <c r="AL97">
        <v>1.8359380000000001</v>
      </c>
    </row>
    <row r="98" spans="1:38" x14ac:dyDescent="0.25">
      <c r="A98" t="s">
        <v>80</v>
      </c>
      <c r="B98" t="s">
        <v>66</v>
      </c>
      <c r="C98">
        <v>13603</v>
      </c>
      <c r="D98">
        <v>7850</v>
      </c>
      <c r="E98">
        <v>2.737406</v>
      </c>
      <c r="F98">
        <v>1.333121</v>
      </c>
      <c r="G98">
        <v>351</v>
      </c>
      <c r="H98">
        <v>257</v>
      </c>
      <c r="I98">
        <v>1.3618680000000001</v>
      </c>
      <c r="J98">
        <v>1.836576</v>
      </c>
      <c r="K98">
        <v>351</v>
      </c>
      <c r="L98">
        <v>267</v>
      </c>
      <c r="M98">
        <v>1.228464</v>
      </c>
      <c r="N98">
        <v>1.4157299999999999</v>
      </c>
      <c r="O98">
        <v>340</v>
      </c>
      <c r="P98">
        <v>250</v>
      </c>
      <c r="Q98">
        <v>1.232</v>
      </c>
      <c r="R98">
        <v>1.3720000000000001</v>
      </c>
      <c r="S98">
        <v>351</v>
      </c>
      <c r="T98">
        <v>254</v>
      </c>
      <c r="U98">
        <v>1.425197</v>
      </c>
      <c r="V98">
        <v>1.6929129999999999</v>
      </c>
      <c r="W98">
        <v>348</v>
      </c>
      <c r="X98">
        <v>233</v>
      </c>
      <c r="Y98">
        <v>1.6309009999999999</v>
      </c>
      <c r="Z98">
        <v>2.1502150000000002</v>
      </c>
      <c r="AA98">
        <v>347</v>
      </c>
      <c r="AB98">
        <v>243</v>
      </c>
      <c r="AC98">
        <v>1.823045</v>
      </c>
      <c r="AD98">
        <v>1.8683129999999999</v>
      </c>
      <c r="AE98">
        <v>340</v>
      </c>
      <c r="AF98">
        <v>225</v>
      </c>
      <c r="AG98">
        <v>1.6666669999999999</v>
      </c>
      <c r="AH98">
        <v>1.8311109999999999</v>
      </c>
      <c r="AI98">
        <v>347</v>
      </c>
      <c r="AJ98">
        <v>229</v>
      </c>
      <c r="AK98">
        <v>1.729258</v>
      </c>
      <c r="AL98">
        <v>2.0698690000000002</v>
      </c>
    </row>
    <row r="99" spans="1:38" x14ac:dyDescent="0.25">
      <c r="A99" t="s">
        <v>81</v>
      </c>
      <c r="B99" t="s">
        <v>66</v>
      </c>
      <c r="C99">
        <v>13603</v>
      </c>
      <c r="D99">
        <v>7807</v>
      </c>
      <c r="E99">
        <v>2.7853940000000001</v>
      </c>
      <c r="F99">
        <v>1.3345290000000001</v>
      </c>
      <c r="G99">
        <v>358</v>
      </c>
      <c r="H99">
        <v>278</v>
      </c>
      <c r="I99">
        <v>1.169065</v>
      </c>
      <c r="J99">
        <v>1.651079</v>
      </c>
      <c r="K99">
        <v>357</v>
      </c>
      <c r="L99">
        <v>269</v>
      </c>
      <c r="M99">
        <v>1.4014869999999999</v>
      </c>
      <c r="N99">
        <v>1.3271379999999999</v>
      </c>
      <c r="O99">
        <v>349</v>
      </c>
      <c r="P99">
        <v>263</v>
      </c>
      <c r="Q99">
        <v>1.3346009999999999</v>
      </c>
      <c r="R99">
        <v>1.4106460000000001</v>
      </c>
      <c r="S99">
        <v>358</v>
      </c>
      <c r="T99">
        <v>272</v>
      </c>
      <c r="U99">
        <v>1.2647060000000001</v>
      </c>
      <c r="V99">
        <v>1.5147060000000001</v>
      </c>
      <c r="W99">
        <v>353</v>
      </c>
      <c r="X99">
        <v>246</v>
      </c>
      <c r="Y99">
        <v>1.6260159999999999</v>
      </c>
      <c r="Z99">
        <v>2.0772360000000001</v>
      </c>
      <c r="AA99">
        <v>356</v>
      </c>
      <c r="AB99">
        <v>252</v>
      </c>
      <c r="AC99">
        <v>1.7579370000000001</v>
      </c>
      <c r="AD99">
        <v>1.7619050000000001</v>
      </c>
      <c r="AE99">
        <v>350</v>
      </c>
      <c r="AF99">
        <v>246</v>
      </c>
      <c r="AG99">
        <v>1.6544719999999999</v>
      </c>
      <c r="AH99">
        <v>1.7845530000000001</v>
      </c>
      <c r="AI99">
        <v>356</v>
      </c>
      <c r="AJ99">
        <v>246</v>
      </c>
      <c r="AK99">
        <v>1.5772360000000001</v>
      </c>
      <c r="AL99">
        <v>1.9674799999999999</v>
      </c>
    </row>
    <row r="100" spans="1:38" x14ac:dyDescent="0.25">
      <c r="A100" t="s">
        <v>82</v>
      </c>
      <c r="B100" t="s">
        <v>66</v>
      </c>
      <c r="C100">
        <v>4009</v>
      </c>
      <c r="D100">
        <v>2289</v>
      </c>
      <c r="E100">
        <v>3.9562550000000001</v>
      </c>
      <c r="F100">
        <v>1.177165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t="s">
        <v>83</v>
      </c>
      <c r="B101" t="s">
        <v>66</v>
      </c>
      <c r="C101">
        <v>4009</v>
      </c>
      <c r="D101">
        <v>2378</v>
      </c>
      <c r="E101">
        <v>3.489865</v>
      </c>
      <c r="F101">
        <v>1.1777869999999999</v>
      </c>
      <c r="G101">
        <v>190</v>
      </c>
      <c r="H101">
        <v>127</v>
      </c>
      <c r="I101">
        <v>1.700787</v>
      </c>
      <c r="J101">
        <v>1.259843</v>
      </c>
      <c r="K101">
        <v>190</v>
      </c>
      <c r="L101">
        <v>150</v>
      </c>
      <c r="M101">
        <v>1.753333</v>
      </c>
      <c r="N101">
        <v>1.233333</v>
      </c>
      <c r="O101">
        <v>188</v>
      </c>
      <c r="P101">
        <v>138</v>
      </c>
      <c r="Q101">
        <v>1.7608699999999999</v>
      </c>
      <c r="R101">
        <v>1.210145</v>
      </c>
      <c r="S101">
        <v>190</v>
      </c>
      <c r="T101">
        <v>127</v>
      </c>
      <c r="U101">
        <v>1.9606300000000001</v>
      </c>
      <c r="V101">
        <v>1.259843</v>
      </c>
      <c r="W101">
        <v>189</v>
      </c>
      <c r="X101">
        <v>101</v>
      </c>
      <c r="Y101">
        <v>3.0396040000000002</v>
      </c>
      <c r="Z101">
        <v>1.970297</v>
      </c>
      <c r="AA101">
        <v>188</v>
      </c>
      <c r="AB101">
        <v>129</v>
      </c>
      <c r="AC101">
        <v>2.6821709999999999</v>
      </c>
      <c r="AD101">
        <v>1.7751939999999999</v>
      </c>
      <c r="AE101">
        <v>188</v>
      </c>
      <c r="AF101">
        <v>113</v>
      </c>
      <c r="AG101">
        <v>2.8407079999999998</v>
      </c>
      <c r="AH101">
        <v>1.8761060000000001</v>
      </c>
      <c r="AI101">
        <v>189</v>
      </c>
      <c r="AJ101">
        <v>104</v>
      </c>
      <c r="AK101">
        <v>2.9038460000000001</v>
      </c>
      <c r="AL101">
        <v>1.9038459999999999</v>
      </c>
    </row>
    <row r="102" spans="1:38" x14ac:dyDescent="0.25">
      <c r="A102" t="s">
        <v>84</v>
      </c>
      <c r="B102" t="s">
        <v>66</v>
      </c>
      <c r="C102">
        <v>4009</v>
      </c>
      <c r="D102">
        <v>2375</v>
      </c>
      <c r="E102">
        <v>3.3850699999999998</v>
      </c>
      <c r="F102">
        <v>1.225643</v>
      </c>
      <c r="G102">
        <v>174</v>
      </c>
      <c r="H102">
        <v>123</v>
      </c>
      <c r="I102">
        <v>1.7235769999999999</v>
      </c>
      <c r="J102">
        <v>1.1219509999999999</v>
      </c>
      <c r="K102">
        <v>173</v>
      </c>
      <c r="L102">
        <v>133</v>
      </c>
      <c r="M102">
        <v>1.6315789999999999</v>
      </c>
      <c r="N102">
        <v>1.548872</v>
      </c>
      <c r="O102">
        <v>175</v>
      </c>
      <c r="P102">
        <v>133</v>
      </c>
      <c r="Q102">
        <v>1.804511</v>
      </c>
      <c r="R102">
        <v>1.1729320000000001</v>
      </c>
      <c r="S102">
        <v>174</v>
      </c>
      <c r="T102">
        <v>125</v>
      </c>
      <c r="U102">
        <v>1.744</v>
      </c>
      <c r="V102">
        <v>1.1519999999999999</v>
      </c>
      <c r="W102">
        <v>173</v>
      </c>
      <c r="X102">
        <v>107</v>
      </c>
      <c r="Y102">
        <v>2.2803740000000001</v>
      </c>
      <c r="Z102">
        <v>1.5233639999999999</v>
      </c>
      <c r="AA102">
        <v>172</v>
      </c>
      <c r="AB102">
        <v>127</v>
      </c>
      <c r="AC102">
        <v>2.133858</v>
      </c>
      <c r="AD102">
        <v>1.8188979999999999</v>
      </c>
      <c r="AE102">
        <v>175</v>
      </c>
      <c r="AF102">
        <v>122</v>
      </c>
      <c r="AG102">
        <v>2.2049180000000002</v>
      </c>
      <c r="AH102">
        <v>1.622951</v>
      </c>
      <c r="AI102">
        <v>173</v>
      </c>
      <c r="AJ102">
        <v>110</v>
      </c>
      <c r="AK102">
        <v>2.263636</v>
      </c>
      <c r="AL102">
        <v>1.490909</v>
      </c>
    </row>
    <row r="103" spans="1:38" x14ac:dyDescent="0.25">
      <c r="A103" t="s">
        <v>85</v>
      </c>
      <c r="B103" t="s">
        <v>66</v>
      </c>
      <c r="C103">
        <v>4009</v>
      </c>
      <c r="D103">
        <v>2370</v>
      </c>
      <c r="E103">
        <v>3.130398</v>
      </c>
      <c r="F103">
        <v>1.2404740000000001</v>
      </c>
      <c r="G103">
        <v>157</v>
      </c>
      <c r="H103">
        <v>109</v>
      </c>
      <c r="I103">
        <v>1.614679</v>
      </c>
      <c r="J103">
        <v>1.238532</v>
      </c>
      <c r="K103">
        <v>157</v>
      </c>
      <c r="L103">
        <v>134</v>
      </c>
      <c r="M103">
        <v>1.5522389999999999</v>
      </c>
      <c r="N103">
        <v>1.4850749999999999</v>
      </c>
      <c r="O103">
        <v>155</v>
      </c>
      <c r="P103">
        <v>123</v>
      </c>
      <c r="Q103">
        <v>1.398374</v>
      </c>
      <c r="R103">
        <v>1.398374</v>
      </c>
      <c r="S103">
        <v>157</v>
      </c>
      <c r="T103">
        <v>115</v>
      </c>
      <c r="U103">
        <v>1.5130429999999999</v>
      </c>
      <c r="V103">
        <v>1.2173909999999999</v>
      </c>
      <c r="W103">
        <v>155</v>
      </c>
      <c r="X103">
        <v>94</v>
      </c>
      <c r="Y103">
        <v>2.1808510000000001</v>
      </c>
      <c r="Z103">
        <v>1.691489</v>
      </c>
      <c r="AA103">
        <v>154</v>
      </c>
      <c r="AB103">
        <v>118</v>
      </c>
      <c r="AC103">
        <v>2.2796609999999999</v>
      </c>
      <c r="AD103">
        <v>1.7711859999999999</v>
      </c>
      <c r="AE103">
        <v>157</v>
      </c>
      <c r="AF103">
        <v>112</v>
      </c>
      <c r="AG103">
        <v>1.803571</v>
      </c>
      <c r="AH103">
        <v>1.75</v>
      </c>
      <c r="AI103">
        <v>153</v>
      </c>
      <c r="AJ103">
        <v>98</v>
      </c>
      <c r="AK103">
        <v>2.0102039999999999</v>
      </c>
      <c r="AL103">
        <v>1.7448980000000001</v>
      </c>
    </row>
    <row r="104" spans="1:38" x14ac:dyDescent="0.25">
      <c r="A104" t="s">
        <v>86</v>
      </c>
      <c r="B104" t="s">
        <v>66</v>
      </c>
      <c r="C104">
        <v>4009</v>
      </c>
      <c r="D104">
        <v>2300</v>
      </c>
      <c r="E104">
        <v>3.0769899999999999</v>
      </c>
      <c r="F104">
        <v>1.2905610000000001</v>
      </c>
      <c r="G104">
        <v>134</v>
      </c>
      <c r="H104">
        <v>99</v>
      </c>
      <c r="I104">
        <v>1.545455</v>
      </c>
      <c r="J104">
        <v>1.5555559999999999</v>
      </c>
      <c r="K104">
        <v>134</v>
      </c>
      <c r="L104">
        <v>107</v>
      </c>
      <c r="M104">
        <v>1.5420560000000001</v>
      </c>
      <c r="N104">
        <v>1.71028</v>
      </c>
      <c r="O104">
        <v>135</v>
      </c>
      <c r="P104">
        <v>103</v>
      </c>
      <c r="Q104">
        <v>1.7378640000000001</v>
      </c>
      <c r="R104">
        <v>1.7378640000000001</v>
      </c>
      <c r="S104">
        <v>134</v>
      </c>
      <c r="T104">
        <v>104</v>
      </c>
      <c r="U104">
        <v>1.5769230000000001</v>
      </c>
      <c r="V104">
        <v>1.586538</v>
      </c>
      <c r="W104">
        <v>133</v>
      </c>
      <c r="X104">
        <v>92</v>
      </c>
      <c r="Y104">
        <v>2.0652170000000001</v>
      </c>
      <c r="Z104">
        <v>2.0326089999999999</v>
      </c>
      <c r="AA104">
        <v>133</v>
      </c>
      <c r="AB104">
        <v>96</v>
      </c>
      <c r="AC104">
        <v>1.8229169999999999</v>
      </c>
      <c r="AD104">
        <v>2.1041669999999999</v>
      </c>
      <c r="AE104">
        <v>134</v>
      </c>
      <c r="AF104">
        <v>96</v>
      </c>
      <c r="AG104">
        <v>2.0416669999999999</v>
      </c>
      <c r="AH104">
        <v>1.9895830000000001</v>
      </c>
      <c r="AI104">
        <v>133</v>
      </c>
      <c r="AJ104">
        <v>89</v>
      </c>
      <c r="AK104">
        <v>1.9662919999999999</v>
      </c>
      <c r="AL104">
        <v>2.1348310000000001</v>
      </c>
    </row>
    <row r="106" spans="1:38" x14ac:dyDescent="0.25">
      <c r="B106" t="s">
        <v>66</v>
      </c>
      <c r="C106" t="s">
        <v>108</v>
      </c>
      <c r="D106" t="s">
        <v>109</v>
      </c>
      <c r="E106" t="s">
        <v>87</v>
      </c>
      <c r="F106" t="s">
        <v>88</v>
      </c>
      <c r="G106" t="s">
        <v>110</v>
      </c>
      <c r="H106" t="s">
        <v>111</v>
      </c>
      <c r="I106" t="s">
        <v>89</v>
      </c>
      <c r="J106" t="s">
        <v>90</v>
      </c>
      <c r="K106" t="s">
        <v>126</v>
      </c>
      <c r="L106" t="s">
        <v>127</v>
      </c>
      <c r="M106" t="s">
        <v>128</v>
      </c>
      <c r="N106" t="s">
        <v>129</v>
      </c>
    </row>
    <row r="107" spans="1:38" x14ac:dyDescent="0.25">
      <c r="A107" t="s">
        <v>73</v>
      </c>
      <c r="B107" t="s">
        <v>74</v>
      </c>
      <c r="C107" t="s">
        <v>76</v>
      </c>
      <c r="D107" t="s">
        <v>73</v>
      </c>
      <c r="E107" t="s">
        <v>75</v>
      </c>
      <c r="F107" t="s">
        <v>76</v>
      </c>
      <c r="G107" t="s">
        <v>75</v>
      </c>
      <c r="H107" t="s">
        <v>73</v>
      </c>
      <c r="I107" t="s">
        <v>75</v>
      </c>
      <c r="J107" t="s">
        <v>76</v>
      </c>
      <c r="K107" t="s">
        <v>75</v>
      </c>
      <c r="L107" t="s">
        <v>73</v>
      </c>
      <c r="M107" t="s">
        <v>75</v>
      </c>
      <c r="N107" t="s">
        <v>75</v>
      </c>
    </row>
    <row r="108" spans="1:38" x14ac:dyDescent="0.25">
      <c r="A108" t="s">
        <v>77</v>
      </c>
      <c r="B108" t="s">
        <v>66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38" x14ac:dyDescent="0.25">
      <c r="A109" t="s">
        <v>78</v>
      </c>
      <c r="B109" t="s">
        <v>66</v>
      </c>
      <c r="C109">
        <v>422</v>
      </c>
      <c r="D109">
        <v>325</v>
      </c>
      <c r="E109">
        <v>1.3784620000000001</v>
      </c>
      <c r="F109">
        <v>1.243077</v>
      </c>
      <c r="G109">
        <v>441</v>
      </c>
      <c r="H109">
        <v>336</v>
      </c>
      <c r="I109">
        <v>1.544643</v>
      </c>
      <c r="J109">
        <v>1.4583330000000001</v>
      </c>
      <c r="K109">
        <v>438</v>
      </c>
      <c r="L109">
        <v>296</v>
      </c>
      <c r="M109">
        <v>1.905405</v>
      </c>
      <c r="N109">
        <v>1.918919</v>
      </c>
    </row>
    <row r="110" spans="1:38" x14ac:dyDescent="0.25">
      <c r="A110" t="s">
        <v>79</v>
      </c>
      <c r="B110" t="s">
        <v>66</v>
      </c>
      <c r="C110">
        <v>375</v>
      </c>
      <c r="D110">
        <v>286</v>
      </c>
      <c r="E110">
        <v>1.4265730000000001</v>
      </c>
      <c r="F110">
        <v>1.332168</v>
      </c>
      <c r="G110">
        <v>389</v>
      </c>
      <c r="H110">
        <v>294</v>
      </c>
      <c r="I110">
        <v>1.517007</v>
      </c>
      <c r="J110">
        <v>1.3911560000000001</v>
      </c>
      <c r="K110">
        <v>386</v>
      </c>
      <c r="L110">
        <v>264</v>
      </c>
      <c r="M110">
        <v>1.818182</v>
      </c>
      <c r="N110">
        <v>1.8522730000000001</v>
      </c>
    </row>
    <row r="111" spans="1:38" x14ac:dyDescent="0.25">
      <c r="A111" t="s">
        <v>80</v>
      </c>
      <c r="B111" t="s">
        <v>66</v>
      </c>
      <c r="C111">
        <v>340</v>
      </c>
      <c r="D111">
        <v>250</v>
      </c>
      <c r="E111">
        <v>1.232</v>
      </c>
      <c r="F111">
        <v>1.3720000000000001</v>
      </c>
      <c r="G111">
        <v>351</v>
      </c>
      <c r="H111">
        <v>254</v>
      </c>
      <c r="I111">
        <v>1.425197</v>
      </c>
      <c r="J111">
        <v>1.6929129999999999</v>
      </c>
      <c r="K111">
        <v>348</v>
      </c>
      <c r="L111">
        <v>233</v>
      </c>
      <c r="M111">
        <v>1.6309009999999999</v>
      </c>
      <c r="N111">
        <v>2.1502150000000002</v>
      </c>
    </row>
    <row r="112" spans="1:38" x14ac:dyDescent="0.25">
      <c r="A112" t="s">
        <v>81</v>
      </c>
      <c r="B112" t="s">
        <v>66</v>
      </c>
      <c r="C112">
        <v>349</v>
      </c>
      <c r="D112">
        <v>263</v>
      </c>
      <c r="E112">
        <v>1.3346009999999999</v>
      </c>
      <c r="F112">
        <v>1.4106460000000001</v>
      </c>
      <c r="G112">
        <v>358</v>
      </c>
      <c r="H112">
        <v>272</v>
      </c>
      <c r="I112">
        <v>1.2647060000000001</v>
      </c>
      <c r="J112">
        <v>1.5147060000000001</v>
      </c>
      <c r="K112">
        <v>353</v>
      </c>
      <c r="L112">
        <v>246</v>
      </c>
      <c r="M112">
        <v>1.6260159999999999</v>
      </c>
      <c r="N112">
        <v>2.0772360000000001</v>
      </c>
    </row>
    <row r="113" spans="1:14" x14ac:dyDescent="0.25">
      <c r="A113" t="s">
        <v>82</v>
      </c>
      <c r="B113" t="s">
        <v>66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t="s">
        <v>83</v>
      </c>
      <c r="B114" t="s">
        <v>66</v>
      </c>
      <c r="C114">
        <v>188</v>
      </c>
      <c r="D114">
        <v>138</v>
      </c>
      <c r="E114">
        <v>1.7608699999999999</v>
      </c>
      <c r="F114">
        <v>1.210145</v>
      </c>
      <c r="G114">
        <v>190</v>
      </c>
      <c r="H114">
        <v>127</v>
      </c>
      <c r="I114">
        <v>1.9606300000000001</v>
      </c>
      <c r="J114">
        <v>1.259843</v>
      </c>
      <c r="K114">
        <v>189</v>
      </c>
      <c r="L114">
        <v>101</v>
      </c>
      <c r="M114">
        <v>3.0396040000000002</v>
      </c>
      <c r="N114">
        <v>1.970297</v>
      </c>
    </row>
    <row r="115" spans="1:14" x14ac:dyDescent="0.25">
      <c r="A115" t="s">
        <v>84</v>
      </c>
      <c r="B115" t="s">
        <v>66</v>
      </c>
      <c r="C115">
        <v>175</v>
      </c>
      <c r="D115">
        <v>133</v>
      </c>
      <c r="E115">
        <v>1.804511</v>
      </c>
      <c r="F115">
        <v>1.1729320000000001</v>
      </c>
      <c r="G115">
        <v>174</v>
      </c>
      <c r="H115">
        <v>125</v>
      </c>
      <c r="I115">
        <v>1.744</v>
      </c>
      <c r="J115">
        <v>1.1519999999999999</v>
      </c>
      <c r="K115">
        <v>173</v>
      </c>
      <c r="L115">
        <v>107</v>
      </c>
      <c r="M115">
        <v>2.2803740000000001</v>
      </c>
      <c r="N115">
        <v>1.5233639999999999</v>
      </c>
    </row>
    <row r="116" spans="1:14" x14ac:dyDescent="0.25">
      <c r="A116" t="s">
        <v>85</v>
      </c>
      <c r="B116" t="s">
        <v>66</v>
      </c>
      <c r="C116">
        <v>155</v>
      </c>
      <c r="D116">
        <v>123</v>
      </c>
      <c r="E116">
        <v>1.398374</v>
      </c>
      <c r="F116">
        <v>1.398374</v>
      </c>
      <c r="G116">
        <v>157</v>
      </c>
      <c r="H116">
        <v>115</v>
      </c>
      <c r="I116">
        <v>1.5130429999999999</v>
      </c>
      <c r="J116">
        <v>1.2173909999999999</v>
      </c>
      <c r="K116">
        <v>155</v>
      </c>
      <c r="L116">
        <v>94</v>
      </c>
      <c r="M116">
        <v>2.1808510000000001</v>
      </c>
      <c r="N116">
        <v>1.691489</v>
      </c>
    </row>
    <row r="117" spans="1:14" x14ac:dyDescent="0.25">
      <c r="A117" t="s">
        <v>86</v>
      </c>
      <c r="B117" t="s">
        <v>66</v>
      </c>
      <c r="C117">
        <v>135</v>
      </c>
      <c r="D117">
        <v>103</v>
      </c>
      <c r="E117">
        <v>1.7378640000000001</v>
      </c>
      <c r="F117">
        <v>1.7378640000000001</v>
      </c>
      <c r="G117">
        <v>134</v>
      </c>
      <c r="H117">
        <v>104</v>
      </c>
      <c r="I117">
        <v>1.5769230000000001</v>
      </c>
      <c r="J117">
        <v>1.586538</v>
      </c>
      <c r="K117">
        <v>133</v>
      </c>
      <c r="L117">
        <v>92</v>
      </c>
      <c r="M117">
        <v>2.0652170000000001</v>
      </c>
      <c r="N117">
        <v>2.0326089999999999</v>
      </c>
    </row>
    <row r="119" spans="1:14" x14ac:dyDescent="0.25">
      <c r="B119" t="s">
        <v>66</v>
      </c>
      <c r="C119" t="s">
        <v>130</v>
      </c>
      <c r="D119" t="s">
        <v>131</v>
      </c>
      <c r="E119" t="s">
        <v>132</v>
      </c>
      <c r="F119" t="s">
        <v>133</v>
      </c>
      <c r="G119" t="s">
        <v>134</v>
      </c>
      <c r="H119" t="s">
        <v>135</v>
      </c>
      <c r="I119" t="s">
        <v>136</v>
      </c>
      <c r="J119" t="s">
        <v>137</v>
      </c>
      <c r="K119" t="s">
        <v>138</v>
      </c>
      <c r="L119" t="s">
        <v>139</v>
      </c>
      <c r="M119" t="s">
        <v>140</v>
      </c>
      <c r="N119" t="s">
        <v>141</v>
      </c>
    </row>
    <row r="120" spans="1:14" x14ac:dyDescent="0.25">
      <c r="A120" t="s">
        <v>73</v>
      </c>
      <c r="B120" t="s">
        <v>74</v>
      </c>
      <c r="C120" t="s">
        <v>76</v>
      </c>
      <c r="D120" t="s">
        <v>73</v>
      </c>
      <c r="E120" t="s">
        <v>75</v>
      </c>
      <c r="F120" t="s">
        <v>76</v>
      </c>
      <c r="G120" t="s">
        <v>75</v>
      </c>
      <c r="H120" t="s">
        <v>73</v>
      </c>
      <c r="I120" t="s">
        <v>75</v>
      </c>
      <c r="J120" t="s">
        <v>76</v>
      </c>
      <c r="K120" t="s">
        <v>75</v>
      </c>
      <c r="L120" t="s">
        <v>73</v>
      </c>
      <c r="M120" t="s">
        <v>75</v>
      </c>
      <c r="N120" t="s">
        <v>75</v>
      </c>
    </row>
    <row r="121" spans="1:14" x14ac:dyDescent="0.25">
      <c r="A121" t="s">
        <v>77</v>
      </c>
      <c r="B121" t="s">
        <v>66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t="s">
        <v>78</v>
      </c>
      <c r="B122" t="s">
        <v>66</v>
      </c>
      <c r="C122">
        <v>438</v>
      </c>
      <c r="D122">
        <v>293</v>
      </c>
      <c r="E122">
        <v>2.0614330000000001</v>
      </c>
      <c r="F122">
        <v>1.8293520000000001</v>
      </c>
      <c r="G122">
        <v>421</v>
      </c>
      <c r="H122">
        <v>293</v>
      </c>
      <c r="I122">
        <v>1.8737200000000001</v>
      </c>
      <c r="J122">
        <v>1.8088740000000001</v>
      </c>
      <c r="K122">
        <v>438</v>
      </c>
      <c r="L122">
        <v>292</v>
      </c>
      <c r="M122">
        <v>1.9520550000000001</v>
      </c>
      <c r="N122">
        <v>1.8698630000000001</v>
      </c>
    </row>
    <row r="123" spans="1:14" x14ac:dyDescent="0.25">
      <c r="A123" t="s">
        <v>79</v>
      </c>
      <c r="B123" t="s">
        <v>66</v>
      </c>
      <c r="C123">
        <v>385</v>
      </c>
      <c r="D123">
        <v>250</v>
      </c>
      <c r="E123">
        <v>2.0880000000000001</v>
      </c>
      <c r="F123">
        <v>1.66</v>
      </c>
      <c r="G123">
        <v>375</v>
      </c>
      <c r="H123">
        <v>261</v>
      </c>
      <c r="I123">
        <v>1.8658999999999999</v>
      </c>
      <c r="J123">
        <v>1.7854410000000001</v>
      </c>
      <c r="K123">
        <v>385</v>
      </c>
      <c r="L123">
        <v>256</v>
      </c>
      <c r="M123">
        <v>1.824219</v>
      </c>
      <c r="N123">
        <v>1.8359380000000001</v>
      </c>
    </row>
    <row r="124" spans="1:14" x14ac:dyDescent="0.25">
      <c r="A124" t="s">
        <v>80</v>
      </c>
      <c r="B124" t="s">
        <v>66</v>
      </c>
      <c r="C124">
        <v>347</v>
      </c>
      <c r="D124">
        <v>243</v>
      </c>
      <c r="E124">
        <v>1.823045</v>
      </c>
      <c r="F124">
        <v>1.8683129999999999</v>
      </c>
      <c r="G124">
        <v>340</v>
      </c>
      <c r="H124">
        <v>225</v>
      </c>
      <c r="I124">
        <v>1.6666669999999999</v>
      </c>
      <c r="J124">
        <v>1.8311109999999999</v>
      </c>
      <c r="K124">
        <v>347</v>
      </c>
      <c r="L124">
        <v>229</v>
      </c>
      <c r="M124">
        <v>1.729258</v>
      </c>
      <c r="N124">
        <v>2.0698690000000002</v>
      </c>
    </row>
    <row r="125" spans="1:14" x14ac:dyDescent="0.25">
      <c r="A125" t="s">
        <v>81</v>
      </c>
      <c r="B125" t="s">
        <v>66</v>
      </c>
      <c r="C125">
        <v>356</v>
      </c>
      <c r="D125">
        <v>252</v>
      </c>
      <c r="E125">
        <v>1.7579370000000001</v>
      </c>
      <c r="F125">
        <v>1.7619050000000001</v>
      </c>
      <c r="G125">
        <v>350</v>
      </c>
      <c r="H125">
        <v>246</v>
      </c>
      <c r="I125">
        <v>1.6544719999999999</v>
      </c>
      <c r="J125">
        <v>1.7845530000000001</v>
      </c>
      <c r="K125">
        <v>356</v>
      </c>
      <c r="L125">
        <v>246</v>
      </c>
      <c r="M125">
        <v>1.5772360000000001</v>
      </c>
      <c r="N125">
        <v>1.9674799999999999</v>
      </c>
    </row>
    <row r="126" spans="1:14" x14ac:dyDescent="0.25">
      <c r="A126" t="s">
        <v>82</v>
      </c>
      <c r="B126" t="s">
        <v>66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t="s">
        <v>83</v>
      </c>
      <c r="B127" t="s">
        <v>66</v>
      </c>
      <c r="C127">
        <v>188</v>
      </c>
      <c r="D127">
        <v>129</v>
      </c>
      <c r="E127">
        <v>2.6821709999999999</v>
      </c>
      <c r="F127">
        <v>1.7751939999999999</v>
      </c>
      <c r="G127">
        <v>188</v>
      </c>
      <c r="H127">
        <v>113</v>
      </c>
      <c r="I127">
        <v>2.8407079999999998</v>
      </c>
      <c r="J127">
        <v>1.8761060000000001</v>
      </c>
      <c r="K127">
        <v>189</v>
      </c>
      <c r="L127">
        <v>104</v>
      </c>
      <c r="M127">
        <v>2.9038460000000001</v>
      </c>
      <c r="N127">
        <v>1.9038459999999999</v>
      </c>
    </row>
    <row r="128" spans="1:14" x14ac:dyDescent="0.25">
      <c r="A128" t="s">
        <v>84</v>
      </c>
      <c r="B128" t="s">
        <v>66</v>
      </c>
      <c r="C128">
        <v>172</v>
      </c>
      <c r="D128">
        <v>127</v>
      </c>
      <c r="E128">
        <v>2.133858</v>
      </c>
      <c r="F128">
        <v>1.8188979999999999</v>
      </c>
      <c r="G128">
        <v>175</v>
      </c>
      <c r="H128">
        <v>122</v>
      </c>
      <c r="I128">
        <v>2.2049180000000002</v>
      </c>
      <c r="J128">
        <v>1.622951</v>
      </c>
      <c r="K128">
        <v>173</v>
      </c>
      <c r="L128">
        <v>110</v>
      </c>
      <c r="M128">
        <v>2.263636</v>
      </c>
      <c r="N128">
        <v>1.490909</v>
      </c>
    </row>
    <row r="129" spans="1:14" x14ac:dyDescent="0.25">
      <c r="A129" t="s">
        <v>85</v>
      </c>
      <c r="B129" t="s">
        <v>66</v>
      </c>
      <c r="C129">
        <v>154</v>
      </c>
      <c r="D129">
        <v>118</v>
      </c>
      <c r="E129">
        <v>2.2796609999999999</v>
      </c>
      <c r="F129">
        <v>1.7711859999999999</v>
      </c>
      <c r="G129">
        <v>157</v>
      </c>
      <c r="H129">
        <v>112</v>
      </c>
      <c r="I129">
        <v>1.803571</v>
      </c>
      <c r="J129">
        <v>1.75</v>
      </c>
      <c r="K129">
        <v>153</v>
      </c>
      <c r="L129">
        <v>98</v>
      </c>
      <c r="M129">
        <v>2.0102039999999999</v>
      </c>
      <c r="N129">
        <v>1.7448980000000001</v>
      </c>
    </row>
    <row r="130" spans="1:14" x14ac:dyDescent="0.25">
      <c r="A130" t="s">
        <v>86</v>
      </c>
      <c r="B130" t="s">
        <v>66</v>
      </c>
      <c r="C130">
        <v>133</v>
      </c>
      <c r="D130">
        <v>96</v>
      </c>
      <c r="E130">
        <v>1.8229169999999999</v>
      </c>
      <c r="F130">
        <v>2.1041669999999999</v>
      </c>
      <c r="G130">
        <v>134</v>
      </c>
      <c r="H130">
        <v>96</v>
      </c>
      <c r="I130">
        <v>2.0416669999999999</v>
      </c>
      <c r="J130">
        <v>1.9895830000000001</v>
      </c>
      <c r="K130">
        <v>133</v>
      </c>
      <c r="L130">
        <v>89</v>
      </c>
      <c r="M130">
        <v>1.9662919999999999</v>
      </c>
      <c r="N130">
        <v>2.1348310000000001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Sample</vt:lpstr>
      <vt:lpstr>TopUp Sample</vt:lpstr>
      <vt:lpstr>Main - Base and Sim1-4</vt:lpstr>
      <vt:lpstr>TopUp - Base and Sim1-4</vt:lpstr>
      <vt:lpstr>Main - Base and Sim 5-8</vt:lpstr>
      <vt:lpstr>TopUp - Base and Sim 5-8</vt:lpstr>
      <vt:lpstr>Response Rates</vt:lpstr>
      <vt:lpstr>Costsavings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Watson</dc:creator>
  <cp:lastModifiedBy>Nicole Watson</cp:lastModifiedBy>
  <dcterms:created xsi:type="dcterms:W3CDTF">2018-07-18T01:29:34Z</dcterms:created>
  <dcterms:modified xsi:type="dcterms:W3CDTF">2020-01-28T07:41:29Z</dcterms:modified>
</cp:coreProperties>
</file>