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sta\PycharmProjects\FacePhantom_QA_Tool\facephantom_qa\Acquired Test EPID Files\"/>
    </mc:Choice>
  </mc:AlternateContent>
  <xr:revisionPtr revIDLastSave="0" documentId="13_ncr:1_{A2DE656C-E847-40E9-833F-99EDDBF442F0}" xr6:coauthVersionLast="47" xr6:coauthVersionMax="47" xr10:uidLastSave="{00000000-0000-0000-0000-000000000000}"/>
  <bookViews>
    <workbookView xWindow="-120" yWindow="-120" windowWidth="29040" windowHeight="15720" xr2:uid="{2728AFA0-34DF-4253-91C6-69E78B4E6D84}"/>
  </bookViews>
  <sheets>
    <sheet name="Grouped_Length_Analysi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F10" i="1"/>
  <c r="F11" i="1"/>
  <c r="F12" i="1"/>
  <c r="E13" i="1"/>
  <c r="F13" i="1" s="1"/>
  <c r="D16" i="1"/>
  <c r="D15" i="1"/>
  <c r="D14" i="1"/>
  <c r="C16" i="1"/>
  <c r="C15" i="1"/>
  <c r="C14" i="1"/>
  <c r="E3" i="1"/>
  <c r="F3" i="1" s="1"/>
  <c r="E4" i="1"/>
  <c r="F4" i="1" s="1"/>
  <c r="E5" i="1"/>
  <c r="F5" i="1" s="1"/>
  <c r="E6" i="1"/>
  <c r="E7" i="1"/>
  <c r="F7" i="1" s="1"/>
  <c r="E8" i="1"/>
  <c r="F8" i="1" s="1"/>
  <c r="E9" i="1"/>
  <c r="F9" i="1" s="1"/>
  <c r="E10" i="1"/>
  <c r="E11" i="1"/>
  <c r="E12" i="1"/>
  <c r="E2" i="1"/>
  <c r="F2" i="1" s="1"/>
  <c r="E14" i="1" l="1"/>
  <c r="E15" i="1"/>
  <c r="E16" i="1"/>
</calcChain>
</file>

<file path=xl/sharedStrings.xml><?xml version="1.0" encoding="utf-8"?>
<sst xmlns="http://schemas.openxmlformats.org/spreadsheetml/2006/main" count="21" uniqueCount="13">
  <si>
    <t>Difference (mm)</t>
  </si>
  <si>
    <t>PASS?</t>
  </si>
  <si>
    <t>Radiograph #</t>
  </si>
  <si>
    <t>Bottom</t>
  </si>
  <si>
    <t>Left</t>
  </si>
  <si>
    <t>Right</t>
  </si>
  <si>
    <t>Top</t>
  </si>
  <si>
    <t>MEAN</t>
  </si>
  <si>
    <t>MEDIAN</t>
  </si>
  <si>
    <t>STD DEV</t>
  </si>
  <si>
    <t>Side</t>
  </si>
  <si>
    <t>ImageJ Length (mm)</t>
  </si>
  <si>
    <t>facephantom_qa Length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</si>
</sst>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right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10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ont>
        <b/>
        <i val="0"/>
        <color auto="1"/>
      </font>
      <fill>
        <patternFill>
          <bgColor rgb="FFFF0000"/>
        </patternFill>
      </fill>
    </dxf>
    <dxf>
      <font>
        <b val="0"/>
        <i/>
        <color theme="0"/>
      </font>
      <fill>
        <patternFill>
          <bgColor rgb="FF00B050"/>
        </patternFill>
      </fill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3D0F28-02B1-4491-9E85-F084C4DE0764}" name="Table1" displayName="Table1" ref="A1:F16" totalsRowShown="0" headerRowDxfId="9" dataDxfId="8">
  <autoFilter ref="A1:F16" xr:uid="{C23D0F28-02B1-4491-9E85-F084C4DE0764}"/>
  <tableColumns count="6">
    <tableColumn id="1" xr3:uid="{7B363140-A90C-4658-B246-779D66ED9B29}" name="Radiograph #" dataDxfId="7"/>
    <tableColumn id="2" xr3:uid="{900D512C-1604-4C90-B05B-0719B9562AC8}" name="Side" dataDxfId="6"/>
    <tableColumn id="3" xr3:uid="{2D8DA34C-D726-4680-9902-BBA9630AEA7F}" name="ImageJ Length (mm)" dataDxfId="5"/>
    <tableColumn id="4" xr3:uid="{12F08A4F-2D50-47AD-A3F6-3FF0ED510130}" name="facephantom_qa Length (mm)" dataDxfId="4"/>
    <tableColumn id="5" xr3:uid="{54A6DFAC-5CE4-4685-A804-7CFD9A9AF6B6}" name="Difference (mm)" dataDxfId="3"/>
    <tableColumn id="7" xr3:uid="{265CB2B9-39D1-47F1-A570-7FAA9741E797}" name="PASS?" dataDxfId="2">
      <calculatedColumnFormula>IF($E2&lt;=2, "PASS", "FAIL")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B2657-980E-44AF-9E52-53B6A9D30675}">
  <dimension ref="A1:F16"/>
  <sheetViews>
    <sheetView tabSelected="1" workbookViewId="0">
      <selection activeCell="G21" sqref="G21"/>
    </sheetView>
  </sheetViews>
  <sheetFormatPr defaultRowHeight="15" x14ac:dyDescent="0.25"/>
  <cols>
    <col min="1" max="1" width="15.7109375" customWidth="1"/>
    <col min="2" max="2" width="12.7109375" customWidth="1"/>
    <col min="3" max="3" width="21.85546875" customWidth="1"/>
    <col min="4" max="4" width="29.85546875" customWidth="1"/>
    <col min="5" max="5" width="18.7109375" customWidth="1"/>
    <col min="6" max="6" width="13.140625" customWidth="1"/>
  </cols>
  <sheetData>
    <row r="1" spans="1:6" x14ac:dyDescent="0.25">
      <c r="A1" s="5" t="s">
        <v>2</v>
      </c>
      <c r="B1" s="5" t="s">
        <v>10</v>
      </c>
      <c r="C1" s="5" t="s">
        <v>11</v>
      </c>
      <c r="D1" s="5" t="s">
        <v>12</v>
      </c>
      <c r="E1" s="5" t="s">
        <v>0</v>
      </c>
      <c r="F1" s="5" t="s">
        <v>1</v>
      </c>
    </row>
    <row r="2" spans="1:6" x14ac:dyDescent="0.25">
      <c r="A2" s="2">
        <v>1</v>
      </c>
      <c r="B2" s="1" t="s">
        <v>3</v>
      </c>
      <c r="C2" s="6">
        <v>97.63</v>
      </c>
      <c r="D2" s="6">
        <v>98.9</v>
      </c>
      <c r="E2" s="6">
        <f>ABS($C2-$D2)</f>
        <v>1.2700000000000102</v>
      </c>
      <c r="F2" s="1" t="str">
        <f>IF($E2&lt;2, "PASS", "FAIL")</f>
        <v>PASS</v>
      </c>
    </row>
    <row r="3" spans="1:6" x14ac:dyDescent="0.25">
      <c r="A3" s="2">
        <v>1</v>
      </c>
      <c r="B3" s="1" t="s">
        <v>5</v>
      </c>
      <c r="C3" s="6">
        <v>100.11799999999999</v>
      </c>
      <c r="D3" s="6">
        <v>99.1</v>
      </c>
      <c r="E3" s="6">
        <f t="shared" ref="E3:E13" si="0">ABS($C3-$D3)</f>
        <v>1.0180000000000007</v>
      </c>
      <c r="F3" s="1" t="str">
        <f t="shared" ref="F3:F13" si="1">IF($E3&lt;2, "PASS", "FAIL")</f>
        <v>PASS</v>
      </c>
    </row>
    <row r="4" spans="1:6" x14ac:dyDescent="0.25">
      <c r="A4" s="2">
        <v>1</v>
      </c>
      <c r="B4" s="1" t="s">
        <v>6</v>
      </c>
      <c r="C4" s="6">
        <v>98.225999999999999</v>
      </c>
      <c r="D4" s="6">
        <v>98.88</v>
      </c>
      <c r="E4" s="6">
        <f t="shared" si="0"/>
        <v>0.65399999999999636</v>
      </c>
      <c r="F4" s="1" t="str">
        <f t="shared" si="1"/>
        <v>PASS</v>
      </c>
    </row>
    <row r="5" spans="1:6" x14ac:dyDescent="0.25">
      <c r="A5" s="2">
        <v>1</v>
      </c>
      <c r="B5" s="1" t="s">
        <v>4</v>
      </c>
      <c r="C5" s="6">
        <v>99.188999999999993</v>
      </c>
      <c r="D5" s="6">
        <v>99.12</v>
      </c>
      <c r="E5" s="6">
        <f t="shared" si="0"/>
        <v>6.8999999999988404E-2</v>
      </c>
      <c r="F5" s="1" t="str">
        <f t="shared" si="1"/>
        <v>PASS</v>
      </c>
    </row>
    <row r="6" spans="1:6" x14ac:dyDescent="0.25">
      <c r="A6" s="3">
        <v>2</v>
      </c>
      <c r="B6" s="1" t="s">
        <v>3</v>
      </c>
      <c r="C6" s="6">
        <v>99.332999999999998</v>
      </c>
      <c r="D6" s="6">
        <v>98.9</v>
      </c>
      <c r="E6" s="6">
        <f t="shared" si="0"/>
        <v>0.43299999999999272</v>
      </c>
      <c r="F6" s="1" t="str">
        <f t="shared" si="1"/>
        <v>PASS</v>
      </c>
    </row>
    <row r="7" spans="1:6" x14ac:dyDescent="0.25">
      <c r="A7" s="3">
        <v>2</v>
      </c>
      <c r="B7" s="1" t="s">
        <v>5</v>
      </c>
      <c r="C7" s="6">
        <v>98.850999999999999</v>
      </c>
      <c r="D7" s="6">
        <v>99.1</v>
      </c>
      <c r="E7" s="6">
        <f t="shared" si="0"/>
        <v>0.24899999999999523</v>
      </c>
      <c r="F7" s="1" t="str">
        <f t="shared" si="1"/>
        <v>PASS</v>
      </c>
    </row>
    <row r="8" spans="1:6" x14ac:dyDescent="0.25">
      <c r="A8" s="3">
        <v>2</v>
      </c>
      <c r="B8" s="1" t="s">
        <v>6</v>
      </c>
      <c r="C8" s="6">
        <v>98.117000000000004</v>
      </c>
      <c r="D8" s="6">
        <v>98.88</v>
      </c>
      <c r="E8" s="6">
        <f t="shared" si="0"/>
        <v>0.76299999999999102</v>
      </c>
      <c r="F8" s="1" t="str">
        <f t="shared" si="1"/>
        <v>PASS</v>
      </c>
    </row>
    <row r="9" spans="1:6" x14ac:dyDescent="0.25">
      <c r="A9" s="3">
        <v>2</v>
      </c>
      <c r="B9" s="1" t="s">
        <v>4</v>
      </c>
      <c r="C9" s="6">
        <v>98.513999999999996</v>
      </c>
      <c r="D9" s="6">
        <v>99.12</v>
      </c>
      <c r="E9" s="6">
        <f t="shared" si="0"/>
        <v>0.60600000000000875</v>
      </c>
      <c r="F9" s="1" t="str">
        <f t="shared" si="1"/>
        <v>PASS</v>
      </c>
    </row>
    <row r="10" spans="1:6" x14ac:dyDescent="0.25">
      <c r="A10" s="4">
        <v>3</v>
      </c>
      <c r="B10" s="1" t="s">
        <v>3</v>
      </c>
      <c r="C10" s="6">
        <v>97.736000000000004</v>
      </c>
      <c r="D10" s="6">
        <v>98.9</v>
      </c>
      <c r="E10" s="6">
        <f t="shared" si="0"/>
        <v>1.1640000000000015</v>
      </c>
      <c r="F10" s="1" t="str">
        <f t="shared" si="1"/>
        <v>PASS</v>
      </c>
    </row>
    <row r="11" spans="1:6" x14ac:dyDescent="0.25">
      <c r="A11" s="4">
        <v>3</v>
      </c>
      <c r="B11" s="1" t="s">
        <v>5</v>
      </c>
      <c r="C11" s="6">
        <v>97.432000000000002</v>
      </c>
      <c r="D11" s="6">
        <v>99.1</v>
      </c>
      <c r="E11" s="6">
        <f t="shared" si="0"/>
        <v>1.6679999999999922</v>
      </c>
      <c r="F11" s="1" t="str">
        <f t="shared" si="1"/>
        <v>PASS</v>
      </c>
    </row>
    <row r="12" spans="1:6" x14ac:dyDescent="0.25">
      <c r="A12" s="4">
        <v>3</v>
      </c>
      <c r="B12" s="1" t="s">
        <v>6</v>
      </c>
      <c r="C12" s="6">
        <v>98.242999999999995</v>
      </c>
      <c r="D12" s="6">
        <v>98.88</v>
      </c>
      <c r="E12" s="6">
        <f t="shared" si="0"/>
        <v>0.63700000000000045</v>
      </c>
      <c r="F12" s="1" t="str">
        <f t="shared" si="1"/>
        <v>PASS</v>
      </c>
    </row>
    <row r="13" spans="1:6" x14ac:dyDescent="0.25">
      <c r="A13" s="4">
        <v>3</v>
      </c>
      <c r="B13" s="1" t="s">
        <v>4</v>
      </c>
      <c r="C13" s="6">
        <v>97.162000000000006</v>
      </c>
      <c r="D13" s="6">
        <v>99.12</v>
      </c>
      <c r="E13" s="6">
        <f t="shared" si="0"/>
        <v>1.9579999999999984</v>
      </c>
      <c r="F13" s="1" t="str">
        <f t="shared" si="1"/>
        <v>PASS</v>
      </c>
    </row>
    <row r="14" spans="1:6" x14ac:dyDescent="0.25">
      <c r="A14" s="3" t="s">
        <v>7</v>
      </c>
      <c r="B14" s="1"/>
      <c r="C14" s="8">
        <f>AVERAGE(C2:C13)</f>
        <v>98.379249999999999</v>
      </c>
      <c r="D14" s="8">
        <f>AVERAGE(D2:D13)</f>
        <v>99</v>
      </c>
      <c r="E14" s="8">
        <f>AVERAGE(E2:E13)</f>
        <v>0.87408333333333132</v>
      </c>
      <c r="F14" s="1"/>
    </row>
    <row r="15" spans="1:6" x14ac:dyDescent="0.25">
      <c r="A15" s="3" t="s">
        <v>8</v>
      </c>
      <c r="B15" s="1"/>
      <c r="C15" s="8">
        <f>MEDIAN(C2:C13)</f>
        <v>98.234499999999997</v>
      </c>
      <c r="D15" s="8">
        <f>MEDIAN(D2:D13)</f>
        <v>99</v>
      </c>
      <c r="E15" s="8">
        <f>MEDIAN(E2:E13)</f>
        <v>0.70849999999999369</v>
      </c>
      <c r="F15" s="1"/>
    </row>
    <row r="16" spans="1:6" x14ac:dyDescent="0.25">
      <c r="A16" s="3" t="s">
        <v>9</v>
      </c>
      <c r="B16" s="1"/>
      <c r="C16" s="7">
        <f>STDEV(C2:C13)</f>
        <v>0.86834441480743574</v>
      </c>
      <c r="D16" s="7">
        <f>STDEV(D2:D13)</f>
        <v>0.11536503330338393</v>
      </c>
      <c r="E16" s="7">
        <f>STDEV(E2:E13)</f>
        <v>0.56318807747151622</v>
      </c>
      <c r="F16" s="1"/>
    </row>
  </sheetData>
  <conditionalFormatting sqref="F2:F16">
    <cfRule type="containsText" dxfId="1" priority="1" operator="containsText" text="PASS">
      <formula>NOT(ISERROR(SEARCH("PASS",F2)))</formula>
    </cfRule>
    <cfRule type="containsText" dxfId="0" priority="2" operator="containsText" text="FAIL">
      <formula>NOT(ISERROR(SEARCH("FAIL",F2)))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Grouped_Length_Analysis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Hastava</dc:creator>
  <cp:lastModifiedBy>Alex Hastava</cp:lastModifiedBy>
  <dcterms:created xsi:type="dcterms:W3CDTF">2025-06-02T05:58:58Z</dcterms:created>
  <dcterms:modified xsi:type="dcterms:W3CDTF">2025-06-12T19:36:45Z</dcterms:modified>
</cp:coreProperties>
</file>