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-Graze Cover Assessment" sheetId="1" r:id="rId4"/>
    <sheet state="visible" name="Post-Graze Cover Assessment" sheetId="2" r:id="rId5"/>
    <sheet state="visible" name="Plant Metadata" sheetId="3" r:id="rId6"/>
    <sheet state="visible" name="Sampling Metadata" sheetId="4" r:id="rId7"/>
    <sheet state="visible" name="Same Utilization" sheetId="5" r:id="rId8"/>
    <sheet state="visible" name="Same Time" sheetId="6" r:id="rId9"/>
    <sheet state="visible" name="Cattle" sheetId="7" r:id="rId10"/>
    <sheet state="visible" name="Species Comp Print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46">
      <text>
        <t xml:space="preserve">Flattened
	-Leah Rodvang</t>
      </text>
    </comment>
    <comment authorId="0" ref="D45">
      <text>
        <t xml:space="preserve">Flattened
	-Leah Rodvang</t>
      </text>
    </comment>
  </commentList>
</comments>
</file>

<file path=xl/sharedStrings.xml><?xml version="1.0" encoding="utf-8"?>
<sst xmlns="http://schemas.openxmlformats.org/spreadsheetml/2006/main" count="539" uniqueCount="158">
  <si>
    <t>Date</t>
  </si>
  <si>
    <t>Site</t>
  </si>
  <si>
    <t>Plot</t>
  </si>
  <si>
    <t>Area in landscape</t>
  </si>
  <si>
    <t>Poa pratensis</t>
  </si>
  <si>
    <t>Agropyron repens</t>
  </si>
  <si>
    <t>Bromus inermis</t>
  </si>
  <si>
    <t>Aster ericoides</t>
  </si>
  <si>
    <t>Solidago sp.</t>
  </si>
  <si>
    <t>Melilotus officinalis</t>
  </si>
  <si>
    <t>Sonchus arvensis</t>
  </si>
  <si>
    <t>Rush sp.</t>
  </si>
  <si>
    <t>Carex sp.</t>
  </si>
  <si>
    <t>Mentha arvensis</t>
  </si>
  <si>
    <t>Potentilla anserina</t>
  </si>
  <si>
    <t>Symphoricarpos occidentalis</t>
  </si>
  <si>
    <t>Achillea millefolium</t>
  </si>
  <si>
    <t>Aster laevis</t>
  </si>
  <si>
    <t>Vicia americana</t>
  </si>
  <si>
    <t>Aster hersperius</t>
  </si>
  <si>
    <t>Geum sp. (Geum alepiccum?)</t>
  </si>
  <si>
    <t>Unknown basal rosette</t>
  </si>
  <si>
    <t>Rose sp.</t>
  </si>
  <si>
    <t>Cirsium arvense</t>
  </si>
  <si>
    <t>Hordeum jubatum</t>
  </si>
  <si>
    <t>Trifolium repens</t>
  </si>
  <si>
    <t>Phleum pratense</t>
  </si>
  <si>
    <t>Helianthus pauciflorus</t>
  </si>
  <si>
    <t>Phalris arundinacea</t>
  </si>
  <si>
    <t>Grass 1</t>
  </si>
  <si>
    <t>Glycyrrhiza lepidota</t>
  </si>
  <si>
    <t>Cattail</t>
  </si>
  <si>
    <t>Thinopyrum intermedium</t>
  </si>
  <si>
    <t>Taraxacum offinale</t>
  </si>
  <si>
    <t>Astragalus cicer</t>
  </si>
  <si>
    <t>Plantago major</t>
  </si>
  <si>
    <t>Sorghastrum nutans</t>
  </si>
  <si>
    <t>Panicum virgatum</t>
  </si>
  <si>
    <t>Cicuta maculata</t>
  </si>
  <si>
    <t>Bromus commutatus</t>
  </si>
  <si>
    <t>Andropogon gerardii</t>
  </si>
  <si>
    <t>Phragmites australis</t>
  </si>
  <si>
    <t>Latin name</t>
  </si>
  <si>
    <t>Common Name</t>
  </si>
  <si>
    <t>High Density</t>
  </si>
  <si>
    <t>Upland</t>
  </si>
  <si>
    <t>&lt;1</t>
  </si>
  <si>
    <t>Kentucky bluegrass</t>
  </si>
  <si>
    <t>Midland</t>
  </si>
  <si>
    <t>Quackgrass</t>
  </si>
  <si>
    <t>Smooth Brome</t>
  </si>
  <si>
    <t>Many flowering aster</t>
  </si>
  <si>
    <t>Lowland</t>
  </si>
  <si>
    <t>Goldenrod</t>
  </si>
  <si>
    <t>Sweet Clover</t>
  </si>
  <si>
    <t>Sow Thistle</t>
  </si>
  <si>
    <t>Low Density</t>
  </si>
  <si>
    <t>Rush species</t>
  </si>
  <si>
    <t>Sedge species</t>
  </si>
  <si>
    <t>Wild mint</t>
  </si>
  <si>
    <t>Silverweed</t>
  </si>
  <si>
    <t>Snowberry</t>
  </si>
  <si>
    <t>Yarrow</t>
  </si>
  <si>
    <t>Smooth Aster</t>
  </si>
  <si>
    <t>Control</t>
  </si>
  <si>
    <t>Wild vetch or American vetch</t>
  </si>
  <si>
    <t>Willow aster</t>
  </si>
  <si>
    <t>Avens species</t>
  </si>
  <si>
    <t>Rose species</t>
  </si>
  <si>
    <t>Canada thistle</t>
  </si>
  <si>
    <t>Foxtail barley</t>
  </si>
  <si>
    <t>White clover</t>
  </si>
  <si>
    <t>Mow</t>
  </si>
  <si>
    <t>Timothy</t>
  </si>
  <si>
    <t>Stiff sunflower</t>
  </si>
  <si>
    <t>Reed Canary Grass</t>
  </si>
  <si>
    <t>Wild licorice</t>
  </si>
  <si>
    <t>Intermediate Wheatgrass</t>
  </si>
  <si>
    <t>Dandelion</t>
  </si>
  <si>
    <t>Cicer milkvetch</t>
  </si>
  <si>
    <t>Platain</t>
  </si>
  <si>
    <t>Indian grass</t>
  </si>
  <si>
    <t>Switch grass</t>
  </si>
  <si>
    <t>Water hemlock</t>
  </si>
  <si>
    <t>Meadow brome</t>
  </si>
  <si>
    <t>Big bluestem</t>
  </si>
  <si>
    <t>Common Reed grass</t>
  </si>
  <si>
    <t xml:space="preserve">Cover assessments were completed using the foliar cover method and a 0.25m2 frame. Three samples were taken per plot - upper edge of plot, middle, and close to the riparian edge (lowland). All samples were taken in close proximity to the biomass samples. </t>
  </si>
  <si>
    <t xml:space="preserve">Three samples were taken prior to cattle entering and mowing treatments. Three samples were taken after cattle left and mowing treatments were complete. </t>
  </si>
  <si>
    <t xml:space="preserve">Cattle grazed more in sites 1 and 4 than in sites 2 and 3. In sites 2 and 3 lots of the forage was flattened - this still counts in the cover assessment. </t>
  </si>
  <si>
    <t>Entry and exit samples were not taken in the exact same spot as these spots were not marked. They were taken in close approximation, close to the biomass sampling locations.</t>
  </si>
  <si>
    <t>Estimated forage production</t>
  </si>
  <si>
    <t>lb/ac</t>
  </si>
  <si>
    <t>Area</t>
  </si>
  <si>
    <t>m2</t>
  </si>
  <si>
    <t>ac</t>
  </si>
  <si>
    <t>Forage Utilization</t>
  </si>
  <si>
    <t>Available Forage</t>
  </si>
  <si>
    <t>lb per plot</t>
  </si>
  <si>
    <t># pairs</t>
  </si>
  <si>
    <t>Weight</t>
  </si>
  <si>
    <t>lb</t>
  </si>
  <si>
    <t>Forage requirement per day</t>
  </si>
  <si>
    <t>per day</t>
  </si>
  <si>
    <t>Forage requirement per hour</t>
  </si>
  <si>
    <t>Forage requirement</t>
  </si>
  <si>
    <t>per hour</t>
  </si>
  <si>
    <t>Total Hours</t>
  </si>
  <si>
    <t>lb/ac of cattle</t>
  </si>
  <si>
    <t>AUM/ac</t>
  </si>
  <si>
    <t>Ear Tag</t>
  </si>
  <si>
    <t>Last Weight</t>
  </si>
  <si>
    <t>Calf Last Weight</t>
  </si>
  <si>
    <t>Calf Ear Tag</t>
  </si>
  <si>
    <t>Ear tags to cut back</t>
  </si>
  <si>
    <t>Class</t>
  </si>
  <si>
    <t>Treatment</t>
  </si>
  <si>
    <t>1300 range</t>
  </si>
  <si>
    <t>cow</t>
  </si>
  <si>
    <t>low density</t>
  </si>
  <si>
    <t>32C</t>
  </si>
  <si>
    <t>144G</t>
  </si>
  <si>
    <t>1400 range</t>
  </si>
  <si>
    <t>high density</t>
  </si>
  <si>
    <t>43C</t>
  </si>
  <si>
    <t>142G</t>
  </si>
  <si>
    <t>Cow weights</t>
  </si>
  <si>
    <t>Calf weights</t>
  </si>
  <si>
    <t>8C</t>
  </si>
  <si>
    <t>120G</t>
  </si>
  <si>
    <t>1315-1400</t>
  </si>
  <si>
    <t>Average</t>
  </si>
  <si>
    <t>3C</t>
  </si>
  <si>
    <t>50C</t>
  </si>
  <si>
    <t>113G</t>
  </si>
  <si>
    <t>StDev</t>
  </si>
  <si>
    <t>92G</t>
  </si>
  <si>
    <t>Average Deviation</t>
  </si>
  <si>
    <t>16C</t>
  </si>
  <si>
    <t>80G</t>
  </si>
  <si>
    <t>1375-1500</t>
  </si>
  <si>
    <t>132G</t>
  </si>
  <si>
    <t>76G</t>
  </si>
  <si>
    <t>93G</t>
  </si>
  <si>
    <t>calf</t>
  </si>
  <si>
    <t>47C</t>
  </si>
  <si>
    <t>37C</t>
  </si>
  <si>
    <t>4C</t>
  </si>
  <si>
    <t>39C</t>
  </si>
  <si>
    <t>Date:</t>
  </si>
  <si>
    <t>Site:</t>
  </si>
  <si>
    <t>Plot:</t>
  </si>
  <si>
    <t>Species</t>
  </si>
  <si>
    <t>Middle</t>
  </si>
  <si>
    <t>Vegetation</t>
  </si>
  <si>
    <t>Litter</t>
  </si>
  <si>
    <t>Bare Ground</t>
  </si>
  <si>
    <t>Other: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</si>
</sst>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 d"/>
    <numFmt numFmtId="165" formatCode="0.000"/>
    <numFmt numFmtId="166" formatCode="0.0"/>
  </numFmts>
  <fonts count="3">
    <font>
      <sz val="10.0"/>
      <color rgb="FF000000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</fills>
  <borders count="11">
    <border/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textRotation="0" wrapText="1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textRotation="0" wrapText="0"/>
    </xf>
    <xf borderId="0" fillId="0" fontId="1" numFmtId="0" xfId="0" applyAlignment="1" applyFont="1">
      <alignment shrinkToFit="0" wrapText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1" numFmtId="10" xfId="0" applyAlignment="1" applyFont="1" applyNumberFormat="1">
      <alignment readingOrder="0"/>
    </xf>
    <xf borderId="0" fillId="0" fontId="1" numFmtId="2" xfId="0" applyFont="1" applyNumberFormat="1"/>
    <xf borderId="0" fillId="0" fontId="1" numFmtId="165" xfId="0" applyFont="1" applyNumberFormat="1"/>
    <xf borderId="0" fillId="0" fontId="1" numFmtId="2" xfId="0" applyAlignment="1" applyFont="1" applyNumberFormat="1">
      <alignment readingOrder="0"/>
    </xf>
    <xf borderId="0" fillId="0" fontId="1" numFmtId="10" xfId="0" applyFont="1" applyNumberFormat="1"/>
    <xf borderId="1" fillId="0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horizontal="left"/>
    </xf>
    <xf borderId="1" fillId="3" fontId="1" numFmtId="0" xfId="0" applyAlignment="1" applyBorder="1" applyFill="1" applyFont="1">
      <alignment horizontal="center" vertical="bottom"/>
    </xf>
    <xf borderId="0" fillId="3" fontId="1" numFmtId="0" xfId="0" applyAlignment="1" applyFont="1">
      <alignment horizontal="right" vertical="bottom"/>
    </xf>
    <xf borderId="0" fillId="3" fontId="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left" readingOrder="0"/>
    </xf>
    <xf borderId="0" fillId="2" fontId="1" numFmtId="0" xfId="0" applyAlignment="1" applyFont="1">
      <alignment horizontal="left" readingOrder="0"/>
    </xf>
    <xf borderId="0" fillId="0" fontId="1" numFmtId="166" xfId="0" applyFont="1" applyNumberFormat="1"/>
    <xf borderId="2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right" vertical="bottom"/>
    </xf>
    <xf borderId="0" fillId="0" fontId="1" numFmtId="0" xfId="0" applyAlignment="1" applyFont="1">
      <alignment readingOrder="0" vertical="top"/>
    </xf>
    <xf borderId="4" fillId="0" fontId="1" numFmtId="0" xfId="0" applyBorder="1" applyFont="1"/>
    <xf borderId="5" fillId="0" fontId="2" numFmtId="0" xfId="0" applyBorder="1" applyFont="1"/>
    <xf borderId="6" fillId="0" fontId="2" numFmtId="0" xfId="0" applyBorder="1" applyFont="1"/>
    <xf borderId="2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7" fillId="0" fontId="2" numFmtId="0" xfId="0" applyBorder="1" applyFont="1"/>
    <xf borderId="8" fillId="0" fontId="1" numFmtId="0" xfId="0" applyAlignment="1" applyBorder="1" applyFont="1">
      <alignment readingOrder="0"/>
    </xf>
    <xf borderId="8" fillId="0" fontId="1" numFmtId="0" xfId="0" applyAlignment="1" applyBorder="1" applyFont="1">
      <alignment horizontal="center" readingOrder="0"/>
    </xf>
    <xf borderId="8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1" numFmtId="0" xfId="0" applyBorder="1" applyFont="1"/>
    <xf borderId="8" fillId="0" fontId="1" numFmtId="0" xfId="0" applyAlignment="1" applyBorder="1" applyFont="1">
      <alignment readingOrder="0" vertical="top"/>
    </xf>
  </cellXfs>
  <cellStyles count="1">
    <cellStyle xfId="0" name="Normal" builtinId="0"/>
  </cellStyles>
  <dxfs count="2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6.0"/>
    <col customWidth="1" min="2" max="2" width="4.29"/>
    <col customWidth="1" min="3" max="3" width="11.71"/>
    <col customWidth="1" min="4" max="4" width="16.0"/>
    <col customWidth="1" min="5" max="5" width="8.71"/>
    <col customWidth="1" min="6" max="6" width="9.71"/>
    <col customWidth="1" min="7" max="7" width="7.57"/>
    <col customWidth="1" min="8" max="8" width="8.57"/>
    <col customWidth="1" min="9" max="9" width="8.43"/>
    <col customWidth="1" min="10" max="10" width="8.71"/>
    <col customWidth="1" min="11" max="12" width="8.43"/>
    <col customWidth="1" min="13" max="13" width="9.14"/>
    <col customWidth="1" min="14" max="14" width="8.0"/>
    <col customWidth="1" min="15" max="15" width="8.71"/>
    <col customWidth="1" min="16" max="16" width="10.86"/>
    <col customWidth="1" min="17" max="17" width="9.86"/>
    <col customWidth="1" min="18" max="18" width="10.71"/>
    <col customWidth="1" min="19" max="19" width="9.86"/>
    <col customWidth="1" min="20" max="20" width="10.0"/>
    <col customWidth="1" min="21" max="21" width="10.57"/>
    <col customWidth="1" min="22" max="22" width="8.86"/>
    <col customWidth="1" min="23" max="23" width="8.43"/>
    <col customWidth="1" min="24" max="24" width="7.71"/>
    <col customWidth="1" min="25" max="25" width="8.71"/>
    <col customWidth="1" min="26" max="26" width="8.14"/>
    <col customWidth="1" min="27" max="27" width="9.14"/>
    <col customWidth="1" min="28" max="28" width="10.0"/>
    <col customWidth="1" min="29" max="29" width="12.0"/>
    <col customWidth="1" min="30" max="30" width="8.14"/>
    <col customWidth="1" min="31" max="31" width="10.43"/>
    <col customWidth="1" min="32" max="32" width="8.14"/>
    <col customWidth="1" min="33" max="33" width="11.43"/>
    <col customWidth="1" min="34" max="34" width="10.29"/>
    <col customWidth="1" min="35" max="35" width="9.86"/>
    <col customWidth="1" min="36" max="36" width="8.57"/>
    <col customWidth="1" min="37" max="37" width="12.0"/>
    <col customWidth="1" min="38" max="39" width="9.43"/>
    <col customWidth="1" min="40" max="40" width="12.0"/>
    <col customWidth="1" min="41" max="41" width="11.29"/>
    <col customWidth="1" min="42" max="42" width="11.0"/>
    <col customWidth="1" min="43" max="47" width="9.43"/>
  </cols>
  <sheetData>
    <row r="1" ht="33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/>
      <c r="AR1" s="1"/>
      <c r="AS1" s="1"/>
      <c r="AT1" s="1"/>
      <c r="AU1" s="1"/>
    </row>
    <row r="2">
      <c r="A2" s="2">
        <v>43711.0</v>
      </c>
      <c r="B2" s="4">
        <v>1.0</v>
      </c>
      <c r="C2" s="4" t="s">
        <v>44</v>
      </c>
      <c r="D2" s="4" t="s">
        <v>45</v>
      </c>
      <c r="E2" s="4">
        <v>50.0</v>
      </c>
      <c r="F2" s="4">
        <v>7.0</v>
      </c>
      <c r="G2" s="4">
        <v>2.0</v>
      </c>
      <c r="H2" s="4">
        <v>10.0</v>
      </c>
      <c r="I2" s="4">
        <v>8.0</v>
      </c>
      <c r="J2" s="4" t="s">
        <v>46</v>
      </c>
      <c r="K2" s="4">
        <v>0.0</v>
      </c>
      <c r="L2" s="4">
        <v>0.0</v>
      </c>
      <c r="M2" s="4">
        <v>0.0</v>
      </c>
      <c r="N2" s="4">
        <v>0.0</v>
      </c>
    </row>
    <row r="3">
      <c r="A3" s="2">
        <v>43711.0</v>
      </c>
      <c r="B3" s="4">
        <v>1.0</v>
      </c>
      <c r="C3" s="4" t="s">
        <v>44</v>
      </c>
      <c r="D3" s="4" t="s">
        <v>48</v>
      </c>
      <c r="E3" s="4">
        <v>1.0</v>
      </c>
      <c r="F3" s="4">
        <v>0.0</v>
      </c>
      <c r="G3" s="4">
        <v>0.0</v>
      </c>
      <c r="H3" s="4">
        <v>20.0</v>
      </c>
      <c r="I3" s="4">
        <v>10.0</v>
      </c>
      <c r="J3" s="4" t="s">
        <v>46</v>
      </c>
      <c r="K3" s="4">
        <v>5.0</v>
      </c>
      <c r="L3" s="4">
        <v>3.0</v>
      </c>
      <c r="M3" s="4">
        <v>2.0</v>
      </c>
      <c r="N3" s="4">
        <v>0.0</v>
      </c>
    </row>
    <row r="4">
      <c r="A4" s="2">
        <v>43711.0</v>
      </c>
      <c r="B4" s="4">
        <v>1.0</v>
      </c>
      <c r="C4" s="4" t="s">
        <v>44</v>
      </c>
      <c r="D4" s="4" t="s">
        <v>52</v>
      </c>
      <c r="E4" s="4">
        <v>0.0</v>
      </c>
      <c r="F4" s="4">
        <v>3.0</v>
      </c>
      <c r="G4" s="4">
        <v>0.0</v>
      </c>
      <c r="H4" s="4">
        <v>0.0</v>
      </c>
      <c r="I4" s="4">
        <v>0.0</v>
      </c>
      <c r="J4" s="4">
        <v>0.0</v>
      </c>
      <c r="K4" s="4">
        <v>70.0</v>
      </c>
      <c r="L4" s="4">
        <v>3.0</v>
      </c>
      <c r="M4" s="4">
        <v>5.0</v>
      </c>
      <c r="N4" s="4">
        <v>5.0</v>
      </c>
    </row>
    <row r="5">
      <c r="A5" s="2">
        <v>43711.0</v>
      </c>
      <c r="B5" s="4">
        <v>1.0</v>
      </c>
      <c r="C5" s="4" t="s">
        <v>56</v>
      </c>
      <c r="D5" s="4" t="s">
        <v>45</v>
      </c>
      <c r="E5" s="4">
        <v>5.0</v>
      </c>
      <c r="F5" s="4">
        <v>0.0</v>
      </c>
      <c r="G5" s="4">
        <v>6.0</v>
      </c>
      <c r="H5" s="4">
        <v>10.0</v>
      </c>
      <c r="I5" s="4">
        <v>10.0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5.0</v>
      </c>
      <c r="Q5" s="4">
        <v>5.0</v>
      </c>
    </row>
    <row r="6">
      <c r="A6" s="2">
        <v>43711.0</v>
      </c>
      <c r="B6" s="4">
        <v>1.0</v>
      </c>
      <c r="C6" s="4" t="s">
        <v>56</v>
      </c>
      <c r="D6" s="4" t="s">
        <v>48</v>
      </c>
      <c r="E6" s="4">
        <v>5.0</v>
      </c>
      <c r="F6" s="4">
        <v>0.0</v>
      </c>
      <c r="G6" s="4">
        <v>0.0</v>
      </c>
      <c r="H6" s="4">
        <v>35.0</v>
      </c>
      <c r="I6" s="4">
        <v>2.0</v>
      </c>
      <c r="J6" s="4">
        <v>0.0</v>
      </c>
      <c r="K6" s="4">
        <v>20.0</v>
      </c>
      <c r="L6" s="4">
        <v>10.0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</row>
    <row r="7">
      <c r="A7" s="2">
        <v>43711.0</v>
      </c>
      <c r="B7" s="4">
        <v>1.0</v>
      </c>
      <c r="C7" s="4" t="s">
        <v>56</v>
      </c>
      <c r="D7" s="4" t="s">
        <v>52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4">
        <v>0.0</v>
      </c>
      <c r="K7" s="4">
        <v>25.0</v>
      </c>
      <c r="L7" s="4">
        <v>25.0</v>
      </c>
      <c r="M7" s="4">
        <v>0.0</v>
      </c>
      <c r="N7" s="4">
        <v>3.0</v>
      </c>
      <c r="O7" s="4">
        <v>0.0</v>
      </c>
      <c r="P7" s="4">
        <v>0.0</v>
      </c>
      <c r="Q7" s="4">
        <v>0.0</v>
      </c>
    </row>
    <row r="8">
      <c r="A8" s="2">
        <v>43712.0</v>
      </c>
      <c r="B8" s="4">
        <v>1.0</v>
      </c>
      <c r="C8" s="4" t="s">
        <v>64</v>
      </c>
      <c r="D8" s="4" t="s">
        <v>45</v>
      </c>
      <c r="E8" s="4">
        <v>45.0</v>
      </c>
      <c r="F8" s="4">
        <v>0.0</v>
      </c>
      <c r="G8" s="4">
        <v>1.0</v>
      </c>
      <c r="H8" s="4">
        <v>20.0</v>
      </c>
      <c r="I8" s="4">
        <v>2.0</v>
      </c>
      <c r="J8" s="4">
        <v>3.0</v>
      </c>
      <c r="K8" s="4">
        <v>2.0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1.0</v>
      </c>
      <c r="R8" s="4">
        <v>10.0</v>
      </c>
      <c r="S8" s="4">
        <v>1.0</v>
      </c>
    </row>
    <row r="9">
      <c r="A9" s="2">
        <v>43712.0</v>
      </c>
      <c r="B9" s="4">
        <v>1.0</v>
      </c>
      <c r="C9" s="4" t="s">
        <v>64</v>
      </c>
      <c r="D9" s="4" t="s">
        <v>48</v>
      </c>
      <c r="E9" s="4">
        <v>10.0</v>
      </c>
      <c r="F9" s="4">
        <v>0.0</v>
      </c>
      <c r="G9" s="4">
        <v>2.0</v>
      </c>
      <c r="H9" s="4">
        <v>5.0</v>
      </c>
      <c r="I9" s="4">
        <v>3.0</v>
      </c>
      <c r="J9" s="4" t="s">
        <v>46</v>
      </c>
      <c r="K9" s="4">
        <v>25.0</v>
      </c>
      <c r="L9" s="4">
        <v>0.0</v>
      </c>
      <c r="M9" s="4">
        <v>3.0</v>
      </c>
      <c r="N9" s="4">
        <v>0.0</v>
      </c>
      <c r="O9" s="4">
        <v>0.0</v>
      </c>
      <c r="P9" s="4">
        <v>0.0</v>
      </c>
      <c r="Q9" s="4">
        <v>0.0</v>
      </c>
      <c r="R9" s="4">
        <v>15.0</v>
      </c>
      <c r="S9" s="4">
        <v>0.0</v>
      </c>
    </row>
    <row r="10">
      <c r="A10" s="2">
        <v>43712.0</v>
      </c>
      <c r="B10" s="4">
        <v>1.0</v>
      </c>
      <c r="C10" s="4" t="s">
        <v>64</v>
      </c>
      <c r="D10" s="4" t="s">
        <v>52</v>
      </c>
      <c r="E10" s="4">
        <v>2.0</v>
      </c>
      <c r="F10" s="4">
        <v>1.0</v>
      </c>
      <c r="G10" s="4">
        <v>0.0</v>
      </c>
      <c r="H10" s="4">
        <v>0.0</v>
      </c>
      <c r="I10" s="4">
        <v>0.0</v>
      </c>
      <c r="J10" s="4">
        <v>0.0</v>
      </c>
      <c r="K10" s="4">
        <v>30.0</v>
      </c>
      <c r="L10" s="4">
        <v>5.0</v>
      </c>
      <c r="M10" s="4">
        <v>5.0</v>
      </c>
      <c r="N10" s="4">
        <v>5.0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35.0</v>
      </c>
    </row>
    <row r="11">
      <c r="A11" s="2">
        <v>43712.0</v>
      </c>
      <c r="B11" s="4">
        <v>1.0</v>
      </c>
      <c r="C11" s="4" t="s">
        <v>72</v>
      </c>
      <c r="D11" s="4" t="s">
        <v>45</v>
      </c>
      <c r="E11" s="4">
        <v>15.0</v>
      </c>
      <c r="F11" s="4">
        <v>0.0</v>
      </c>
      <c r="G11" s="4">
        <v>25.0</v>
      </c>
      <c r="H11" s="4">
        <v>5.0</v>
      </c>
      <c r="I11" s="4">
        <v>0.0</v>
      </c>
      <c r="J11" s="4">
        <v>2.0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  <c r="Q11" s="4">
        <v>2.0</v>
      </c>
      <c r="R11" s="4">
        <v>0.0</v>
      </c>
      <c r="S11" s="4">
        <v>0.0</v>
      </c>
      <c r="T11" s="4">
        <v>0.0</v>
      </c>
      <c r="U11" s="4">
        <v>1.0</v>
      </c>
      <c r="V11" s="4">
        <v>3.0</v>
      </c>
    </row>
    <row r="12">
      <c r="A12" s="2">
        <v>43712.0</v>
      </c>
      <c r="B12" s="4">
        <v>1.0</v>
      </c>
      <c r="C12" s="4" t="s">
        <v>72</v>
      </c>
      <c r="D12" s="4" t="s">
        <v>48</v>
      </c>
      <c r="E12" s="4">
        <v>10.0</v>
      </c>
      <c r="F12" s="4" t="s">
        <v>46</v>
      </c>
      <c r="G12" s="4">
        <v>0.0</v>
      </c>
      <c r="H12" s="4">
        <v>15.0</v>
      </c>
      <c r="I12" s="4">
        <v>8.0</v>
      </c>
      <c r="J12" s="4">
        <v>0.0</v>
      </c>
      <c r="K12" s="4">
        <v>3.0</v>
      </c>
      <c r="L12" s="4">
        <v>0.0</v>
      </c>
      <c r="M12" s="4" t="s">
        <v>46</v>
      </c>
      <c r="N12" s="4">
        <v>0.0</v>
      </c>
      <c r="O12" s="4">
        <v>0.0</v>
      </c>
      <c r="P12" s="4">
        <v>0.0</v>
      </c>
      <c r="Q12" s="4">
        <v>0.0</v>
      </c>
      <c r="R12" s="4">
        <v>0.0</v>
      </c>
      <c r="S12" s="4">
        <v>0.0</v>
      </c>
      <c r="T12" s="4">
        <v>0.0</v>
      </c>
      <c r="U12" s="4">
        <v>0.0</v>
      </c>
      <c r="V12" s="4">
        <v>0.0</v>
      </c>
      <c r="W12" s="4">
        <v>10.0</v>
      </c>
      <c r="X12" s="4">
        <v>3.0</v>
      </c>
    </row>
    <row r="13">
      <c r="A13" s="2">
        <v>43712.0</v>
      </c>
      <c r="B13" s="4">
        <v>1.0</v>
      </c>
      <c r="C13" s="4" t="s">
        <v>72</v>
      </c>
      <c r="D13" s="4" t="s">
        <v>52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4">
        <v>0.0</v>
      </c>
      <c r="K13" s="4">
        <v>35.0</v>
      </c>
      <c r="L13" s="4">
        <v>5.0</v>
      </c>
      <c r="M13" s="4">
        <v>8.0</v>
      </c>
      <c r="N13" s="4">
        <v>3.0</v>
      </c>
      <c r="O13" s="4">
        <v>0.0</v>
      </c>
      <c r="P13" s="4">
        <v>0.0</v>
      </c>
      <c r="Q13" s="4">
        <v>0.0</v>
      </c>
      <c r="R13" s="4">
        <v>0.0</v>
      </c>
      <c r="S13" s="4">
        <v>0.0</v>
      </c>
      <c r="T13" s="4">
        <v>10.0</v>
      </c>
      <c r="U13" s="4">
        <v>0.0</v>
      </c>
      <c r="V13" s="4">
        <v>0.0</v>
      </c>
      <c r="W13" s="4">
        <v>0.0</v>
      </c>
      <c r="X13" s="4">
        <v>0.0</v>
      </c>
      <c r="Y13" s="4" t="s">
        <v>46</v>
      </c>
    </row>
    <row r="14">
      <c r="A14" s="2">
        <v>43714.0</v>
      </c>
      <c r="B14" s="4">
        <v>2.0</v>
      </c>
      <c r="C14" s="4" t="s">
        <v>72</v>
      </c>
      <c r="D14" s="4" t="s">
        <v>45</v>
      </c>
      <c r="E14" s="4">
        <v>5.0</v>
      </c>
      <c r="F14" s="4">
        <v>5.0</v>
      </c>
      <c r="H14" s="4">
        <v>8.0</v>
      </c>
      <c r="J14" s="4">
        <v>12.0</v>
      </c>
      <c r="K14" s="4">
        <v>15.0</v>
      </c>
      <c r="X14" s="4">
        <v>2.0</v>
      </c>
      <c r="Z14" s="4">
        <v>30.0</v>
      </c>
      <c r="AA14" s="4">
        <v>5.0</v>
      </c>
      <c r="AB14" s="4">
        <v>5.0</v>
      </c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</row>
    <row r="15">
      <c r="A15" s="2">
        <v>43714.0</v>
      </c>
      <c r="B15" s="4">
        <v>2.0</v>
      </c>
      <c r="C15" s="4" t="s">
        <v>72</v>
      </c>
      <c r="D15" s="4" t="s">
        <v>48</v>
      </c>
      <c r="E15" s="4">
        <v>1.0</v>
      </c>
      <c r="F15" s="4">
        <v>10.0</v>
      </c>
      <c r="H15" s="4">
        <v>15.0</v>
      </c>
      <c r="K15" s="4">
        <v>25.0</v>
      </c>
      <c r="L15" s="4">
        <v>4.0</v>
      </c>
      <c r="AA15" s="4">
        <v>2.0</v>
      </c>
      <c r="AD15" s="4">
        <v>5.0</v>
      </c>
    </row>
    <row r="16">
      <c r="A16" s="2">
        <v>43714.0</v>
      </c>
      <c r="B16" s="4">
        <v>2.0</v>
      </c>
      <c r="C16" s="4" t="s">
        <v>72</v>
      </c>
      <c r="D16" s="4" t="s">
        <v>52</v>
      </c>
      <c r="F16" s="4" t="s">
        <v>46</v>
      </c>
      <c r="K16" s="4">
        <v>75.0</v>
      </c>
      <c r="AC16" s="4">
        <v>20.0</v>
      </c>
    </row>
    <row r="17">
      <c r="A17" s="2">
        <v>43714.0</v>
      </c>
      <c r="B17" s="4">
        <v>2.0</v>
      </c>
      <c r="C17" s="4" t="s">
        <v>64</v>
      </c>
      <c r="D17" s="4" t="s">
        <v>45</v>
      </c>
      <c r="E17" s="4">
        <v>5.0</v>
      </c>
      <c r="G17" s="4">
        <v>15.0</v>
      </c>
      <c r="H17" s="4">
        <v>20.0</v>
      </c>
      <c r="I17" s="4">
        <v>7.0</v>
      </c>
      <c r="X17" s="4">
        <v>2.0</v>
      </c>
      <c r="AA17" s="4">
        <v>10.0</v>
      </c>
      <c r="AE17" s="4">
        <v>5.0</v>
      </c>
    </row>
    <row r="18">
      <c r="A18" s="2">
        <v>43714.0</v>
      </c>
      <c r="B18" s="4">
        <v>2.0</v>
      </c>
      <c r="C18" s="4" t="s">
        <v>64</v>
      </c>
      <c r="D18" s="4" t="s">
        <v>48</v>
      </c>
      <c r="E18" s="4">
        <v>5.0</v>
      </c>
      <c r="G18" s="4">
        <v>7.0</v>
      </c>
      <c r="H18" s="4">
        <v>15.0</v>
      </c>
      <c r="K18" s="4">
        <v>5.0</v>
      </c>
      <c r="AB18" s="4">
        <v>12.0</v>
      </c>
      <c r="AD18" s="4">
        <v>2.0</v>
      </c>
      <c r="AE18" s="4">
        <v>6.0</v>
      </c>
    </row>
    <row r="19">
      <c r="A19" s="2">
        <v>43714.0</v>
      </c>
      <c r="B19" s="4">
        <v>2.0</v>
      </c>
      <c r="C19" s="4" t="s">
        <v>64</v>
      </c>
      <c r="D19" s="4" t="s">
        <v>52</v>
      </c>
      <c r="E19" s="4">
        <v>5.0</v>
      </c>
      <c r="F19" s="4">
        <v>25.0</v>
      </c>
      <c r="G19" s="4">
        <v>5.0</v>
      </c>
      <c r="H19" s="4">
        <v>10.0</v>
      </c>
      <c r="I19" s="4">
        <v>10.0</v>
      </c>
      <c r="L19" s="4">
        <v>4.0</v>
      </c>
      <c r="O19" s="4">
        <v>12.0</v>
      </c>
      <c r="X19" s="4">
        <v>10.0</v>
      </c>
      <c r="AB19" s="4">
        <v>5.0</v>
      </c>
    </row>
    <row r="20">
      <c r="A20" s="2">
        <v>43714.0</v>
      </c>
      <c r="B20" s="4">
        <v>2.0</v>
      </c>
      <c r="C20" s="4" t="s">
        <v>56</v>
      </c>
      <c r="D20" s="4" t="s">
        <v>45</v>
      </c>
      <c r="E20" s="4">
        <v>1.0</v>
      </c>
      <c r="H20" s="4">
        <v>20.0</v>
      </c>
      <c r="J20" s="4">
        <v>1.0</v>
      </c>
      <c r="K20" s="4">
        <v>10.0</v>
      </c>
      <c r="M20" s="4">
        <v>2.0</v>
      </c>
      <c r="O20" s="4">
        <v>2.0</v>
      </c>
      <c r="AD20" s="4">
        <v>15.0</v>
      </c>
    </row>
    <row r="21">
      <c r="A21" s="2">
        <v>43714.0</v>
      </c>
      <c r="B21" s="4">
        <v>2.0</v>
      </c>
      <c r="C21" s="4" t="s">
        <v>56</v>
      </c>
      <c r="D21" s="4" t="s">
        <v>48</v>
      </c>
      <c r="H21" s="4">
        <v>20.0</v>
      </c>
      <c r="K21" s="4">
        <v>20.0</v>
      </c>
      <c r="L21" s="4">
        <v>5.0</v>
      </c>
      <c r="O21" s="4">
        <v>2.0</v>
      </c>
      <c r="AD21" s="4">
        <v>20.0</v>
      </c>
    </row>
    <row r="22">
      <c r="A22" s="2">
        <v>43714.0</v>
      </c>
      <c r="B22" s="4">
        <v>2.0</v>
      </c>
      <c r="C22" s="4" t="s">
        <v>56</v>
      </c>
      <c r="D22" s="4" t="s">
        <v>52</v>
      </c>
      <c r="E22" s="4">
        <v>2.0</v>
      </c>
      <c r="F22" s="4">
        <v>3.0</v>
      </c>
      <c r="H22" s="4">
        <v>2.0</v>
      </c>
      <c r="K22" s="4">
        <v>40.0</v>
      </c>
      <c r="M22" s="4">
        <v>20.0</v>
      </c>
      <c r="X22" s="4">
        <v>15.0</v>
      </c>
      <c r="AC22" s="4">
        <v>2.0</v>
      </c>
      <c r="AF22" s="4">
        <v>5.0</v>
      </c>
    </row>
    <row r="23">
      <c r="A23" s="2">
        <v>43714.0</v>
      </c>
      <c r="B23" s="4">
        <v>2.0</v>
      </c>
      <c r="C23" s="4" t="s">
        <v>44</v>
      </c>
      <c r="D23" s="4" t="s">
        <v>45</v>
      </c>
      <c r="E23" s="4" t="s">
        <v>46</v>
      </c>
      <c r="F23" s="4">
        <v>1.0</v>
      </c>
      <c r="H23" s="4">
        <v>12.0</v>
      </c>
      <c r="I23" s="4">
        <v>25.0</v>
      </c>
      <c r="J23" s="4">
        <v>1.0</v>
      </c>
      <c r="K23" s="4">
        <v>20.0</v>
      </c>
      <c r="AA23" s="4">
        <v>2.0</v>
      </c>
      <c r="AG23" s="4">
        <v>1.0</v>
      </c>
    </row>
    <row r="24">
      <c r="A24" s="2">
        <v>43714.0</v>
      </c>
      <c r="B24" s="4">
        <v>2.0</v>
      </c>
      <c r="C24" s="4" t="s">
        <v>44</v>
      </c>
      <c r="D24" s="4" t="s">
        <v>48</v>
      </c>
      <c r="E24" s="4" t="s">
        <v>46</v>
      </c>
      <c r="H24" s="4">
        <v>15.0</v>
      </c>
      <c r="K24" s="4">
        <v>15.0</v>
      </c>
      <c r="AA24" s="4">
        <v>2.0</v>
      </c>
      <c r="AB24" s="4">
        <v>8.0</v>
      </c>
      <c r="AG24" s="4">
        <v>5.0</v>
      </c>
    </row>
    <row r="25">
      <c r="A25" s="2">
        <v>43714.0</v>
      </c>
      <c r="B25" s="4">
        <v>2.0</v>
      </c>
      <c r="C25" s="4" t="s">
        <v>44</v>
      </c>
      <c r="D25" s="4" t="s">
        <v>52</v>
      </c>
      <c r="J25" s="4">
        <v>7.0</v>
      </c>
      <c r="K25" s="4">
        <v>80.0</v>
      </c>
      <c r="M25" s="4">
        <v>15.0</v>
      </c>
      <c r="AC25" s="4">
        <v>5.0</v>
      </c>
      <c r="AD25" s="4">
        <v>20.0</v>
      </c>
    </row>
    <row r="26">
      <c r="A26" s="2">
        <v>43712.0</v>
      </c>
      <c r="B26" s="4">
        <v>3.0</v>
      </c>
      <c r="C26" s="4" t="s">
        <v>44</v>
      </c>
      <c r="D26" s="4" t="s">
        <v>45</v>
      </c>
      <c r="E26" s="4">
        <v>10.0</v>
      </c>
      <c r="G26" s="4">
        <v>12.0</v>
      </c>
      <c r="H26" s="4">
        <v>10.0</v>
      </c>
      <c r="K26" s="4">
        <v>1.0</v>
      </c>
    </row>
    <row r="27">
      <c r="A27" s="2">
        <v>43712.0</v>
      </c>
      <c r="B27" s="4">
        <v>3.0</v>
      </c>
      <c r="C27" s="4" t="s">
        <v>44</v>
      </c>
      <c r="D27" s="4" t="s">
        <v>48</v>
      </c>
      <c r="E27" s="4">
        <v>2.0</v>
      </c>
      <c r="F27" s="4">
        <v>2.0</v>
      </c>
      <c r="G27" s="4">
        <v>5.0</v>
      </c>
      <c r="H27" s="4">
        <v>8.0</v>
      </c>
      <c r="K27" s="4">
        <v>35.0</v>
      </c>
    </row>
    <row r="28">
      <c r="A28" s="2">
        <v>43712.0</v>
      </c>
      <c r="B28" s="4">
        <v>3.0</v>
      </c>
      <c r="C28" s="4" t="s">
        <v>44</v>
      </c>
      <c r="D28" s="4" t="s">
        <v>52</v>
      </c>
      <c r="M28" s="4">
        <v>20.0</v>
      </c>
      <c r="AC28" s="4">
        <v>25.0</v>
      </c>
    </row>
    <row r="29">
      <c r="A29" s="2">
        <v>43712.0</v>
      </c>
      <c r="B29" s="4">
        <v>3.0</v>
      </c>
      <c r="C29" s="4" t="s">
        <v>72</v>
      </c>
      <c r="D29" s="4" t="s">
        <v>45</v>
      </c>
      <c r="E29" s="4">
        <v>5.0</v>
      </c>
      <c r="G29" s="4">
        <v>30.0</v>
      </c>
      <c r="H29" s="4">
        <v>8.0</v>
      </c>
      <c r="K29" s="4">
        <v>8.0</v>
      </c>
    </row>
    <row r="30">
      <c r="A30" s="2">
        <v>43712.0</v>
      </c>
      <c r="B30" s="4">
        <v>3.0</v>
      </c>
      <c r="C30" s="4" t="s">
        <v>72</v>
      </c>
      <c r="D30" s="4" t="s">
        <v>48</v>
      </c>
      <c r="E30" s="4">
        <v>8.0</v>
      </c>
      <c r="F30" s="4">
        <v>5.0</v>
      </c>
      <c r="G30" s="4">
        <v>35.0</v>
      </c>
      <c r="H30" s="4">
        <v>2.0</v>
      </c>
      <c r="K30" s="4">
        <v>3.0</v>
      </c>
    </row>
    <row r="31">
      <c r="A31" s="2">
        <v>43712.0</v>
      </c>
      <c r="B31" s="4">
        <v>3.0</v>
      </c>
      <c r="C31" s="4" t="s">
        <v>72</v>
      </c>
      <c r="D31" s="4" t="s">
        <v>52</v>
      </c>
      <c r="F31" s="4">
        <v>2.0</v>
      </c>
      <c r="H31" s="4">
        <v>4.0</v>
      </c>
      <c r="K31" s="4">
        <v>20.0</v>
      </c>
      <c r="X31" s="4">
        <v>5.0</v>
      </c>
      <c r="AD31" s="4">
        <v>20.0</v>
      </c>
    </row>
    <row r="32">
      <c r="A32" s="2">
        <v>43712.0</v>
      </c>
      <c r="B32" s="4">
        <v>3.0</v>
      </c>
      <c r="C32" s="4" t="s">
        <v>56</v>
      </c>
      <c r="D32" s="4" t="s">
        <v>45</v>
      </c>
      <c r="E32" s="4">
        <v>10.0</v>
      </c>
      <c r="F32" s="4">
        <v>1.0</v>
      </c>
      <c r="G32" s="4">
        <v>2.0</v>
      </c>
      <c r="I32" s="4">
        <v>10.0</v>
      </c>
      <c r="K32" s="4">
        <v>3.0</v>
      </c>
      <c r="X32" s="4">
        <v>2.0</v>
      </c>
    </row>
    <row r="33">
      <c r="A33" s="2">
        <v>43712.0</v>
      </c>
      <c r="B33" s="4">
        <v>3.0</v>
      </c>
      <c r="C33" s="4" t="s">
        <v>56</v>
      </c>
      <c r="D33" s="4" t="s">
        <v>48</v>
      </c>
      <c r="E33" s="4">
        <v>5.0</v>
      </c>
      <c r="F33" s="4">
        <v>2.0</v>
      </c>
      <c r="G33" s="4">
        <v>2.0</v>
      </c>
      <c r="H33" s="4">
        <v>5.0</v>
      </c>
      <c r="I33" s="4">
        <v>50.0</v>
      </c>
      <c r="J33" s="4" t="s">
        <v>46</v>
      </c>
      <c r="K33" s="4">
        <v>10.0</v>
      </c>
    </row>
    <row r="34">
      <c r="A34" s="2">
        <v>43712.0</v>
      </c>
      <c r="B34" s="4">
        <v>3.0</v>
      </c>
      <c r="C34" s="4" t="s">
        <v>56</v>
      </c>
      <c r="D34" s="4" t="s">
        <v>52</v>
      </c>
      <c r="E34" s="4">
        <v>2.0</v>
      </c>
      <c r="G34" s="4">
        <v>60.0</v>
      </c>
      <c r="I34" s="4">
        <v>10.0</v>
      </c>
      <c r="X34" s="4">
        <v>3.0</v>
      </c>
      <c r="AD34" s="4">
        <v>10.0</v>
      </c>
      <c r="AH34" s="4">
        <v>4.0</v>
      </c>
    </row>
    <row r="35">
      <c r="A35" s="2">
        <v>43712.0</v>
      </c>
      <c r="B35" s="4">
        <v>3.0</v>
      </c>
      <c r="C35" s="4" t="s">
        <v>64</v>
      </c>
      <c r="D35" s="4" t="s">
        <v>45</v>
      </c>
      <c r="E35" s="4">
        <v>10.0</v>
      </c>
      <c r="G35" s="4">
        <v>5.0</v>
      </c>
      <c r="H35" s="4">
        <v>15.0</v>
      </c>
      <c r="I35" s="4">
        <v>5.0</v>
      </c>
      <c r="K35" s="4">
        <v>3.0</v>
      </c>
      <c r="X35" s="4">
        <v>3.0</v>
      </c>
      <c r="AD35" s="4" t="s">
        <v>46</v>
      </c>
    </row>
    <row r="36">
      <c r="A36" s="2">
        <v>43712.0</v>
      </c>
      <c r="B36" s="4">
        <v>3.0</v>
      </c>
      <c r="C36" s="4" t="s">
        <v>64</v>
      </c>
      <c r="D36" s="4" t="s">
        <v>48</v>
      </c>
      <c r="E36" s="4">
        <v>7.0</v>
      </c>
      <c r="F36" s="4">
        <v>3.0</v>
      </c>
      <c r="G36" s="4">
        <v>10.0</v>
      </c>
      <c r="H36" s="4">
        <v>10.0</v>
      </c>
      <c r="K36" s="4">
        <v>30.0</v>
      </c>
      <c r="AD36" s="4">
        <v>1.0</v>
      </c>
    </row>
    <row r="37">
      <c r="A37" s="2">
        <v>43712.0</v>
      </c>
      <c r="B37" s="4">
        <v>3.0</v>
      </c>
      <c r="C37" s="4" t="s">
        <v>64</v>
      </c>
      <c r="D37" s="4" t="s">
        <v>52</v>
      </c>
      <c r="G37" s="4">
        <v>5.0</v>
      </c>
      <c r="I37" s="4">
        <v>40.0</v>
      </c>
      <c r="K37" s="4">
        <v>5.0</v>
      </c>
      <c r="M37" s="4">
        <v>10.0</v>
      </c>
      <c r="AD37" s="4">
        <v>2.0</v>
      </c>
    </row>
    <row r="38">
      <c r="A38" s="2">
        <v>43712.0</v>
      </c>
      <c r="B38" s="4">
        <v>4.0</v>
      </c>
      <c r="C38" s="4" t="s">
        <v>64</v>
      </c>
      <c r="D38" s="4" t="s">
        <v>45</v>
      </c>
      <c r="E38" s="4">
        <v>10.0</v>
      </c>
      <c r="F38" s="4">
        <v>1.0</v>
      </c>
      <c r="H38" s="4">
        <v>10.0</v>
      </c>
      <c r="I38" s="4">
        <v>3.0</v>
      </c>
      <c r="K38" s="4">
        <v>15.0</v>
      </c>
      <c r="M38" s="4">
        <v>2.0</v>
      </c>
      <c r="T38" s="4">
        <v>2.0</v>
      </c>
      <c r="AI38" s="4">
        <v>8.0</v>
      </c>
    </row>
    <row r="39">
      <c r="A39" s="2">
        <v>43712.0</v>
      </c>
      <c r="B39" s="4">
        <v>4.0</v>
      </c>
      <c r="C39" s="4" t="s">
        <v>64</v>
      </c>
      <c r="D39" s="4" t="s">
        <v>48</v>
      </c>
      <c r="E39" s="4">
        <v>1.0</v>
      </c>
      <c r="F39" s="4" t="s">
        <v>46</v>
      </c>
      <c r="H39" s="4">
        <v>12.0</v>
      </c>
      <c r="K39" s="4">
        <v>10.0</v>
      </c>
      <c r="L39" s="4">
        <v>2.0</v>
      </c>
      <c r="M39" s="4" t="s">
        <v>46</v>
      </c>
      <c r="O39" s="4">
        <v>2.0</v>
      </c>
      <c r="AJ39" s="4">
        <v>4.0</v>
      </c>
      <c r="AK39" s="4">
        <v>2.0</v>
      </c>
      <c r="AL39" s="4">
        <v>3.0</v>
      </c>
      <c r="AM39" s="4">
        <v>2.0</v>
      </c>
    </row>
    <row r="40">
      <c r="A40" s="2">
        <v>43712.0</v>
      </c>
      <c r="B40" s="4">
        <v>4.0</v>
      </c>
      <c r="C40" s="4" t="s">
        <v>64</v>
      </c>
      <c r="D40" s="4" t="s">
        <v>52</v>
      </c>
      <c r="E40" s="4" t="s">
        <v>46</v>
      </c>
      <c r="K40" s="4">
        <v>25.0</v>
      </c>
      <c r="M40" s="4">
        <v>10.0</v>
      </c>
      <c r="N40" s="4">
        <v>5.0</v>
      </c>
      <c r="O40" s="4">
        <v>5.0</v>
      </c>
      <c r="T40" s="4">
        <v>1.0</v>
      </c>
      <c r="AB40" s="4">
        <v>12.0</v>
      </c>
      <c r="AC40" s="4">
        <v>2.0</v>
      </c>
    </row>
    <row r="41">
      <c r="A41" s="2">
        <v>43712.0</v>
      </c>
      <c r="B41" s="4">
        <v>4.0</v>
      </c>
      <c r="C41" s="4" t="s">
        <v>72</v>
      </c>
      <c r="D41" s="4" t="s">
        <v>45</v>
      </c>
      <c r="E41" s="4">
        <v>3.0</v>
      </c>
      <c r="H41" s="4">
        <v>3.0</v>
      </c>
      <c r="K41" s="4">
        <v>7.0</v>
      </c>
      <c r="M41" s="4">
        <v>2.0</v>
      </c>
      <c r="T41" s="4">
        <v>4.0</v>
      </c>
      <c r="AI41" s="4">
        <v>12.0</v>
      </c>
      <c r="AN41" s="4">
        <v>5.0</v>
      </c>
      <c r="AO41" s="4">
        <v>7.0</v>
      </c>
    </row>
    <row r="42">
      <c r="A42" s="2">
        <v>43712.0</v>
      </c>
      <c r="B42" s="4">
        <v>4.0</v>
      </c>
      <c r="C42" s="4" t="s">
        <v>72</v>
      </c>
      <c r="D42" s="4" t="s">
        <v>48</v>
      </c>
      <c r="E42" s="4">
        <v>5.0</v>
      </c>
      <c r="F42" s="4">
        <v>2.0</v>
      </c>
      <c r="H42" s="4">
        <v>15.0</v>
      </c>
      <c r="K42" s="4">
        <v>5.0</v>
      </c>
      <c r="T42" s="4">
        <v>3.0</v>
      </c>
      <c r="AI42" s="4">
        <v>30.0</v>
      </c>
    </row>
    <row r="43">
      <c r="A43" s="2">
        <v>43712.0</v>
      </c>
      <c r="B43" s="4">
        <v>4.0</v>
      </c>
      <c r="C43" s="4" t="s">
        <v>72</v>
      </c>
      <c r="D43" s="4" t="s">
        <v>52</v>
      </c>
      <c r="H43" s="4">
        <v>12.0</v>
      </c>
      <c r="K43" s="4">
        <v>10.0</v>
      </c>
      <c r="L43" s="4">
        <v>5.0</v>
      </c>
      <c r="M43" s="4">
        <v>2.0</v>
      </c>
      <c r="T43" s="4">
        <v>4.0</v>
      </c>
      <c r="X43" s="4">
        <v>3.0</v>
      </c>
      <c r="AI43" s="4">
        <v>8.0</v>
      </c>
      <c r="AP43" s="4">
        <v>4.0</v>
      </c>
    </row>
    <row r="44">
      <c r="A44" s="2">
        <v>43712.0</v>
      </c>
      <c r="B44" s="4">
        <v>4.0</v>
      </c>
      <c r="C44" s="4" t="s">
        <v>56</v>
      </c>
      <c r="D44" s="4" t="s">
        <v>45</v>
      </c>
      <c r="E44" s="4">
        <v>5.0</v>
      </c>
      <c r="H44" s="4">
        <v>25.0</v>
      </c>
      <c r="J44" s="4">
        <v>3.0</v>
      </c>
      <c r="K44" s="4">
        <v>15.0</v>
      </c>
      <c r="L44" s="4" t="s">
        <v>46</v>
      </c>
      <c r="M44" s="4" t="s">
        <v>46</v>
      </c>
      <c r="AL44" s="4">
        <v>1.0</v>
      </c>
    </row>
    <row r="45">
      <c r="A45" s="2">
        <v>43712.0</v>
      </c>
      <c r="B45" s="4">
        <v>4.0</v>
      </c>
      <c r="C45" s="4" t="s">
        <v>56</v>
      </c>
      <c r="D45" s="4" t="s">
        <v>48</v>
      </c>
      <c r="E45" s="4">
        <v>2.0</v>
      </c>
      <c r="F45" s="4" t="s">
        <v>46</v>
      </c>
      <c r="H45" s="4">
        <v>8.0</v>
      </c>
      <c r="K45" s="4">
        <v>40.0</v>
      </c>
      <c r="L45" s="4">
        <v>2.0</v>
      </c>
      <c r="M45" s="4">
        <v>2.0</v>
      </c>
      <c r="N45" s="4">
        <v>2.0</v>
      </c>
    </row>
    <row r="46">
      <c r="A46" s="2">
        <v>43712.0</v>
      </c>
      <c r="B46" s="4">
        <v>4.0</v>
      </c>
      <c r="C46" s="4" t="s">
        <v>56</v>
      </c>
      <c r="D46" s="4" t="s">
        <v>52</v>
      </c>
      <c r="E46" s="4">
        <v>1.0</v>
      </c>
      <c r="K46" s="4">
        <v>25.0</v>
      </c>
      <c r="L46" s="4">
        <v>3.0</v>
      </c>
      <c r="M46" s="4">
        <v>5.0</v>
      </c>
      <c r="N46" s="4">
        <v>7.0</v>
      </c>
      <c r="X46" s="4">
        <v>2.0</v>
      </c>
      <c r="AC46" s="4">
        <v>4.0</v>
      </c>
      <c r="AF46" s="4">
        <v>1.0</v>
      </c>
    </row>
    <row r="47">
      <c r="A47" s="2">
        <v>43712.0</v>
      </c>
      <c r="B47" s="4">
        <v>4.0</v>
      </c>
      <c r="C47" s="4" t="s">
        <v>44</v>
      </c>
      <c r="D47" s="4" t="s">
        <v>45</v>
      </c>
      <c r="E47" s="4">
        <v>1.0</v>
      </c>
      <c r="F47" s="4" t="s">
        <v>46</v>
      </c>
      <c r="H47" s="4">
        <v>11.0</v>
      </c>
      <c r="I47" s="4">
        <v>5.0</v>
      </c>
      <c r="K47" s="4">
        <v>20.0</v>
      </c>
      <c r="L47" s="4">
        <v>2.0</v>
      </c>
      <c r="M47" s="4" t="s">
        <v>46</v>
      </c>
      <c r="AL47" s="4">
        <v>3.0</v>
      </c>
    </row>
    <row r="48">
      <c r="A48" s="2">
        <v>43712.0</v>
      </c>
      <c r="B48" s="4">
        <v>4.0</v>
      </c>
      <c r="C48" s="4" t="s">
        <v>44</v>
      </c>
      <c r="D48" s="4" t="s">
        <v>48</v>
      </c>
      <c r="E48" s="4" t="s">
        <v>46</v>
      </c>
      <c r="H48" s="4">
        <v>10.0</v>
      </c>
      <c r="J48" s="4">
        <v>2.0</v>
      </c>
      <c r="K48" s="4">
        <v>35.0</v>
      </c>
      <c r="L48" s="4">
        <v>5.0</v>
      </c>
      <c r="M48" s="4">
        <v>1.0</v>
      </c>
      <c r="AL48" s="4" t="s">
        <v>46</v>
      </c>
    </row>
    <row r="49">
      <c r="A49" s="2">
        <v>43712.0</v>
      </c>
      <c r="B49" s="4">
        <v>4.0</v>
      </c>
      <c r="C49" s="4" t="s">
        <v>44</v>
      </c>
      <c r="D49" s="4" t="s">
        <v>52</v>
      </c>
      <c r="H49" s="4">
        <v>2.0</v>
      </c>
      <c r="L49" s="4">
        <v>3.0</v>
      </c>
      <c r="M49" s="4">
        <v>7.0</v>
      </c>
      <c r="N49" s="4">
        <v>10.0</v>
      </c>
      <c r="X49" s="4">
        <v>4.0</v>
      </c>
      <c r="AC49" s="4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6.86"/>
    <col customWidth="1" min="2" max="2" width="4.29"/>
    <col customWidth="1" min="3" max="3" width="11.71"/>
    <col customWidth="1" min="4" max="4" width="10.71"/>
    <col customWidth="1" min="5" max="5" width="8.71"/>
    <col customWidth="1" min="6" max="6" width="9.71"/>
    <col customWidth="1" min="7" max="7" width="7.57"/>
    <col customWidth="1" min="8" max="8" width="8.57"/>
    <col customWidth="1" min="9" max="9" width="8.43"/>
    <col customWidth="1" min="10" max="10" width="8.71"/>
    <col customWidth="1" min="11" max="12" width="8.43"/>
    <col customWidth="1" min="13" max="13" width="9.14"/>
    <col customWidth="1" min="14" max="14" width="8.0"/>
    <col customWidth="1" min="15" max="15" width="8.71"/>
    <col customWidth="1" min="16" max="16" width="10.86"/>
    <col customWidth="1" min="17" max="17" width="9.86"/>
    <col customWidth="1" min="18" max="18" width="10.71"/>
    <col customWidth="1" min="19" max="19" width="9.86"/>
    <col customWidth="1" min="20" max="20" width="10.0"/>
    <col customWidth="1" min="21" max="21" width="10.57"/>
    <col customWidth="1" min="22" max="22" width="8.86"/>
    <col customWidth="1" min="23" max="23" width="8.43"/>
    <col customWidth="1" min="24" max="24" width="7.71"/>
    <col customWidth="1" min="25" max="25" width="8.71"/>
    <col customWidth="1" min="26" max="26" width="8.14"/>
    <col customWidth="1" min="27" max="27" width="9.14"/>
    <col customWidth="1" min="28" max="28" width="10.0"/>
    <col customWidth="1" min="29" max="29" width="12.0"/>
    <col customWidth="1" min="30" max="30" width="8.14"/>
    <col customWidth="1" min="31" max="31" width="10.43"/>
    <col customWidth="1" min="32" max="32" width="8.14"/>
    <col customWidth="1" min="33" max="33" width="11.43"/>
    <col customWidth="1" min="34" max="34" width="10.29"/>
    <col customWidth="1" min="35" max="35" width="9.86"/>
    <col customWidth="1" min="36" max="36" width="8.57"/>
    <col customWidth="1" min="37" max="37" width="12.0"/>
    <col customWidth="1" min="38" max="39" width="9.43"/>
    <col customWidth="1" min="40" max="40" width="12.0"/>
    <col customWidth="1" min="41" max="41" width="11.29"/>
    <col customWidth="1" min="42" max="42" width="11.0"/>
    <col customWidth="1" min="43" max="47" width="9.43"/>
  </cols>
  <sheetData>
    <row r="1" ht="33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/>
      <c r="AR1" s="1"/>
      <c r="AS1" s="1"/>
      <c r="AT1" s="1"/>
      <c r="AU1" s="1"/>
    </row>
    <row r="2">
      <c r="A2" s="2">
        <v>43717.0</v>
      </c>
      <c r="B2" s="4">
        <v>1.0</v>
      </c>
      <c r="C2" s="4" t="s">
        <v>44</v>
      </c>
      <c r="D2" s="4" t="s">
        <v>45</v>
      </c>
      <c r="E2" s="4">
        <v>5.0</v>
      </c>
      <c r="G2" s="4" t="s">
        <v>46</v>
      </c>
      <c r="H2" s="4" t="s">
        <v>46</v>
      </c>
      <c r="X2" s="4">
        <v>2.0</v>
      </c>
    </row>
    <row r="3">
      <c r="A3" s="2">
        <v>43717.0</v>
      </c>
      <c r="B3" s="4">
        <v>1.0</v>
      </c>
      <c r="C3" s="4" t="s">
        <v>44</v>
      </c>
      <c r="D3" s="4" t="s">
        <v>48</v>
      </c>
      <c r="E3" s="4">
        <v>3.0</v>
      </c>
      <c r="H3" s="4">
        <v>10.0</v>
      </c>
      <c r="K3" s="4">
        <v>2.0</v>
      </c>
      <c r="L3" s="4">
        <v>1.0</v>
      </c>
      <c r="AD3" s="4">
        <v>2.0</v>
      </c>
    </row>
    <row r="4">
      <c r="A4" s="2">
        <v>43717.0</v>
      </c>
      <c r="B4" s="4">
        <v>1.0</v>
      </c>
      <c r="C4" s="4" t="s">
        <v>44</v>
      </c>
      <c r="D4" s="4" t="s">
        <v>52</v>
      </c>
      <c r="K4" s="4">
        <v>15.0</v>
      </c>
      <c r="L4" s="4">
        <v>3.0</v>
      </c>
      <c r="M4" s="4">
        <v>2.0</v>
      </c>
      <c r="N4" s="4">
        <v>5.0</v>
      </c>
      <c r="AD4" s="4">
        <v>2.0</v>
      </c>
    </row>
    <row r="5">
      <c r="A5" s="2">
        <v>43717.0</v>
      </c>
      <c r="B5" s="4">
        <v>1.0</v>
      </c>
      <c r="C5" s="4" t="s">
        <v>56</v>
      </c>
      <c r="D5" s="4" t="s">
        <v>45</v>
      </c>
      <c r="E5" s="4">
        <v>10.0</v>
      </c>
      <c r="G5" s="4">
        <v>5.0</v>
      </c>
      <c r="H5" s="4">
        <v>10.0</v>
      </c>
      <c r="I5" s="4">
        <v>12.0</v>
      </c>
      <c r="J5" s="4" t="s">
        <v>46</v>
      </c>
      <c r="P5" s="4">
        <v>1.0</v>
      </c>
      <c r="Q5" s="4">
        <v>1.0</v>
      </c>
    </row>
    <row r="6">
      <c r="A6" s="2">
        <v>43717.0</v>
      </c>
      <c r="B6" s="4">
        <v>1.0</v>
      </c>
      <c r="C6" s="4" t="s">
        <v>56</v>
      </c>
      <c r="D6" s="4" t="s">
        <v>48</v>
      </c>
      <c r="E6" s="4">
        <v>10.0</v>
      </c>
      <c r="G6" s="4">
        <v>5.0</v>
      </c>
      <c r="H6" s="4">
        <v>9.0</v>
      </c>
      <c r="I6" s="4">
        <v>7.0</v>
      </c>
      <c r="AD6" s="4">
        <v>1.0</v>
      </c>
      <c r="AJ6" s="4">
        <v>2.0</v>
      </c>
    </row>
    <row r="7">
      <c r="A7" s="2">
        <v>43717.0</v>
      </c>
      <c r="B7" s="4">
        <v>1.0</v>
      </c>
      <c r="C7" s="4" t="s">
        <v>56</v>
      </c>
      <c r="D7" s="4" t="s">
        <v>52</v>
      </c>
      <c r="K7" s="4">
        <v>20.0</v>
      </c>
      <c r="L7" s="4">
        <v>5.0</v>
      </c>
      <c r="M7" s="4">
        <v>5.0</v>
      </c>
      <c r="N7" s="4">
        <v>2.0</v>
      </c>
      <c r="O7" s="4">
        <v>2.0</v>
      </c>
      <c r="AD7" s="4">
        <v>10.0</v>
      </c>
    </row>
    <row r="8">
      <c r="A8" s="2">
        <v>43717.0</v>
      </c>
      <c r="B8" s="4">
        <v>1.0</v>
      </c>
      <c r="C8" s="4" t="s">
        <v>64</v>
      </c>
      <c r="D8" s="4" t="s">
        <v>45</v>
      </c>
      <c r="E8" s="4">
        <v>20.0</v>
      </c>
      <c r="H8" s="4">
        <v>10.0</v>
      </c>
      <c r="I8" s="4">
        <v>20.0</v>
      </c>
      <c r="J8" s="4">
        <v>1.0</v>
      </c>
      <c r="Q8" s="4">
        <v>1.0</v>
      </c>
      <c r="U8" s="4" t="s">
        <v>46</v>
      </c>
    </row>
    <row r="9">
      <c r="A9" s="2">
        <v>43717.0</v>
      </c>
      <c r="B9" s="4">
        <v>1.0</v>
      </c>
      <c r="C9" s="4" t="s">
        <v>64</v>
      </c>
      <c r="D9" s="4" t="s">
        <v>48</v>
      </c>
      <c r="E9" s="4">
        <v>15.0</v>
      </c>
      <c r="H9" s="4">
        <v>20.0</v>
      </c>
      <c r="K9" s="4">
        <v>15.0</v>
      </c>
      <c r="L9" s="4">
        <v>1.0</v>
      </c>
      <c r="AD9" s="4">
        <v>2.0</v>
      </c>
    </row>
    <row r="10">
      <c r="A10" s="2">
        <v>43717.0</v>
      </c>
      <c r="B10" s="4">
        <v>1.0</v>
      </c>
      <c r="C10" s="4" t="s">
        <v>64</v>
      </c>
      <c r="D10" s="4" t="s">
        <v>52</v>
      </c>
      <c r="K10" s="4">
        <v>30.0</v>
      </c>
      <c r="L10" s="4">
        <v>20.0</v>
      </c>
      <c r="M10" s="4">
        <v>5.0</v>
      </c>
      <c r="N10" s="4">
        <v>7.0</v>
      </c>
      <c r="AD10" s="4">
        <v>10.0</v>
      </c>
    </row>
    <row r="11">
      <c r="A11" s="2">
        <v>43717.0</v>
      </c>
      <c r="B11" s="4">
        <v>1.0</v>
      </c>
      <c r="C11" s="4" t="s">
        <v>72</v>
      </c>
      <c r="D11" s="4" t="s">
        <v>45</v>
      </c>
      <c r="E11" s="4">
        <v>20.0</v>
      </c>
      <c r="G11" s="4">
        <v>15.0</v>
      </c>
      <c r="H11" s="4">
        <v>8.0</v>
      </c>
      <c r="J11" s="4">
        <v>3.0</v>
      </c>
      <c r="R11" s="4">
        <v>3.0</v>
      </c>
    </row>
    <row r="12">
      <c r="A12" s="2">
        <v>43717.0</v>
      </c>
      <c r="B12" s="4">
        <v>1.0</v>
      </c>
      <c r="C12" s="4" t="s">
        <v>72</v>
      </c>
      <c r="D12" s="4" t="s">
        <v>48</v>
      </c>
      <c r="E12" s="4">
        <v>15.0</v>
      </c>
      <c r="H12" s="4">
        <v>8.0</v>
      </c>
      <c r="I12" s="4">
        <v>10.0</v>
      </c>
      <c r="M12" s="4">
        <v>2.0</v>
      </c>
      <c r="W12" s="4">
        <v>2.0</v>
      </c>
    </row>
    <row r="13">
      <c r="A13" s="2">
        <v>43717.0</v>
      </c>
      <c r="B13" s="4">
        <v>1.0</v>
      </c>
      <c r="C13" s="4" t="s">
        <v>72</v>
      </c>
      <c r="D13" s="4" t="s">
        <v>52</v>
      </c>
      <c r="H13" s="4">
        <v>5.0</v>
      </c>
      <c r="K13" s="4">
        <v>10.0</v>
      </c>
      <c r="L13" s="4">
        <v>10.0</v>
      </c>
      <c r="AD13" s="4">
        <v>2.0</v>
      </c>
    </row>
    <row r="14">
      <c r="A14" s="2">
        <v>43717.0</v>
      </c>
      <c r="B14" s="4">
        <v>2.0</v>
      </c>
      <c r="C14" s="4" t="s">
        <v>72</v>
      </c>
      <c r="D14" s="4" t="s">
        <v>45</v>
      </c>
      <c r="F14" s="4">
        <v>5.0</v>
      </c>
      <c r="G14" s="4">
        <v>5.0</v>
      </c>
      <c r="H14" s="4">
        <v>2.0</v>
      </c>
      <c r="I14" s="4">
        <v>50.0</v>
      </c>
      <c r="J14" s="4">
        <v>5.0</v>
      </c>
      <c r="K14" s="4">
        <v>8.0</v>
      </c>
      <c r="AQ14" s="4"/>
      <c r="AR14" s="4"/>
      <c r="AS14" s="4"/>
      <c r="AT14" s="4"/>
      <c r="AU14" s="4"/>
    </row>
    <row r="15">
      <c r="A15" s="2">
        <v>43717.0</v>
      </c>
      <c r="B15" s="4">
        <v>2.0</v>
      </c>
      <c r="C15" s="4" t="s">
        <v>72</v>
      </c>
      <c r="D15" s="4" t="s">
        <v>48</v>
      </c>
      <c r="E15" s="4">
        <v>1.0</v>
      </c>
      <c r="F15" s="4">
        <v>2.0</v>
      </c>
      <c r="G15" s="4">
        <v>5.0</v>
      </c>
      <c r="H15" s="4">
        <v>8.0</v>
      </c>
      <c r="I15" s="4">
        <v>4.0</v>
      </c>
      <c r="J15" s="4">
        <v>3.0</v>
      </c>
      <c r="K15" s="4">
        <v>8.0</v>
      </c>
      <c r="L15" s="4">
        <v>5.0</v>
      </c>
    </row>
    <row r="16">
      <c r="A16" s="2">
        <v>43717.0</v>
      </c>
      <c r="B16" s="4">
        <v>2.0</v>
      </c>
      <c r="C16" s="4" t="s">
        <v>72</v>
      </c>
      <c r="D16" s="4" t="s">
        <v>52</v>
      </c>
      <c r="K16" s="4">
        <v>5.0</v>
      </c>
      <c r="M16" s="4">
        <v>6.0</v>
      </c>
      <c r="AC16" s="4">
        <v>2.0</v>
      </c>
    </row>
    <row r="17">
      <c r="A17" s="2">
        <v>43717.0</v>
      </c>
      <c r="B17" s="4">
        <v>2.0</v>
      </c>
      <c r="C17" s="4" t="s">
        <v>64</v>
      </c>
      <c r="D17" s="4" t="s">
        <v>45</v>
      </c>
      <c r="E17" s="4">
        <v>10.0</v>
      </c>
      <c r="G17" s="4">
        <v>5.0</v>
      </c>
      <c r="H17" s="4">
        <v>8.0</v>
      </c>
      <c r="I17" s="4">
        <v>7.0</v>
      </c>
      <c r="J17" s="4">
        <v>1.0</v>
      </c>
      <c r="K17" s="4">
        <v>3.0</v>
      </c>
      <c r="AE17" s="4">
        <v>4.0</v>
      </c>
    </row>
    <row r="18">
      <c r="A18" s="2">
        <v>43717.0</v>
      </c>
      <c r="B18" s="4">
        <v>2.0</v>
      </c>
      <c r="C18" s="4" t="s">
        <v>64</v>
      </c>
      <c r="D18" s="4" t="s">
        <v>48</v>
      </c>
      <c r="E18" s="4">
        <v>2.0</v>
      </c>
      <c r="F18" s="4">
        <v>5.0</v>
      </c>
      <c r="G18" s="4">
        <v>3.0</v>
      </c>
      <c r="H18" s="4">
        <v>3.0</v>
      </c>
      <c r="I18" s="4">
        <v>2.0</v>
      </c>
      <c r="K18" s="4">
        <v>10.0</v>
      </c>
      <c r="AD18" s="4">
        <v>10.0</v>
      </c>
      <c r="AE18" s="4">
        <v>5.0</v>
      </c>
    </row>
    <row r="19">
      <c r="A19" s="2">
        <v>43717.0</v>
      </c>
      <c r="B19" s="4">
        <v>2.0</v>
      </c>
      <c r="C19" s="4" t="s">
        <v>64</v>
      </c>
      <c r="D19" s="4" t="s">
        <v>52</v>
      </c>
      <c r="F19" s="4">
        <v>5.0</v>
      </c>
      <c r="G19" s="4">
        <v>1.0</v>
      </c>
      <c r="H19" s="4">
        <v>5.0</v>
      </c>
      <c r="K19" s="4">
        <v>5.0</v>
      </c>
      <c r="L19" s="4">
        <v>33.0</v>
      </c>
      <c r="X19" s="4">
        <v>20.0</v>
      </c>
      <c r="AC19" s="4">
        <v>5.0</v>
      </c>
      <c r="AE19" s="4">
        <v>8.0</v>
      </c>
    </row>
    <row r="20">
      <c r="A20" s="2">
        <v>43717.0</v>
      </c>
      <c r="B20" s="4">
        <v>2.0</v>
      </c>
      <c r="C20" s="4" t="s">
        <v>56</v>
      </c>
      <c r="D20" s="4" t="s">
        <v>45</v>
      </c>
      <c r="H20" s="4">
        <v>5.0</v>
      </c>
      <c r="I20" s="4">
        <v>25.0</v>
      </c>
      <c r="J20" s="4">
        <v>2.0</v>
      </c>
      <c r="K20" s="4">
        <v>12.0</v>
      </c>
      <c r="L20" s="4" t="s">
        <v>46</v>
      </c>
      <c r="O20" s="4" t="s">
        <v>46</v>
      </c>
      <c r="AD20" s="4">
        <v>5.0</v>
      </c>
    </row>
    <row r="21">
      <c r="A21" s="2">
        <v>43717.0</v>
      </c>
      <c r="B21" s="4">
        <v>2.0</v>
      </c>
      <c r="C21" s="4" t="s">
        <v>56</v>
      </c>
      <c r="D21" s="4" t="s">
        <v>48</v>
      </c>
      <c r="H21" s="4">
        <v>15.0</v>
      </c>
      <c r="I21" s="4">
        <v>10.0</v>
      </c>
      <c r="J21" s="4">
        <v>5.0</v>
      </c>
      <c r="K21" s="4">
        <v>15.0</v>
      </c>
      <c r="L21" s="4">
        <v>1.0</v>
      </c>
      <c r="O21" s="4">
        <v>1.0</v>
      </c>
      <c r="AB21" s="4">
        <v>5.0</v>
      </c>
      <c r="AD21" s="4">
        <v>2.0</v>
      </c>
    </row>
    <row r="22">
      <c r="A22" s="2">
        <v>43717.0</v>
      </c>
      <c r="B22" s="4">
        <v>2.0</v>
      </c>
      <c r="C22" s="4" t="s">
        <v>56</v>
      </c>
      <c r="D22" s="4" t="s">
        <v>52</v>
      </c>
      <c r="K22" s="4">
        <v>60.0</v>
      </c>
      <c r="L22" s="4">
        <v>5.0</v>
      </c>
      <c r="M22" s="4">
        <v>20.0</v>
      </c>
      <c r="AD22" s="4">
        <v>15.0</v>
      </c>
    </row>
    <row r="23">
      <c r="A23" s="2">
        <v>43717.0</v>
      </c>
      <c r="B23" s="4">
        <v>2.0</v>
      </c>
      <c r="C23" s="4" t="s">
        <v>44</v>
      </c>
      <c r="D23" s="4" t="s">
        <v>45</v>
      </c>
      <c r="E23" s="4" t="s">
        <v>46</v>
      </c>
      <c r="F23" s="4">
        <v>1.0</v>
      </c>
      <c r="H23" s="4">
        <v>5.0</v>
      </c>
      <c r="J23" s="4">
        <v>5.0</v>
      </c>
      <c r="K23" s="4">
        <v>20.0</v>
      </c>
      <c r="P23" s="4">
        <v>18.0</v>
      </c>
    </row>
    <row r="24">
      <c r="A24" s="2">
        <v>43717.0</v>
      </c>
      <c r="B24" s="4">
        <v>2.0</v>
      </c>
      <c r="C24" s="4" t="s">
        <v>44</v>
      </c>
      <c r="D24" s="4" t="s">
        <v>48</v>
      </c>
      <c r="F24" s="4" t="s">
        <v>46</v>
      </c>
      <c r="G24" s="4">
        <v>5.0</v>
      </c>
      <c r="H24" s="4">
        <v>15.0</v>
      </c>
      <c r="J24" s="4">
        <v>2.0</v>
      </c>
      <c r="K24" s="4">
        <v>10.0</v>
      </c>
      <c r="AD24" s="4">
        <v>2.0</v>
      </c>
      <c r="AP24" s="4">
        <v>1.0</v>
      </c>
    </row>
    <row r="25">
      <c r="A25" s="2">
        <v>43717.0</v>
      </c>
      <c r="B25" s="4">
        <v>2.0</v>
      </c>
      <c r="C25" s="4" t="s">
        <v>44</v>
      </c>
      <c r="D25" s="4" t="s">
        <v>52</v>
      </c>
      <c r="J25" s="4">
        <v>1.0</v>
      </c>
      <c r="K25" s="4">
        <v>15.0</v>
      </c>
      <c r="M25" s="4">
        <v>1.0</v>
      </c>
      <c r="AC25" s="4">
        <v>40.0</v>
      </c>
      <c r="AD25" s="4">
        <v>10.0</v>
      </c>
    </row>
    <row r="26">
      <c r="A26" s="7">
        <v>43719.0</v>
      </c>
      <c r="B26" s="4">
        <v>3.0</v>
      </c>
      <c r="C26" s="4" t="s">
        <v>44</v>
      </c>
      <c r="D26" s="4" t="s">
        <v>45</v>
      </c>
      <c r="E26" s="4">
        <v>20.0</v>
      </c>
      <c r="F26" s="4">
        <v>5.0</v>
      </c>
      <c r="H26" s="4">
        <v>2.0</v>
      </c>
      <c r="K26" s="4">
        <v>8.0</v>
      </c>
    </row>
    <row r="27">
      <c r="A27" s="7">
        <v>43719.0</v>
      </c>
      <c r="B27" s="4">
        <v>3.0</v>
      </c>
      <c r="C27" s="4" t="s">
        <v>44</v>
      </c>
      <c r="D27" s="4" t="s">
        <v>48</v>
      </c>
      <c r="E27" s="4">
        <v>5.0</v>
      </c>
      <c r="F27" s="4">
        <v>20.0</v>
      </c>
      <c r="K27" s="4">
        <v>7.0</v>
      </c>
    </row>
    <row r="28">
      <c r="A28" s="7">
        <v>43719.0</v>
      </c>
      <c r="B28" s="4">
        <v>3.0</v>
      </c>
      <c r="C28" s="4" t="s">
        <v>44</v>
      </c>
      <c r="D28" s="4" t="s">
        <v>52</v>
      </c>
      <c r="M28" s="4">
        <v>5.0</v>
      </c>
      <c r="X28" s="4">
        <v>5.0</v>
      </c>
      <c r="AC28" s="4">
        <v>5.0</v>
      </c>
    </row>
    <row r="29">
      <c r="A29" s="7">
        <v>43719.0</v>
      </c>
      <c r="B29" s="4">
        <v>3.0</v>
      </c>
      <c r="C29" s="4" t="s">
        <v>72</v>
      </c>
      <c r="D29" s="4" t="s">
        <v>45</v>
      </c>
      <c r="E29" s="4">
        <v>10.0</v>
      </c>
      <c r="F29" s="4">
        <v>10.0</v>
      </c>
      <c r="I29" s="4">
        <v>4.0</v>
      </c>
      <c r="K29" s="4">
        <v>6.0</v>
      </c>
    </row>
    <row r="30">
      <c r="A30" s="7">
        <v>43719.0</v>
      </c>
      <c r="B30" s="4">
        <v>3.0</v>
      </c>
      <c r="C30" s="4" t="s">
        <v>72</v>
      </c>
      <c r="D30" s="4" t="s">
        <v>48</v>
      </c>
      <c r="E30" s="4">
        <v>10.0</v>
      </c>
      <c r="F30" s="4">
        <v>10.0</v>
      </c>
      <c r="K30" s="4">
        <v>5.0</v>
      </c>
    </row>
    <row r="31">
      <c r="A31" s="7">
        <v>43719.0</v>
      </c>
      <c r="B31" s="4">
        <v>3.0</v>
      </c>
      <c r="C31" s="4" t="s">
        <v>72</v>
      </c>
      <c r="D31" s="4" t="s">
        <v>52</v>
      </c>
      <c r="E31" s="4">
        <v>5.0</v>
      </c>
      <c r="K31" s="4">
        <v>20.0</v>
      </c>
      <c r="M31" s="4">
        <v>5.0</v>
      </c>
      <c r="N31" s="4">
        <v>6.0</v>
      </c>
      <c r="AD31" s="4">
        <v>10.0</v>
      </c>
    </row>
    <row r="32">
      <c r="A32" s="2">
        <v>43717.0</v>
      </c>
      <c r="B32" s="4">
        <v>3.0</v>
      </c>
      <c r="C32" s="4" t="s">
        <v>56</v>
      </c>
      <c r="D32" s="4" t="s">
        <v>45</v>
      </c>
      <c r="E32" s="4">
        <v>25.0</v>
      </c>
      <c r="X32" s="4">
        <v>2.0</v>
      </c>
      <c r="AB32" s="4">
        <v>10.0</v>
      </c>
    </row>
    <row r="33">
      <c r="A33" s="2">
        <v>43717.0</v>
      </c>
      <c r="B33" s="4">
        <v>3.0</v>
      </c>
      <c r="C33" s="4" t="s">
        <v>56</v>
      </c>
      <c r="D33" s="4" t="s">
        <v>48</v>
      </c>
      <c r="E33" s="4">
        <v>15.0</v>
      </c>
      <c r="H33" s="4">
        <v>6.0</v>
      </c>
      <c r="K33" s="4">
        <v>10.0</v>
      </c>
      <c r="AD33" s="4">
        <v>15.0</v>
      </c>
    </row>
    <row r="34">
      <c r="A34" s="2">
        <v>43717.0</v>
      </c>
      <c r="B34" s="4">
        <v>3.0</v>
      </c>
      <c r="C34" s="4" t="s">
        <v>56</v>
      </c>
      <c r="D34" s="4" t="s">
        <v>52</v>
      </c>
      <c r="H34" s="4">
        <v>1.0</v>
      </c>
      <c r="K34" s="4">
        <v>8.0</v>
      </c>
      <c r="X34" s="4">
        <v>5.0</v>
      </c>
      <c r="AC34" s="4">
        <v>5.0</v>
      </c>
      <c r="AD34" s="4">
        <v>5.0</v>
      </c>
    </row>
    <row r="35">
      <c r="A35" s="2">
        <v>43717.0</v>
      </c>
      <c r="B35" s="4">
        <v>3.0</v>
      </c>
      <c r="C35" s="4" t="s">
        <v>64</v>
      </c>
      <c r="D35" s="4" t="s">
        <v>45</v>
      </c>
      <c r="E35" s="4">
        <v>10.0</v>
      </c>
      <c r="F35" s="4">
        <v>10.0</v>
      </c>
      <c r="G35" s="4">
        <v>10.0</v>
      </c>
      <c r="H35" s="4">
        <v>10.0</v>
      </c>
    </row>
    <row r="36">
      <c r="A36" s="2">
        <v>43717.0</v>
      </c>
      <c r="B36" s="4">
        <v>3.0</v>
      </c>
      <c r="C36" s="4" t="s">
        <v>64</v>
      </c>
      <c r="D36" s="4" t="s">
        <v>48</v>
      </c>
      <c r="E36" s="4" t="s">
        <v>46</v>
      </c>
      <c r="F36" s="4">
        <v>10.0</v>
      </c>
      <c r="G36" s="4">
        <v>60.0</v>
      </c>
      <c r="K36" s="4">
        <v>2.0</v>
      </c>
    </row>
    <row r="37">
      <c r="A37" s="2">
        <v>43717.0</v>
      </c>
      <c r="B37" s="4">
        <v>3.0</v>
      </c>
      <c r="C37" s="4" t="s">
        <v>64</v>
      </c>
      <c r="D37" s="4" t="s">
        <v>52</v>
      </c>
      <c r="E37" s="4">
        <v>5.0</v>
      </c>
      <c r="G37" s="4">
        <v>10.0</v>
      </c>
      <c r="I37" s="4">
        <v>25.0</v>
      </c>
      <c r="M37" s="4">
        <v>10.0</v>
      </c>
    </row>
    <row r="38">
      <c r="A38" s="7">
        <v>43719.0</v>
      </c>
      <c r="B38" s="4">
        <v>4.0</v>
      </c>
      <c r="C38" s="4" t="s">
        <v>64</v>
      </c>
      <c r="D38" s="4" t="s">
        <v>45</v>
      </c>
      <c r="E38" s="4">
        <v>20.0</v>
      </c>
      <c r="H38" s="4">
        <v>7.0</v>
      </c>
      <c r="I38" s="4">
        <v>2.0</v>
      </c>
      <c r="K38" s="4">
        <v>3.0</v>
      </c>
      <c r="AI38" s="4">
        <v>10.0</v>
      </c>
      <c r="AO38" s="4">
        <v>7.0</v>
      </c>
    </row>
    <row r="39">
      <c r="A39" s="7">
        <v>43719.0</v>
      </c>
      <c r="B39" s="4">
        <v>4.0</v>
      </c>
      <c r="C39" s="4" t="s">
        <v>64</v>
      </c>
      <c r="D39" s="4" t="s">
        <v>48</v>
      </c>
      <c r="E39" s="4">
        <v>10.0</v>
      </c>
      <c r="H39" s="4">
        <v>20.0</v>
      </c>
      <c r="I39" s="4">
        <v>2.0</v>
      </c>
      <c r="J39" s="4" t="s">
        <v>46</v>
      </c>
      <c r="O39" s="4">
        <v>3.0</v>
      </c>
      <c r="AO39" s="4">
        <v>5.0</v>
      </c>
    </row>
    <row r="40">
      <c r="A40" s="7">
        <v>43719.0</v>
      </c>
      <c r="B40" s="4">
        <v>4.0</v>
      </c>
      <c r="C40" s="4" t="s">
        <v>64</v>
      </c>
      <c r="D40" s="4" t="s">
        <v>52</v>
      </c>
      <c r="K40" s="4">
        <v>25.0</v>
      </c>
      <c r="L40" s="4">
        <v>5.0</v>
      </c>
      <c r="M40" s="4">
        <v>10.0</v>
      </c>
      <c r="N40" s="4">
        <v>3.0</v>
      </c>
      <c r="O40" s="4">
        <v>8.0</v>
      </c>
      <c r="AB40" s="4">
        <v>10.0</v>
      </c>
      <c r="AM40" s="4">
        <v>3.0</v>
      </c>
    </row>
    <row r="41">
      <c r="A41" s="7">
        <v>43719.0</v>
      </c>
      <c r="B41" s="4">
        <v>4.0</v>
      </c>
      <c r="C41" s="4" t="s">
        <v>72</v>
      </c>
      <c r="D41" s="4" t="s">
        <v>45</v>
      </c>
      <c r="E41" s="4">
        <v>10.0</v>
      </c>
      <c r="H41" s="4">
        <v>3.0</v>
      </c>
      <c r="K41" s="4">
        <v>8.0</v>
      </c>
      <c r="AI41" s="4">
        <v>30.0</v>
      </c>
      <c r="AO41" s="4">
        <v>2.0</v>
      </c>
    </row>
    <row r="42">
      <c r="A42" s="7">
        <v>43719.0</v>
      </c>
      <c r="B42" s="4">
        <v>4.0</v>
      </c>
      <c r="C42" s="4" t="s">
        <v>72</v>
      </c>
      <c r="D42" s="4" t="s">
        <v>48</v>
      </c>
      <c r="E42" s="4">
        <v>3.0</v>
      </c>
      <c r="H42" s="4">
        <v>5.0</v>
      </c>
      <c r="K42" s="4">
        <v>2.0</v>
      </c>
      <c r="AI42" s="4">
        <v>90.0</v>
      </c>
    </row>
    <row r="43">
      <c r="A43" s="7">
        <v>43719.0</v>
      </c>
      <c r="B43" s="4">
        <v>4.0</v>
      </c>
      <c r="C43" s="4" t="s">
        <v>72</v>
      </c>
      <c r="D43" s="4" t="s">
        <v>52</v>
      </c>
      <c r="E43" s="4">
        <v>2.0</v>
      </c>
      <c r="H43" s="4">
        <v>5.0</v>
      </c>
      <c r="K43" s="4">
        <v>5.0</v>
      </c>
      <c r="L43" s="4">
        <v>3.0</v>
      </c>
      <c r="M43" s="4">
        <v>7.0</v>
      </c>
      <c r="X43" s="4">
        <v>10.0</v>
      </c>
      <c r="AI43" s="4">
        <v>10.0</v>
      </c>
    </row>
    <row r="44">
      <c r="A44" s="7">
        <v>43719.0</v>
      </c>
      <c r="B44" s="4">
        <v>4.0</v>
      </c>
      <c r="C44" s="4" t="s">
        <v>56</v>
      </c>
      <c r="D44" s="4" t="s">
        <v>45</v>
      </c>
      <c r="E44" s="4">
        <v>3.0</v>
      </c>
      <c r="H44" s="4">
        <v>30.0</v>
      </c>
      <c r="K44" s="4">
        <v>8.0</v>
      </c>
      <c r="L44" s="4">
        <v>10.0</v>
      </c>
      <c r="M44" s="4">
        <v>3.0</v>
      </c>
      <c r="AB44" s="4">
        <v>2.0</v>
      </c>
      <c r="AL44" s="4">
        <v>5.0</v>
      </c>
    </row>
    <row r="45">
      <c r="A45" s="7">
        <v>43719.0</v>
      </c>
      <c r="B45" s="4">
        <v>4.0</v>
      </c>
      <c r="C45" s="4" t="s">
        <v>56</v>
      </c>
      <c r="D45" s="4" t="s">
        <v>48</v>
      </c>
      <c r="H45" s="4">
        <v>10.0</v>
      </c>
      <c r="K45" s="4">
        <v>8.0</v>
      </c>
      <c r="L45" s="4">
        <v>15.0</v>
      </c>
      <c r="M45" s="4">
        <v>2.0</v>
      </c>
    </row>
    <row r="46">
      <c r="A46" s="7">
        <v>43719.0</v>
      </c>
      <c r="B46" s="4">
        <v>4.0</v>
      </c>
      <c r="C46" s="4" t="s">
        <v>56</v>
      </c>
      <c r="D46" s="4" t="s">
        <v>52</v>
      </c>
      <c r="K46" s="4">
        <v>12.0</v>
      </c>
      <c r="L46" s="4">
        <v>15.0</v>
      </c>
      <c r="M46" s="4">
        <v>10.0</v>
      </c>
      <c r="N46" s="4">
        <v>4.0</v>
      </c>
      <c r="AD46" s="4">
        <v>5.0</v>
      </c>
      <c r="AF46" s="4">
        <v>3.0</v>
      </c>
    </row>
    <row r="47">
      <c r="A47" s="7">
        <v>43719.0</v>
      </c>
      <c r="B47" s="4">
        <v>4.0</v>
      </c>
      <c r="C47" s="4" t="s">
        <v>44</v>
      </c>
      <c r="D47" s="4" t="s">
        <v>45</v>
      </c>
      <c r="H47" s="4">
        <v>3.0</v>
      </c>
      <c r="J47" s="4">
        <v>4.0</v>
      </c>
      <c r="K47" s="8">
        <v>3.0</v>
      </c>
      <c r="L47" s="4">
        <v>5.0</v>
      </c>
    </row>
    <row r="48">
      <c r="A48" s="7">
        <v>43719.0</v>
      </c>
      <c r="B48" s="4">
        <v>4.0</v>
      </c>
      <c r="C48" s="4" t="s">
        <v>44</v>
      </c>
      <c r="D48" s="4" t="s">
        <v>48</v>
      </c>
      <c r="H48" s="4">
        <v>5.0</v>
      </c>
      <c r="K48" s="4">
        <v>6.0</v>
      </c>
      <c r="L48" s="4">
        <v>8.0</v>
      </c>
      <c r="M48" s="4">
        <v>2.0</v>
      </c>
    </row>
    <row r="49">
      <c r="A49" s="7">
        <v>43719.0</v>
      </c>
      <c r="B49" s="4">
        <v>4.0</v>
      </c>
      <c r="C49" s="4" t="s">
        <v>44</v>
      </c>
      <c r="D49" s="4" t="s">
        <v>52</v>
      </c>
      <c r="H49" s="4">
        <v>2.0</v>
      </c>
      <c r="K49" s="4">
        <v>2.0</v>
      </c>
      <c r="L49" s="4">
        <v>8.0</v>
      </c>
      <c r="M49" s="4">
        <v>4.0</v>
      </c>
      <c r="N49" s="4">
        <v>2.0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5.86"/>
    <col customWidth="1" min="2" max="2" width="27.71"/>
  </cols>
  <sheetData>
    <row r="1">
      <c r="A1" s="3" t="s">
        <v>42</v>
      </c>
      <c r="B1" s="3" t="s">
        <v>43</v>
      </c>
    </row>
    <row r="2">
      <c r="A2" s="5" t="s">
        <v>4</v>
      </c>
      <c r="B2" s="3" t="s">
        <v>47</v>
      </c>
    </row>
    <row r="3">
      <c r="A3" s="5" t="s">
        <v>5</v>
      </c>
      <c r="B3" s="3" t="s">
        <v>49</v>
      </c>
    </row>
    <row r="4">
      <c r="A4" s="5" t="s">
        <v>6</v>
      </c>
      <c r="B4" s="3" t="s">
        <v>50</v>
      </c>
    </row>
    <row r="5">
      <c r="A5" s="5" t="s">
        <v>7</v>
      </c>
      <c r="B5" s="3" t="s">
        <v>51</v>
      </c>
    </row>
    <row r="6">
      <c r="A6" s="5" t="s">
        <v>8</v>
      </c>
      <c r="B6" s="3" t="s">
        <v>53</v>
      </c>
    </row>
    <row r="7">
      <c r="A7" s="5" t="s">
        <v>9</v>
      </c>
      <c r="B7" s="3" t="s">
        <v>54</v>
      </c>
    </row>
    <row r="8">
      <c r="A8" s="5" t="s">
        <v>10</v>
      </c>
      <c r="B8" s="3" t="s">
        <v>55</v>
      </c>
    </row>
    <row r="9">
      <c r="A9" s="5" t="s">
        <v>11</v>
      </c>
      <c r="B9" s="3" t="s">
        <v>57</v>
      </c>
    </row>
    <row r="10">
      <c r="A10" s="5" t="s">
        <v>12</v>
      </c>
      <c r="B10" s="3" t="s">
        <v>58</v>
      </c>
    </row>
    <row r="11">
      <c r="A11" s="5" t="s">
        <v>13</v>
      </c>
      <c r="B11" s="3" t="s">
        <v>59</v>
      </c>
    </row>
    <row r="12">
      <c r="A12" s="5" t="s">
        <v>14</v>
      </c>
      <c r="B12" s="3" t="s">
        <v>60</v>
      </c>
    </row>
    <row r="13">
      <c r="A13" s="5" t="s">
        <v>15</v>
      </c>
      <c r="B13" s="3" t="s">
        <v>61</v>
      </c>
    </row>
    <row r="14">
      <c r="A14" s="5" t="s">
        <v>16</v>
      </c>
      <c r="B14" s="3" t="s">
        <v>62</v>
      </c>
    </row>
    <row r="15">
      <c r="A15" s="5" t="s">
        <v>17</v>
      </c>
      <c r="B15" s="3" t="s">
        <v>63</v>
      </c>
    </row>
    <row r="16">
      <c r="A16" s="5" t="s">
        <v>18</v>
      </c>
      <c r="B16" s="3" t="s">
        <v>65</v>
      </c>
    </row>
    <row r="17">
      <c r="A17" s="5" t="s">
        <v>19</v>
      </c>
      <c r="B17" s="3" t="s">
        <v>66</v>
      </c>
    </row>
    <row r="18">
      <c r="A18" s="5" t="s">
        <v>20</v>
      </c>
      <c r="B18" s="3" t="s">
        <v>67</v>
      </c>
    </row>
    <row r="19">
      <c r="A19" s="5" t="s">
        <v>21</v>
      </c>
      <c r="B19" s="6"/>
    </row>
    <row r="20">
      <c r="A20" s="5" t="s">
        <v>22</v>
      </c>
      <c r="B20" s="3" t="s">
        <v>68</v>
      </c>
    </row>
    <row r="21">
      <c r="A21" s="5" t="s">
        <v>23</v>
      </c>
      <c r="B21" s="3" t="s">
        <v>69</v>
      </c>
    </row>
    <row r="22">
      <c r="A22" s="5" t="s">
        <v>24</v>
      </c>
      <c r="B22" s="3" t="s">
        <v>70</v>
      </c>
    </row>
    <row r="23">
      <c r="A23" s="5" t="s">
        <v>25</v>
      </c>
      <c r="B23" s="3" t="s">
        <v>71</v>
      </c>
    </row>
    <row r="24">
      <c r="A24" s="5" t="s">
        <v>26</v>
      </c>
      <c r="B24" s="3" t="s">
        <v>73</v>
      </c>
    </row>
    <row r="25">
      <c r="A25" s="5" t="s">
        <v>27</v>
      </c>
      <c r="B25" s="3" t="s">
        <v>74</v>
      </c>
    </row>
    <row r="26">
      <c r="A26" s="5" t="s">
        <v>28</v>
      </c>
      <c r="B26" s="3" t="s">
        <v>75</v>
      </c>
    </row>
    <row r="27">
      <c r="A27" s="5" t="s">
        <v>29</v>
      </c>
      <c r="B27" s="6"/>
    </row>
    <row r="28">
      <c r="A28" s="5" t="s">
        <v>30</v>
      </c>
      <c r="B28" s="3" t="s">
        <v>76</v>
      </c>
    </row>
    <row r="29">
      <c r="A29" s="5" t="s">
        <v>31</v>
      </c>
      <c r="B29" s="6"/>
    </row>
    <row r="30">
      <c r="A30" s="5" t="s">
        <v>32</v>
      </c>
      <c r="B30" s="3" t="s">
        <v>77</v>
      </c>
    </row>
    <row r="31">
      <c r="A31" s="5" t="s">
        <v>33</v>
      </c>
      <c r="B31" s="3" t="s">
        <v>78</v>
      </c>
    </row>
    <row r="32">
      <c r="A32" s="5" t="s">
        <v>34</v>
      </c>
      <c r="B32" s="3" t="s">
        <v>79</v>
      </c>
    </row>
    <row r="33">
      <c r="A33" s="5" t="s">
        <v>35</v>
      </c>
      <c r="B33" s="3" t="s">
        <v>80</v>
      </c>
    </row>
    <row r="34">
      <c r="A34" s="5" t="s">
        <v>36</v>
      </c>
      <c r="B34" s="3" t="s">
        <v>81</v>
      </c>
    </row>
    <row r="35">
      <c r="A35" s="5" t="s">
        <v>37</v>
      </c>
      <c r="B35" s="3" t="s">
        <v>82</v>
      </c>
    </row>
    <row r="36">
      <c r="A36" s="5" t="s">
        <v>38</v>
      </c>
      <c r="B36" s="3" t="s">
        <v>83</v>
      </c>
    </row>
    <row r="37">
      <c r="A37" s="5" t="s">
        <v>39</v>
      </c>
      <c r="B37" s="3" t="s">
        <v>84</v>
      </c>
    </row>
    <row r="38">
      <c r="A38" s="5" t="s">
        <v>40</v>
      </c>
      <c r="B38" s="3" t="s">
        <v>85</v>
      </c>
    </row>
    <row r="39">
      <c r="A39" s="5" t="s">
        <v>41</v>
      </c>
      <c r="B39" s="3" t="s">
        <v>86</v>
      </c>
    </row>
    <row r="40">
      <c r="A40" s="6"/>
      <c r="B40" s="6"/>
    </row>
    <row r="41">
      <c r="A41" s="6"/>
      <c r="B41" s="6"/>
    </row>
    <row r="42">
      <c r="A42" s="6"/>
      <c r="B42" s="6"/>
    </row>
    <row r="43">
      <c r="A43" s="6"/>
      <c r="B43" s="6"/>
    </row>
    <row r="44">
      <c r="A44" s="6"/>
      <c r="B44" s="6"/>
    </row>
    <row r="45">
      <c r="A45" s="6"/>
      <c r="B45" s="6"/>
    </row>
    <row r="46">
      <c r="A46" s="6"/>
      <c r="B46" s="6"/>
    </row>
    <row r="47">
      <c r="A47" s="6"/>
      <c r="B47" s="6"/>
    </row>
    <row r="48">
      <c r="A48" s="6"/>
      <c r="B48" s="6"/>
    </row>
    <row r="49">
      <c r="A49" s="6"/>
      <c r="B49" s="6"/>
    </row>
    <row r="50">
      <c r="A50" s="6"/>
      <c r="B50" s="6"/>
    </row>
    <row r="51">
      <c r="A51" s="6"/>
      <c r="B51" s="6"/>
    </row>
    <row r="52">
      <c r="A52" s="6"/>
      <c r="B52" s="6"/>
    </row>
    <row r="53">
      <c r="A53" s="6"/>
      <c r="B53" s="6"/>
    </row>
    <row r="54">
      <c r="A54" s="6"/>
      <c r="B54" s="6"/>
    </row>
    <row r="55">
      <c r="A55" s="6"/>
      <c r="B55" s="6"/>
    </row>
    <row r="56">
      <c r="A56" s="6"/>
      <c r="B56" s="6"/>
    </row>
    <row r="57">
      <c r="A57" s="6"/>
      <c r="B57" s="6"/>
    </row>
    <row r="58">
      <c r="A58" s="6"/>
      <c r="B58" s="6"/>
    </row>
    <row r="59">
      <c r="A59" s="6"/>
      <c r="B59" s="6"/>
    </row>
    <row r="60">
      <c r="A60" s="6"/>
      <c r="B60" s="6"/>
    </row>
    <row r="61">
      <c r="A61" s="6"/>
      <c r="B61" s="6"/>
    </row>
    <row r="62">
      <c r="A62" s="6"/>
      <c r="B62" s="6"/>
    </row>
    <row r="63">
      <c r="A63" s="6"/>
      <c r="B63" s="6"/>
    </row>
    <row r="64">
      <c r="A64" s="6"/>
      <c r="B64" s="6"/>
    </row>
    <row r="65">
      <c r="A65" s="6"/>
      <c r="B65" s="6"/>
    </row>
    <row r="66">
      <c r="A66" s="6"/>
      <c r="B66" s="6"/>
    </row>
    <row r="67">
      <c r="A67" s="6"/>
      <c r="B67" s="6"/>
    </row>
    <row r="68">
      <c r="A68" s="6"/>
      <c r="B68" s="6"/>
    </row>
    <row r="69">
      <c r="A69" s="6"/>
      <c r="B69" s="6"/>
    </row>
    <row r="70">
      <c r="A70" s="6"/>
      <c r="B70" s="6"/>
    </row>
    <row r="71">
      <c r="A71" s="6"/>
      <c r="B71" s="6"/>
    </row>
    <row r="72">
      <c r="A72" s="6"/>
      <c r="B72" s="6"/>
    </row>
    <row r="73">
      <c r="A73" s="6"/>
      <c r="B73" s="6"/>
    </row>
    <row r="74">
      <c r="A74" s="6"/>
      <c r="B74" s="6"/>
    </row>
    <row r="75">
      <c r="A75" s="6"/>
      <c r="B75" s="6"/>
    </row>
    <row r="76">
      <c r="A76" s="6"/>
      <c r="B76" s="6"/>
    </row>
    <row r="77">
      <c r="A77" s="6"/>
      <c r="B77" s="6"/>
    </row>
    <row r="78">
      <c r="A78" s="6"/>
      <c r="B78" s="6"/>
    </row>
    <row r="79">
      <c r="A79" s="6"/>
      <c r="B79" s="6"/>
    </row>
    <row r="80">
      <c r="A80" s="6"/>
      <c r="B80" s="6"/>
    </row>
    <row r="81">
      <c r="A81" s="6"/>
      <c r="B81" s="6"/>
    </row>
    <row r="82">
      <c r="A82" s="6"/>
      <c r="B82" s="6"/>
    </row>
    <row r="83">
      <c r="A83" s="6"/>
      <c r="B83" s="6"/>
    </row>
    <row r="84">
      <c r="A84" s="6"/>
      <c r="B84" s="6"/>
    </row>
    <row r="85">
      <c r="A85" s="6"/>
      <c r="B85" s="6"/>
    </row>
    <row r="86">
      <c r="A86" s="6"/>
      <c r="B86" s="6"/>
    </row>
    <row r="87">
      <c r="A87" s="6"/>
      <c r="B87" s="6"/>
    </row>
    <row r="88">
      <c r="A88" s="6"/>
      <c r="B88" s="6"/>
    </row>
    <row r="89">
      <c r="A89" s="6"/>
      <c r="B89" s="6"/>
    </row>
    <row r="90">
      <c r="A90" s="6"/>
      <c r="B90" s="6"/>
    </row>
    <row r="91">
      <c r="A91" s="6"/>
      <c r="B91" s="6"/>
    </row>
    <row r="92">
      <c r="A92" s="6"/>
      <c r="B92" s="6"/>
    </row>
    <row r="93">
      <c r="A93" s="6"/>
      <c r="B93" s="6"/>
    </row>
    <row r="94">
      <c r="A94" s="6"/>
      <c r="B94" s="6"/>
    </row>
    <row r="95">
      <c r="A95" s="6"/>
      <c r="B95" s="6"/>
    </row>
    <row r="96">
      <c r="A96" s="6"/>
      <c r="B96" s="6"/>
    </row>
    <row r="97">
      <c r="A97" s="6"/>
      <c r="B97" s="6"/>
    </row>
    <row r="98">
      <c r="A98" s="6"/>
      <c r="B98" s="6"/>
    </row>
    <row r="99">
      <c r="A99" s="6"/>
      <c r="B99" s="6"/>
    </row>
    <row r="100">
      <c r="A100" s="6"/>
      <c r="B100" s="6"/>
    </row>
    <row r="101">
      <c r="A101" s="6"/>
      <c r="B101" s="6"/>
    </row>
    <row r="102">
      <c r="A102" s="6"/>
      <c r="B102" s="6"/>
    </row>
    <row r="103">
      <c r="A103" s="6"/>
      <c r="B103" s="6"/>
    </row>
    <row r="104">
      <c r="A104" s="6"/>
      <c r="B104" s="6"/>
    </row>
    <row r="105">
      <c r="A105" s="6"/>
      <c r="B105" s="6"/>
    </row>
    <row r="106">
      <c r="A106" s="6"/>
      <c r="B106" s="6"/>
    </row>
    <row r="107">
      <c r="A107" s="6"/>
      <c r="B107" s="6"/>
    </row>
    <row r="108">
      <c r="A108" s="6"/>
      <c r="B108" s="6"/>
    </row>
    <row r="109">
      <c r="A109" s="6"/>
      <c r="B109" s="6"/>
    </row>
    <row r="110">
      <c r="A110" s="6"/>
      <c r="B110" s="6"/>
    </row>
    <row r="111">
      <c r="A111" s="6"/>
      <c r="B111" s="6"/>
    </row>
    <row r="112">
      <c r="A112" s="6"/>
      <c r="B112" s="6"/>
    </row>
    <row r="113">
      <c r="A113" s="6"/>
      <c r="B113" s="6"/>
    </row>
    <row r="114">
      <c r="A114" s="6"/>
      <c r="B114" s="6"/>
    </row>
    <row r="115">
      <c r="A115" s="6"/>
      <c r="B115" s="6"/>
    </row>
    <row r="116">
      <c r="A116" s="6"/>
      <c r="B116" s="6"/>
    </row>
    <row r="117">
      <c r="A117" s="6"/>
      <c r="B117" s="6"/>
    </row>
    <row r="118">
      <c r="A118" s="6"/>
      <c r="B118" s="6"/>
    </row>
    <row r="119">
      <c r="A119" s="6"/>
      <c r="B119" s="6"/>
    </row>
    <row r="120">
      <c r="A120" s="6"/>
      <c r="B120" s="6"/>
    </row>
    <row r="121">
      <c r="A121" s="6"/>
      <c r="B121" s="6"/>
    </row>
    <row r="122">
      <c r="A122" s="6"/>
      <c r="B122" s="6"/>
    </row>
    <row r="123">
      <c r="A123" s="6"/>
      <c r="B123" s="6"/>
    </row>
    <row r="124">
      <c r="A124" s="6"/>
      <c r="B124" s="6"/>
    </row>
    <row r="125">
      <c r="A125" s="6"/>
      <c r="B125" s="6"/>
    </row>
    <row r="126">
      <c r="A126" s="6"/>
      <c r="B126" s="6"/>
    </row>
    <row r="127">
      <c r="A127" s="6"/>
      <c r="B127" s="6"/>
    </row>
    <row r="128">
      <c r="A128" s="6"/>
      <c r="B128" s="6"/>
    </row>
    <row r="129">
      <c r="A129" s="6"/>
      <c r="B129" s="6"/>
    </row>
    <row r="130">
      <c r="A130" s="6"/>
      <c r="B130" s="6"/>
    </row>
    <row r="131">
      <c r="A131" s="6"/>
      <c r="B131" s="6"/>
    </row>
    <row r="132">
      <c r="A132" s="6"/>
      <c r="B132" s="6"/>
    </row>
    <row r="133">
      <c r="A133" s="6"/>
      <c r="B133" s="6"/>
    </row>
    <row r="134">
      <c r="A134" s="6"/>
      <c r="B134" s="6"/>
    </row>
    <row r="135">
      <c r="A135" s="6"/>
      <c r="B135" s="6"/>
    </row>
    <row r="136">
      <c r="A136" s="6"/>
      <c r="B136" s="6"/>
    </row>
    <row r="137">
      <c r="A137" s="6"/>
      <c r="B137" s="6"/>
    </row>
    <row r="138">
      <c r="A138" s="6"/>
      <c r="B138" s="6"/>
    </row>
    <row r="139">
      <c r="A139" s="6"/>
      <c r="B139" s="6"/>
    </row>
    <row r="140">
      <c r="A140" s="6"/>
      <c r="B140" s="6"/>
    </row>
    <row r="141">
      <c r="A141" s="6"/>
      <c r="B141" s="6"/>
    </row>
    <row r="142">
      <c r="A142" s="6"/>
      <c r="B142" s="6"/>
    </row>
    <row r="143">
      <c r="A143" s="6"/>
      <c r="B143" s="6"/>
    </row>
    <row r="144">
      <c r="A144" s="6"/>
      <c r="B144" s="6"/>
    </row>
    <row r="145">
      <c r="A145" s="6"/>
      <c r="B145" s="6"/>
    </row>
    <row r="146">
      <c r="A146" s="6"/>
      <c r="B146" s="6"/>
    </row>
    <row r="147">
      <c r="A147" s="6"/>
      <c r="B147" s="6"/>
    </row>
    <row r="148">
      <c r="A148" s="6"/>
      <c r="B148" s="6"/>
    </row>
    <row r="149">
      <c r="A149" s="6"/>
      <c r="B149" s="6"/>
    </row>
    <row r="150">
      <c r="A150" s="6"/>
      <c r="B150" s="6"/>
    </row>
    <row r="151">
      <c r="A151" s="6"/>
      <c r="B151" s="6"/>
    </row>
    <row r="152">
      <c r="A152" s="6"/>
      <c r="B152" s="6"/>
    </row>
    <row r="153">
      <c r="A153" s="6"/>
      <c r="B153" s="6"/>
    </row>
    <row r="154">
      <c r="A154" s="6"/>
      <c r="B154" s="6"/>
    </row>
    <row r="155">
      <c r="A155" s="6"/>
      <c r="B155" s="6"/>
    </row>
    <row r="156">
      <c r="A156" s="6"/>
      <c r="B156" s="6"/>
    </row>
    <row r="157">
      <c r="A157" s="6"/>
      <c r="B157" s="6"/>
    </row>
    <row r="158">
      <c r="A158" s="6"/>
      <c r="B158" s="6"/>
    </row>
    <row r="159">
      <c r="A159" s="6"/>
      <c r="B159" s="6"/>
    </row>
    <row r="160">
      <c r="A160" s="6"/>
      <c r="B160" s="6"/>
    </row>
    <row r="161">
      <c r="A161" s="6"/>
      <c r="B161" s="6"/>
    </row>
    <row r="162">
      <c r="A162" s="6"/>
      <c r="B162" s="6"/>
    </row>
    <row r="163">
      <c r="A163" s="6"/>
      <c r="B163" s="6"/>
    </row>
    <row r="164">
      <c r="A164" s="6"/>
      <c r="B164" s="6"/>
    </row>
    <row r="165">
      <c r="A165" s="6"/>
      <c r="B165" s="6"/>
    </row>
    <row r="166">
      <c r="A166" s="6"/>
      <c r="B166" s="6"/>
    </row>
    <row r="167">
      <c r="A167" s="6"/>
      <c r="B167" s="6"/>
    </row>
    <row r="168">
      <c r="A168" s="6"/>
      <c r="B168" s="6"/>
    </row>
    <row r="169">
      <c r="A169" s="6"/>
      <c r="B169" s="6"/>
    </row>
    <row r="170">
      <c r="A170" s="6"/>
      <c r="B170" s="6"/>
    </row>
    <row r="171">
      <c r="A171" s="6"/>
      <c r="B171" s="6"/>
    </row>
    <row r="172">
      <c r="A172" s="6"/>
      <c r="B172" s="6"/>
    </row>
    <row r="173">
      <c r="A173" s="6"/>
      <c r="B173" s="6"/>
    </row>
    <row r="174">
      <c r="A174" s="6"/>
      <c r="B174" s="6"/>
    </row>
    <row r="175">
      <c r="A175" s="6"/>
      <c r="B175" s="6"/>
    </row>
    <row r="176">
      <c r="A176" s="6"/>
      <c r="B176" s="6"/>
    </row>
    <row r="177">
      <c r="A177" s="6"/>
      <c r="B177" s="6"/>
    </row>
    <row r="178">
      <c r="A178" s="6"/>
      <c r="B178" s="6"/>
    </row>
    <row r="179">
      <c r="A179" s="6"/>
      <c r="B179" s="6"/>
    </row>
    <row r="180">
      <c r="A180" s="6"/>
      <c r="B180" s="6"/>
    </row>
    <row r="181">
      <c r="A181" s="6"/>
      <c r="B181" s="6"/>
    </row>
    <row r="182">
      <c r="A182" s="6"/>
      <c r="B182" s="6"/>
    </row>
    <row r="183">
      <c r="A183" s="6"/>
      <c r="B183" s="6"/>
    </row>
    <row r="184">
      <c r="A184" s="6"/>
      <c r="B184" s="6"/>
    </row>
    <row r="185">
      <c r="A185" s="6"/>
      <c r="B185" s="6"/>
    </row>
    <row r="186">
      <c r="A186" s="6"/>
      <c r="B186" s="6"/>
    </row>
    <row r="187">
      <c r="A187" s="6"/>
      <c r="B187" s="6"/>
    </row>
    <row r="188">
      <c r="A188" s="6"/>
      <c r="B188" s="6"/>
    </row>
    <row r="189">
      <c r="A189" s="6"/>
      <c r="B189" s="6"/>
    </row>
    <row r="190">
      <c r="A190" s="6"/>
      <c r="B190" s="6"/>
    </row>
    <row r="191">
      <c r="A191" s="6"/>
      <c r="B191" s="6"/>
    </row>
    <row r="192">
      <c r="A192" s="6"/>
      <c r="B192" s="6"/>
    </row>
    <row r="193">
      <c r="A193" s="6"/>
      <c r="B193" s="6"/>
    </row>
    <row r="194">
      <c r="A194" s="6"/>
      <c r="B194" s="6"/>
    </row>
    <row r="195">
      <c r="A195" s="6"/>
      <c r="B195" s="6"/>
    </row>
    <row r="196">
      <c r="A196" s="6"/>
      <c r="B196" s="6"/>
    </row>
    <row r="197">
      <c r="A197" s="6"/>
      <c r="B197" s="6"/>
    </row>
    <row r="198">
      <c r="A198" s="6"/>
      <c r="B198" s="6"/>
    </row>
    <row r="199">
      <c r="A199" s="6"/>
      <c r="B199" s="6"/>
    </row>
    <row r="200">
      <c r="A200" s="6"/>
      <c r="B200" s="6"/>
    </row>
    <row r="201">
      <c r="A201" s="6"/>
      <c r="B201" s="6"/>
    </row>
    <row r="202">
      <c r="A202" s="6"/>
      <c r="B202" s="6"/>
    </row>
    <row r="203">
      <c r="A203" s="6"/>
      <c r="B203" s="6"/>
    </row>
    <row r="204">
      <c r="A204" s="6"/>
      <c r="B204" s="6"/>
    </row>
    <row r="205">
      <c r="A205" s="6"/>
      <c r="B205" s="6"/>
    </row>
    <row r="206">
      <c r="A206" s="6"/>
      <c r="B206" s="6"/>
    </row>
    <row r="207">
      <c r="A207" s="6"/>
      <c r="B207" s="6"/>
    </row>
    <row r="208">
      <c r="A208" s="6"/>
      <c r="B208" s="6"/>
    </row>
    <row r="209">
      <c r="A209" s="6"/>
      <c r="B209" s="6"/>
    </row>
    <row r="210">
      <c r="A210" s="6"/>
      <c r="B210" s="6"/>
    </row>
    <row r="211">
      <c r="A211" s="6"/>
      <c r="B211" s="6"/>
    </row>
    <row r="212">
      <c r="A212" s="6"/>
      <c r="B212" s="6"/>
    </row>
    <row r="213">
      <c r="A213" s="6"/>
      <c r="B213" s="6"/>
    </row>
    <row r="214">
      <c r="A214" s="6"/>
      <c r="B214" s="6"/>
    </row>
    <row r="215">
      <c r="A215" s="6"/>
      <c r="B215" s="6"/>
    </row>
    <row r="216">
      <c r="A216" s="6"/>
      <c r="B216" s="6"/>
    </row>
    <row r="217">
      <c r="A217" s="6"/>
      <c r="B217" s="6"/>
    </row>
    <row r="218">
      <c r="A218" s="6"/>
      <c r="B218" s="6"/>
    </row>
    <row r="219">
      <c r="A219" s="6"/>
      <c r="B219" s="6"/>
    </row>
    <row r="220">
      <c r="A220" s="6"/>
      <c r="B220" s="6"/>
    </row>
    <row r="221">
      <c r="A221" s="6"/>
      <c r="B221" s="6"/>
    </row>
    <row r="222">
      <c r="A222" s="6"/>
      <c r="B222" s="6"/>
    </row>
    <row r="223">
      <c r="A223" s="6"/>
      <c r="B223" s="6"/>
    </row>
    <row r="224">
      <c r="A224" s="6"/>
      <c r="B224" s="6"/>
    </row>
    <row r="225">
      <c r="A225" s="6"/>
      <c r="B225" s="6"/>
    </row>
    <row r="226">
      <c r="A226" s="6"/>
      <c r="B226" s="6"/>
    </row>
    <row r="227">
      <c r="A227" s="6"/>
      <c r="B227" s="6"/>
    </row>
    <row r="228">
      <c r="A228" s="6"/>
      <c r="B228" s="6"/>
    </row>
    <row r="229">
      <c r="A229" s="6"/>
      <c r="B229" s="6"/>
    </row>
    <row r="230">
      <c r="A230" s="6"/>
      <c r="B230" s="6"/>
    </row>
    <row r="231">
      <c r="A231" s="6"/>
      <c r="B231" s="6"/>
    </row>
    <row r="232">
      <c r="A232" s="6"/>
      <c r="B232" s="6"/>
    </row>
    <row r="233">
      <c r="A233" s="6"/>
      <c r="B233" s="6"/>
    </row>
    <row r="234">
      <c r="A234" s="6"/>
      <c r="B234" s="6"/>
    </row>
    <row r="235">
      <c r="A235" s="6"/>
      <c r="B235" s="6"/>
    </row>
    <row r="236">
      <c r="A236" s="6"/>
      <c r="B236" s="6"/>
    </row>
    <row r="237">
      <c r="A237" s="6"/>
      <c r="B237" s="6"/>
    </row>
    <row r="238">
      <c r="A238" s="6"/>
      <c r="B238" s="6"/>
    </row>
    <row r="239">
      <c r="A239" s="6"/>
      <c r="B239" s="6"/>
    </row>
    <row r="240">
      <c r="A240" s="6"/>
      <c r="B240" s="6"/>
    </row>
    <row r="241">
      <c r="A241" s="6"/>
      <c r="B241" s="6"/>
    </row>
    <row r="242">
      <c r="A242" s="6"/>
      <c r="B242" s="6"/>
    </row>
    <row r="243">
      <c r="A243" s="6"/>
      <c r="B243" s="6"/>
    </row>
    <row r="244">
      <c r="A244" s="6"/>
      <c r="B244" s="6"/>
    </row>
    <row r="245">
      <c r="A245" s="6"/>
      <c r="B245" s="6"/>
    </row>
    <row r="246">
      <c r="A246" s="6"/>
      <c r="B246" s="6"/>
    </row>
    <row r="247">
      <c r="A247" s="6"/>
      <c r="B247" s="6"/>
    </row>
    <row r="248">
      <c r="A248" s="6"/>
      <c r="B248" s="6"/>
    </row>
    <row r="249">
      <c r="A249" s="6"/>
      <c r="B249" s="6"/>
    </row>
    <row r="250">
      <c r="A250" s="6"/>
      <c r="B250" s="6"/>
    </row>
    <row r="251">
      <c r="A251" s="6"/>
      <c r="B251" s="6"/>
    </row>
    <row r="252">
      <c r="A252" s="6"/>
      <c r="B252" s="6"/>
    </row>
    <row r="253">
      <c r="A253" s="6"/>
      <c r="B253" s="6"/>
    </row>
    <row r="254">
      <c r="A254" s="6"/>
      <c r="B254" s="6"/>
    </row>
    <row r="255">
      <c r="A255" s="6"/>
      <c r="B255" s="6"/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6"/>
      <c r="B268" s="6"/>
    </row>
    <row r="269">
      <c r="A269" s="6"/>
      <c r="B269" s="6"/>
    </row>
    <row r="270">
      <c r="A270" s="6"/>
      <c r="B270" s="6"/>
    </row>
    <row r="271">
      <c r="A271" s="6"/>
      <c r="B271" s="6"/>
    </row>
    <row r="272">
      <c r="A272" s="6"/>
      <c r="B272" s="6"/>
    </row>
    <row r="273">
      <c r="A273" s="6"/>
      <c r="B273" s="6"/>
    </row>
    <row r="274">
      <c r="A274" s="6"/>
      <c r="B274" s="6"/>
    </row>
    <row r="275">
      <c r="A275" s="6"/>
      <c r="B275" s="6"/>
    </row>
    <row r="276">
      <c r="A276" s="6"/>
      <c r="B276" s="6"/>
    </row>
    <row r="277">
      <c r="A277" s="6"/>
      <c r="B277" s="6"/>
    </row>
    <row r="278">
      <c r="A278" s="6"/>
      <c r="B278" s="6"/>
    </row>
    <row r="279">
      <c r="A279" s="6"/>
      <c r="B279" s="6"/>
    </row>
    <row r="280">
      <c r="A280" s="6"/>
      <c r="B280" s="6"/>
    </row>
    <row r="281">
      <c r="A281" s="6"/>
      <c r="B281" s="6"/>
    </row>
    <row r="282">
      <c r="A282" s="6"/>
      <c r="B282" s="6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6"/>
      <c r="B314" s="6"/>
    </row>
    <row r="315">
      <c r="A315" s="6"/>
      <c r="B315" s="6"/>
    </row>
    <row r="316">
      <c r="A316" s="6"/>
      <c r="B316" s="6"/>
    </row>
    <row r="317">
      <c r="A317" s="6"/>
      <c r="B317" s="6"/>
    </row>
    <row r="318">
      <c r="A318" s="6"/>
      <c r="B318" s="6"/>
    </row>
    <row r="319">
      <c r="A319" s="6"/>
      <c r="B319" s="6"/>
    </row>
    <row r="320">
      <c r="A320" s="6"/>
      <c r="B320" s="6"/>
    </row>
    <row r="321">
      <c r="A321" s="6"/>
      <c r="B321" s="6"/>
    </row>
    <row r="322">
      <c r="A322" s="6"/>
      <c r="B322" s="6"/>
    </row>
    <row r="323">
      <c r="A323" s="6"/>
      <c r="B323" s="6"/>
    </row>
    <row r="324">
      <c r="A324" s="6"/>
      <c r="B324" s="6"/>
    </row>
    <row r="325">
      <c r="A325" s="6"/>
      <c r="B325" s="6"/>
    </row>
    <row r="326">
      <c r="A326" s="6"/>
      <c r="B326" s="6"/>
    </row>
    <row r="327">
      <c r="A327" s="6"/>
      <c r="B327" s="6"/>
    </row>
    <row r="328">
      <c r="A328" s="6"/>
      <c r="B328" s="6"/>
    </row>
    <row r="329">
      <c r="A329" s="6"/>
      <c r="B329" s="6"/>
    </row>
    <row r="330">
      <c r="A330" s="6"/>
      <c r="B330" s="6"/>
    </row>
    <row r="331">
      <c r="A331" s="6"/>
      <c r="B331" s="6"/>
    </row>
    <row r="332">
      <c r="A332" s="6"/>
      <c r="B332" s="6"/>
    </row>
    <row r="333">
      <c r="A333" s="6"/>
      <c r="B333" s="6"/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  <row r="963">
      <c r="A963" s="6"/>
      <c r="B963" s="6"/>
    </row>
    <row r="964">
      <c r="A964" s="6"/>
      <c r="B964" s="6"/>
    </row>
    <row r="965">
      <c r="A965" s="6"/>
      <c r="B965" s="6"/>
    </row>
    <row r="966">
      <c r="A966" s="6"/>
      <c r="B966" s="6"/>
    </row>
    <row r="967">
      <c r="A967" s="6"/>
      <c r="B967" s="6"/>
    </row>
    <row r="968">
      <c r="A968" s="6"/>
      <c r="B968" s="6"/>
    </row>
    <row r="969">
      <c r="A969" s="6"/>
      <c r="B969" s="6"/>
    </row>
    <row r="970">
      <c r="A970" s="6"/>
      <c r="B970" s="6"/>
    </row>
    <row r="971">
      <c r="A971" s="6"/>
      <c r="B971" s="6"/>
    </row>
    <row r="972">
      <c r="A972" s="6"/>
      <c r="B972" s="6"/>
    </row>
    <row r="973">
      <c r="A973" s="6"/>
      <c r="B973" s="6"/>
    </row>
    <row r="974">
      <c r="A974" s="6"/>
      <c r="B974" s="6"/>
    </row>
    <row r="975">
      <c r="A975" s="6"/>
      <c r="B975" s="6"/>
    </row>
    <row r="976">
      <c r="A976" s="6"/>
      <c r="B976" s="6"/>
    </row>
    <row r="977">
      <c r="A977" s="6"/>
      <c r="B977" s="6"/>
    </row>
    <row r="978">
      <c r="A978" s="6"/>
      <c r="B978" s="6"/>
    </row>
    <row r="979">
      <c r="A979" s="6"/>
      <c r="B979" s="6"/>
    </row>
    <row r="980">
      <c r="A980" s="6"/>
      <c r="B980" s="6"/>
    </row>
    <row r="981">
      <c r="A981" s="6"/>
      <c r="B981" s="6"/>
    </row>
    <row r="982">
      <c r="A982" s="6"/>
      <c r="B982" s="6"/>
    </row>
    <row r="983">
      <c r="A983" s="6"/>
      <c r="B983" s="6"/>
    </row>
    <row r="984">
      <c r="A984" s="6"/>
      <c r="B984" s="6"/>
    </row>
    <row r="985">
      <c r="A985" s="6"/>
      <c r="B985" s="6"/>
    </row>
    <row r="986">
      <c r="A986" s="6"/>
      <c r="B986" s="6"/>
    </row>
    <row r="987">
      <c r="A987" s="6"/>
      <c r="B987" s="6"/>
    </row>
    <row r="988">
      <c r="A988" s="6"/>
      <c r="B988" s="6"/>
    </row>
    <row r="989">
      <c r="A989" s="6"/>
      <c r="B989" s="6"/>
    </row>
    <row r="990">
      <c r="A990" s="6"/>
      <c r="B990" s="6"/>
    </row>
    <row r="991">
      <c r="A991" s="6"/>
      <c r="B991" s="6"/>
    </row>
    <row r="992">
      <c r="A992" s="6"/>
      <c r="B992" s="6"/>
    </row>
    <row r="993">
      <c r="A993" s="6"/>
      <c r="B993" s="6"/>
    </row>
    <row r="994">
      <c r="A994" s="6"/>
      <c r="B994" s="6"/>
    </row>
    <row r="995">
      <c r="A995" s="6"/>
      <c r="B995" s="6"/>
    </row>
    <row r="996">
      <c r="A996" s="6"/>
      <c r="B996" s="6"/>
    </row>
    <row r="997">
      <c r="A997" s="6"/>
      <c r="B997" s="6"/>
    </row>
    <row r="998">
      <c r="A998" s="6"/>
      <c r="B998" s="6"/>
    </row>
    <row r="999">
      <c r="A999" s="6"/>
      <c r="B999" s="6"/>
    </row>
    <row r="1000">
      <c r="A1000" s="6"/>
      <c r="B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7.57"/>
  </cols>
  <sheetData>
    <row r="1">
      <c r="A1" s="9" t="s">
        <v>87</v>
      </c>
    </row>
    <row r="2">
      <c r="A2" s="9" t="s">
        <v>88</v>
      </c>
    </row>
    <row r="3">
      <c r="A3" s="9" t="s">
        <v>89</v>
      </c>
    </row>
    <row r="4">
      <c r="A4" s="9" t="s">
        <v>90</v>
      </c>
    </row>
    <row r="5">
      <c r="A5" s="10"/>
    </row>
    <row r="6">
      <c r="A6" s="10"/>
    </row>
    <row r="7">
      <c r="A7" s="10"/>
    </row>
    <row r="8">
      <c r="A8" s="10"/>
    </row>
    <row r="9">
      <c r="A9" s="10"/>
    </row>
    <row r="10">
      <c r="A10" s="10"/>
    </row>
    <row r="11">
      <c r="A11" s="10"/>
    </row>
    <row r="12">
      <c r="A12" s="10"/>
    </row>
    <row r="13">
      <c r="A13" s="10"/>
    </row>
    <row r="14">
      <c r="A14" s="10"/>
    </row>
    <row r="15">
      <c r="A15" s="10"/>
    </row>
    <row r="16">
      <c r="A16" s="10"/>
    </row>
    <row r="17">
      <c r="A17" s="10"/>
    </row>
    <row r="18">
      <c r="A18" s="10"/>
    </row>
    <row r="19">
      <c r="A19" s="10"/>
    </row>
    <row r="20">
      <c r="A20" s="10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</cols>
  <sheetData>
    <row r="1">
      <c r="A1" s="4" t="s">
        <v>91</v>
      </c>
      <c r="B1" s="4">
        <v>1000.0</v>
      </c>
      <c r="C1" s="4" t="s">
        <v>92</v>
      </c>
      <c r="E1" s="4" t="s">
        <v>93</v>
      </c>
      <c r="F1" s="11">
        <f>15*25</f>
        <v>375</v>
      </c>
      <c r="G1" s="4" t="s">
        <v>94</v>
      </c>
    </row>
    <row r="2">
      <c r="F2" s="4">
        <v>0.093</v>
      </c>
      <c r="G2" s="4" t="s">
        <v>95</v>
      </c>
    </row>
    <row r="3">
      <c r="A3" s="4" t="s">
        <v>96</v>
      </c>
      <c r="B3" s="12">
        <v>0.5</v>
      </c>
    </row>
    <row r="4">
      <c r="A4" s="4" t="s">
        <v>97</v>
      </c>
      <c r="B4" s="11">
        <f>B1*B3</f>
        <v>500</v>
      </c>
      <c r="C4" s="4" t="s">
        <v>92</v>
      </c>
    </row>
    <row r="5">
      <c r="A5" s="4" t="s">
        <v>97</v>
      </c>
      <c r="B5" s="11">
        <f>B4*F2</f>
        <v>46.5</v>
      </c>
      <c r="C5" s="4" t="s">
        <v>98</v>
      </c>
    </row>
    <row r="7">
      <c r="A7" s="4" t="s">
        <v>99</v>
      </c>
      <c r="B7" s="4">
        <v>7.0</v>
      </c>
      <c r="D7" s="4" t="s">
        <v>99</v>
      </c>
      <c r="E7" s="4">
        <v>3.0</v>
      </c>
    </row>
    <row r="8">
      <c r="A8" s="4" t="s">
        <v>100</v>
      </c>
      <c r="B8" s="11">
        <f>B7*1400+B7*400</f>
        <v>12600</v>
      </c>
      <c r="D8" s="4" t="s">
        <v>100</v>
      </c>
      <c r="E8" s="11">
        <f>E7*1400+E7*400</f>
        <v>5400</v>
      </c>
      <c r="F8" s="4" t="s">
        <v>101</v>
      </c>
    </row>
    <row r="9">
      <c r="A9" s="4" t="s">
        <v>102</v>
      </c>
      <c r="B9" s="11">
        <f>B8*0.03</f>
        <v>378</v>
      </c>
      <c r="D9" s="4" t="s">
        <v>102</v>
      </c>
      <c r="E9" s="11">
        <f>E8*0.03</f>
        <v>162</v>
      </c>
      <c r="F9" s="4" t="s">
        <v>103</v>
      </c>
    </row>
    <row r="10">
      <c r="A10" s="4" t="s">
        <v>104</v>
      </c>
      <c r="B10" s="11">
        <f>B9/24</f>
        <v>15.75</v>
      </c>
      <c r="D10" s="4" t="s">
        <v>105</v>
      </c>
      <c r="E10" s="11">
        <f>E9/24</f>
        <v>6.75</v>
      </c>
      <c r="F10" s="4" t="s">
        <v>106</v>
      </c>
    </row>
    <row r="11">
      <c r="A11" s="4" t="s">
        <v>107</v>
      </c>
      <c r="B11" s="13">
        <f>B5/B10</f>
        <v>2.952380952</v>
      </c>
      <c r="D11" s="4" t="s">
        <v>107</v>
      </c>
      <c r="E11" s="13">
        <f>B5/E10</f>
        <v>6.888888889</v>
      </c>
    </row>
    <row r="12">
      <c r="A12" s="4" t="s">
        <v>108</v>
      </c>
      <c r="B12" s="13">
        <f>B8/F2</f>
        <v>135483.871</v>
      </c>
      <c r="D12" s="4" t="s">
        <v>108</v>
      </c>
      <c r="E12" s="13">
        <f>E8/F2</f>
        <v>58064.51613</v>
      </c>
      <c r="G12" s="11">
        <f>B12/E12</f>
        <v>2.333333333</v>
      </c>
    </row>
    <row r="13">
      <c r="A13" s="4" t="s">
        <v>109</v>
      </c>
      <c r="B13" s="14">
        <f>(B7*1.3*B11)/(24*30.4*F2)</f>
        <v>0.3959551657</v>
      </c>
      <c r="D13" s="4" t="s">
        <v>109</v>
      </c>
      <c r="E13" s="14">
        <f>(E7*1.3*E11)/(24*30.4*F2)</f>
        <v>0.3959551657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</cols>
  <sheetData>
    <row r="1">
      <c r="A1" s="4" t="s">
        <v>91</v>
      </c>
      <c r="B1" s="4">
        <v>1000.0</v>
      </c>
      <c r="C1" s="4" t="s">
        <v>92</v>
      </c>
      <c r="E1" s="4" t="s">
        <v>93</v>
      </c>
      <c r="F1" s="11">
        <f>15*25</f>
        <v>375</v>
      </c>
      <c r="G1" s="4" t="s">
        <v>94</v>
      </c>
    </row>
    <row r="2">
      <c r="F2" s="4">
        <v>0.093</v>
      </c>
      <c r="G2" s="4" t="s">
        <v>95</v>
      </c>
    </row>
    <row r="3">
      <c r="A3" s="4" t="s">
        <v>99</v>
      </c>
      <c r="B3" s="4">
        <v>7.0</v>
      </c>
      <c r="D3" s="4" t="s">
        <v>99</v>
      </c>
      <c r="E3" s="4">
        <v>2.0</v>
      </c>
    </row>
    <row r="4">
      <c r="A4" s="4" t="s">
        <v>100</v>
      </c>
      <c r="B4" s="11">
        <f>B3*1400+B3*400</f>
        <v>12600</v>
      </c>
      <c r="D4" s="4" t="s">
        <v>100</v>
      </c>
      <c r="E4" s="11">
        <f>E3*1400+E3*400</f>
        <v>3600</v>
      </c>
      <c r="F4" s="4" t="s">
        <v>101</v>
      </c>
    </row>
    <row r="5">
      <c r="A5" s="4" t="s">
        <v>102</v>
      </c>
      <c r="B5" s="11">
        <f>B4*0.03</f>
        <v>378</v>
      </c>
      <c r="D5" s="4" t="s">
        <v>102</v>
      </c>
      <c r="E5" s="11">
        <f>E4*0.03</f>
        <v>108</v>
      </c>
      <c r="F5" s="4" t="s">
        <v>103</v>
      </c>
    </row>
    <row r="6">
      <c r="A6" s="4" t="s">
        <v>104</v>
      </c>
      <c r="B6" s="11">
        <f>B5/24</f>
        <v>15.75</v>
      </c>
      <c r="D6" s="4" t="s">
        <v>105</v>
      </c>
      <c r="E6" s="11">
        <f>E5/24</f>
        <v>4.5</v>
      </c>
      <c r="F6" s="4" t="s">
        <v>106</v>
      </c>
    </row>
    <row r="7">
      <c r="A7" s="4" t="s">
        <v>107</v>
      </c>
      <c r="B7" s="15">
        <v>5.0</v>
      </c>
      <c r="D7" s="4" t="s">
        <v>107</v>
      </c>
      <c r="E7" s="15">
        <v>5.0</v>
      </c>
    </row>
    <row r="9">
      <c r="A9" s="4" t="s">
        <v>96</v>
      </c>
      <c r="B9" s="12">
        <f>(B7*B6)/(B1*F2)</f>
        <v>0.8467741935</v>
      </c>
      <c r="E9" s="16">
        <f>(E7*E6)/(B1*F2)</f>
        <v>0.2419354839</v>
      </c>
    </row>
    <row r="11">
      <c r="A11" s="4" t="s">
        <v>108</v>
      </c>
      <c r="B11" s="14">
        <f>B4/F2</f>
        <v>135483.871</v>
      </c>
      <c r="D11" s="4" t="s">
        <v>108</v>
      </c>
      <c r="E11" s="13">
        <f>E4/F2</f>
        <v>38709.67742</v>
      </c>
      <c r="G11" s="11">
        <f t="shared" ref="G11:G12" si="1">B11/E11</f>
        <v>3.5</v>
      </c>
    </row>
    <row r="12">
      <c r="A12" s="4" t="s">
        <v>109</v>
      </c>
      <c r="B12" s="14">
        <f>(B3*1.3*B7)/(24*30.4*F2)</f>
        <v>0.6705692322</v>
      </c>
      <c r="D12" s="4" t="s">
        <v>109</v>
      </c>
      <c r="E12" s="14">
        <f>(E3*1.3*E7)/(24*30.4*F2)</f>
        <v>0.1915912092</v>
      </c>
      <c r="G12" s="11">
        <f t="shared" si="1"/>
        <v>3.5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10.14"/>
  </cols>
  <sheetData>
    <row r="1">
      <c r="A1" s="4" t="s">
        <v>110</v>
      </c>
      <c r="B1" s="4" t="s">
        <v>111</v>
      </c>
      <c r="C1" s="4" t="s">
        <v>112</v>
      </c>
      <c r="D1" s="4" t="s">
        <v>113</v>
      </c>
      <c r="K1" s="4" t="s">
        <v>114</v>
      </c>
      <c r="L1" s="4" t="s">
        <v>115</v>
      </c>
      <c r="M1" s="4" t="s">
        <v>116</v>
      </c>
    </row>
    <row r="2">
      <c r="A2" s="17">
        <v>55.0</v>
      </c>
      <c r="B2" s="18">
        <v>1260.0</v>
      </c>
      <c r="G2" s="4" t="s">
        <v>117</v>
      </c>
      <c r="H2" s="11">
        <f>COUNTIFS(B2:B26,"&gt;=1300",B2:B26,"&lt;1400")</f>
        <v>8</v>
      </c>
      <c r="K2" s="19">
        <v>23.0</v>
      </c>
      <c r="L2" s="4" t="s">
        <v>118</v>
      </c>
      <c r="M2" s="4" t="s">
        <v>119</v>
      </c>
    </row>
    <row r="3">
      <c r="A3" s="20" t="s">
        <v>120</v>
      </c>
      <c r="B3" s="21">
        <v>1315.0</v>
      </c>
      <c r="C3" s="22">
        <v>290.0</v>
      </c>
      <c r="D3" s="22" t="s">
        <v>121</v>
      </c>
      <c r="G3" s="4" t="s">
        <v>122</v>
      </c>
      <c r="H3" s="11">
        <f>COUNTIFS(B2:B26,"&gt;=1400",B2:B26,"&lt;1500")</f>
        <v>6</v>
      </c>
      <c r="K3" s="23">
        <v>34.0</v>
      </c>
      <c r="L3" s="4" t="s">
        <v>118</v>
      </c>
      <c r="M3" s="4" t="s">
        <v>123</v>
      </c>
    </row>
    <row r="4">
      <c r="A4" s="20" t="s">
        <v>124</v>
      </c>
      <c r="B4" s="21">
        <v>1320.0</v>
      </c>
      <c r="C4" s="22">
        <v>339.0</v>
      </c>
      <c r="D4" s="22" t="s">
        <v>125</v>
      </c>
      <c r="H4" s="4" t="s">
        <v>126</v>
      </c>
      <c r="I4" s="4" t="s">
        <v>127</v>
      </c>
      <c r="K4" s="19">
        <v>38.0</v>
      </c>
      <c r="L4" s="4" t="s">
        <v>118</v>
      </c>
      <c r="M4" s="4" t="s">
        <v>119</v>
      </c>
    </row>
    <row r="5">
      <c r="A5" s="20" t="s">
        <v>128</v>
      </c>
      <c r="B5" s="21">
        <v>1330.0</v>
      </c>
      <c r="C5" s="22">
        <v>316.0</v>
      </c>
      <c r="D5" s="22" t="s">
        <v>129</v>
      </c>
      <c r="F5" s="24" t="s">
        <v>130</v>
      </c>
      <c r="G5" s="4" t="s">
        <v>131</v>
      </c>
      <c r="H5" s="13">
        <f t="shared" ref="H5:I5" si="1">AVERAGE(B3:B11)</f>
        <v>1351.111111</v>
      </c>
      <c r="I5" s="13">
        <f t="shared" si="1"/>
        <v>331.2222222</v>
      </c>
      <c r="K5" s="23" t="s">
        <v>132</v>
      </c>
      <c r="L5" s="4" t="s">
        <v>118</v>
      </c>
      <c r="M5" s="4" t="s">
        <v>123</v>
      </c>
    </row>
    <row r="6">
      <c r="A6" s="20" t="s">
        <v>133</v>
      </c>
      <c r="B6" s="21">
        <v>1330.0</v>
      </c>
      <c r="C6" s="22">
        <v>332.0</v>
      </c>
      <c r="D6" s="22" t="s">
        <v>134</v>
      </c>
      <c r="G6" s="4" t="s">
        <v>135</v>
      </c>
      <c r="H6" s="13">
        <f t="shared" ref="H6:I6" si="2">STDEV(B3:B11)</f>
        <v>29.7676185</v>
      </c>
      <c r="I6" s="13">
        <f t="shared" si="2"/>
        <v>33.19554856</v>
      </c>
      <c r="K6" s="23" t="s">
        <v>128</v>
      </c>
      <c r="L6" s="4" t="s">
        <v>118</v>
      </c>
      <c r="M6" s="4" t="s">
        <v>123</v>
      </c>
    </row>
    <row r="7">
      <c r="A7" s="20">
        <v>23.0</v>
      </c>
      <c r="B7" s="21">
        <v>1345.0</v>
      </c>
      <c r="C7" s="22">
        <v>317.0</v>
      </c>
      <c r="D7" s="22" t="s">
        <v>136</v>
      </c>
      <c r="G7" s="4" t="s">
        <v>137</v>
      </c>
      <c r="H7" s="13">
        <f t="shared" ref="H7:I7" si="3">AVEDEV(B3:B11)</f>
        <v>25.67901235</v>
      </c>
      <c r="I7" s="13">
        <f t="shared" si="3"/>
        <v>20.19753086</v>
      </c>
      <c r="K7" s="23" t="s">
        <v>138</v>
      </c>
      <c r="L7" s="4" t="s">
        <v>118</v>
      </c>
      <c r="M7" s="4" t="s">
        <v>123</v>
      </c>
    </row>
    <row r="8">
      <c r="A8" s="20">
        <v>38.0</v>
      </c>
      <c r="B8" s="21">
        <v>1370.0</v>
      </c>
      <c r="C8" s="22">
        <v>333.0</v>
      </c>
      <c r="D8" s="22" t="s">
        <v>139</v>
      </c>
      <c r="F8" s="24" t="s">
        <v>140</v>
      </c>
      <c r="G8" s="4" t="s">
        <v>131</v>
      </c>
      <c r="H8" s="13">
        <f t="shared" ref="H8:I8" si="4">AVERAGE(B9:B17)</f>
        <v>1433.333333</v>
      </c>
      <c r="I8" s="13">
        <f t="shared" si="4"/>
        <v>313.6666667</v>
      </c>
      <c r="K8" s="23" t="s">
        <v>120</v>
      </c>
      <c r="L8" s="4" t="s">
        <v>118</v>
      </c>
      <c r="M8" s="4" t="s">
        <v>123</v>
      </c>
    </row>
    <row r="9">
      <c r="A9" s="20" t="s">
        <v>132</v>
      </c>
      <c r="B9" s="21">
        <v>1375.0</v>
      </c>
      <c r="C9" s="22">
        <v>333.0</v>
      </c>
      <c r="D9" s="22" t="s">
        <v>141</v>
      </c>
      <c r="G9" s="4" t="s">
        <v>135</v>
      </c>
      <c r="H9" s="13">
        <f t="shared" ref="H9:I9" si="5">STDEV(B9:B17)</f>
        <v>46.9041576</v>
      </c>
      <c r="I9" s="13">
        <f t="shared" si="5"/>
        <v>63.0456184</v>
      </c>
      <c r="K9" s="23" t="s">
        <v>124</v>
      </c>
      <c r="L9" s="4" t="s">
        <v>118</v>
      </c>
      <c r="M9" s="4" t="s">
        <v>123</v>
      </c>
    </row>
    <row r="10">
      <c r="A10" s="20" t="s">
        <v>138</v>
      </c>
      <c r="B10" s="21">
        <v>1375.0</v>
      </c>
      <c r="C10" s="22">
        <v>410.0</v>
      </c>
      <c r="D10" s="22" t="s">
        <v>142</v>
      </c>
      <c r="G10" s="4" t="s">
        <v>137</v>
      </c>
      <c r="H10" s="13">
        <f t="shared" ref="H10:I10" si="6">AVEDEV(B9:B17)</f>
        <v>39.25925926</v>
      </c>
      <c r="I10" s="13">
        <f t="shared" si="6"/>
        <v>49.92592593</v>
      </c>
      <c r="K10" s="23" t="s">
        <v>133</v>
      </c>
      <c r="L10" s="4" t="s">
        <v>118</v>
      </c>
      <c r="M10" s="4" t="s">
        <v>123</v>
      </c>
    </row>
    <row r="11">
      <c r="A11" s="20">
        <v>34.0</v>
      </c>
      <c r="B11" s="21">
        <v>1400.0</v>
      </c>
      <c r="C11" s="22">
        <v>311.0</v>
      </c>
      <c r="D11" s="22" t="s">
        <v>143</v>
      </c>
      <c r="K11" s="25" t="s">
        <v>142</v>
      </c>
      <c r="L11" s="4" t="s">
        <v>144</v>
      </c>
      <c r="M11" s="4" t="s">
        <v>123</v>
      </c>
    </row>
    <row r="12">
      <c r="A12" s="17" t="s">
        <v>145</v>
      </c>
      <c r="B12" s="18">
        <v>1415.0</v>
      </c>
      <c r="C12" s="4">
        <v>235.0</v>
      </c>
      <c r="K12" s="26" t="s">
        <v>139</v>
      </c>
      <c r="L12" s="4" t="s">
        <v>144</v>
      </c>
      <c r="M12" s="4" t="s">
        <v>119</v>
      </c>
    </row>
    <row r="13">
      <c r="A13" s="17" t="s">
        <v>146</v>
      </c>
      <c r="B13" s="18">
        <v>1425.0</v>
      </c>
      <c r="C13" s="4">
        <v>318.0</v>
      </c>
      <c r="G13" s="11">
        <f>AVERAGE(B7:B8)</f>
        <v>1357.5</v>
      </c>
      <c r="H13" s="11">
        <f>AVERAGE(B6:B7)</f>
        <v>1337.5</v>
      </c>
      <c r="K13" s="26" t="s">
        <v>136</v>
      </c>
      <c r="L13" s="4" t="s">
        <v>144</v>
      </c>
      <c r="M13" s="4" t="s">
        <v>119</v>
      </c>
    </row>
    <row r="14">
      <c r="A14" s="17" t="s">
        <v>147</v>
      </c>
      <c r="B14" s="18">
        <v>1450.0</v>
      </c>
      <c r="C14" s="4">
        <v>251.0</v>
      </c>
      <c r="G14" s="27">
        <f>AVERAGE(B3:B6,B9:B11)</f>
        <v>1349.285714</v>
      </c>
      <c r="H14" s="11">
        <f>AVERAGE(B3:B5,B8:B11)</f>
        <v>1355</v>
      </c>
      <c r="K14" s="25" t="s">
        <v>143</v>
      </c>
      <c r="L14" s="4" t="s">
        <v>144</v>
      </c>
      <c r="M14" s="4" t="s">
        <v>123</v>
      </c>
    </row>
    <row r="15">
      <c r="A15" s="17">
        <v>7.0</v>
      </c>
      <c r="B15" s="18">
        <v>1470.0</v>
      </c>
      <c r="C15" s="4">
        <v>363.0</v>
      </c>
      <c r="G15" s="27">
        <f>G13-G14</f>
        <v>8.214285714</v>
      </c>
      <c r="H15" s="11">
        <f>H14-H13</f>
        <v>17.5</v>
      </c>
      <c r="K15" s="25" t="s">
        <v>134</v>
      </c>
      <c r="L15" s="4" t="s">
        <v>144</v>
      </c>
      <c r="M15" s="4" t="s">
        <v>123</v>
      </c>
    </row>
    <row r="16">
      <c r="A16" s="17" t="s">
        <v>148</v>
      </c>
      <c r="B16" s="18">
        <v>1490.0</v>
      </c>
      <c r="C16" s="4">
        <v>233.0</v>
      </c>
      <c r="K16" s="25" t="s">
        <v>129</v>
      </c>
      <c r="L16" s="4" t="s">
        <v>144</v>
      </c>
      <c r="M16" s="4" t="s">
        <v>123</v>
      </c>
    </row>
    <row r="17">
      <c r="A17" s="17">
        <v>54.0</v>
      </c>
      <c r="B17" s="18">
        <v>1500.0</v>
      </c>
      <c r="C17" s="4">
        <v>369.0</v>
      </c>
      <c r="K17" s="25" t="s">
        <v>141</v>
      </c>
      <c r="L17" s="4" t="s">
        <v>144</v>
      </c>
      <c r="M17" s="4" t="s">
        <v>123</v>
      </c>
    </row>
    <row r="18">
      <c r="A18" s="17">
        <v>45.0</v>
      </c>
      <c r="B18" s="18">
        <v>1510.0</v>
      </c>
      <c r="K18" s="25" t="s">
        <v>125</v>
      </c>
      <c r="L18" s="4" t="s">
        <v>144</v>
      </c>
      <c r="M18" s="4" t="s">
        <v>123</v>
      </c>
    </row>
    <row r="19">
      <c r="A19" s="17">
        <v>13.0</v>
      </c>
      <c r="B19" s="18">
        <v>1530.0</v>
      </c>
      <c r="K19" s="25" t="s">
        <v>121</v>
      </c>
      <c r="L19" s="4" t="s">
        <v>144</v>
      </c>
      <c r="M19" s="4" t="s">
        <v>123</v>
      </c>
    </row>
    <row r="20">
      <c r="A20" s="17">
        <v>47.0</v>
      </c>
      <c r="B20" s="18">
        <v>1545.0</v>
      </c>
    </row>
    <row r="21">
      <c r="A21" s="17">
        <v>43.0</v>
      </c>
      <c r="B21" s="18">
        <v>1570.0</v>
      </c>
    </row>
    <row r="22">
      <c r="A22" s="17">
        <v>29.0</v>
      </c>
      <c r="B22" s="18">
        <v>1615.0</v>
      </c>
    </row>
    <row r="23">
      <c r="A23" s="17">
        <v>39.0</v>
      </c>
      <c r="B23" s="18">
        <v>1615.0</v>
      </c>
    </row>
    <row r="24">
      <c r="A24" s="17">
        <v>17.0</v>
      </c>
      <c r="B24" s="18">
        <v>1630.0</v>
      </c>
    </row>
    <row r="25">
      <c r="A25" s="17">
        <v>22.0</v>
      </c>
      <c r="B25" s="18">
        <v>1720.0</v>
      </c>
    </row>
    <row r="26">
      <c r="A26" s="28">
        <v>5.0</v>
      </c>
      <c r="B26" s="29">
        <v>1735.0</v>
      </c>
    </row>
  </sheetData>
  <mergeCells count="2">
    <mergeCell ref="F5:F7"/>
    <mergeCell ref="F8:F10"/>
  </mergeCells>
  <conditionalFormatting sqref="B2:B26">
    <cfRule type="cellIs" dxfId="0" priority="1" operator="greaterThan">
      <formula>1500</formula>
    </cfRule>
  </conditionalFormatting>
  <conditionalFormatting sqref="B2:B26">
    <cfRule type="cellIs" dxfId="1" priority="2" operator="lessThan">
      <formula>1300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3.29"/>
  </cols>
  <sheetData>
    <row r="1">
      <c r="A1" s="4" t="s">
        <v>149</v>
      </c>
    </row>
    <row r="2">
      <c r="A2" s="4" t="s">
        <v>150</v>
      </c>
    </row>
    <row r="3" ht="24.0" customHeight="1">
      <c r="A3" s="30" t="s">
        <v>151</v>
      </c>
      <c r="B3" s="31"/>
      <c r="C3" s="32"/>
      <c r="D3" s="33"/>
      <c r="E3" s="31"/>
      <c r="F3" s="32"/>
      <c r="G3" s="33"/>
    </row>
    <row r="4">
      <c r="A4" s="34"/>
      <c r="B4" s="35"/>
      <c r="C4" s="36"/>
      <c r="D4" s="37"/>
      <c r="E4" s="35"/>
      <c r="F4" s="36"/>
      <c r="G4" s="37"/>
    </row>
    <row r="5">
      <c r="A5" s="38" t="s">
        <v>152</v>
      </c>
      <c r="B5" s="39" t="s">
        <v>45</v>
      </c>
      <c r="C5" s="39" t="s">
        <v>153</v>
      </c>
      <c r="D5" s="39" t="s">
        <v>52</v>
      </c>
      <c r="E5" s="39" t="s">
        <v>45</v>
      </c>
      <c r="F5" s="39" t="s">
        <v>153</v>
      </c>
      <c r="G5" s="39" t="s">
        <v>52</v>
      </c>
    </row>
    <row r="6" ht="23.25" customHeight="1">
      <c r="A6" s="40"/>
      <c r="B6" s="40"/>
      <c r="C6" s="40"/>
      <c r="D6" s="40"/>
      <c r="E6" s="40"/>
      <c r="F6" s="40"/>
      <c r="G6" s="40"/>
    </row>
    <row r="7" ht="23.25" customHeight="1">
      <c r="A7" s="40"/>
      <c r="B7" s="40"/>
      <c r="C7" s="40"/>
      <c r="D7" s="40"/>
      <c r="E7" s="40"/>
      <c r="F7" s="40"/>
      <c r="G7" s="40"/>
    </row>
    <row r="8" ht="23.25" customHeight="1">
      <c r="A8" s="40"/>
      <c r="B8" s="40"/>
      <c r="C8" s="40"/>
      <c r="D8" s="40"/>
      <c r="E8" s="40"/>
      <c r="F8" s="40"/>
      <c r="G8" s="40"/>
    </row>
    <row r="9" ht="23.25" customHeight="1">
      <c r="A9" s="40"/>
      <c r="B9" s="40"/>
      <c r="C9" s="40"/>
      <c r="D9" s="40"/>
      <c r="E9" s="40"/>
      <c r="F9" s="40"/>
      <c r="G9" s="40"/>
    </row>
    <row r="10" ht="23.25" customHeight="1">
      <c r="A10" s="40"/>
      <c r="B10" s="40"/>
      <c r="C10" s="40"/>
      <c r="D10" s="40"/>
      <c r="E10" s="40"/>
      <c r="F10" s="40"/>
      <c r="G10" s="40"/>
    </row>
    <row r="11" ht="23.25" customHeight="1">
      <c r="A11" s="40"/>
      <c r="B11" s="40"/>
      <c r="C11" s="40"/>
      <c r="D11" s="40"/>
      <c r="E11" s="40"/>
      <c r="F11" s="40"/>
      <c r="G11" s="40"/>
    </row>
    <row r="12" ht="23.25" customHeight="1">
      <c r="A12" s="40"/>
      <c r="B12" s="40"/>
      <c r="C12" s="40"/>
      <c r="D12" s="40"/>
      <c r="E12" s="40"/>
      <c r="F12" s="40"/>
      <c r="G12" s="40"/>
    </row>
    <row r="13" ht="23.25" customHeight="1">
      <c r="A13" s="40"/>
      <c r="B13" s="40"/>
      <c r="C13" s="40"/>
      <c r="D13" s="40"/>
      <c r="E13" s="40"/>
      <c r="F13" s="40"/>
      <c r="G13" s="40"/>
    </row>
    <row r="14" ht="23.25" customHeight="1">
      <c r="A14" s="40"/>
      <c r="B14" s="40"/>
      <c r="C14" s="40"/>
      <c r="D14" s="40"/>
      <c r="E14" s="40"/>
      <c r="F14" s="40"/>
      <c r="G14" s="40"/>
    </row>
    <row r="15" ht="23.25" customHeight="1">
      <c r="A15" s="40"/>
      <c r="B15" s="40"/>
      <c r="C15" s="40"/>
      <c r="D15" s="40"/>
      <c r="E15" s="40"/>
      <c r="F15" s="40"/>
      <c r="G15" s="40"/>
    </row>
    <row r="16" ht="23.25" customHeight="1">
      <c r="A16" s="40"/>
      <c r="B16" s="40"/>
      <c r="C16" s="40"/>
      <c r="D16" s="40"/>
      <c r="E16" s="40"/>
      <c r="F16" s="40"/>
      <c r="G16" s="40"/>
    </row>
    <row r="17" ht="23.25" customHeight="1">
      <c r="A17" s="40"/>
      <c r="B17" s="40"/>
      <c r="C17" s="40"/>
      <c r="D17" s="40"/>
      <c r="E17" s="40"/>
      <c r="F17" s="40"/>
      <c r="G17" s="40"/>
    </row>
    <row r="18" ht="23.25" customHeight="1">
      <c r="A18" s="40"/>
      <c r="B18" s="40"/>
      <c r="C18" s="40"/>
      <c r="D18" s="40"/>
      <c r="E18" s="40"/>
      <c r="F18" s="40"/>
      <c r="G18" s="40"/>
    </row>
    <row r="19" ht="23.25" customHeight="1">
      <c r="A19" s="40"/>
      <c r="B19" s="40"/>
      <c r="C19" s="40"/>
      <c r="D19" s="40"/>
      <c r="E19" s="40"/>
      <c r="F19" s="40"/>
      <c r="G19" s="40"/>
    </row>
    <row r="20" ht="23.25" customHeight="1">
      <c r="A20" s="40"/>
      <c r="B20" s="40"/>
      <c r="C20" s="40"/>
      <c r="D20" s="40"/>
      <c r="E20" s="40"/>
      <c r="F20" s="40"/>
      <c r="G20" s="40"/>
    </row>
    <row r="21" ht="23.25" customHeight="1">
      <c r="A21" s="40"/>
      <c r="B21" s="40"/>
      <c r="C21" s="40"/>
      <c r="D21" s="40"/>
      <c r="E21" s="40"/>
      <c r="F21" s="40"/>
      <c r="G21" s="40"/>
    </row>
    <row r="22" ht="23.25" customHeight="1">
      <c r="A22" s="40"/>
      <c r="B22" s="40"/>
      <c r="C22" s="40"/>
      <c r="D22" s="40"/>
      <c r="E22" s="40"/>
      <c r="F22" s="40"/>
      <c r="G22" s="40"/>
    </row>
    <row r="23" ht="23.25" customHeight="1">
      <c r="A23" s="40"/>
      <c r="B23" s="40"/>
      <c r="C23" s="40"/>
      <c r="D23" s="40"/>
      <c r="E23" s="40"/>
      <c r="F23" s="40"/>
      <c r="G23" s="40"/>
    </row>
    <row r="24" ht="23.25" customHeight="1">
      <c r="A24" s="41"/>
      <c r="B24" s="41"/>
      <c r="C24" s="41"/>
      <c r="D24" s="41"/>
      <c r="E24" s="41"/>
      <c r="F24" s="41"/>
      <c r="G24" s="41"/>
    </row>
    <row r="25" ht="18.0" customHeight="1">
      <c r="A25" s="42" t="s">
        <v>154</v>
      </c>
      <c r="B25" s="43"/>
      <c r="C25" s="43"/>
      <c r="D25" s="43"/>
      <c r="E25" s="43"/>
      <c r="F25" s="43"/>
      <c r="G25" s="43"/>
    </row>
    <row r="26" ht="18.0" customHeight="1">
      <c r="A26" s="38" t="s">
        <v>155</v>
      </c>
      <c r="B26" s="40"/>
      <c r="C26" s="40"/>
      <c r="D26" s="40"/>
      <c r="E26" s="40"/>
      <c r="F26" s="40"/>
      <c r="G26" s="40"/>
    </row>
    <row r="27" ht="18.0" customHeight="1">
      <c r="A27" s="38" t="s">
        <v>156</v>
      </c>
      <c r="B27" s="40"/>
      <c r="C27" s="40"/>
      <c r="D27" s="40"/>
      <c r="E27" s="40"/>
      <c r="F27" s="40"/>
      <c r="G27" s="40"/>
    </row>
    <row r="28" ht="39.0" customHeight="1">
      <c r="A28" s="44" t="s">
        <v>157</v>
      </c>
      <c r="B28" s="40"/>
      <c r="C28" s="40"/>
      <c r="D28" s="40"/>
      <c r="E28" s="40"/>
      <c r="F28" s="40"/>
      <c r="G28" s="40"/>
    </row>
  </sheetData>
  <mergeCells count="2">
    <mergeCell ref="B3:D4"/>
    <mergeCell ref="E3:G4"/>
  </mergeCells>
  <printOptions horizontalCentered="1"/>
  <pageMargins bottom="0.75" footer="0.0" header="0.0" left="0.7" right="0.7" top="0.75"/>
  <pageSetup fitToHeight="0" cellComments="atEnd" orientation="portrait" pageOrder="overThenDown"/>
  <drawing r:id="rId1"/>
</worksheet>
</file>