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Alex-\Documents\Openclassrooms\Data Scientist\P10_martineau_alexandre\"/>
    </mc:Choice>
  </mc:AlternateContent>
  <xr:revisionPtr revIDLastSave="0" documentId="13_ncr:1_{BFD8C7CE-6212-4A02-8A62-C00D345E29E1}" xr6:coauthVersionLast="47" xr6:coauthVersionMax="47" xr10:uidLastSave="{00000000-0000-0000-0000-000000000000}"/>
  <bookViews>
    <workbookView xWindow="-108" yWindow="-108" windowWidth="23256" windowHeight="13896" activeTab="2" xr2:uid="{00000000-000D-0000-FFFF-FFFF00000000}"/>
  </bookViews>
  <sheets>
    <sheet name="Dimensionnement" sheetId="1" r:id="rId1"/>
    <sheet name="Registre des Traitements CNIL" sheetId="6" r:id="rId2"/>
    <sheet name="Id.-Eval. Risques" sheetId="5" r:id="rId3"/>
  </sheets>
  <calcPr calcId="181029"/>
</workbook>
</file>

<file path=xl/calcChain.xml><?xml version="1.0" encoding="utf-8"?>
<calcChain xmlns="http://schemas.openxmlformats.org/spreadsheetml/2006/main">
  <c r="H17" i="1" l="1"/>
  <c r="H18" i="1" s="1"/>
  <c r="H19" i="1" s="1"/>
  <c r="H20" i="1" s="1"/>
  <c r="H16" i="1"/>
  <c r="H15" i="1"/>
  <c r="B31" i="1"/>
  <c r="C31" i="1"/>
  <c r="B11" i="1"/>
  <c r="D16" i="1"/>
  <c r="D17" i="1"/>
  <c r="D18" i="1"/>
  <c r="D19" i="1"/>
  <c r="D20" i="1"/>
  <c r="D21" i="1"/>
  <c r="D15" i="1"/>
  <c r="C22" i="1"/>
  <c r="B22" i="1"/>
  <c r="D22" i="1" l="1"/>
  <c r="B23" i="1" l="1"/>
  <c r="G15" i="1" s="1"/>
  <c r="I15" i="1" s="1"/>
  <c r="G16" i="1" l="1"/>
  <c r="I16" i="1" s="1"/>
  <c r="G17" i="1" l="1"/>
  <c r="I17" i="1" l="1"/>
  <c r="G18" i="1"/>
  <c r="I18" i="1" l="1"/>
  <c r="G19" i="1"/>
  <c r="I19" i="1" l="1"/>
  <c r="G20" i="1"/>
  <c r="I2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E6E09E5-813A-4E10-966C-BA662B9F1B4A}">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6" authorId="0" shapeId="0" xr:uid="{68261BF5-0577-4D34-BFB6-E0BE2CCDEB39}">
      <text>
        <r>
          <rPr>
            <sz val="11"/>
            <color rgb="FF000000"/>
            <rFont val="Calibri"/>
            <family val="2"/>
          </rPr>
          <t>Si le responsable du traitement est situé hors UE, il doit indiquer en plus le nom de son représentant sur le territoire de l'UE</t>
        </r>
      </text>
    </comment>
    <comment ref="A7" authorId="0" shapeId="0" xr:uid="{1FEFE04A-6BEA-4270-A714-6F9019130C99}">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9" authorId="0" shapeId="0" xr:uid="{85263C20-93D5-49BF-B8D9-FD43290D2337}">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0" authorId="0" shapeId="0" xr:uid="{C01A9E34-7345-472F-A4B6-14B620178494}">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5" authorId="0" shapeId="0" xr:uid="{96F48EA4-156C-4C7F-BAF5-AFA8625DFAD1}">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2" authorId="0" shapeId="0" xr:uid="{12BD90BB-51C7-4837-BAA5-5A4558B1A689}">
      <text>
        <r>
          <rPr>
            <sz val="11"/>
            <color rgb="FF000000"/>
            <rFont val="Calibri"/>
            <family val="2"/>
          </rPr>
          <t>Lister tous les types de personnes faisant l'objet du traitement de données.
Exemple : salariés, clients, patients, prospects …</t>
        </r>
      </text>
    </comment>
    <comment ref="A24" authorId="0" shapeId="0" xr:uid="{EFFAEED1-7540-4053-A77F-B8A855E4745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9C4D9E33-951F-4F18-B710-3C493029DA65}">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2" authorId="0" shapeId="0" xr:uid="{172EDDE4-9FA4-4C13-8DD9-00A88F74C6ED}">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37" authorId="0" shapeId="0" xr:uid="{6B004D84-25C2-4DA6-9015-BEBCE5C5FE62}">
      <text>
        <r>
          <rPr>
            <sz val="11"/>
            <color rgb="FF000000"/>
            <rFont val="Calibri"/>
            <family val="2"/>
          </rPr>
          <t>Si le responsable du traitement est situé hors UE, il doit indiquer en plus le nom de son représentant sur le territoire de l'UE</t>
        </r>
      </text>
    </comment>
    <comment ref="A38" authorId="0" shapeId="0" xr:uid="{F291C522-0639-4855-AE1D-D3DCEB77399F}">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40" authorId="0" shapeId="0" xr:uid="{12F7ED66-1C05-49E3-8C40-C94E06F8F08C}">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41" authorId="0" shapeId="0" xr:uid="{25C1A095-A371-427B-BE18-4B06F39CE1C8}">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45" authorId="0" shapeId="0" xr:uid="{613C743E-E125-4EA2-834F-A538F3A5E53A}">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8" authorId="0" shapeId="0" xr:uid="{37EAB129-9E9B-4E61-B1E6-7426237D5F3B}">
      <text>
        <r>
          <rPr>
            <sz val="11"/>
            <color rgb="FF000000"/>
            <rFont val="Calibri"/>
            <family val="2"/>
          </rPr>
          <t>Lister tous les types de personnes faisant l'objet du traitement de données.
Exemple : salariés, clients, patients, prospects …</t>
        </r>
      </text>
    </comment>
    <comment ref="A50" authorId="0" shapeId="0" xr:uid="{6F72391B-8646-4E69-920D-866796CF7142}">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2" authorId="0" shapeId="0" xr:uid="{F6FFEA40-A0D4-4ABC-91FC-E92D73BD14FA}">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6" authorId="0" shapeId="0" xr:uid="{8EEE0FF7-D8AD-4BB4-B725-3B70D634DDD9}">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61" authorId="0" shapeId="0" xr:uid="{B64DCB72-D422-4593-A5B5-631880F00203}">
      <text>
        <r>
          <rPr>
            <sz val="11"/>
            <color rgb="FF000000"/>
            <rFont val="Calibri"/>
            <family val="2"/>
          </rPr>
          <t>Si le responsable du traitement est situé hors UE, il doit indiquer en plus le nom de son représentant sur le territoire de l'UE</t>
        </r>
      </text>
    </comment>
    <comment ref="A62" authorId="0" shapeId="0" xr:uid="{E729A898-A16A-49D0-8498-E240E3815B72}">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64" authorId="0" shapeId="0" xr:uid="{C85C1152-9F3A-4B9C-A1DD-29E3B040C85B}">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65" authorId="0" shapeId="0" xr:uid="{9030BD45-3640-44AE-B111-642EE8E093B9}">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69" authorId="0" shapeId="0" xr:uid="{DDFCFB39-FB90-48C3-8393-1370146A238A}">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71" authorId="0" shapeId="0" xr:uid="{4B9F120D-E6AF-43F0-BBF1-D3676EE1D6C7}">
      <text>
        <r>
          <rPr>
            <sz val="11"/>
            <color rgb="FF000000"/>
            <rFont val="Calibri"/>
            <family val="2"/>
          </rPr>
          <t>Lister tous les types de personnes faisant l'objet du traitement de données.
Exemple : salariés, clients, patients, prospects …</t>
        </r>
      </text>
    </comment>
    <comment ref="A73" authorId="0" shapeId="0" xr:uid="{C15ABA71-339B-462F-8C22-4A699A277DD1}">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75" authorId="0" shapeId="0" xr:uid="{5CB6954B-B6AD-454E-B16B-1E07A084355F}">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78" authorId="0" shapeId="0" xr:uid="{959EA4C6-F2AE-4673-96A0-29F53E805044}">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83" authorId="0" shapeId="0" xr:uid="{DDDCC9B7-1554-457A-A02A-26F75750BFB1}">
      <text>
        <r>
          <rPr>
            <sz val="11"/>
            <color rgb="FF000000"/>
            <rFont val="Calibri"/>
            <family val="2"/>
          </rPr>
          <t>Si le responsable du traitement est situé hors UE, il doit indiquer en plus le nom de son représentant sur le territoire de l'UE</t>
        </r>
      </text>
    </comment>
    <comment ref="A84" authorId="0" shapeId="0" xr:uid="{3676D472-487C-45E2-BB07-D9A83EE8050C}">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86" authorId="0" shapeId="0" xr:uid="{5576FFA6-9D0D-49BC-97BC-2B1F2CAFF5AA}">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87" authorId="0" shapeId="0" xr:uid="{59F2F233-05E0-4C85-98B4-CEC0FBB3A95C}">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91" authorId="0" shapeId="0" xr:uid="{A9E5D021-02A0-426D-B4D1-D9A0714BFF03}">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93" authorId="0" shapeId="0" xr:uid="{46F2913E-E157-4A2F-BD83-F7E59462E307}">
      <text>
        <r>
          <rPr>
            <sz val="11"/>
            <color rgb="FF000000"/>
            <rFont val="Calibri"/>
            <family val="2"/>
          </rPr>
          <t>Lister tous les types de personnes faisant l'objet du traitement de données.
Exemple : salariés, clients, patients, prospects …</t>
        </r>
      </text>
    </comment>
    <comment ref="A95" authorId="0" shapeId="0" xr:uid="{2A5E213C-B6F2-4718-BE2C-15BEC32CF48D}">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97" authorId="0" shapeId="0" xr:uid="{866922C9-DED9-4FE8-BB0A-6794FE944125}">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00" authorId="0" shapeId="0" xr:uid="{5FC26A05-7F84-4BE3-9314-326A85965169}">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05" authorId="0" shapeId="0" xr:uid="{96A182E5-C5AF-4D28-AA02-0A87BF5D87BD}">
      <text>
        <r>
          <rPr>
            <sz val="11"/>
            <color rgb="FF000000"/>
            <rFont val="Calibri"/>
            <family val="2"/>
          </rPr>
          <t>Si le responsable du traitement est situé hors UE, il doit indiquer en plus le nom de son représentant sur le territoire de l'UE</t>
        </r>
      </text>
    </comment>
    <comment ref="A106" authorId="0" shapeId="0" xr:uid="{06CA4CA8-A917-49F1-96A9-78443590C0AD}">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08" authorId="0" shapeId="0" xr:uid="{651166FB-3167-462C-B8CF-B789ACB7B895}">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09" authorId="0" shapeId="0" xr:uid="{CC1A5D3E-2989-4083-9D1D-23CC6F40159D}">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13" authorId="0" shapeId="0" xr:uid="{5153FE3C-B128-4E21-9A1C-E4A9A617A698}">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15" authorId="0" shapeId="0" xr:uid="{CBF8EED7-FD4D-47FA-B9C8-8C7FEDD51316}">
      <text>
        <r>
          <rPr>
            <sz val="11"/>
            <color rgb="FF000000"/>
            <rFont val="Calibri"/>
            <family val="2"/>
          </rPr>
          <t>Lister tous les types de personnes faisant l'objet du traitement de données.
Exemple : salariés, clients, patients, prospects …</t>
        </r>
      </text>
    </comment>
    <comment ref="A117" authorId="0" shapeId="0" xr:uid="{F55775A2-163F-4054-9A9B-F65027E7F66F}">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119" authorId="0" shapeId="0" xr:uid="{F8ADEB2E-FDC0-420D-8285-0EC3575AFCB9}">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<sst xmlns="http://schemas.openxmlformats.org/spreadsheetml/2006/main" count="500" uniqueCount="225">
  <si>
    <t>Profil</t>
  </si>
  <si>
    <t>Jours estimés</t>
  </si>
  <si>
    <t>Coût journalier (€)</t>
  </si>
  <si>
    <t>Coût total (€)</t>
  </si>
  <si>
    <t>Data Scientist</t>
  </si>
  <si>
    <t>Data Engineer</t>
  </si>
  <si>
    <t>Développeur Mobile</t>
  </si>
  <si>
    <t>Développeur Backend</t>
  </si>
  <si>
    <t>UX/UI Designer</t>
  </si>
  <si>
    <t>DevOps / Cloud Engineer</t>
  </si>
  <si>
    <t>Scrum Master / PO</t>
  </si>
  <si>
    <t>Catégorie</t>
  </si>
  <si>
    <t>Coût initial (€)</t>
  </si>
  <si>
    <t>Coût annuel (€)</t>
  </si>
  <si>
    <t>Année</t>
  </si>
  <si>
    <t>Augmentation ventes (%)</t>
  </si>
  <si>
    <t>Gain estimé (€)</t>
  </si>
  <si>
    <t>Coûts cumulés (€)</t>
  </si>
  <si>
    <t>Gains cumulés (€)</t>
  </si>
  <si>
    <t>Sprint</t>
  </si>
  <si>
    <t>Sprint 1</t>
  </si>
  <si>
    <t>Sprint 2</t>
  </si>
  <si>
    <t>Sprint 3</t>
  </si>
  <si>
    <t>Sprint 4</t>
  </si>
  <si>
    <t>Sprint 5</t>
  </si>
  <si>
    <t>Prendre en photo mes vêtements</t>
  </si>
  <si>
    <t>Analyser et catégoriser mes vêtements</t>
  </si>
  <si>
    <t>Recommandation automatique de vêtements similaires</t>
  </si>
  <si>
    <t>Visualiser un vêtement recommandé sur ma photo</t>
  </si>
  <si>
    <t>Définir mes préférences de style et marques</t>
  </si>
  <si>
    <t>Améliorer les recommandations via feedback utilisateur</t>
  </si>
  <si>
    <t>Modifier la couleur ou la coupe d’un vêtement suggéré</t>
  </si>
  <si>
    <t>Recommandations basées sur les tendances actuelles</t>
  </si>
  <si>
    <t>Virtual Machines</t>
  </si>
  <si>
    <t xml:space="preserve">Storage Accounts </t>
  </si>
  <si>
    <t>Azure SQL Database</t>
  </si>
  <si>
    <t>Azure Functions</t>
  </si>
  <si>
    <t>Rentabilité</t>
  </si>
  <si>
    <t>Coût annuel de maintenance (€)</t>
  </si>
  <si>
    <t>TOTAL</t>
  </si>
  <si>
    <t>CA de départ</t>
  </si>
  <si>
    <t>User Story</t>
  </si>
  <si>
    <t>Gains Annuels</t>
  </si>
  <si>
    <t>Coûts Azure</t>
  </si>
  <si>
    <t>Charges par Profil</t>
  </si>
  <si>
    <t>Charges par User Story</t>
  </si>
  <si>
    <t>Balance Commerciale du Projet IA</t>
  </si>
  <si>
    <t>Ajustements techniques et reprises des connexions entre systèmes, renforcement des tests et mise en place de correctifs rapides</t>
  </si>
  <si>
    <t>Tests d’intégration réguliers avec les équipes IT, anticipation des contraintes techniques dès la conception, synchronisation des données entre les différents systèmes</t>
  </si>
  <si>
    <t>Mauvaise expérience utilisateur, impact sur les ventes, révisions techniques coûteuses</t>
  </si>
  <si>
    <t>Dysfonctionnement des recommandations sur certaines plateformes, incohérences entre l’expérience en ligne et en magasin</t>
  </si>
  <si>
    <t>Problèmes d’intégration avec le site e-commerce et les magasins physiques</t>
  </si>
  <si>
    <t>Correction rapide en cas de non-conformité détectée, audit de sécurité et plan de communication de crise</t>
  </si>
  <si>
    <t>Chiffrement et anonymisation des données, mise en place du registre CNIL et politique RGPD stricte, accès restreint aux données sensibles</t>
  </si>
  <si>
    <t>Sanctions légales, perte de confiance des utilisateurs, impact réputationnel</t>
  </si>
  <si>
    <t>Fuite de données, non-conformité aux réglementations</t>
  </si>
  <si>
    <t>Utilisation de données personnelles (images), conformité RGPD</t>
  </si>
  <si>
    <t>Ajustement du modèle IA et intégration de nouvelles données, explications améliorées dans l’interface utilisateur</t>
  </si>
  <si>
    <t>Collecte de données diversifiées et représentatives, affichage des raisons des recommandations IA pour plus de transparence, évaluation continue des résultats pour détecter d’éventuels biais</t>
  </si>
  <si>
    <t>Mauvaise expérience utilisateur, méfiance envers l’IA, impact sur l’image de la marque</t>
  </si>
  <si>
    <t>Recommandations inadaptées ou perçues comme injustes/biaisées</t>
  </si>
  <si>
    <t>Données d’entraînement biaisées, manque de transparence des recommandations IA</t>
  </si>
  <si>
    <t>Réparation rapide en cas de panne, plan de continuité de service, optimisation des serveurs et architecture technique</t>
  </si>
  <si>
    <t>Mise en place d’infrastructures évolutives et robustes, tests de charge et de performance dès la phase de développement, prévoir des alternatives aux fournisseurs critiques</t>
  </si>
  <si>
    <t>Mauvaise expérience utilisateur, baisse d’adoption, perte de chiffre d’affaires</t>
  </si>
  <si>
    <t>Indisponibilité de l’application ou ralentissements en cas de forte affluence</t>
  </si>
  <si>
    <t>Pannes techniques, problèmes d’infrastructure, scalabilité insuffisante, dépendance aux fournisseurs externes (cloud, API)</t>
  </si>
  <si>
    <t>Renforcement de la gestion de projet, revue de sprint et réajustement des objectifs</t>
  </si>
  <si>
    <t>Allocation de ressources supplémentaires, priorisation stricte des tâches, renfort temporaire</t>
  </si>
  <si>
    <t>Délais prolongés, qualité du code réduite</t>
  </si>
  <si>
    <t>Moins de temps pour développer l'application mobile, risque de retard</t>
  </si>
  <si>
    <t>Ressources développeurs partagées</t>
  </si>
  <si>
    <t>Redéfinition du MVP pour assurer un lancement rapide, recadrage du projet en cas de dérives</t>
  </si>
  <si>
    <t>Suivi serré avec SCRUM, priorisation des fonctionnalités critiques, allocation de ressources supplémentaires si besoin</t>
  </si>
  <si>
    <t>Risque de lancement tardif, perte d'avantage concurrentiel, perte d'opportunité marché</t>
  </si>
  <si>
    <t>Retard sur le projet, livraison tardive par rapport à la concurrence</t>
  </si>
  <si>
    <t>Délais très courts</t>
  </si>
  <si>
    <t>Amélioration du modèle via tests, reprise de l'entraînement avec des données corrigées</t>
  </si>
  <si>
    <t>Accompagnement par le sous-traitant, revue par un expert IA</t>
  </si>
  <si>
    <t>Modèle IA inefficace, délais supplémentaires, mauvaise précision des recommandations, impact sur l'expérience utilisateur</t>
  </si>
  <si>
    <t>Erreurs dans la conception du modèle, modèle IA sous-performant</t>
  </si>
  <si>
    <t>Data Scientist junior</t>
  </si>
  <si>
    <t>Alors …</t>
  </si>
  <si>
    <t>Si …</t>
  </si>
  <si>
    <t>Etant donné que …</t>
  </si>
  <si>
    <t>Action de correction
(si événement redouté avéré)</t>
  </si>
  <si>
    <t>Actions de prévention
(pour éviter l'événement redouté)</t>
  </si>
  <si>
    <t>Criticité
(impact x prob)</t>
  </si>
  <si>
    <t>Probabilité
(0 à 3)</t>
  </si>
  <si>
    <t>Impact
(0 à3)</t>
  </si>
  <si>
    <t>Conséquences
(en coût, délai, qualité, satisfaction client)</t>
  </si>
  <si>
    <t>Risque
(événement redouté)</t>
  </si>
  <si>
    <t>Facteurs de risque</t>
  </si>
  <si>
    <t xml:space="preserve">Description  du traitement  </t>
  </si>
  <si>
    <t>Nom du traitement</t>
  </si>
  <si>
    <t>Recommandation de vêtements basée sur l'analyse d'images</t>
  </si>
  <si>
    <t>N° / RÉF</t>
  </si>
  <si>
    <t>IA-FASHION-001</t>
  </si>
  <si>
    <t>Date de création du traitement</t>
  </si>
  <si>
    <t>JJ/MM/AAAA</t>
  </si>
  <si>
    <t>Mise à jour du traitement</t>
  </si>
  <si>
    <t>Acteurs</t>
  </si>
  <si>
    <t>Nom</t>
  </si>
  <si>
    <t>Adresse</t>
  </si>
  <si>
    <t>Code Postal</t>
  </si>
  <si>
    <t>Ville</t>
  </si>
  <si>
    <t>Pays</t>
  </si>
  <si>
    <t>Téléphone</t>
  </si>
  <si>
    <t>Adresse mél</t>
  </si>
  <si>
    <t>Responsable du traitement</t>
  </si>
  <si>
    <t>Fashion-Insta</t>
  </si>
  <si>
    <t>45 rue de la Mode</t>
  </si>
  <si>
    <t>75010</t>
  </si>
  <si>
    <t>Paris</t>
  </si>
  <si>
    <t>France</t>
  </si>
  <si>
    <t>+33 1 23 45 67 89</t>
  </si>
  <si>
    <t>contact@fashioninsta.fr</t>
  </si>
  <si>
    <t>Délégué à la protection des données</t>
  </si>
  <si>
    <t>Marie DUPONT</t>
  </si>
  <si>
    <t>+33 1 23 45 67 90</t>
  </si>
  <si>
    <t>dpo@fashioninsta.fr</t>
  </si>
  <si>
    <t>Représentant</t>
  </si>
  <si>
    <t>Alicia KEYS, VP Product</t>
  </si>
  <si>
    <t>+33 1 23 45 67 91</t>
  </si>
  <si>
    <t>alicia.keys@fashioninsta.fr</t>
  </si>
  <si>
    <t>Finalité(s) du traitement effectué</t>
  </si>
  <si>
    <t>Finalité principale</t>
  </si>
  <si>
    <t>Analyse et classification des vêtements à partir de photos personnelles pour proposer des recommandations de style</t>
  </si>
  <si>
    <t>Sous-finalité 1</t>
  </si>
  <si>
    <t>Traitement des images envoyées par l'utilisateur.</t>
  </si>
  <si>
    <t>Sous-finalité 2</t>
  </si>
  <si>
    <t>Analyse et classification des images via un modèle d'IA.</t>
  </si>
  <si>
    <t>Sous-finalité 3</t>
  </si>
  <si>
    <t>Génération et affichage des recommandations de vêtements.</t>
  </si>
  <si>
    <t>Catégories de données personnelles concernées</t>
  </si>
  <si>
    <t>Description</t>
  </si>
  <si>
    <t>Durée de conservation</t>
  </si>
  <si>
    <t>État civil, identité, données d'identification, images…</t>
  </si>
  <si>
    <t>Images personnelles (photos des vêtements pris par l'utilisateur)</t>
  </si>
  <si>
    <t>6 mois (sauf suppression manuelle par l'utilisateur)</t>
  </si>
  <si>
    <t>Vie personnelle (habitudes de vie, situation familiale, etc.)</t>
  </si>
  <si>
    <t>Métadonnées associées (date, heure, type d'éclairage, appareil utilisé)</t>
  </si>
  <si>
    <t>Informations d'ordre économique et financier (revenus, situation financière, situation fiscale, etc.)</t>
  </si>
  <si>
    <t>Préférences utilisateur (marques et styles favoris)</t>
  </si>
  <si>
    <t>Jusqu'à la suppression du compte</t>
  </si>
  <si>
    <t>Données sensibles</t>
  </si>
  <si>
    <t>Données révélant l'origine raciale ou ethnique</t>
  </si>
  <si>
    <t>Possiblement déduites des images si le modèle IA analyse des caractéristiques physiques visibles.</t>
  </si>
  <si>
    <t>Non conservées explicitement, suppression après analyse immédiate ou anonymisation</t>
  </si>
  <si>
    <t>Données biométriques aux fins d'identifier une personne physique de manière unique</t>
  </si>
  <si>
    <t>L'algorithme pourrait extraire des traits du visage ou du corps pour adapter les recommandations</t>
  </si>
  <si>
    <t>Suppression immédiate après traitement ou conservation anonymisée si nécessaire à l’amélioration du modèle</t>
  </si>
  <si>
    <t>Catégories de personnes concernées</t>
  </si>
  <si>
    <t>Précisions</t>
  </si>
  <si>
    <t>Catégorie de personnes 1</t>
  </si>
  <si>
    <t>Clients</t>
  </si>
  <si>
    <t>Utilisateurs de l'application (adultes et adolescents)</t>
  </si>
  <si>
    <t>Destinataires</t>
  </si>
  <si>
    <t>Type de destinataire</t>
  </si>
  <si>
    <t>Destinataire 1</t>
  </si>
  <si>
    <t>Service interne qui traite les données</t>
  </si>
  <si>
    <t>Algorithmes IA de recommandation, bases de données de classification</t>
  </si>
  <si>
    <t>Destinataire 2</t>
  </si>
  <si>
    <t>Partenaires institutionnels ou commerciaux</t>
  </si>
  <si>
    <t>Partenaires mode pour l'affichage des recommandations (uniquement si consentement utilisateur)</t>
  </si>
  <si>
    <t>Mesures de sécurité</t>
  </si>
  <si>
    <t>Type de mesure de sécurité</t>
  </si>
  <si>
    <t>Mesure de sécurité 1</t>
  </si>
  <si>
    <t>Chiffrement des données</t>
  </si>
  <si>
    <t>Chiffrement des données en transit et au repos</t>
  </si>
  <si>
    <t>Mesure de sécurité 2</t>
  </si>
  <si>
    <t>Autres mesures (à préciser)</t>
  </si>
  <si>
    <t>Authentification forte pour accéder aux données utilisateur</t>
  </si>
  <si>
    <t>Mesure de sécurité 3</t>
  </si>
  <si>
    <t>Stockage sécurisé sur serveurs conformes au RGPD</t>
  </si>
  <si>
    <t>Définition des préférences de style et marques</t>
  </si>
  <si>
    <t>IA-FASHION-002</t>
  </si>
  <si>
    <t>Permettre aux utilisateurs de définir leurs préférences en matière de style et de marques afin d'améliorer la personnalisation des recommandations.</t>
  </si>
  <si>
    <t>Enregistrement des préférences de style et de marques</t>
  </si>
  <si>
    <t>Utilisation des préférences pour affiner les recommandations</t>
  </si>
  <si>
    <t>Informations liées aux préférences de l'utilisateur (styles, marques favoris)</t>
  </si>
  <si>
    <t>Préférences liées au style et à la mode</t>
  </si>
  <si>
    <t>Utilisateurs de l'application ayant défini des préférences</t>
  </si>
  <si>
    <t>Algorithmes IA de recommandation</t>
  </si>
  <si>
    <t>Chiffrement des préférences de l'utilisateur</t>
  </si>
  <si>
    <t>Contrôle d'accès des utilisateurs</t>
  </si>
  <si>
    <t>Accès restreint aux informations personnelles des utilisateurs</t>
  </si>
  <si>
    <t>Amélioration des recommandations via feedback utilisateur</t>
  </si>
  <si>
    <t>IA-FASHION-003</t>
  </si>
  <si>
    <t>Améliorer la pertinence des recommandations en analysant le feedback des utilisateurs.</t>
  </si>
  <si>
    <t>Collecte de feedback utilisateur sur les recommandations</t>
  </si>
  <si>
    <t>Analyse du feedback pour ajuster les futures recommandations</t>
  </si>
  <si>
    <t>Feedback utilisateur sur les suggestions de mode</t>
  </si>
  <si>
    <t>1 an</t>
  </si>
  <si>
    <t>Utilisateurs ayant fourni un feedback</t>
  </si>
  <si>
    <t>Équipe d'IA traitant les feedbacks utilisateurs</t>
  </si>
  <si>
    <t>Chiffrement des feedbacks</t>
  </si>
  <si>
    <t>Modification de la couleur ou coupe d’un vêtement suggéré</t>
  </si>
  <si>
    <t>IA-FASHION-004</t>
  </si>
  <si>
    <t>Permettre aux utilisateurs de personnaliser les vêtements recommandés en modifiant leur couleur ou coupe.</t>
  </si>
  <si>
    <t>Modifications des couleurs ou de la coupe d'un vêtement via l'application</t>
  </si>
  <si>
    <t>Affichage des nouvelles recommandations après modifications</t>
  </si>
  <si>
    <t>Image modifiée des vêtements recommandés</t>
  </si>
  <si>
    <t>Utilisateurs ayant modifié des suggestions de vêtements</t>
  </si>
  <si>
    <t>Algorithmes de personnalisation des vêtements</t>
  </si>
  <si>
    <t>Chiffrement des modifications de vêtements</t>
  </si>
  <si>
    <t>IA-FASHION-005</t>
  </si>
  <si>
    <t>Adapter les recommandations en fonction des tendances mode actuelles</t>
  </si>
  <si>
    <t>Suivi des tendances mode actuelles (via blogs, réseaux sociaux)</t>
  </si>
  <si>
    <t>Personnalisation des recommandations en fonction des tendances et des préférences utilisateurs</t>
  </si>
  <si>
    <t>Données d'historique d'achat et préférences d'achat</t>
  </si>
  <si>
    <t>Utilisateurs intéressés par les tendances de mode</t>
  </si>
  <si>
    <t>Algorithmes d'analyse des tendances</t>
  </si>
  <si>
    <t>Chiffrement des données relatives aux tendances et aux utilisateurs</t>
  </si>
  <si>
    <t>Tâche</t>
  </si>
  <si>
    <t>Début (jours)</t>
  </si>
  <si>
    <t>Durée (jours)</t>
  </si>
  <si>
    <t>Conception de l’interface utilisateur et définition de l’architecture technique.</t>
  </si>
  <si>
    <t>Définition des premières recommandations IA.</t>
  </si>
  <si>
    <t>Développement des fonctionnalités de personnalisation des recommandations.</t>
  </si>
  <si>
    <t>Tests de personnalisation en fonction des profils utilisateurs.</t>
  </si>
  <si>
    <t>Intégration des feedbacks utilisateurs et ajustements de l’IA.</t>
  </si>
  <si>
    <t>Implémentation d'une fonctionnalité de suivi des préférences.</t>
  </si>
  <si>
    <t>Tests de performance, validation des recommandations et intégration de l'IA avancée.</t>
  </si>
  <si>
    <t>Préparation du lancement, tests de charge et intégration finale avec e-commerce.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</si>
</sst>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quot; &quot;##&quot; &quot;##&quot; &quot;##&quot; &quot;#0"/>
  </numFmts>
  <fonts count="15"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b/>
      <sz val="11"/>
      <name val="Calibri"/>
      <family val="2"/>
      <scheme val="minor"/>
    </font>
    <font>
      <u/>
      <sz val="11"/>
      <color theme="10"/>
      <name val="Calibri"/>
      <family val="2"/>
      <scheme val="minor"/>
    </font>
    <font>
      <b/>
      <sz val="11"/>
      <color rgb="FFFFFFFF"/>
      <name val="Georgia"/>
      <family val="1"/>
    </font>
    <font>
      <sz val="11"/>
      <color rgb="FFFFFFFF"/>
      <name val="Georgia"/>
      <family val="1"/>
    </font>
    <font>
      <b/>
      <sz val="11"/>
      <color rgb="FF1F4E78"/>
      <name val="Georgia"/>
      <family val="1"/>
    </font>
    <font>
      <sz val="11"/>
      <color rgb="FF000000"/>
      <name val="Georgia"/>
      <family val="1"/>
    </font>
    <font>
      <b/>
      <sz val="11"/>
      <color theme="8" tint="-0.499984740745262"/>
      <name val="Georgia"/>
      <family val="1"/>
    </font>
    <font>
      <sz val="11"/>
      <color rgb="FF000000"/>
      <name val="Calibri"/>
      <family val="2"/>
    </font>
  </fonts>
  <fills count="14">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002060"/>
        <bgColor indexed="64"/>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theme="0" tint="-0.249977111117893"/>
        <bgColor indexed="64"/>
      </patternFill>
    </fill>
  </fills>
  <borders count="5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style="medium">
        <color indexed="64"/>
      </top>
      <bottom style="thin">
        <color auto="1"/>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rgb="FFFFFFFF"/>
      </bottom>
      <diagonal/>
    </border>
    <border>
      <left/>
      <right/>
      <top style="medium">
        <color indexed="64"/>
      </top>
      <bottom style="thin">
        <color rgb="FFFFFFFF"/>
      </bottom>
      <diagonal/>
    </border>
    <border>
      <left/>
      <right style="medium">
        <color indexed="64"/>
      </right>
      <top style="medium">
        <color indexed="64"/>
      </top>
      <bottom style="thin">
        <color rgb="FFFFFFFF"/>
      </bottom>
      <diagonal/>
    </border>
    <border>
      <left style="medium">
        <color indexed="64"/>
      </left>
      <right/>
      <top/>
      <bottom style="thin">
        <color rgb="FFFFFFFF"/>
      </bottom>
      <diagonal/>
    </border>
    <border>
      <left/>
      <right style="medium">
        <color rgb="FF000000"/>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top style="thin">
        <color rgb="FFFFFFFF"/>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medium">
        <color indexed="64"/>
      </right>
      <top/>
      <bottom style="thin">
        <color rgb="FFFFFFFF"/>
      </bottom>
      <diagonal/>
    </border>
    <border>
      <left style="thin">
        <color rgb="FFFFFFFF"/>
      </left>
      <right style="medium">
        <color rgb="FF000000"/>
      </right>
      <top style="thin">
        <color rgb="FFFFFFFF"/>
      </top>
      <bottom/>
      <diagonal/>
    </border>
    <border>
      <left style="thin">
        <color rgb="FFFFFFFF"/>
      </left>
      <right style="medium">
        <color indexed="64"/>
      </right>
      <top style="thin">
        <color rgb="FFFFFFFF"/>
      </top>
      <bottom/>
      <diagonal/>
    </border>
    <border>
      <left style="thin">
        <color rgb="FFFFFFFF"/>
      </left>
      <right style="medium">
        <color rgb="FF000000"/>
      </right>
      <top/>
      <bottom style="thin">
        <color rgb="FFFFFFFF"/>
      </bottom>
      <diagonal/>
    </border>
    <border>
      <left style="thin">
        <color rgb="FFFFFFFF"/>
      </left>
      <right style="thin">
        <color rgb="FFFFFFFF"/>
      </right>
      <top style="thin">
        <color rgb="FFFFFFFF"/>
      </top>
      <bottom style="medium">
        <color indexed="64"/>
      </bottom>
      <diagonal/>
    </border>
    <border>
      <left style="thin">
        <color rgb="FFFFFFFF"/>
      </left>
      <right style="medium">
        <color rgb="FF000000"/>
      </right>
      <top style="thin">
        <color rgb="FFFFFFFF"/>
      </top>
      <bottom style="medium">
        <color indexed="64"/>
      </bottom>
      <diagonal/>
    </border>
    <border>
      <left style="thin">
        <color rgb="FFFFFFFF"/>
      </left>
      <right style="medium">
        <color indexed="64"/>
      </right>
      <top style="thin">
        <color rgb="FFFFFFFF"/>
      </top>
      <bottom style="medium">
        <color indexed="64"/>
      </bottom>
      <diagonal/>
    </border>
    <border>
      <left style="medium">
        <color rgb="FF000000"/>
      </left>
      <right/>
      <top style="medium">
        <color rgb="FF000000"/>
      </top>
      <bottom style="thin">
        <color rgb="FFFFFFFF"/>
      </bottom>
      <diagonal/>
    </border>
    <border>
      <left/>
      <right/>
      <top style="medium">
        <color rgb="FF000000"/>
      </top>
      <bottom style="thin">
        <color rgb="FFFFFFFF"/>
      </bottom>
      <diagonal/>
    </border>
    <border>
      <left/>
      <right style="medium">
        <color rgb="FF000000"/>
      </right>
      <top style="medium">
        <color rgb="FF000000"/>
      </top>
      <bottom style="thin">
        <color rgb="FFFFFFFF"/>
      </bottom>
      <diagonal/>
    </border>
    <border>
      <left style="medium">
        <color rgb="FF000000"/>
      </left>
      <right/>
      <top/>
      <bottom style="thin">
        <color rgb="FFFFFFFF"/>
      </bottom>
      <diagonal/>
    </border>
    <border>
      <left style="medium">
        <color rgb="FF000000"/>
      </left>
      <right/>
      <top style="thin">
        <color rgb="FFFFFFFF"/>
      </top>
      <bottom style="thin">
        <color rgb="FFFFFFFF"/>
      </bottom>
      <diagonal/>
    </border>
    <border>
      <left style="medium">
        <color rgb="FF000000"/>
      </left>
      <right style="thin">
        <color rgb="FFFFFFFF"/>
      </right>
      <top style="thin">
        <color rgb="FFFFFFFF"/>
      </top>
      <bottom style="thin">
        <color rgb="FFFFFFFF"/>
      </bottom>
      <diagonal/>
    </border>
    <border>
      <left style="medium">
        <color rgb="FF000000"/>
      </left>
      <right/>
      <top/>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thin">
        <color rgb="FFFFFFFF"/>
      </left>
      <right style="medium">
        <color rgb="FF000000"/>
      </right>
      <top/>
      <bottom style="medium">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3">
    <xf numFmtId="0" fontId="0" fillId="0" borderId="0"/>
    <xf numFmtId="43" fontId="2" fillId="0" borderId="0" applyFont="0" applyFill="0" applyBorder="0" applyAlignment="0" applyProtection="0"/>
    <xf numFmtId="0" fontId="8" fillId="0" borderId="0" applyNumberFormat="0" applyFill="0" applyBorder="0" applyAlignment="0" applyProtection="0"/>
  </cellStyleXfs>
  <cellXfs count="157">
    <xf numFmtId="0" fontId="0" fillId="0" borderId="0" xfId="0"/>
    <xf numFmtId="164" fontId="0" fillId="0" borderId="0" xfId="1" applyNumberFormat="1" applyFont="1"/>
    <xf numFmtId="0" fontId="3" fillId="2" borderId="10" xfId="0" applyFont="1" applyFill="1" applyBorder="1" applyAlignment="1">
      <alignment horizontal="center" vertical="top"/>
    </xf>
    <xf numFmtId="0" fontId="3" fillId="2" borderId="7" xfId="0" applyFont="1" applyFill="1" applyBorder="1" applyAlignment="1">
      <alignment horizontal="center" vertical="top"/>
    </xf>
    <xf numFmtId="164" fontId="3" fillId="2" borderId="11" xfId="1" applyNumberFormat="1" applyFont="1" applyFill="1" applyBorder="1"/>
    <xf numFmtId="0" fontId="0" fillId="3" borderId="1" xfId="0" applyFill="1" applyBorder="1"/>
    <xf numFmtId="164" fontId="0" fillId="3" borderId="9" xfId="1" applyNumberFormat="1" applyFont="1" applyFill="1" applyBorder="1"/>
    <xf numFmtId="164" fontId="0" fillId="3" borderId="0" xfId="1" applyNumberFormat="1" applyFont="1" applyFill="1" applyBorder="1"/>
    <xf numFmtId="164" fontId="4" fillId="3" borderId="12" xfId="1" applyNumberFormat="1" applyFont="1" applyFill="1" applyBorder="1"/>
    <xf numFmtId="0" fontId="0" fillId="4" borderId="1" xfId="0" applyFill="1" applyBorder="1"/>
    <xf numFmtId="164" fontId="0" fillId="4" borderId="9" xfId="1" applyNumberFormat="1" applyFont="1" applyFill="1" applyBorder="1"/>
    <xf numFmtId="164" fontId="0" fillId="4" borderId="0" xfId="1" applyNumberFormat="1" applyFont="1" applyFill="1" applyBorder="1"/>
    <xf numFmtId="164" fontId="4" fillId="4" borderId="12" xfId="1" applyNumberFormat="1" applyFont="1" applyFill="1" applyBorder="1"/>
    <xf numFmtId="164" fontId="0" fillId="4" borderId="13" xfId="1" applyNumberFormat="1" applyFont="1" applyFill="1" applyBorder="1"/>
    <xf numFmtId="164" fontId="0" fillId="4" borderId="4" xfId="1" applyNumberFormat="1" applyFont="1" applyFill="1" applyBorder="1"/>
    <xf numFmtId="164" fontId="5" fillId="4" borderId="14" xfId="1" applyNumberFormat="1" applyFont="1" applyFill="1" applyBorder="1"/>
    <xf numFmtId="0" fontId="3" fillId="2" borderId="6"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3" borderId="0" xfId="0" applyFill="1"/>
    <xf numFmtId="164" fontId="0" fillId="3" borderId="2" xfId="1" applyNumberFormat="1" applyFont="1" applyFill="1" applyBorder="1"/>
    <xf numFmtId="0" fontId="0" fillId="3" borderId="19" xfId="0" applyFill="1" applyBorder="1"/>
    <xf numFmtId="0" fontId="0" fillId="3" borderId="12" xfId="0" applyFill="1" applyBorder="1"/>
    <xf numFmtId="0" fontId="3" fillId="2" borderId="6" xfId="0" applyFont="1" applyFill="1" applyBorder="1"/>
    <xf numFmtId="0" fontId="3" fillId="2" borderId="11" xfId="0" applyFont="1" applyFill="1" applyBorder="1" applyAlignment="1">
      <alignment horizontal="center"/>
    </xf>
    <xf numFmtId="0" fontId="3" fillId="2" borderId="18" xfId="0" applyFont="1" applyFill="1" applyBorder="1" applyAlignment="1">
      <alignment horizontal="center" vertical="top"/>
    </xf>
    <xf numFmtId="164" fontId="3" fillId="2" borderId="10" xfId="1" applyNumberFormat="1" applyFont="1" applyFill="1" applyBorder="1" applyAlignment="1">
      <alignment horizontal="center" vertical="top"/>
    </xf>
    <xf numFmtId="164" fontId="3" fillId="2" borderId="8" xfId="1" applyNumberFormat="1" applyFont="1" applyFill="1" applyBorder="1" applyAlignment="1">
      <alignment horizontal="center" vertical="top"/>
    </xf>
    <xf numFmtId="164" fontId="3" fillId="2" borderId="6" xfId="1" applyNumberFormat="1" applyFont="1" applyFill="1" applyBorder="1"/>
    <xf numFmtId="164" fontId="3" fillId="2" borderId="15" xfId="1" applyNumberFormat="1" applyFont="1" applyFill="1" applyBorder="1" applyAlignment="1">
      <alignment horizontal="center" vertical="top"/>
    </xf>
    <xf numFmtId="0" fontId="3" fillId="2" borderId="16" xfId="0" applyFont="1" applyFill="1" applyBorder="1" applyAlignment="1">
      <alignment horizontal="center" vertical="top"/>
    </xf>
    <xf numFmtId="0" fontId="0" fillId="4" borderId="19" xfId="0" applyFill="1" applyBorder="1"/>
    <xf numFmtId="164" fontId="3" fillId="2" borderId="17" xfId="1" applyNumberFormat="1" applyFont="1" applyFill="1" applyBorder="1" applyAlignment="1">
      <alignment horizontal="center" vertical="top"/>
    </xf>
    <xf numFmtId="164" fontId="0" fillId="4" borderId="2" xfId="1" applyNumberFormat="1" applyFont="1" applyFill="1" applyBorder="1"/>
    <xf numFmtId="0" fontId="0" fillId="4" borderId="12" xfId="0" applyFill="1" applyBorder="1"/>
    <xf numFmtId="0" fontId="0" fillId="4" borderId="0" xfId="0" applyFill="1"/>
    <xf numFmtId="164" fontId="0" fillId="4" borderId="5" xfId="1" applyNumberFormat="1" applyFont="1" applyFill="1" applyBorder="1"/>
    <xf numFmtId="0" fontId="1" fillId="5" borderId="6" xfId="0" applyFont="1" applyFill="1" applyBorder="1"/>
    <xf numFmtId="164" fontId="1" fillId="5" borderId="10" xfId="1" applyNumberFormat="1" applyFont="1" applyFill="1" applyBorder="1"/>
    <xf numFmtId="164" fontId="1" fillId="5" borderId="8" xfId="1" applyNumberFormat="1" applyFont="1" applyFill="1" applyBorder="1"/>
    <xf numFmtId="0" fontId="1" fillId="5" borderId="11" xfId="0" applyFont="1" applyFill="1" applyBorder="1"/>
    <xf numFmtId="0" fontId="1" fillId="5" borderId="18" xfId="0" applyFont="1" applyFill="1" applyBorder="1"/>
    <xf numFmtId="0" fontId="1" fillId="5" borderId="7" xfId="0" applyFont="1" applyFill="1" applyBorder="1"/>
    <xf numFmtId="164" fontId="1" fillId="3" borderId="9" xfId="1" applyNumberFormat="1" applyFont="1" applyFill="1" applyBorder="1" applyAlignment="1">
      <alignment horizontal="right"/>
    </xf>
    <xf numFmtId="164" fontId="0" fillId="0" borderId="0" xfId="1" applyNumberFormat="1" applyFont="1" applyFill="1"/>
    <xf numFmtId="0" fontId="0" fillId="3" borderId="1" xfId="0" applyFill="1" applyBorder="1" applyAlignment="1">
      <alignment horizontal="center"/>
    </xf>
    <xf numFmtId="0" fontId="0" fillId="4" borderId="1" xfId="0" applyFill="1" applyBorder="1" applyAlignment="1">
      <alignment horizontal="center"/>
    </xf>
    <xf numFmtId="0" fontId="0" fillId="4" borderId="3" xfId="0" applyFill="1" applyBorder="1" applyAlignment="1">
      <alignment horizontal="center"/>
    </xf>
    <xf numFmtId="0" fontId="6" fillId="6" borderId="20" xfId="0" applyFont="1" applyFill="1" applyBorder="1" applyAlignment="1">
      <alignment horizontal="left" vertical="center" wrapText="1"/>
    </xf>
    <xf numFmtId="0" fontId="7" fillId="6" borderId="20" xfId="0" applyFont="1" applyFill="1" applyBorder="1" applyAlignment="1">
      <alignment horizontal="center" vertical="center" wrapText="1"/>
    </xf>
    <xf numFmtId="0" fontId="7" fillId="6" borderId="20" xfId="0" applyFont="1" applyFill="1" applyBorder="1" applyAlignment="1">
      <alignment horizontal="left" vertical="center" wrapText="1"/>
    </xf>
    <xf numFmtId="0" fontId="3" fillId="7" borderId="20" xfId="0" applyFont="1" applyFill="1" applyBorder="1" applyAlignment="1">
      <alignment horizontal="center" vertical="top" wrapText="1"/>
    </xf>
    <xf numFmtId="0" fontId="3" fillId="8" borderId="20" xfId="0" applyFont="1" applyFill="1" applyBorder="1" applyAlignment="1">
      <alignment horizontal="center" vertical="top" wrapText="1"/>
    </xf>
    <xf numFmtId="0" fontId="9" fillId="9" borderId="21" xfId="0" applyFont="1" applyFill="1" applyBorder="1" applyAlignment="1">
      <alignment horizontal="right" vertical="center" wrapText="1"/>
    </xf>
    <xf numFmtId="49" fontId="10" fillId="9" borderId="22" xfId="0" applyNumberFormat="1" applyFont="1" applyFill="1" applyBorder="1" applyAlignment="1">
      <alignment horizontal="center" vertical="top"/>
    </xf>
    <xf numFmtId="49" fontId="10" fillId="9" borderId="23" xfId="0" applyNumberFormat="1" applyFont="1" applyFill="1" applyBorder="1" applyAlignment="1">
      <alignment horizontal="center" vertical="top"/>
    </xf>
    <xf numFmtId="0" fontId="9" fillId="10" borderId="24" xfId="0" applyFont="1" applyFill="1" applyBorder="1" applyAlignment="1">
      <alignment horizontal="right" vertical="center" wrapText="1"/>
    </xf>
    <xf numFmtId="0" fontId="9" fillId="10" borderId="27" xfId="0" applyFont="1" applyFill="1" applyBorder="1" applyAlignment="1">
      <alignment horizontal="right" vertical="center" wrapText="1"/>
    </xf>
    <xf numFmtId="0" fontId="9" fillId="10" borderId="28" xfId="0" applyFont="1" applyFill="1" applyBorder="1" applyAlignment="1">
      <alignment horizontal="right" vertical="center" wrapText="1"/>
    </xf>
    <xf numFmtId="0" fontId="9" fillId="9" borderId="27" xfId="0" applyFont="1" applyFill="1" applyBorder="1" applyAlignment="1">
      <alignment horizontal="right" vertical="center" wrapText="1"/>
    </xf>
    <xf numFmtId="0" fontId="9" fillId="9" borderId="31" xfId="0" applyFont="1" applyFill="1" applyBorder="1" applyAlignment="1">
      <alignment horizontal="center" vertical="center"/>
    </xf>
    <xf numFmtId="0" fontId="9" fillId="9" borderId="30" xfId="0" applyFont="1" applyFill="1" applyBorder="1" applyAlignment="1">
      <alignment horizontal="center" vertical="center" wrapText="1"/>
    </xf>
    <xf numFmtId="14" fontId="11" fillId="11" borderId="32" xfId="0" applyNumberFormat="1" applyFont="1" applyFill="1" applyBorder="1" applyAlignment="1">
      <alignment horizontal="left" vertical="center"/>
    </xf>
    <xf numFmtId="49" fontId="11" fillId="11" borderId="33" xfId="0" applyNumberFormat="1" applyFont="1" applyFill="1" applyBorder="1" applyAlignment="1">
      <alignment vertical="center" wrapText="1"/>
    </xf>
    <xf numFmtId="49" fontId="11" fillId="11" borderId="33" xfId="0" applyNumberFormat="1" applyFont="1" applyFill="1" applyBorder="1" applyAlignment="1">
      <alignment vertical="center"/>
    </xf>
    <xf numFmtId="49" fontId="8" fillId="11" borderId="26" xfId="2" applyNumberFormat="1" applyFill="1" applyBorder="1" applyAlignment="1">
      <alignment vertical="center" wrapText="1"/>
    </xf>
    <xf numFmtId="49" fontId="11" fillId="12" borderId="32" xfId="0" applyNumberFormat="1" applyFont="1" applyFill="1" applyBorder="1" applyAlignment="1">
      <alignment horizontal="left" vertical="center" shrinkToFit="1"/>
    </xf>
    <xf numFmtId="49" fontId="11" fillId="12" borderId="33" xfId="0" applyNumberFormat="1" applyFont="1" applyFill="1" applyBorder="1" applyAlignment="1">
      <alignment horizontal="left" vertical="center"/>
    </xf>
    <xf numFmtId="165" fontId="8" fillId="12" borderId="26" xfId="2" applyNumberFormat="1" applyFill="1" applyBorder="1" applyAlignment="1">
      <alignment horizontal="left" vertical="center" wrapText="1"/>
    </xf>
    <xf numFmtId="49" fontId="11" fillId="12" borderId="34" xfId="0" applyNumberFormat="1" applyFont="1" applyFill="1" applyBorder="1" applyAlignment="1">
      <alignment horizontal="left" vertical="center" shrinkToFit="1"/>
    </xf>
    <xf numFmtId="49" fontId="8" fillId="12" borderId="26" xfId="2" applyNumberFormat="1" applyFill="1" applyBorder="1" applyAlignment="1">
      <alignment horizontal="left" vertical="center" wrapText="1"/>
    </xf>
    <xf numFmtId="49" fontId="12" fillId="9" borderId="35" xfId="0" applyNumberFormat="1" applyFont="1" applyFill="1" applyBorder="1" applyAlignment="1">
      <alignment vertical="top"/>
    </xf>
    <xf numFmtId="49" fontId="12" fillId="9" borderId="26" xfId="0" applyNumberFormat="1" applyFont="1" applyFill="1" applyBorder="1" applyAlignment="1">
      <alignment vertical="top"/>
    </xf>
    <xf numFmtId="0" fontId="9" fillId="9" borderId="1" xfId="0" applyFont="1" applyFill="1" applyBorder="1" applyAlignment="1">
      <alignment horizontal="right" vertical="center" wrapText="1"/>
    </xf>
    <xf numFmtId="0" fontId="9" fillId="9" borderId="29" xfId="0" applyFont="1" applyFill="1" applyBorder="1" applyAlignment="1">
      <alignment horizontal="center" vertical="center"/>
    </xf>
    <xf numFmtId="0" fontId="9" fillId="10" borderId="3" xfId="0" applyFont="1" applyFill="1" applyBorder="1" applyAlignment="1">
      <alignment horizontal="right" vertical="center" wrapText="1"/>
    </xf>
    <xf numFmtId="0" fontId="9" fillId="9" borderId="44" xfId="0" applyFont="1" applyFill="1" applyBorder="1" applyAlignment="1">
      <alignment horizontal="right" vertical="center" wrapText="1"/>
    </xf>
    <xf numFmtId="49" fontId="10" fillId="9" borderId="45" xfId="0" applyNumberFormat="1" applyFont="1" applyFill="1" applyBorder="1" applyAlignment="1">
      <alignment horizontal="center" vertical="top"/>
    </xf>
    <xf numFmtId="49" fontId="10" fillId="9" borderId="46" xfId="0" applyNumberFormat="1" applyFont="1" applyFill="1" applyBorder="1" applyAlignment="1">
      <alignment horizontal="center" vertical="top"/>
    </xf>
    <xf numFmtId="0" fontId="9" fillId="10" borderId="47" xfId="0" applyFont="1" applyFill="1" applyBorder="1" applyAlignment="1">
      <alignment horizontal="right" vertical="center" wrapText="1"/>
    </xf>
    <xf numFmtId="0" fontId="9" fillId="10" borderId="48" xfId="0" applyFont="1" applyFill="1" applyBorder="1" applyAlignment="1">
      <alignment horizontal="right" vertical="center" wrapText="1"/>
    </xf>
    <xf numFmtId="0" fontId="9" fillId="10" borderId="49" xfId="0" applyFont="1" applyFill="1" applyBorder="1" applyAlignment="1">
      <alignment horizontal="right" vertical="center" wrapText="1"/>
    </xf>
    <xf numFmtId="0" fontId="9" fillId="9" borderId="48" xfId="0" applyFont="1" applyFill="1" applyBorder="1" applyAlignment="1">
      <alignment horizontal="right" vertical="center" wrapText="1"/>
    </xf>
    <xf numFmtId="49" fontId="8" fillId="11" borderId="25" xfId="2" applyNumberFormat="1" applyFill="1" applyBorder="1" applyAlignment="1">
      <alignment vertical="center" wrapText="1"/>
    </xf>
    <xf numFmtId="165" fontId="8" fillId="12" borderId="25" xfId="2" applyNumberFormat="1" applyFill="1" applyBorder="1" applyAlignment="1">
      <alignment horizontal="left" vertical="center" wrapText="1"/>
    </xf>
    <xf numFmtId="49" fontId="8" fillId="12" borderId="25" xfId="2" applyNumberFormat="1" applyFill="1" applyBorder="1" applyAlignment="1">
      <alignment horizontal="left" vertical="center" wrapText="1"/>
    </xf>
    <xf numFmtId="49" fontId="12" fillId="9" borderId="25" xfId="0" applyNumberFormat="1" applyFont="1" applyFill="1" applyBorder="1" applyAlignment="1">
      <alignment vertical="top"/>
    </xf>
    <xf numFmtId="0" fontId="9" fillId="9" borderId="50" xfId="0" applyFont="1" applyFill="1" applyBorder="1" applyAlignment="1">
      <alignment horizontal="right" vertical="center" wrapText="1"/>
    </xf>
    <xf numFmtId="0" fontId="9" fillId="10" borderId="51" xfId="0" applyFont="1" applyFill="1" applyBorder="1" applyAlignment="1">
      <alignment horizontal="right" vertical="center" wrapText="1"/>
    </xf>
    <xf numFmtId="164" fontId="0" fillId="0" borderId="0" xfId="0" applyNumberFormat="1"/>
    <xf numFmtId="0" fontId="0" fillId="13" borderId="0" xfId="0" applyFill="1" applyAlignment="1">
      <alignment vertical="center" wrapText="1"/>
    </xf>
    <xf numFmtId="0" fontId="0" fillId="3" borderId="0" xfId="0" applyFill="1" applyAlignment="1">
      <alignment vertical="center" wrapText="1"/>
    </xf>
    <xf numFmtId="0" fontId="0" fillId="3" borderId="4" xfId="0" applyFill="1" applyBorder="1" applyAlignment="1">
      <alignment vertical="center" wrapText="1"/>
    </xf>
    <xf numFmtId="0" fontId="3" fillId="2" borderId="55" xfId="0" applyFont="1" applyFill="1" applyBorder="1" applyAlignment="1">
      <alignment horizontal="center" vertical="center" wrapText="1"/>
    </xf>
    <xf numFmtId="0" fontId="3" fillId="2" borderId="55" xfId="0" applyFont="1" applyFill="1" applyBorder="1" applyAlignment="1">
      <alignment vertical="center" wrapText="1"/>
    </xf>
    <xf numFmtId="164" fontId="3" fillId="2" borderId="56" xfId="1" applyNumberFormat="1" applyFont="1" applyFill="1" applyBorder="1" applyAlignment="1">
      <alignment vertical="center" wrapText="1"/>
    </xf>
    <xf numFmtId="164" fontId="0" fillId="13" borderId="0" xfId="1" applyNumberFormat="1" applyFont="1" applyFill="1" applyBorder="1" applyAlignment="1">
      <alignment horizontal="center" vertical="center" wrapText="1"/>
    </xf>
    <xf numFmtId="164" fontId="0" fillId="13" borderId="2" xfId="1" applyNumberFormat="1" applyFont="1" applyFill="1" applyBorder="1" applyAlignment="1">
      <alignment horizontal="center" vertical="center" wrapText="1"/>
    </xf>
    <xf numFmtId="164" fontId="0" fillId="3" borderId="0" xfId="1" applyNumberFormat="1" applyFont="1" applyFill="1" applyBorder="1" applyAlignment="1">
      <alignment horizontal="center" vertical="center" wrapText="1"/>
    </xf>
    <xf numFmtId="164" fontId="0" fillId="3" borderId="2" xfId="1" applyNumberFormat="1"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164" fontId="0" fillId="3" borderId="4" xfId="1" applyNumberFormat="1" applyFont="1" applyFill="1" applyBorder="1" applyAlignment="1">
      <alignment horizontal="center" vertical="center" wrapText="1"/>
    </xf>
    <xf numFmtId="164" fontId="0" fillId="3" borderId="5" xfId="1" applyNumberFormat="1" applyFont="1" applyFill="1" applyBorder="1" applyAlignment="1">
      <alignment horizontal="center" vertical="center" wrapText="1"/>
    </xf>
    <xf numFmtId="0" fontId="1" fillId="3" borderId="5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0" borderId="4" xfId="0" applyFont="1" applyBorder="1" applyAlignment="1">
      <alignment horizontal="left"/>
    </xf>
    <xf numFmtId="164" fontId="1" fillId="3" borderId="6" xfId="0" applyNumberFormat="1" applyFont="1" applyFill="1" applyBorder="1" applyAlignment="1">
      <alignment horizontal="center"/>
    </xf>
    <xf numFmtId="164" fontId="1" fillId="3" borderId="7" xfId="0" applyNumberFormat="1" applyFont="1" applyFill="1" applyBorder="1" applyAlignment="1">
      <alignment horizontal="center"/>
    </xf>
    <xf numFmtId="164" fontId="1" fillId="3" borderId="8" xfId="0" applyNumberFormat="1" applyFont="1" applyFill="1" applyBorder="1" applyAlignment="1">
      <alignment horizontal="center"/>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1" fillId="12" borderId="25" xfId="0" applyFont="1" applyFill="1" applyBorder="1" applyAlignment="1">
      <alignment vertical="center"/>
    </xf>
    <xf numFmtId="0" fontId="11" fillId="12" borderId="26" xfId="0" applyFont="1" applyFill="1" applyBorder="1" applyAlignment="1">
      <alignment vertical="center"/>
    </xf>
    <xf numFmtId="0" fontId="11" fillId="11" borderId="29" xfId="0" applyFont="1" applyFill="1" applyBorder="1" applyAlignment="1">
      <alignment vertical="center"/>
    </xf>
    <xf numFmtId="0" fontId="11" fillId="11" borderId="30" xfId="0" applyFont="1" applyFill="1" applyBorder="1" applyAlignment="1">
      <alignment vertical="center"/>
    </xf>
    <xf numFmtId="0" fontId="9" fillId="9" borderId="32" xfId="0" applyFont="1" applyFill="1" applyBorder="1" applyAlignment="1">
      <alignment horizontal="center" vertical="center"/>
    </xf>
    <xf numFmtId="0" fontId="9" fillId="9" borderId="29" xfId="0" applyFont="1" applyFill="1" applyBorder="1" applyAlignment="1">
      <alignment horizontal="center" vertical="center"/>
    </xf>
    <xf numFmtId="0" fontId="9" fillId="9" borderId="30" xfId="0" applyFont="1" applyFill="1" applyBorder="1" applyAlignment="1">
      <alignment horizontal="center" vertical="center"/>
    </xf>
    <xf numFmtId="0" fontId="11" fillId="12" borderId="33" xfId="0" applyFont="1" applyFill="1" applyBorder="1" applyAlignment="1">
      <alignment vertical="center"/>
    </xf>
    <xf numFmtId="0" fontId="11" fillId="12" borderId="29" xfId="0" applyFont="1" applyFill="1" applyBorder="1" applyAlignment="1">
      <alignment vertical="center"/>
    </xf>
    <xf numFmtId="0" fontId="11" fillId="12" borderId="30" xfId="0" applyFont="1" applyFill="1" applyBorder="1" applyAlignment="1">
      <alignment vertical="center"/>
    </xf>
    <xf numFmtId="0" fontId="11" fillId="11" borderId="25" xfId="0" applyFont="1" applyFill="1" applyBorder="1" applyAlignment="1">
      <alignment vertical="center"/>
    </xf>
    <xf numFmtId="0" fontId="11" fillId="11" borderId="26" xfId="0" applyFont="1" applyFill="1" applyBorder="1" applyAlignment="1">
      <alignment vertical="center"/>
    </xf>
    <xf numFmtId="49" fontId="11" fillId="12" borderId="25" xfId="0" applyNumberFormat="1" applyFont="1" applyFill="1" applyBorder="1" applyAlignment="1">
      <alignment horizontal="left" vertical="center"/>
    </xf>
    <xf numFmtId="49" fontId="11" fillId="12" borderId="26" xfId="0" applyNumberFormat="1" applyFont="1" applyFill="1" applyBorder="1" applyAlignment="1">
      <alignment horizontal="left" vertical="center"/>
    </xf>
    <xf numFmtId="0" fontId="13" fillId="12" borderId="33" xfId="0" applyFont="1" applyFill="1" applyBorder="1" applyAlignment="1">
      <alignment vertical="center" wrapText="1"/>
    </xf>
    <xf numFmtId="0" fontId="13" fillId="12" borderId="31" xfId="0" applyFont="1" applyFill="1" applyBorder="1" applyAlignment="1">
      <alignment vertical="center" wrapText="1"/>
    </xf>
    <xf numFmtId="0" fontId="13" fillId="12" borderId="30" xfId="0" applyFont="1" applyFill="1" applyBorder="1" applyAlignment="1">
      <alignment vertical="center" wrapText="1"/>
    </xf>
    <xf numFmtId="0" fontId="13" fillId="11" borderId="33" xfId="0" applyFont="1" applyFill="1" applyBorder="1" applyAlignment="1">
      <alignment vertical="center" wrapText="1"/>
    </xf>
    <xf numFmtId="0" fontId="13" fillId="11" borderId="31" xfId="0" applyFont="1" applyFill="1" applyBorder="1" applyAlignment="1">
      <alignment vertical="center" wrapText="1"/>
    </xf>
    <xf numFmtId="0" fontId="13" fillId="11" borderId="30" xfId="0" applyFont="1" applyFill="1" applyBorder="1" applyAlignment="1">
      <alignment vertical="center" wrapText="1"/>
    </xf>
    <xf numFmtId="0" fontId="9" fillId="9" borderId="38" xfId="0" applyFont="1" applyFill="1" applyBorder="1" applyAlignment="1">
      <alignment horizontal="center" vertical="center"/>
    </xf>
    <xf numFmtId="0" fontId="9" fillId="9" borderId="39" xfId="0" applyFont="1" applyFill="1" applyBorder="1" applyAlignment="1">
      <alignment horizontal="center" vertical="center"/>
    </xf>
    <xf numFmtId="0" fontId="11" fillId="11" borderId="33" xfId="0" applyFont="1" applyFill="1" applyBorder="1" applyAlignment="1">
      <alignment vertical="center"/>
    </xf>
    <xf numFmtId="0" fontId="9" fillId="9" borderId="34" xfId="0" applyFont="1" applyFill="1" applyBorder="1" applyAlignment="1">
      <alignment horizontal="center" vertical="center"/>
    </xf>
    <xf numFmtId="0" fontId="9" fillId="9" borderId="36" xfId="0" applyFont="1" applyFill="1" applyBorder="1" applyAlignment="1">
      <alignment horizontal="center" vertical="center"/>
    </xf>
    <xf numFmtId="0" fontId="9" fillId="9" borderId="37" xfId="0" applyFont="1" applyFill="1" applyBorder="1" applyAlignment="1">
      <alignment horizontal="center" vertical="center"/>
    </xf>
    <xf numFmtId="0" fontId="11" fillId="12" borderId="29" xfId="0" applyFont="1" applyFill="1" applyBorder="1" applyAlignment="1">
      <alignment vertical="center" wrapText="1"/>
    </xf>
    <xf numFmtId="0" fontId="11" fillId="12" borderId="30" xfId="0" applyFont="1" applyFill="1" applyBorder="1" applyAlignment="1">
      <alignment vertical="center" wrapText="1"/>
    </xf>
    <xf numFmtId="49" fontId="11" fillId="12" borderId="33" xfId="0" applyNumberFormat="1" applyFont="1" applyFill="1" applyBorder="1" applyAlignment="1">
      <alignment horizontal="left" vertical="center" wrapText="1"/>
    </xf>
    <xf numFmtId="0" fontId="11" fillId="12" borderId="40" xfId="0" applyFont="1" applyFill="1" applyBorder="1" applyAlignment="1">
      <alignment vertical="center"/>
    </xf>
    <xf numFmtId="0" fontId="11" fillId="12" borderId="37" xfId="0" applyFont="1" applyFill="1" applyBorder="1" applyAlignment="1">
      <alignment vertical="center"/>
    </xf>
    <xf numFmtId="49" fontId="11" fillId="11" borderId="33" xfId="0" applyNumberFormat="1" applyFont="1" applyFill="1" applyBorder="1" applyAlignment="1">
      <alignment horizontal="left" vertical="center"/>
    </xf>
    <xf numFmtId="0" fontId="11" fillId="11" borderId="40" xfId="0" applyFont="1" applyFill="1" applyBorder="1" applyAlignment="1">
      <alignment vertical="center"/>
    </xf>
    <xf numFmtId="0" fontId="11" fillId="11" borderId="37" xfId="0" applyFont="1" applyFill="1" applyBorder="1" applyAlignment="1">
      <alignment vertical="center"/>
    </xf>
    <xf numFmtId="0" fontId="9" fillId="9" borderId="33" xfId="0" applyFont="1" applyFill="1" applyBorder="1" applyAlignment="1">
      <alignment horizontal="center" vertical="center"/>
    </xf>
    <xf numFmtId="0" fontId="11" fillId="12" borderId="41" xfId="0" applyFont="1" applyFill="1" applyBorder="1" applyAlignment="1">
      <alignment vertical="center"/>
    </xf>
    <xf numFmtId="0" fontId="11" fillId="12" borderId="42" xfId="0" applyFont="1" applyFill="1" applyBorder="1" applyAlignment="1">
      <alignment vertical="center"/>
    </xf>
    <xf numFmtId="0" fontId="11" fillId="12" borderId="43" xfId="0" applyFont="1" applyFill="1" applyBorder="1" applyAlignment="1">
      <alignment vertical="center"/>
    </xf>
    <xf numFmtId="0" fontId="11" fillId="11" borderId="52" xfId="0" applyFont="1" applyFill="1" applyBorder="1" applyAlignment="1">
      <alignment vertical="center"/>
    </xf>
    <xf numFmtId="0" fontId="11" fillId="11" borderId="53" xfId="0" applyFont="1" applyFill="1" applyBorder="1" applyAlignment="1">
      <alignment vertical="center"/>
    </xf>
    <xf numFmtId="49" fontId="11" fillId="12" borderId="52" xfId="0" applyNumberFormat="1" applyFont="1" applyFill="1" applyBorder="1" applyAlignment="1">
      <alignment horizontal="left" vertical="center" wrapText="1"/>
    </xf>
    <xf numFmtId="0" fontId="11" fillId="12" borderId="54" xfId="0" applyFont="1" applyFill="1" applyBorder="1" applyAlignment="1">
      <alignment vertical="center"/>
    </xf>
  </cellXfs>
  <cellStyles count="3">
    <cellStyle name="Lien hypertexte" xfId="2" builtinId="8"/>
    <cellStyle name="Millier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sz="1600" b="1" i="0" u="none" strike="noStrike" kern="1200" baseline="0" dirty="0">
                <a:solidFill>
                  <a:srgbClr val="454545"/>
                </a:solidFill>
              </a:rPr>
              <a:t>Analyse de Rentabilité sur 6 ans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0.11720389872233049"/>
          <c:y val="0.11629551692250101"/>
          <c:w val="0.70443761495723001"/>
          <c:h val="0.81019959896739668"/>
        </c:manualLayout>
      </c:layout>
      <c:lineChart>
        <c:grouping val="standard"/>
        <c:varyColors val="0"/>
        <c:ser>
          <c:idx val="0"/>
          <c:order val="0"/>
          <c:tx>
            <c:v>Coûts Cumulés</c:v>
          </c:tx>
          <c:spPr>
            <a:ln w="31750" cap="rnd">
              <a:solidFill>
                <a:schemeClr val="accent1"/>
              </a:solidFill>
              <a:round/>
            </a:ln>
            <a:effectLst>
              <a:outerShdw blurRad="40000" dist="23000" dir="5400000" rotWithShape="0">
                <a:srgbClr val="000000">
                  <a:alpha val="35000"/>
                </a:srgbClr>
              </a:outerShdw>
            </a:effectLst>
          </c:spPr>
          <c:marker>
            <c:symbol val="none"/>
          </c:marker>
          <c:dLbls>
            <c:delete val="1"/>
          </c:dLbls>
          <c:cat>
            <c:numRef>
              <c:f>Dimensionnement!$F$15:$F$20</c:f>
              <c:numCache>
                <c:formatCode>General</c:formatCode>
                <c:ptCount val="6"/>
                <c:pt idx="0">
                  <c:v>1</c:v>
                </c:pt>
                <c:pt idx="1">
                  <c:v>2</c:v>
                </c:pt>
                <c:pt idx="2">
                  <c:v>3</c:v>
                </c:pt>
                <c:pt idx="3">
                  <c:v>4</c:v>
                </c:pt>
                <c:pt idx="4">
                  <c:v>5</c:v>
                </c:pt>
                <c:pt idx="5">
                  <c:v>6</c:v>
                </c:pt>
              </c:numCache>
            </c:numRef>
          </c:cat>
          <c:val>
            <c:numRef>
              <c:f>Dimensionnement!$G$15:$G$20</c:f>
              <c:numCache>
                <c:formatCode>_-* #\ ##0_-;\-* #\ ##0_-;_-* "-"??_-;_-@_-</c:formatCode>
                <c:ptCount val="6"/>
                <c:pt idx="0">
                  <c:v>149280</c:v>
                </c:pt>
                <c:pt idx="1">
                  <c:v>179560</c:v>
                </c:pt>
                <c:pt idx="2">
                  <c:v>209840</c:v>
                </c:pt>
                <c:pt idx="3">
                  <c:v>240120</c:v>
                </c:pt>
                <c:pt idx="4">
                  <c:v>270400</c:v>
                </c:pt>
                <c:pt idx="5">
                  <c:v>300680</c:v>
                </c:pt>
              </c:numCache>
            </c:numRef>
          </c:val>
          <c:smooth val="0"/>
          <c:extLst>
            <c:ext xmlns:c16="http://schemas.microsoft.com/office/drawing/2014/chart" uri="{C3380CC4-5D6E-409C-BE32-E72D297353CC}">
              <c16:uniqueId val="{00000000-D7D6-4A58-BAEA-0FAD9BD5D7C5}"/>
            </c:ext>
          </c:extLst>
        </c:ser>
        <c:ser>
          <c:idx val="1"/>
          <c:order val="1"/>
          <c:tx>
            <c:v>Gains Cumulés</c:v>
          </c:tx>
          <c:spPr>
            <a:ln w="31750" cap="rnd">
              <a:solidFill>
                <a:schemeClr val="accent2"/>
              </a:solidFill>
              <a:round/>
            </a:ln>
            <a:effectLst>
              <a:outerShdw blurRad="40000" dist="23000" dir="5400000" rotWithShape="0">
                <a:srgbClr val="000000">
                  <a:alpha val="35000"/>
                </a:srgbClr>
              </a:outerShdw>
            </a:effectLst>
          </c:spPr>
          <c:marker>
            <c:symbol val="none"/>
          </c:marker>
          <c:dLbls>
            <c:delete val="1"/>
          </c:dLbls>
          <c:cat>
            <c:numRef>
              <c:f>Dimensionnement!$F$15:$F$20</c:f>
              <c:numCache>
                <c:formatCode>General</c:formatCode>
                <c:ptCount val="6"/>
                <c:pt idx="0">
                  <c:v>1</c:v>
                </c:pt>
                <c:pt idx="1">
                  <c:v>2</c:v>
                </c:pt>
                <c:pt idx="2">
                  <c:v>3</c:v>
                </c:pt>
                <c:pt idx="3">
                  <c:v>4</c:v>
                </c:pt>
                <c:pt idx="4">
                  <c:v>5</c:v>
                </c:pt>
                <c:pt idx="5">
                  <c:v>6</c:v>
                </c:pt>
              </c:numCache>
            </c:numRef>
          </c:cat>
          <c:val>
            <c:numRef>
              <c:f>Dimensionnement!$H$15:$H$20</c:f>
              <c:numCache>
                <c:formatCode>_-* #\ ##0_-;\-* #\ ##0_-;_-* "-"??_-;_-@_-</c:formatCode>
                <c:ptCount val="6"/>
                <c:pt idx="0">
                  <c:v>100000</c:v>
                </c:pt>
                <c:pt idx="1">
                  <c:v>133000</c:v>
                </c:pt>
                <c:pt idx="2">
                  <c:v>159600</c:v>
                </c:pt>
                <c:pt idx="3">
                  <c:v>199500</c:v>
                </c:pt>
                <c:pt idx="4">
                  <c:v>265335</c:v>
                </c:pt>
                <c:pt idx="5">
                  <c:v>355549</c:v>
                </c:pt>
              </c:numCache>
            </c:numRef>
          </c:val>
          <c:smooth val="0"/>
          <c:extLst>
            <c:ext xmlns:c16="http://schemas.microsoft.com/office/drawing/2014/chart" uri="{C3380CC4-5D6E-409C-BE32-E72D297353CC}">
              <c16:uniqueId val="{00000001-D7D6-4A58-BAEA-0FAD9BD5D7C5}"/>
            </c:ext>
          </c:extLst>
        </c:ser>
        <c:ser>
          <c:idx val="2"/>
          <c:order val="2"/>
          <c:tx>
            <c:v>Rentabilité</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0"/>
              <c:layout>
                <c:manualLayout>
                  <c:x val="-4.05876951331497E-2"/>
                  <c:y val="-0.19856770833333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D6-4A58-BAEA-0FAD9BD5D7C5}"/>
                </c:ext>
              </c:extLst>
            </c:dLbl>
            <c:dLbl>
              <c:idx val="1"/>
              <c:layout>
                <c:manualLayout>
                  <c:x val="-4.9770431588613447E-2"/>
                  <c:y val="-0.234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D6-4A58-BAEA-0FAD9BD5D7C5}"/>
                </c:ext>
              </c:extLst>
            </c:dLbl>
            <c:dLbl>
              <c:idx val="2"/>
              <c:layout>
                <c:manualLayout>
                  <c:x val="-6.1248852157943151E-2"/>
                  <c:y val="-0.286458333333333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D6-4A58-BAEA-0FAD9BD5D7C5}"/>
                </c:ext>
              </c:extLst>
            </c:dLbl>
            <c:dLbl>
              <c:idx val="3"/>
              <c:layout>
                <c:manualLayout>
                  <c:x val="-6.3544536271809005E-2"/>
                  <c:y val="-0.332031249999999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D6-4A58-BAEA-0FAD9BD5D7C5}"/>
                </c:ext>
              </c:extLst>
            </c:dLbl>
            <c:dLbl>
              <c:idx val="4"/>
              <c:layout>
                <c:manualLayout>
                  <c:x val="-5.1423324150596875E-2"/>
                  <c:y val="-0.364583333333333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D6-4A58-BAEA-0FAD9BD5D7C5}"/>
                </c:ext>
              </c:extLst>
            </c:dLbl>
            <c:dLbl>
              <c:idx val="5"/>
              <c:layout>
                <c:manualLayout>
                  <c:x val="-6.3851224186939989E-2"/>
                  <c:y val="-0.52430820813983514"/>
                </c:manualLayout>
              </c:layout>
              <c:tx>
                <c:rich>
                  <a:bodyPr/>
                  <a:lstStyle/>
                  <a:p>
                    <a:fld id="{6C53E41B-0276-45AA-99CB-B14713D43B63}" type="VALUE">
                      <a:rPr lang="en-US">
                        <a:solidFill>
                          <a:srgbClr val="00B050"/>
                        </a:solidFill>
                      </a:rPr>
                      <a:pPr/>
                      <a:t>[VALEUR]</a:t>
                    </a:fld>
                    <a:endParaRPr lang="fr-F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7D6-4A58-BAEA-0FAD9BD5D7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Dimensionnement!$I$15:$I$20</c:f>
              <c:numCache>
                <c:formatCode>_-* #\ ##0_-;\-* #\ ##0_-;_-* "-"??_-;_-@_-</c:formatCode>
                <c:ptCount val="6"/>
                <c:pt idx="0">
                  <c:v>-49280</c:v>
                </c:pt>
                <c:pt idx="1">
                  <c:v>-46560</c:v>
                </c:pt>
                <c:pt idx="2">
                  <c:v>-50240</c:v>
                </c:pt>
                <c:pt idx="3">
                  <c:v>-40620</c:v>
                </c:pt>
                <c:pt idx="4">
                  <c:v>-5065</c:v>
                </c:pt>
                <c:pt idx="5">
                  <c:v>54869</c:v>
                </c:pt>
              </c:numCache>
            </c:numRef>
          </c:val>
          <c:smooth val="0"/>
          <c:extLst>
            <c:ext xmlns:c16="http://schemas.microsoft.com/office/drawing/2014/chart" uri="{C3380CC4-5D6E-409C-BE32-E72D297353CC}">
              <c16:uniqueId val="{00000008-D7D6-4A58-BAEA-0FAD9BD5D7C5}"/>
            </c:ext>
          </c:extLst>
        </c:ser>
        <c:dLbls>
          <c:dLblPos val="ctr"/>
          <c:showLegendKey val="0"/>
          <c:showVal val="1"/>
          <c:showCatName val="0"/>
          <c:showSerName val="0"/>
          <c:showPercent val="0"/>
          <c:showBubbleSize val="0"/>
        </c:dLbls>
        <c:smooth val="0"/>
        <c:axId val="828987631"/>
        <c:axId val="828999151"/>
      </c:lineChart>
      <c:catAx>
        <c:axId val="828987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Année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out"/>
        <c:minorTickMark val="none"/>
        <c:tickLblPos val="nextTo"/>
        <c:spPr>
          <a:noFill/>
          <a:ln w="12700"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828999151"/>
        <c:crosses val="autoZero"/>
        <c:auto val="1"/>
        <c:lblAlgn val="ctr"/>
        <c:lblOffset val="100"/>
        <c:noMultiLvlLbl val="0"/>
      </c:catAx>
      <c:valAx>
        <c:axId val="8289991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Estimations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_-* #\ ##0_-;\-* #\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828987631"/>
        <c:crosses val="autoZero"/>
        <c:crossBetween val="between"/>
      </c:valAx>
      <c:spPr>
        <a:noFill/>
        <a:ln>
          <a:noFill/>
        </a:ln>
        <a:effectLst/>
      </c:spPr>
    </c:plotArea>
    <c:legend>
      <c:legendPos val="r"/>
      <c:layout>
        <c:manualLayout>
          <c:xMode val="edge"/>
          <c:yMode val="edge"/>
          <c:x val="0.77938856271785817"/>
          <c:y val="0.13566354773010728"/>
          <c:w val="0.19542752441235137"/>
          <c:h val="0.16356039242771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38100"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Gannt Chart - IA SPrint Planning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6.7461996691351361E-2"/>
          <c:y val="0.133088749126485"/>
          <c:w val="0.90264242217693935"/>
          <c:h val="0.70942213198192994"/>
        </c:manualLayout>
      </c:layout>
      <c:barChart>
        <c:barDir val="bar"/>
        <c:grouping val="stacked"/>
        <c:varyColors val="0"/>
        <c:ser>
          <c:idx val="0"/>
          <c:order val="0"/>
          <c:tx>
            <c:v>Days</c:v>
          </c:tx>
          <c:spPr>
            <a:noFill/>
            <a:ln>
              <a:noFill/>
            </a:ln>
            <a:effectLst/>
          </c:spPr>
          <c:invertIfNegative val="0"/>
          <c:cat>
            <c:strRef>
              <c:f>Dimensionnement!$K$3:$K$10</c:f>
              <c:strCache>
                <c:ptCount val="8"/>
                <c:pt idx="0">
                  <c:v>Sprint 1</c:v>
                </c:pt>
                <c:pt idx="2">
                  <c:v>Sprint 2</c:v>
                </c:pt>
                <c:pt idx="4">
                  <c:v>Sprint 3</c:v>
                </c:pt>
                <c:pt idx="6">
                  <c:v>Sprint 4</c:v>
                </c:pt>
                <c:pt idx="7">
                  <c:v>Sprint 5</c:v>
                </c:pt>
              </c:strCache>
            </c:strRef>
          </c:cat>
          <c:val>
            <c:numRef>
              <c:f>Dimensionnement!$M$3:$M$10</c:f>
              <c:numCache>
                <c:formatCode>_-* #\ ##0_-;\-* #\ ##0_-;_-* "-"??_-;_-@_-</c:formatCode>
                <c:ptCount val="8"/>
                <c:pt idx="0">
                  <c:v>0</c:v>
                </c:pt>
                <c:pt idx="1">
                  <c:v>0</c:v>
                </c:pt>
                <c:pt idx="2">
                  <c:v>26</c:v>
                </c:pt>
                <c:pt idx="3">
                  <c:v>35</c:v>
                </c:pt>
                <c:pt idx="4">
                  <c:v>48</c:v>
                </c:pt>
                <c:pt idx="5">
                  <c:v>61</c:v>
                </c:pt>
                <c:pt idx="6">
                  <c:v>87</c:v>
                </c:pt>
                <c:pt idx="7">
                  <c:v>103</c:v>
                </c:pt>
              </c:numCache>
            </c:numRef>
          </c:val>
          <c:extLst>
            <c:ext xmlns:c16="http://schemas.microsoft.com/office/drawing/2014/chart" uri="{C3380CC4-5D6E-409C-BE32-E72D297353CC}">
              <c16:uniqueId val="{00000000-AE2F-4580-9091-F2CAAFB5425F}"/>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AE2F-4580-9091-F2CAAFB5425F}"/>
              </c:ext>
            </c:extLst>
          </c:dPt>
          <c:dPt>
            <c:idx val="1"/>
            <c:invertIfNegative val="0"/>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E2F-4580-9091-F2CAAFB5425F}"/>
              </c:ext>
            </c:extLst>
          </c:dPt>
          <c:dPt>
            <c:idx val="2"/>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AE2F-4580-9091-F2CAAFB5425F}"/>
              </c:ext>
            </c:extLst>
          </c:dPt>
          <c:dPt>
            <c:idx val="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E2F-4580-9091-F2CAAFB5425F}"/>
              </c:ext>
            </c:extLst>
          </c:dPt>
          <c:dPt>
            <c:idx val="6"/>
            <c:invertIfNegative val="0"/>
            <c:bubble3D val="0"/>
            <c:spPr>
              <a:solidFill>
                <a:schemeClr val="accent4"/>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AE2F-4580-9091-F2CAAFB5425F}"/>
              </c:ext>
            </c:extLst>
          </c:dPt>
          <c:dPt>
            <c:idx val="7"/>
            <c:invertIfNegative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E2F-4580-9091-F2CAAFB5425F}"/>
              </c:ext>
            </c:extLst>
          </c:dPt>
          <c:cat>
            <c:strRef>
              <c:f>Dimensionnement!$K$3:$K$10</c:f>
              <c:strCache>
                <c:ptCount val="8"/>
                <c:pt idx="0">
                  <c:v>Sprint 1</c:v>
                </c:pt>
                <c:pt idx="2">
                  <c:v>Sprint 2</c:v>
                </c:pt>
                <c:pt idx="4">
                  <c:v>Sprint 3</c:v>
                </c:pt>
                <c:pt idx="6">
                  <c:v>Sprint 4</c:v>
                </c:pt>
                <c:pt idx="7">
                  <c:v>Sprint 5</c:v>
                </c:pt>
              </c:strCache>
            </c:strRef>
          </c:cat>
          <c:val>
            <c:numRef>
              <c:f>Dimensionnement!$N$3:$N$10</c:f>
              <c:numCache>
                <c:formatCode>_-* #\ ##0_-;\-* #\ ##0_-;_-* "-"??_-;_-@_-</c:formatCode>
                <c:ptCount val="8"/>
                <c:pt idx="0">
                  <c:v>22</c:v>
                </c:pt>
                <c:pt idx="1">
                  <c:v>13</c:v>
                </c:pt>
                <c:pt idx="2">
                  <c:v>30</c:v>
                </c:pt>
                <c:pt idx="3">
                  <c:v>34</c:v>
                </c:pt>
                <c:pt idx="4">
                  <c:v>25</c:v>
                </c:pt>
                <c:pt idx="5">
                  <c:v>22</c:v>
                </c:pt>
                <c:pt idx="6">
                  <c:v>22</c:v>
                </c:pt>
                <c:pt idx="7">
                  <c:v>12</c:v>
                </c:pt>
              </c:numCache>
            </c:numRef>
          </c:val>
          <c:extLst>
            <c:ext xmlns:c16="http://schemas.microsoft.com/office/drawing/2014/chart" uri="{C3380CC4-5D6E-409C-BE32-E72D297353CC}">
              <c16:uniqueId val="{00000001-AE2F-4580-9091-F2CAAFB5425F}"/>
            </c:ext>
          </c:extLst>
        </c:ser>
        <c:dLbls>
          <c:showLegendKey val="0"/>
          <c:showVal val="0"/>
          <c:showCatName val="0"/>
          <c:showSerName val="0"/>
          <c:showPercent val="0"/>
          <c:showBubbleSize val="0"/>
        </c:dLbls>
        <c:gapWidth val="150"/>
        <c:overlap val="100"/>
        <c:axId val="425073360"/>
        <c:axId val="425074800"/>
      </c:barChart>
      <c:catAx>
        <c:axId val="425073360"/>
        <c:scaling>
          <c:orientation val="minMax"/>
        </c:scaling>
        <c:delete val="0"/>
        <c:axPos val="l"/>
        <c:numFmt formatCode="General" sourceLinked="1"/>
        <c:majorTickMark val="none"/>
        <c:minorTickMark val="none"/>
        <c:tickLblPos val="nextTo"/>
        <c:spPr>
          <a:noFill/>
          <a:ln w="19050"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crossAx val="425074800"/>
        <c:crosses val="autoZero"/>
        <c:auto val="1"/>
        <c:lblAlgn val="ctr"/>
        <c:lblOffset val="100"/>
        <c:noMultiLvlLbl val="0"/>
      </c:catAx>
      <c:valAx>
        <c:axId val="425074800"/>
        <c:scaling>
          <c:orientation val="minMax"/>
        </c:scaling>
        <c:delete val="0"/>
        <c:axPos val="b"/>
        <c:majorGridlines>
          <c:spPr>
            <a:ln w="9525" cap="flat" cmpd="sng" algn="ctr">
              <a:solidFill>
                <a:schemeClr val="tx2">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25073360"/>
        <c:crosses val="autoZero"/>
        <c:crossBetween val="between"/>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772160</xdr:colOff>
      <xdr:row>24</xdr:row>
      <xdr:rowOff>111760</xdr:rowOff>
    </xdr:from>
    <xdr:to>
      <xdr:col>9</xdr:col>
      <xdr:colOff>1005840</xdr:colOff>
      <xdr:row>44</xdr:row>
      <xdr:rowOff>40640</xdr:rowOff>
    </xdr:to>
    <xdr:graphicFrame macro="">
      <xdr:nvGraphicFramePr>
        <xdr:cNvPr id="2" name="Graphique 1">
          <a:extLst>
            <a:ext uri="{FF2B5EF4-FFF2-40B4-BE49-F238E27FC236}">
              <a16:creationId xmlns:a16="http://schemas.microsoft.com/office/drawing/2014/main" id="{97B1E30E-E6DF-4D18-B8C5-92E4B0A37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43641</xdr:colOff>
      <xdr:row>12</xdr:row>
      <xdr:rowOff>34868</xdr:rowOff>
    </xdr:from>
    <xdr:to>
      <xdr:col>14</xdr:col>
      <xdr:colOff>60960</xdr:colOff>
      <xdr:row>31</xdr:row>
      <xdr:rowOff>118688</xdr:rowOff>
    </xdr:to>
    <xdr:graphicFrame macro="">
      <xdr:nvGraphicFramePr>
        <xdr:cNvPr id="4" name="Graphique 3">
          <a:extLst>
            <a:ext uri="{FF2B5EF4-FFF2-40B4-BE49-F238E27FC236}">
              <a16:creationId xmlns:a16="http://schemas.microsoft.com/office/drawing/2014/main" id="{B25DE361-F25B-5E49-83D1-1C5FC920C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dpo@fashioninsta.fr" TargetMode="External"/><Relationship Id="rId13" Type="http://schemas.openxmlformats.org/officeDocument/2006/relationships/hyperlink" Target="mailto:contact@fashioninsta.fr" TargetMode="External"/><Relationship Id="rId3" Type="http://schemas.openxmlformats.org/officeDocument/2006/relationships/hyperlink" Target="mailto:alicia.keys@fashioninsta.fr" TargetMode="External"/><Relationship Id="rId7" Type="http://schemas.openxmlformats.org/officeDocument/2006/relationships/hyperlink" Target="mailto:contact@fashioninsta.fr" TargetMode="External"/><Relationship Id="rId12" Type="http://schemas.openxmlformats.org/officeDocument/2006/relationships/hyperlink" Target="mailto:alicia.keys@fashioninsta.fr" TargetMode="External"/><Relationship Id="rId17" Type="http://schemas.openxmlformats.org/officeDocument/2006/relationships/comments" Target="../comments1.xml"/><Relationship Id="rId2" Type="http://schemas.openxmlformats.org/officeDocument/2006/relationships/hyperlink" Target="mailto:dpo@fashioninsta.fr" TargetMode="External"/><Relationship Id="rId16" Type="http://schemas.openxmlformats.org/officeDocument/2006/relationships/vmlDrawing" Target="../drawings/vmlDrawing1.vml"/><Relationship Id="rId1" Type="http://schemas.openxmlformats.org/officeDocument/2006/relationships/hyperlink" Target="mailto:contact@fashioninsta.fr" TargetMode="External"/><Relationship Id="rId6" Type="http://schemas.openxmlformats.org/officeDocument/2006/relationships/hyperlink" Target="mailto:alicia.keys@fashioninsta.fr" TargetMode="External"/><Relationship Id="rId11" Type="http://schemas.openxmlformats.org/officeDocument/2006/relationships/hyperlink" Target="mailto:dpo@fashioninsta.fr" TargetMode="External"/><Relationship Id="rId5" Type="http://schemas.openxmlformats.org/officeDocument/2006/relationships/hyperlink" Target="mailto:dpo@fashioninsta.fr" TargetMode="External"/><Relationship Id="rId15" Type="http://schemas.openxmlformats.org/officeDocument/2006/relationships/hyperlink" Target="mailto:alicia.keys@fashioninsta.fr" TargetMode="External"/><Relationship Id="rId10" Type="http://schemas.openxmlformats.org/officeDocument/2006/relationships/hyperlink" Target="mailto:contact@fashioninsta.fr" TargetMode="External"/><Relationship Id="rId4" Type="http://schemas.openxmlformats.org/officeDocument/2006/relationships/hyperlink" Target="mailto:contact@fashioninsta.fr" TargetMode="External"/><Relationship Id="rId9" Type="http://schemas.openxmlformats.org/officeDocument/2006/relationships/hyperlink" Target="mailto:alicia.keys@fashioninsta.fr" TargetMode="External"/><Relationship Id="rId14" Type="http://schemas.openxmlformats.org/officeDocument/2006/relationships/hyperlink" Target="mailto:dpo@fashioninsta.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
  <sheetViews>
    <sheetView zoomScale="75" zoomScaleNormal="75" workbookViewId="0">
      <selection activeCell="J2" sqref="J2"/>
    </sheetView>
  </sheetViews>
  <sheetFormatPr baseColWidth="10" defaultColWidth="8.88671875" defaultRowHeight="14.4" x14ac:dyDescent="0.3"/>
  <cols>
    <col min="1" max="1" width="48.109375" bestFit="1" customWidth="1"/>
    <col min="2" max="2" width="14.21875" bestFit="1" customWidth="1"/>
    <col min="3" max="3" width="18.21875" style="1" bestFit="1" customWidth="1"/>
    <col min="4" max="4" width="13.5546875" style="1" bestFit="1" customWidth="1"/>
    <col min="5" max="5" width="14.21875" bestFit="1" customWidth="1"/>
    <col min="6" max="6" width="6.6640625" bestFit="1" customWidth="1"/>
    <col min="7" max="7" width="24.5546875" bestFit="1" customWidth="1"/>
    <col min="8" max="8" width="16.21875" customWidth="1"/>
    <col min="9" max="9" width="11.6640625" bestFit="1" customWidth="1"/>
    <col min="10" max="10" width="24.5546875" bestFit="1" customWidth="1"/>
    <col min="11" max="11" width="7.77734375" bestFit="1" customWidth="1"/>
    <col min="12" max="12" width="74.33203125" bestFit="1" customWidth="1"/>
    <col min="13" max="13" width="12.6640625" bestFit="1" customWidth="1"/>
    <col min="14" max="14" width="13" bestFit="1" customWidth="1"/>
  </cols>
  <sheetData>
    <row r="1" spans="1:14" ht="15" thickBot="1" x14ac:dyDescent="0.35">
      <c r="A1" s="108" t="s">
        <v>45</v>
      </c>
      <c r="B1" s="108"/>
      <c r="F1" s="112" t="s">
        <v>42</v>
      </c>
      <c r="G1" s="113"/>
      <c r="H1" s="114"/>
    </row>
    <row r="2" spans="1:14" ht="15" thickBot="1" x14ac:dyDescent="0.35">
      <c r="A2" s="24" t="s">
        <v>41</v>
      </c>
      <c r="B2" s="25" t="s">
        <v>1</v>
      </c>
      <c r="F2" s="31" t="s">
        <v>14</v>
      </c>
      <c r="G2" s="30" t="s">
        <v>15</v>
      </c>
      <c r="H2" s="33" t="s">
        <v>16</v>
      </c>
      <c r="K2" s="94" t="s">
        <v>19</v>
      </c>
      <c r="L2" s="94" t="s">
        <v>214</v>
      </c>
      <c r="M2" s="95" t="s">
        <v>215</v>
      </c>
      <c r="N2" s="96" t="s">
        <v>216</v>
      </c>
    </row>
    <row r="3" spans="1:14" x14ac:dyDescent="0.3">
      <c r="A3" s="5" t="s">
        <v>25</v>
      </c>
      <c r="B3" s="23">
        <v>9</v>
      </c>
      <c r="F3" s="46">
        <v>1</v>
      </c>
      <c r="G3" s="44" t="s">
        <v>40</v>
      </c>
      <c r="H3" s="21">
        <v>100000</v>
      </c>
      <c r="K3" s="105" t="s">
        <v>20</v>
      </c>
      <c r="L3" s="91" t="s">
        <v>217</v>
      </c>
      <c r="M3" s="97">
        <v>0</v>
      </c>
      <c r="N3" s="98">
        <v>22</v>
      </c>
    </row>
    <row r="4" spans="1:14" x14ac:dyDescent="0.3">
      <c r="A4" s="9" t="s">
        <v>26</v>
      </c>
      <c r="B4" s="35">
        <v>38</v>
      </c>
      <c r="F4" s="47">
        <v>2</v>
      </c>
      <c r="G4" s="10">
        <v>33</v>
      </c>
      <c r="H4" s="34">
        <v>33000</v>
      </c>
      <c r="K4" s="106"/>
      <c r="L4" s="92" t="s">
        <v>218</v>
      </c>
      <c r="M4" s="99">
        <v>0</v>
      </c>
      <c r="N4" s="100">
        <v>13</v>
      </c>
    </row>
    <row r="5" spans="1:14" x14ac:dyDescent="0.3">
      <c r="A5" s="5" t="s">
        <v>27</v>
      </c>
      <c r="B5" s="23">
        <v>34</v>
      </c>
      <c r="F5" s="46">
        <v>3</v>
      </c>
      <c r="G5" s="6">
        <v>20</v>
      </c>
      <c r="H5" s="21">
        <v>26600</v>
      </c>
      <c r="K5" s="107" t="s">
        <v>21</v>
      </c>
      <c r="L5" s="91" t="s">
        <v>219</v>
      </c>
      <c r="M5" s="97">
        <v>26</v>
      </c>
      <c r="N5" s="98">
        <v>30</v>
      </c>
    </row>
    <row r="6" spans="1:14" x14ac:dyDescent="0.3">
      <c r="A6" s="9" t="s">
        <v>28</v>
      </c>
      <c r="B6" s="35">
        <v>28</v>
      </c>
      <c r="F6" s="47">
        <v>4</v>
      </c>
      <c r="G6" s="10">
        <v>25</v>
      </c>
      <c r="H6" s="34">
        <v>39900</v>
      </c>
      <c r="K6" s="107"/>
      <c r="L6" s="92" t="s">
        <v>220</v>
      </c>
      <c r="M6" s="99">
        <v>35</v>
      </c>
      <c r="N6" s="100">
        <v>34</v>
      </c>
    </row>
    <row r="7" spans="1:14" x14ac:dyDescent="0.3">
      <c r="A7" s="5" t="s">
        <v>29</v>
      </c>
      <c r="B7" s="23">
        <v>10</v>
      </c>
      <c r="F7" s="46">
        <v>5</v>
      </c>
      <c r="G7" s="6">
        <v>33</v>
      </c>
      <c r="H7" s="21">
        <v>65835</v>
      </c>
      <c r="K7" s="106" t="s">
        <v>22</v>
      </c>
      <c r="L7" s="91" t="s">
        <v>221</v>
      </c>
      <c r="M7" s="97">
        <v>48</v>
      </c>
      <c r="N7" s="98">
        <v>25</v>
      </c>
    </row>
    <row r="8" spans="1:14" ht="15" thickBot="1" x14ac:dyDescent="0.35">
      <c r="A8" s="9" t="s">
        <v>30</v>
      </c>
      <c r="B8" s="35">
        <v>19</v>
      </c>
      <c r="F8" s="48">
        <v>6</v>
      </c>
      <c r="G8" s="13">
        <v>32</v>
      </c>
      <c r="H8" s="37">
        <v>90214</v>
      </c>
      <c r="K8" s="106"/>
      <c r="L8" s="92" t="s">
        <v>222</v>
      </c>
      <c r="M8" s="99">
        <v>61</v>
      </c>
      <c r="N8" s="100">
        <v>22</v>
      </c>
    </row>
    <row r="9" spans="1:14" x14ac:dyDescent="0.3">
      <c r="A9" s="5" t="s">
        <v>31</v>
      </c>
      <c r="B9" s="23">
        <v>23</v>
      </c>
      <c r="K9" s="101" t="s">
        <v>23</v>
      </c>
      <c r="L9" s="91" t="s">
        <v>223</v>
      </c>
      <c r="M9" s="97">
        <v>87</v>
      </c>
      <c r="N9" s="98">
        <v>22</v>
      </c>
    </row>
    <row r="10" spans="1:14" ht="15" thickBot="1" x14ac:dyDescent="0.35">
      <c r="A10" s="9" t="s">
        <v>32</v>
      </c>
      <c r="B10" s="35">
        <v>19</v>
      </c>
      <c r="K10" s="102" t="s">
        <v>24</v>
      </c>
      <c r="L10" s="93" t="s">
        <v>224</v>
      </c>
      <c r="M10" s="103">
        <v>103</v>
      </c>
      <c r="N10" s="104">
        <v>12</v>
      </c>
    </row>
    <row r="11" spans="1:14" ht="15" thickBot="1" x14ac:dyDescent="0.35">
      <c r="A11" s="38" t="s">
        <v>39</v>
      </c>
      <c r="B11" s="41">
        <f>SUM(B3:B10)</f>
        <v>180</v>
      </c>
    </row>
    <row r="12" spans="1:14" ht="15" thickBot="1" x14ac:dyDescent="0.35">
      <c r="D12"/>
    </row>
    <row r="13" spans="1:14" ht="15" thickBot="1" x14ac:dyDescent="0.35">
      <c r="A13" s="112" t="s">
        <v>44</v>
      </c>
      <c r="B13" s="113"/>
      <c r="C13" s="113"/>
      <c r="D13" s="114"/>
      <c r="F13" s="112" t="s">
        <v>46</v>
      </c>
      <c r="G13" s="113"/>
      <c r="H13" s="113"/>
      <c r="I13" s="114"/>
    </row>
    <row r="14" spans="1:14" ht="15" thickBot="1" x14ac:dyDescent="0.35">
      <c r="A14" s="26" t="s">
        <v>0</v>
      </c>
      <c r="B14" s="3" t="s">
        <v>1</v>
      </c>
      <c r="C14" s="27" t="s">
        <v>2</v>
      </c>
      <c r="D14" s="28" t="s">
        <v>3</v>
      </c>
      <c r="F14" s="16" t="s">
        <v>14</v>
      </c>
      <c r="G14" s="2" t="s">
        <v>17</v>
      </c>
      <c r="H14" s="3" t="s">
        <v>18</v>
      </c>
      <c r="I14" s="4" t="s">
        <v>37</v>
      </c>
    </row>
    <row r="15" spans="1:14" x14ac:dyDescent="0.3">
      <c r="A15" s="22" t="s">
        <v>4</v>
      </c>
      <c r="B15" s="20">
        <v>40</v>
      </c>
      <c r="C15" s="6">
        <v>600</v>
      </c>
      <c r="D15" s="21">
        <f>B15*C15</f>
        <v>24000</v>
      </c>
      <c r="F15" s="17">
        <v>1</v>
      </c>
      <c r="G15" s="6">
        <f>Dimensionnement!D22 + Dimensionnement!B23 + Dimensionnement!B31 + Dimensionnement!C31</f>
        <v>149280</v>
      </c>
      <c r="H15" s="7">
        <f>H3</f>
        <v>100000</v>
      </c>
      <c r="I15" s="8">
        <f t="shared" ref="I15:I20" si="0">H15-G15</f>
        <v>-49280</v>
      </c>
    </row>
    <row r="16" spans="1:14" x14ac:dyDescent="0.3">
      <c r="A16" s="32" t="s">
        <v>5</v>
      </c>
      <c r="B16" s="36">
        <v>30</v>
      </c>
      <c r="C16" s="10">
        <v>550</v>
      </c>
      <c r="D16" s="34">
        <f t="shared" ref="D16:D21" si="1">B16*C16</f>
        <v>16500</v>
      </c>
      <c r="F16" s="18">
        <v>2</v>
      </c>
      <c r="G16" s="10">
        <f>Dimensionnement!B23 + Dimensionnement!C31+G15</f>
        <v>179560</v>
      </c>
      <c r="H16" s="11">
        <f>H4+H15</f>
        <v>133000</v>
      </c>
      <c r="I16" s="12">
        <f t="shared" si="0"/>
        <v>-46560</v>
      </c>
    </row>
    <row r="17" spans="1:9" x14ac:dyDescent="0.3">
      <c r="A17" s="22" t="s">
        <v>6</v>
      </c>
      <c r="B17" s="20">
        <v>25</v>
      </c>
      <c r="C17" s="6">
        <v>500</v>
      </c>
      <c r="D17" s="21">
        <f t="shared" si="1"/>
        <v>12500</v>
      </c>
      <c r="F17" s="17">
        <v>3</v>
      </c>
      <c r="G17" s="6">
        <f>Dimensionnement!B23 + Dimensionnement!C31+G16</f>
        <v>209840</v>
      </c>
      <c r="H17" s="7">
        <f t="shared" ref="H17:H20" si="2">H5+H16</f>
        <v>159600</v>
      </c>
      <c r="I17" s="8">
        <f t="shared" si="0"/>
        <v>-50240</v>
      </c>
    </row>
    <row r="18" spans="1:9" x14ac:dyDescent="0.3">
      <c r="A18" s="32" t="s">
        <v>7</v>
      </c>
      <c r="B18" s="36">
        <v>30</v>
      </c>
      <c r="C18" s="10">
        <v>500</v>
      </c>
      <c r="D18" s="34">
        <f t="shared" si="1"/>
        <v>15000</v>
      </c>
      <c r="F18" s="18">
        <v>4</v>
      </c>
      <c r="G18" s="10">
        <f>Dimensionnement!B23 + Dimensionnement!C31+G17</f>
        <v>240120</v>
      </c>
      <c r="H18" s="11">
        <f t="shared" si="2"/>
        <v>199500</v>
      </c>
      <c r="I18" s="12">
        <f t="shared" si="0"/>
        <v>-40620</v>
      </c>
    </row>
    <row r="19" spans="1:9" x14ac:dyDescent="0.3">
      <c r="A19" s="22" t="s">
        <v>8</v>
      </c>
      <c r="B19" s="20">
        <v>20</v>
      </c>
      <c r="C19" s="6">
        <v>450</v>
      </c>
      <c r="D19" s="21">
        <f t="shared" si="1"/>
        <v>9000</v>
      </c>
      <c r="F19" s="17">
        <v>5</v>
      </c>
      <c r="G19" s="6">
        <f>Dimensionnement!B23 + Dimensionnement!C31+G18</f>
        <v>270400</v>
      </c>
      <c r="H19" s="7">
        <f t="shared" si="2"/>
        <v>265335</v>
      </c>
      <c r="I19" s="8">
        <f t="shared" si="0"/>
        <v>-5065</v>
      </c>
    </row>
    <row r="20" spans="1:9" ht="15" thickBot="1" x14ac:dyDescent="0.35">
      <c r="A20" s="32" t="s">
        <v>9</v>
      </c>
      <c r="B20" s="36">
        <v>15</v>
      </c>
      <c r="C20" s="10">
        <v>600</v>
      </c>
      <c r="D20" s="34">
        <f t="shared" si="1"/>
        <v>9000</v>
      </c>
      <c r="F20" s="19">
        <v>6</v>
      </c>
      <c r="G20" s="13">
        <f>Dimensionnement!B23 + Dimensionnement!C31+G19</f>
        <v>300680</v>
      </c>
      <c r="H20" s="14">
        <f t="shared" si="2"/>
        <v>355549</v>
      </c>
      <c r="I20" s="15">
        <f t="shared" si="0"/>
        <v>54869</v>
      </c>
    </row>
    <row r="21" spans="1:9" ht="15" thickBot="1" x14ac:dyDescent="0.35">
      <c r="A21" s="22" t="s">
        <v>10</v>
      </c>
      <c r="B21" s="20">
        <v>20</v>
      </c>
      <c r="C21" s="6">
        <v>650</v>
      </c>
      <c r="D21" s="21">
        <f t="shared" si="1"/>
        <v>13000</v>
      </c>
    </row>
    <row r="22" spans="1:9" ht="15" thickBot="1" x14ac:dyDescent="0.35">
      <c r="A22" s="42" t="s">
        <v>39</v>
      </c>
      <c r="B22" s="43">
        <f>SUM(B15:B21)</f>
        <v>180</v>
      </c>
      <c r="C22" s="39">
        <f>SUM(C15:C21)</f>
        <v>3850</v>
      </c>
      <c r="D22" s="40">
        <f>SUM(D15:D21)</f>
        <v>99000</v>
      </c>
    </row>
    <row r="23" spans="1:9" ht="15" thickBot="1" x14ac:dyDescent="0.35">
      <c r="A23" s="29" t="s">
        <v>38</v>
      </c>
      <c r="B23" s="109">
        <f>D22*0.15</f>
        <v>14850</v>
      </c>
      <c r="C23" s="110"/>
      <c r="D23" s="111"/>
    </row>
    <row r="24" spans="1:9" ht="15" thickBot="1" x14ac:dyDescent="0.35"/>
    <row r="25" spans="1:9" ht="15" thickBot="1" x14ac:dyDescent="0.35">
      <c r="A25" s="112" t="s">
        <v>43</v>
      </c>
      <c r="B25" s="113"/>
      <c r="C25" s="114"/>
    </row>
    <row r="26" spans="1:9" x14ac:dyDescent="0.3">
      <c r="A26" s="31" t="s">
        <v>11</v>
      </c>
      <c r="B26" s="30" t="s">
        <v>12</v>
      </c>
      <c r="C26" s="33" t="s">
        <v>13</v>
      </c>
    </row>
    <row r="27" spans="1:9" x14ac:dyDescent="0.3">
      <c r="A27" s="5" t="s">
        <v>33</v>
      </c>
      <c r="B27" s="6">
        <v>10000</v>
      </c>
      <c r="C27" s="21">
        <v>3400</v>
      </c>
    </row>
    <row r="28" spans="1:9" x14ac:dyDescent="0.3">
      <c r="A28" s="9" t="s">
        <v>34</v>
      </c>
      <c r="B28" s="10">
        <v>2000</v>
      </c>
      <c r="C28" s="34">
        <v>230</v>
      </c>
    </row>
    <row r="29" spans="1:9" x14ac:dyDescent="0.3">
      <c r="A29" s="5" t="s">
        <v>35</v>
      </c>
      <c r="B29" s="6">
        <v>5000</v>
      </c>
      <c r="C29" s="21">
        <v>9800</v>
      </c>
    </row>
    <row r="30" spans="1:9" ht="15" thickBot="1" x14ac:dyDescent="0.35">
      <c r="A30" s="9" t="s">
        <v>36</v>
      </c>
      <c r="B30" s="10">
        <v>3000</v>
      </c>
      <c r="C30" s="34">
        <v>2000</v>
      </c>
    </row>
    <row r="31" spans="1:9" ht="15" thickBot="1" x14ac:dyDescent="0.35">
      <c r="A31" s="38" t="s">
        <v>39</v>
      </c>
      <c r="B31" s="39">
        <f>SUM(B27:B30)</f>
        <v>20000</v>
      </c>
      <c r="C31" s="40">
        <f>SUM(C27:C30)</f>
        <v>15430</v>
      </c>
    </row>
    <row r="33" spans="4:4" x14ac:dyDescent="0.3">
      <c r="D33" s="45"/>
    </row>
    <row r="96" spans="5:5" x14ac:dyDescent="0.3">
      <c r="E96" s="1"/>
    </row>
    <row r="97" spans="5:6" x14ac:dyDescent="0.3">
      <c r="E97" s="1"/>
    </row>
    <row r="98" spans="5:6" x14ac:dyDescent="0.3">
      <c r="E98" s="1"/>
    </row>
    <row r="99" spans="5:6" x14ac:dyDescent="0.3">
      <c r="E99" s="1"/>
    </row>
    <row r="100" spans="5:6" x14ac:dyDescent="0.3">
      <c r="E100" s="1"/>
    </row>
    <row r="101" spans="5:6" x14ac:dyDescent="0.3">
      <c r="E101" s="1"/>
    </row>
    <row r="102" spans="5:6" x14ac:dyDescent="0.3">
      <c r="E102" s="1"/>
    </row>
    <row r="103" spans="5:6" x14ac:dyDescent="0.3">
      <c r="E103" s="1"/>
    </row>
    <row r="104" spans="5:6" x14ac:dyDescent="0.3">
      <c r="E104" s="90"/>
      <c r="F104" s="90"/>
    </row>
  </sheetData>
  <mergeCells count="9">
    <mergeCell ref="A25:C25"/>
    <mergeCell ref="A13:D13"/>
    <mergeCell ref="K3:K4"/>
    <mergeCell ref="K5:K6"/>
    <mergeCell ref="K7:K8"/>
    <mergeCell ref="A1:B1"/>
    <mergeCell ref="B23:D23"/>
    <mergeCell ref="F13:I13"/>
    <mergeCell ref="F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EC5E-EC0A-4B9E-93F4-DFDEC30174BC}">
  <dimension ref="A1:H120"/>
  <sheetViews>
    <sheetView workbookViewId="0">
      <selection activeCell="E30" sqref="A1:H30"/>
    </sheetView>
  </sheetViews>
  <sheetFormatPr baseColWidth="10" defaultRowHeight="14.4" x14ac:dyDescent="0.3"/>
  <cols>
    <col min="1" max="1" width="55.5546875" customWidth="1"/>
    <col min="2" max="2" width="27" bestFit="1" customWidth="1"/>
    <col min="3" max="3" width="19.6640625" bestFit="1" customWidth="1"/>
    <col min="4" max="4" width="13.33203125" bestFit="1" customWidth="1"/>
    <col min="5" max="5" width="6.5546875" bestFit="1" customWidth="1"/>
    <col min="6" max="6" width="8.44140625" bestFit="1" customWidth="1"/>
    <col min="7" max="7" width="19.21875" bestFit="1" customWidth="1"/>
    <col min="8" max="8" width="28.5546875" bestFit="1" customWidth="1"/>
  </cols>
  <sheetData>
    <row r="1" spans="1:8" x14ac:dyDescent="0.3">
      <c r="A1" s="54" t="s">
        <v>93</v>
      </c>
      <c r="B1" s="55"/>
      <c r="C1" s="55"/>
      <c r="D1" s="55"/>
      <c r="E1" s="55"/>
      <c r="F1" s="55"/>
      <c r="G1" s="55"/>
      <c r="H1" s="56"/>
    </row>
    <row r="2" spans="1:8" x14ac:dyDescent="0.3">
      <c r="A2" s="57" t="s">
        <v>94</v>
      </c>
      <c r="B2" s="125" t="s">
        <v>95</v>
      </c>
      <c r="C2" s="125"/>
      <c r="D2" s="125"/>
      <c r="E2" s="125"/>
      <c r="F2" s="125"/>
      <c r="G2" s="125"/>
      <c r="H2" s="126"/>
    </row>
    <row r="3" spans="1:8" x14ac:dyDescent="0.3">
      <c r="A3" s="58" t="s">
        <v>96</v>
      </c>
      <c r="B3" s="127" t="s">
        <v>97</v>
      </c>
      <c r="C3" s="127"/>
      <c r="D3" s="127"/>
      <c r="E3" s="127"/>
      <c r="F3" s="127"/>
      <c r="G3" s="127"/>
      <c r="H3" s="128"/>
    </row>
    <row r="4" spans="1:8" x14ac:dyDescent="0.3">
      <c r="A4" s="57" t="s">
        <v>98</v>
      </c>
      <c r="B4" s="125" t="s">
        <v>99</v>
      </c>
      <c r="C4" s="125"/>
      <c r="D4" s="125"/>
      <c r="E4" s="125"/>
      <c r="F4" s="125"/>
      <c r="G4" s="125"/>
      <c r="H4" s="126"/>
    </row>
    <row r="5" spans="1:8" x14ac:dyDescent="0.3">
      <c r="A5" s="59" t="s">
        <v>100</v>
      </c>
      <c r="B5" s="123" t="s">
        <v>99</v>
      </c>
      <c r="C5" s="123"/>
      <c r="D5" s="123"/>
      <c r="E5" s="123"/>
      <c r="F5" s="123"/>
      <c r="G5" s="123"/>
      <c r="H5" s="124"/>
    </row>
    <row r="6" spans="1:8" x14ac:dyDescent="0.3">
      <c r="A6" s="60" t="s">
        <v>101</v>
      </c>
      <c r="B6" s="61" t="s">
        <v>102</v>
      </c>
      <c r="C6" s="61" t="s">
        <v>103</v>
      </c>
      <c r="D6" s="61" t="s">
        <v>104</v>
      </c>
      <c r="E6" s="61" t="s">
        <v>105</v>
      </c>
      <c r="F6" s="61" t="s">
        <v>106</v>
      </c>
      <c r="G6" s="61" t="s">
        <v>107</v>
      </c>
      <c r="H6" s="62" t="s">
        <v>108</v>
      </c>
    </row>
    <row r="7" spans="1:8" x14ac:dyDescent="0.3">
      <c r="A7" s="59" t="s">
        <v>109</v>
      </c>
      <c r="B7" s="63" t="s">
        <v>110</v>
      </c>
      <c r="C7" s="64" t="s">
        <v>111</v>
      </c>
      <c r="D7" s="65" t="s">
        <v>112</v>
      </c>
      <c r="E7" s="65" t="s">
        <v>113</v>
      </c>
      <c r="F7" s="65" t="s">
        <v>114</v>
      </c>
      <c r="G7" s="65" t="s">
        <v>115</v>
      </c>
      <c r="H7" s="66" t="s">
        <v>116</v>
      </c>
    </row>
    <row r="8" spans="1:8" x14ac:dyDescent="0.3">
      <c r="A8" s="58" t="s">
        <v>117</v>
      </c>
      <c r="B8" s="67" t="s">
        <v>118</v>
      </c>
      <c r="C8" s="68" t="s">
        <v>111</v>
      </c>
      <c r="D8" s="68" t="s">
        <v>112</v>
      </c>
      <c r="E8" s="68" t="s">
        <v>113</v>
      </c>
      <c r="F8" s="68" t="s">
        <v>114</v>
      </c>
      <c r="G8" s="68" t="s">
        <v>119</v>
      </c>
      <c r="H8" s="69" t="s">
        <v>120</v>
      </c>
    </row>
    <row r="9" spans="1:8" x14ac:dyDescent="0.3">
      <c r="A9" s="57" t="s">
        <v>121</v>
      </c>
      <c r="B9" s="70" t="s">
        <v>122</v>
      </c>
      <c r="C9" s="68" t="s">
        <v>111</v>
      </c>
      <c r="D9" s="68" t="s">
        <v>112</v>
      </c>
      <c r="E9" s="68" t="s">
        <v>113</v>
      </c>
      <c r="F9" s="68" t="s">
        <v>114</v>
      </c>
      <c r="G9" s="68" t="s">
        <v>123</v>
      </c>
      <c r="H9" s="71" t="s">
        <v>124</v>
      </c>
    </row>
    <row r="10" spans="1:8" x14ac:dyDescent="0.3">
      <c r="A10" s="60" t="s">
        <v>125</v>
      </c>
      <c r="B10" s="72"/>
      <c r="C10" s="72"/>
      <c r="D10" s="72"/>
      <c r="E10" s="72"/>
      <c r="F10" s="72"/>
      <c r="G10" s="72"/>
      <c r="H10" s="73"/>
    </row>
    <row r="11" spans="1:8" x14ac:dyDescent="0.3">
      <c r="A11" s="58" t="s">
        <v>126</v>
      </c>
      <c r="B11" s="115" t="s">
        <v>127</v>
      </c>
      <c r="C11" s="115"/>
      <c r="D11" s="115"/>
      <c r="E11" s="115"/>
      <c r="F11" s="115"/>
      <c r="G11" s="115"/>
      <c r="H11" s="116"/>
    </row>
    <row r="12" spans="1:8" x14ac:dyDescent="0.3">
      <c r="A12" s="57" t="s">
        <v>128</v>
      </c>
      <c r="B12" s="125" t="s">
        <v>129</v>
      </c>
      <c r="C12" s="125"/>
      <c r="D12" s="125"/>
      <c r="E12" s="125"/>
      <c r="F12" s="125"/>
      <c r="G12" s="125"/>
      <c r="H12" s="126"/>
    </row>
    <row r="13" spans="1:8" x14ac:dyDescent="0.3">
      <c r="A13" s="57" t="s">
        <v>130</v>
      </c>
      <c r="B13" s="115" t="s">
        <v>131</v>
      </c>
      <c r="C13" s="115"/>
      <c r="D13" s="115"/>
      <c r="E13" s="115"/>
      <c r="F13" s="115"/>
      <c r="G13" s="115"/>
      <c r="H13" s="116"/>
    </row>
    <row r="14" spans="1:8" x14ac:dyDescent="0.3">
      <c r="A14" s="59" t="s">
        <v>132</v>
      </c>
      <c r="B14" s="117" t="s">
        <v>133</v>
      </c>
      <c r="C14" s="117"/>
      <c r="D14" s="117"/>
      <c r="E14" s="117"/>
      <c r="F14" s="117"/>
      <c r="G14" s="117"/>
      <c r="H14" s="118"/>
    </row>
    <row r="15" spans="1:8" x14ac:dyDescent="0.3">
      <c r="A15" s="74" t="s">
        <v>134</v>
      </c>
      <c r="B15" s="119" t="s">
        <v>135</v>
      </c>
      <c r="C15" s="119"/>
      <c r="D15" s="119"/>
      <c r="E15" s="120" t="s">
        <v>136</v>
      </c>
      <c r="F15" s="120"/>
      <c r="G15" s="120"/>
      <c r="H15" s="121"/>
    </row>
    <row r="16" spans="1:8" ht="27.6" x14ac:dyDescent="0.3">
      <c r="A16" s="59" t="s">
        <v>137</v>
      </c>
      <c r="B16" s="122" t="s">
        <v>138</v>
      </c>
      <c r="C16" s="122"/>
      <c r="D16" s="122"/>
      <c r="E16" s="123" t="s">
        <v>139</v>
      </c>
      <c r="F16" s="123"/>
      <c r="G16" s="123"/>
      <c r="H16" s="124"/>
    </row>
    <row r="17" spans="1:8" ht="27.6" x14ac:dyDescent="0.3">
      <c r="A17" s="59" t="s">
        <v>140</v>
      </c>
      <c r="B17" s="137" t="s">
        <v>141</v>
      </c>
      <c r="C17" s="137"/>
      <c r="D17" s="137"/>
      <c r="E17" s="117" t="s">
        <v>139</v>
      </c>
      <c r="F17" s="117"/>
      <c r="G17" s="117"/>
      <c r="H17" s="118"/>
    </row>
    <row r="18" spans="1:8" ht="41.4" x14ac:dyDescent="0.3">
      <c r="A18" s="59" t="s">
        <v>142</v>
      </c>
      <c r="B18" s="122" t="s">
        <v>143</v>
      </c>
      <c r="C18" s="122"/>
      <c r="D18" s="122"/>
      <c r="E18" s="123" t="s">
        <v>144</v>
      </c>
      <c r="F18" s="123"/>
      <c r="G18" s="123"/>
      <c r="H18" s="124"/>
    </row>
    <row r="19" spans="1:8" x14ac:dyDescent="0.3">
      <c r="A19" s="74" t="s">
        <v>145</v>
      </c>
      <c r="B19" s="138" t="s">
        <v>135</v>
      </c>
      <c r="C19" s="138"/>
      <c r="D19" s="138"/>
      <c r="E19" s="139" t="s">
        <v>136</v>
      </c>
      <c r="F19" s="139"/>
      <c r="G19" s="139"/>
      <c r="H19" s="140"/>
    </row>
    <row r="20" spans="1:8" x14ac:dyDescent="0.3">
      <c r="A20" s="59" t="s">
        <v>146</v>
      </c>
      <c r="B20" s="129" t="s">
        <v>147</v>
      </c>
      <c r="C20" s="129"/>
      <c r="D20" s="129"/>
      <c r="E20" s="130" t="s">
        <v>148</v>
      </c>
      <c r="F20" s="130"/>
      <c r="G20" s="130"/>
      <c r="H20" s="131"/>
    </row>
    <row r="21" spans="1:8" ht="27.6" x14ac:dyDescent="0.3">
      <c r="A21" s="59" t="s">
        <v>149</v>
      </c>
      <c r="B21" s="132" t="s">
        <v>150</v>
      </c>
      <c r="C21" s="132"/>
      <c r="D21" s="132"/>
      <c r="E21" s="133" t="s">
        <v>151</v>
      </c>
      <c r="F21" s="133"/>
      <c r="G21" s="133"/>
      <c r="H21" s="134"/>
    </row>
    <row r="22" spans="1:8" x14ac:dyDescent="0.3">
      <c r="A22" s="74" t="s">
        <v>152</v>
      </c>
      <c r="B22" s="119" t="s">
        <v>135</v>
      </c>
      <c r="C22" s="119"/>
      <c r="D22" s="119"/>
      <c r="E22" s="135" t="s">
        <v>153</v>
      </c>
      <c r="F22" s="135"/>
      <c r="G22" s="135"/>
      <c r="H22" s="136"/>
    </row>
    <row r="23" spans="1:8" x14ac:dyDescent="0.3">
      <c r="A23" s="58" t="s">
        <v>154</v>
      </c>
      <c r="B23" s="146" t="s">
        <v>155</v>
      </c>
      <c r="C23" s="146"/>
      <c r="D23" s="146"/>
      <c r="E23" s="147" t="s">
        <v>156</v>
      </c>
      <c r="F23" s="147"/>
      <c r="G23" s="147"/>
      <c r="H23" s="148"/>
    </row>
    <row r="24" spans="1:8" x14ac:dyDescent="0.3">
      <c r="A24" s="74" t="s">
        <v>157</v>
      </c>
      <c r="B24" s="149" t="s">
        <v>158</v>
      </c>
      <c r="C24" s="149"/>
      <c r="D24" s="149"/>
      <c r="E24" s="120" t="s">
        <v>153</v>
      </c>
      <c r="F24" s="120"/>
      <c r="G24" s="120"/>
      <c r="H24" s="121"/>
    </row>
    <row r="25" spans="1:8" x14ac:dyDescent="0.3">
      <c r="A25" s="58" t="s">
        <v>159</v>
      </c>
      <c r="B25" s="146" t="s">
        <v>160</v>
      </c>
      <c r="C25" s="146"/>
      <c r="D25" s="146"/>
      <c r="E25" s="117" t="s">
        <v>161</v>
      </c>
      <c r="F25" s="117"/>
      <c r="G25" s="117"/>
      <c r="H25" s="118"/>
    </row>
    <row r="26" spans="1:8" x14ac:dyDescent="0.3">
      <c r="A26" s="57" t="s">
        <v>162</v>
      </c>
      <c r="B26" s="122" t="s">
        <v>163</v>
      </c>
      <c r="C26" s="122"/>
      <c r="D26" s="122"/>
      <c r="E26" s="141" t="s">
        <v>164</v>
      </c>
      <c r="F26" s="141"/>
      <c r="G26" s="141"/>
      <c r="H26" s="142"/>
    </row>
    <row r="27" spans="1:8" x14ac:dyDescent="0.3">
      <c r="A27" s="74" t="s">
        <v>165</v>
      </c>
      <c r="B27" s="119" t="s">
        <v>166</v>
      </c>
      <c r="C27" s="119"/>
      <c r="D27" s="119"/>
      <c r="E27" s="135" t="s">
        <v>153</v>
      </c>
      <c r="F27" s="135"/>
      <c r="G27" s="135"/>
      <c r="H27" s="136"/>
    </row>
    <row r="28" spans="1:8" x14ac:dyDescent="0.3">
      <c r="A28" s="59" t="s">
        <v>167</v>
      </c>
      <c r="B28" s="143" t="s">
        <v>168</v>
      </c>
      <c r="C28" s="143"/>
      <c r="D28" s="143"/>
      <c r="E28" s="144" t="s">
        <v>169</v>
      </c>
      <c r="F28" s="144"/>
      <c r="G28" s="144"/>
      <c r="H28" s="145"/>
    </row>
    <row r="29" spans="1:8" x14ac:dyDescent="0.3">
      <c r="A29" s="59" t="s">
        <v>170</v>
      </c>
      <c r="B29" s="137" t="s">
        <v>171</v>
      </c>
      <c r="C29" s="137"/>
      <c r="D29" s="137"/>
      <c r="E29" s="117" t="s">
        <v>172</v>
      </c>
      <c r="F29" s="117"/>
      <c r="G29" s="117"/>
      <c r="H29" s="118"/>
    </row>
    <row r="30" spans="1:8" ht="15" thickBot="1" x14ac:dyDescent="0.35">
      <c r="A30" s="76" t="s">
        <v>173</v>
      </c>
      <c r="B30" s="150" t="s">
        <v>171</v>
      </c>
      <c r="C30" s="150"/>
      <c r="D30" s="150"/>
      <c r="E30" s="151" t="s">
        <v>174</v>
      </c>
      <c r="F30" s="151"/>
      <c r="G30" s="151"/>
      <c r="H30" s="152"/>
    </row>
    <row r="31" spans="1:8" ht="15" thickBot="1" x14ac:dyDescent="0.35"/>
    <row r="32" spans="1:8" x14ac:dyDescent="0.3">
      <c r="A32" s="77" t="s">
        <v>93</v>
      </c>
      <c r="B32" s="78"/>
      <c r="C32" s="78"/>
      <c r="D32" s="78"/>
      <c r="E32" s="78"/>
      <c r="F32" s="78"/>
      <c r="G32" s="78"/>
      <c r="H32" s="79"/>
    </row>
    <row r="33" spans="1:8" x14ac:dyDescent="0.3">
      <c r="A33" s="80" t="s">
        <v>94</v>
      </c>
      <c r="B33" s="125" t="s">
        <v>175</v>
      </c>
      <c r="C33" s="125"/>
      <c r="D33" s="125"/>
      <c r="E33" s="125"/>
      <c r="F33" s="125"/>
      <c r="G33" s="125"/>
      <c r="H33" s="125"/>
    </row>
    <row r="34" spans="1:8" x14ac:dyDescent="0.3">
      <c r="A34" s="81" t="s">
        <v>96</v>
      </c>
      <c r="B34" s="127" t="s">
        <v>176</v>
      </c>
      <c r="C34" s="127"/>
      <c r="D34" s="127"/>
      <c r="E34" s="127"/>
      <c r="F34" s="127"/>
      <c r="G34" s="127"/>
      <c r="H34" s="127"/>
    </row>
    <row r="35" spans="1:8" x14ac:dyDescent="0.3">
      <c r="A35" s="80" t="s">
        <v>98</v>
      </c>
      <c r="B35" s="125" t="s">
        <v>99</v>
      </c>
      <c r="C35" s="125"/>
      <c r="D35" s="125"/>
      <c r="E35" s="125"/>
      <c r="F35" s="125"/>
      <c r="G35" s="125"/>
      <c r="H35" s="125"/>
    </row>
    <row r="36" spans="1:8" x14ac:dyDescent="0.3">
      <c r="A36" s="82" t="s">
        <v>100</v>
      </c>
      <c r="B36" s="123" t="s">
        <v>99</v>
      </c>
      <c r="C36" s="123"/>
      <c r="D36" s="123"/>
      <c r="E36" s="123"/>
      <c r="F36" s="123"/>
      <c r="G36" s="123"/>
      <c r="H36" s="123"/>
    </row>
    <row r="37" spans="1:8" x14ac:dyDescent="0.3">
      <c r="A37" s="83" t="s">
        <v>101</v>
      </c>
      <c r="B37" s="61" t="s">
        <v>102</v>
      </c>
      <c r="C37" s="61" t="s">
        <v>103</v>
      </c>
      <c r="D37" s="61" t="s">
        <v>104</v>
      </c>
      <c r="E37" s="61" t="s">
        <v>105</v>
      </c>
      <c r="F37" s="61" t="s">
        <v>106</v>
      </c>
      <c r="G37" s="61" t="s">
        <v>107</v>
      </c>
      <c r="H37" s="75" t="s">
        <v>108</v>
      </c>
    </row>
    <row r="38" spans="1:8" x14ac:dyDescent="0.3">
      <c r="A38" s="82" t="s">
        <v>109</v>
      </c>
      <c r="B38" s="63" t="s">
        <v>110</v>
      </c>
      <c r="C38" s="64" t="s">
        <v>111</v>
      </c>
      <c r="D38" s="65" t="s">
        <v>112</v>
      </c>
      <c r="E38" s="65" t="s">
        <v>113</v>
      </c>
      <c r="F38" s="65" t="s">
        <v>114</v>
      </c>
      <c r="G38" s="65" t="s">
        <v>115</v>
      </c>
      <c r="H38" s="84" t="s">
        <v>116</v>
      </c>
    </row>
    <row r="39" spans="1:8" x14ac:dyDescent="0.3">
      <c r="A39" s="81" t="s">
        <v>117</v>
      </c>
      <c r="B39" s="67" t="s">
        <v>118</v>
      </c>
      <c r="C39" s="68" t="s">
        <v>111</v>
      </c>
      <c r="D39" s="68" t="s">
        <v>112</v>
      </c>
      <c r="E39" s="68" t="s">
        <v>113</v>
      </c>
      <c r="F39" s="68" t="s">
        <v>114</v>
      </c>
      <c r="G39" s="68" t="s">
        <v>119</v>
      </c>
      <c r="H39" s="85" t="s">
        <v>120</v>
      </c>
    </row>
    <row r="40" spans="1:8" x14ac:dyDescent="0.3">
      <c r="A40" s="80" t="s">
        <v>121</v>
      </c>
      <c r="B40" s="70" t="s">
        <v>122</v>
      </c>
      <c r="C40" s="68" t="s">
        <v>111</v>
      </c>
      <c r="D40" s="68" t="s">
        <v>112</v>
      </c>
      <c r="E40" s="68" t="s">
        <v>113</v>
      </c>
      <c r="F40" s="68" t="s">
        <v>114</v>
      </c>
      <c r="G40" s="68" t="s">
        <v>123</v>
      </c>
      <c r="H40" s="86" t="s">
        <v>124</v>
      </c>
    </row>
    <row r="41" spans="1:8" x14ac:dyDescent="0.3">
      <c r="A41" s="83" t="s">
        <v>125</v>
      </c>
      <c r="B41" s="72"/>
      <c r="C41" s="72"/>
      <c r="D41" s="72"/>
      <c r="E41" s="72"/>
      <c r="F41" s="72"/>
      <c r="G41" s="72"/>
      <c r="H41" s="87"/>
    </row>
    <row r="42" spans="1:8" x14ac:dyDescent="0.3">
      <c r="A42" s="81" t="s">
        <v>126</v>
      </c>
      <c r="B42" s="115" t="s">
        <v>177</v>
      </c>
      <c r="C42" s="115"/>
      <c r="D42" s="115"/>
      <c r="E42" s="115"/>
      <c r="F42" s="115"/>
      <c r="G42" s="115"/>
      <c r="H42" s="115"/>
    </row>
    <row r="43" spans="1:8" x14ac:dyDescent="0.3">
      <c r="A43" s="80" t="s">
        <v>128</v>
      </c>
      <c r="B43" s="125" t="s">
        <v>178</v>
      </c>
      <c r="C43" s="125"/>
      <c r="D43" s="125"/>
      <c r="E43" s="125"/>
      <c r="F43" s="125"/>
      <c r="G43" s="125"/>
      <c r="H43" s="125"/>
    </row>
    <row r="44" spans="1:8" x14ac:dyDescent="0.3">
      <c r="A44" s="80" t="s">
        <v>130</v>
      </c>
      <c r="B44" s="115" t="s">
        <v>179</v>
      </c>
      <c r="C44" s="115"/>
      <c r="D44" s="115"/>
      <c r="E44" s="115"/>
      <c r="F44" s="115"/>
      <c r="G44" s="115"/>
      <c r="H44" s="115"/>
    </row>
    <row r="45" spans="1:8" x14ac:dyDescent="0.3">
      <c r="A45" s="88" t="s">
        <v>134</v>
      </c>
      <c r="B45" s="119" t="s">
        <v>135</v>
      </c>
      <c r="C45" s="119"/>
      <c r="D45" s="119"/>
      <c r="E45" s="120" t="s">
        <v>136</v>
      </c>
      <c r="F45" s="120"/>
      <c r="G45" s="120"/>
      <c r="H45" s="120"/>
    </row>
    <row r="46" spans="1:8" ht="27.6" x14ac:dyDescent="0.3">
      <c r="A46" s="82" t="s">
        <v>137</v>
      </c>
      <c r="B46" s="122" t="s">
        <v>180</v>
      </c>
      <c r="C46" s="122"/>
      <c r="D46" s="122"/>
      <c r="E46" s="123" t="s">
        <v>144</v>
      </c>
      <c r="F46" s="123"/>
      <c r="G46" s="123"/>
      <c r="H46" s="123"/>
    </row>
    <row r="47" spans="1:8" ht="27.6" x14ac:dyDescent="0.3">
      <c r="A47" s="82" t="s">
        <v>140</v>
      </c>
      <c r="B47" s="137" t="s">
        <v>181</v>
      </c>
      <c r="C47" s="137"/>
      <c r="D47" s="137"/>
      <c r="E47" s="117" t="s">
        <v>144</v>
      </c>
      <c r="F47" s="117"/>
      <c r="G47" s="117"/>
      <c r="H47" s="117"/>
    </row>
    <row r="48" spans="1:8" x14ac:dyDescent="0.3">
      <c r="A48" s="88" t="s">
        <v>152</v>
      </c>
      <c r="B48" s="119" t="s">
        <v>135</v>
      </c>
      <c r="C48" s="119"/>
      <c r="D48" s="119"/>
      <c r="E48" s="135" t="s">
        <v>153</v>
      </c>
      <c r="F48" s="135"/>
      <c r="G48" s="135"/>
      <c r="H48" s="135"/>
    </row>
    <row r="49" spans="1:8" x14ac:dyDescent="0.3">
      <c r="A49" s="81" t="s">
        <v>154</v>
      </c>
      <c r="B49" s="146" t="s">
        <v>155</v>
      </c>
      <c r="C49" s="146"/>
      <c r="D49" s="146"/>
      <c r="E49" s="147" t="s">
        <v>182</v>
      </c>
      <c r="F49" s="147"/>
      <c r="G49" s="147"/>
      <c r="H49" s="147"/>
    </row>
    <row r="50" spans="1:8" x14ac:dyDescent="0.3">
      <c r="A50" s="88" t="s">
        <v>157</v>
      </c>
      <c r="B50" s="149" t="s">
        <v>158</v>
      </c>
      <c r="C50" s="149"/>
      <c r="D50" s="149"/>
      <c r="E50" s="120" t="s">
        <v>153</v>
      </c>
      <c r="F50" s="120"/>
      <c r="G50" s="120"/>
      <c r="H50" s="120"/>
    </row>
    <row r="51" spans="1:8" x14ac:dyDescent="0.3">
      <c r="A51" s="81" t="s">
        <v>159</v>
      </c>
      <c r="B51" s="146" t="s">
        <v>160</v>
      </c>
      <c r="C51" s="146"/>
      <c r="D51" s="146"/>
      <c r="E51" s="117" t="s">
        <v>183</v>
      </c>
      <c r="F51" s="117"/>
      <c r="G51" s="117"/>
      <c r="H51" s="117"/>
    </row>
    <row r="52" spans="1:8" x14ac:dyDescent="0.3">
      <c r="A52" s="88" t="s">
        <v>165</v>
      </c>
      <c r="B52" s="119" t="s">
        <v>166</v>
      </c>
      <c r="C52" s="119"/>
      <c r="D52" s="119"/>
      <c r="E52" s="135" t="s">
        <v>153</v>
      </c>
      <c r="F52" s="135"/>
      <c r="G52" s="135"/>
      <c r="H52" s="135"/>
    </row>
    <row r="53" spans="1:8" x14ac:dyDescent="0.3">
      <c r="A53" s="82" t="s">
        <v>167</v>
      </c>
      <c r="B53" s="143" t="s">
        <v>168</v>
      </c>
      <c r="C53" s="143"/>
      <c r="D53" s="143"/>
      <c r="E53" s="144" t="s">
        <v>184</v>
      </c>
      <c r="F53" s="144"/>
      <c r="G53" s="144"/>
      <c r="H53" s="144"/>
    </row>
    <row r="54" spans="1:8" ht="15" thickBot="1" x14ac:dyDescent="0.35">
      <c r="A54" s="89" t="s">
        <v>170</v>
      </c>
      <c r="B54" s="153" t="s">
        <v>185</v>
      </c>
      <c r="C54" s="153"/>
      <c r="D54" s="153"/>
      <c r="E54" s="154" t="s">
        <v>186</v>
      </c>
      <c r="F54" s="154"/>
      <c r="G54" s="154"/>
      <c r="H54" s="154"/>
    </row>
    <row r="55" spans="1:8" ht="15" thickBot="1" x14ac:dyDescent="0.35"/>
    <row r="56" spans="1:8" x14ac:dyDescent="0.3">
      <c r="A56" s="77" t="s">
        <v>93</v>
      </c>
      <c r="B56" s="78"/>
      <c r="C56" s="78"/>
      <c r="D56" s="78"/>
      <c r="E56" s="78"/>
      <c r="F56" s="78"/>
      <c r="G56" s="78"/>
      <c r="H56" s="79"/>
    </row>
    <row r="57" spans="1:8" x14ac:dyDescent="0.3">
      <c r="A57" s="80" t="s">
        <v>94</v>
      </c>
      <c r="B57" s="125" t="s">
        <v>187</v>
      </c>
      <c r="C57" s="125"/>
      <c r="D57" s="125"/>
      <c r="E57" s="125"/>
      <c r="F57" s="125"/>
      <c r="G57" s="125"/>
      <c r="H57" s="125"/>
    </row>
    <row r="58" spans="1:8" x14ac:dyDescent="0.3">
      <c r="A58" s="81" t="s">
        <v>96</v>
      </c>
      <c r="B58" s="127" t="s">
        <v>188</v>
      </c>
      <c r="C58" s="127"/>
      <c r="D58" s="127"/>
      <c r="E58" s="127"/>
      <c r="F58" s="127"/>
      <c r="G58" s="127"/>
      <c r="H58" s="127"/>
    </row>
    <row r="59" spans="1:8" x14ac:dyDescent="0.3">
      <c r="A59" s="80" t="s">
        <v>98</v>
      </c>
      <c r="B59" s="125" t="s">
        <v>99</v>
      </c>
      <c r="C59" s="125"/>
      <c r="D59" s="125"/>
      <c r="E59" s="125"/>
      <c r="F59" s="125"/>
      <c r="G59" s="125"/>
      <c r="H59" s="125"/>
    </row>
    <row r="60" spans="1:8" x14ac:dyDescent="0.3">
      <c r="A60" s="82" t="s">
        <v>100</v>
      </c>
      <c r="B60" s="123" t="s">
        <v>99</v>
      </c>
      <c r="C60" s="123"/>
      <c r="D60" s="123"/>
      <c r="E60" s="123"/>
      <c r="F60" s="123"/>
      <c r="G60" s="123"/>
      <c r="H60" s="123"/>
    </row>
    <row r="61" spans="1:8" x14ac:dyDescent="0.3">
      <c r="A61" s="83" t="s">
        <v>101</v>
      </c>
      <c r="B61" s="61" t="s">
        <v>102</v>
      </c>
      <c r="C61" s="61" t="s">
        <v>103</v>
      </c>
      <c r="D61" s="61" t="s">
        <v>104</v>
      </c>
      <c r="E61" s="61" t="s">
        <v>105</v>
      </c>
      <c r="F61" s="61" t="s">
        <v>106</v>
      </c>
      <c r="G61" s="61" t="s">
        <v>107</v>
      </c>
      <c r="H61" s="75" t="s">
        <v>108</v>
      </c>
    </row>
    <row r="62" spans="1:8" x14ac:dyDescent="0.3">
      <c r="A62" s="82" t="s">
        <v>109</v>
      </c>
      <c r="B62" s="63" t="s">
        <v>110</v>
      </c>
      <c r="C62" s="64" t="s">
        <v>111</v>
      </c>
      <c r="D62" s="65" t="s">
        <v>112</v>
      </c>
      <c r="E62" s="65" t="s">
        <v>113</v>
      </c>
      <c r="F62" s="65" t="s">
        <v>114</v>
      </c>
      <c r="G62" s="65" t="s">
        <v>115</v>
      </c>
      <c r="H62" s="84" t="s">
        <v>116</v>
      </c>
    </row>
    <row r="63" spans="1:8" x14ac:dyDescent="0.3">
      <c r="A63" s="81" t="s">
        <v>117</v>
      </c>
      <c r="B63" s="67" t="s">
        <v>118</v>
      </c>
      <c r="C63" s="68" t="s">
        <v>111</v>
      </c>
      <c r="D63" s="68" t="s">
        <v>112</v>
      </c>
      <c r="E63" s="68" t="s">
        <v>113</v>
      </c>
      <c r="F63" s="68" t="s">
        <v>114</v>
      </c>
      <c r="G63" s="68" t="s">
        <v>119</v>
      </c>
      <c r="H63" s="85" t="s">
        <v>120</v>
      </c>
    </row>
    <row r="64" spans="1:8" x14ac:dyDescent="0.3">
      <c r="A64" s="80" t="s">
        <v>121</v>
      </c>
      <c r="B64" s="70" t="s">
        <v>122</v>
      </c>
      <c r="C64" s="68" t="s">
        <v>111</v>
      </c>
      <c r="D64" s="68" t="s">
        <v>112</v>
      </c>
      <c r="E64" s="68" t="s">
        <v>113</v>
      </c>
      <c r="F64" s="68" t="s">
        <v>114</v>
      </c>
      <c r="G64" s="68" t="s">
        <v>123</v>
      </c>
      <c r="H64" s="86" t="s">
        <v>124</v>
      </c>
    </row>
    <row r="65" spans="1:8" x14ac:dyDescent="0.3">
      <c r="A65" s="83" t="s">
        <v>125</v>
      </c>
      <c r="B65" s="72"/>
      <c r="C65" s="72"/>
      <c r="D65" s="72"/>
      <c r="E65" s="72"/>
      <c r="F65" s="72"/>
      <c r="G65" s="72"/>
      <c r="H65" s="87"/>
    </row>
    <row r="66" spans="1:8" x14ac:dyDescent="0.3">
      <c r="A66" s="81" t="s">
        <v>126</v>
      </c>
      <c r="B66" s="115" t="s">
        <v>189</v>
      </c>
      <c r="C66" s="115"/>
      <c r="D66" s="115"/>
      <c r="E66" s="115"/>
      <c r="F66" s="115"/>
      <c r="G66" s="115"/>
      <c r="H66" s="115"/>
    </row>
    <row r="67" spans="1:8" x14ac:dyDescent="0.3">
      <c r="A67" s="80" t="s">
        <v>128</v>
      </c>
      <c r="B67" s="125" t="s">
        <v>190</v>
      </c>
      <c r="C67" s="125"/>
      <c r="D67" s="125"/>
      <c r="E67" s="125"/>
      <c r="F67" s="125"/>
      <c r="G67" s="125"/>
      <c r="H67" s="125"/>
    </row>
    <row r="68" spans="1:8" x14ac:dyDescent="0.3">
      <c r="A68" s="80" t="s">
        <v>130</v>
      </c>
      <c r="B68" s="115" t="s">
        <v>191</v>
      </c>
      <c r="C68" s="115"/>
      <c r="D68" s="115"/>
      <c r="E68" s="115"/>
      <c r="F68" s="115"/>
      <c r="G68" s="115"/>
      <c r="H68" s="115"/>
    </row>
    <row r="69" spans="1:8" x14ac:dyDescent="0.3">
      <c r="A69" s="88" t="s">
        <v>134</v>
      </c>
      <c r="B69" s="119" t="s">
        <v>135</v>
      </c>
      <c r="C69" s="119"/>
      <c r="D69" s="119"/>
      <c r="E69" s="120" t="s">
        <v>136</v>
      </c>
      <c r="F69" s="120"/>
      <c r="G69" s="120"/>
      <c r="H69" s="120"/>
    </row>
    <row r="70" spans="1:8" ht="27.6" x14ac:dyDescent="0.3">
      <c r="A70" s="82" t="s">
        <v>137</v>
      </c>
      <c r="B70" s="122" t="s">
        <v>192</v>
      </c>
      <c r="C70" s="122"/>
      <c r="D70" s="122"/>
      <c r="E70" s="123" t="s">
        <v>193</v>
      </c>
      <c r="F70" s="123"/>
      <c r="G70" s="123"/>
      <c r="H70" s="123"/>
    </row>
    <row r="71" spans="1:8" x14ac:dyDescent="0.3">
      <c r="A71" s="88" t="s">
        <v>152</v>
      </c>
      <c r="B71" s="119" t="s">
        <v>135</v>
      </c>
      <c r="C71" s="119"/>
      <c r="D71" s="119"/>
      <c r="E71" s="135" t="s">
        <v>153</v>
      </c>
      <c r="F71" s="135"/>
      <c r="G71" s="135"/>
      <c r="H71" s="135"/>
    </row>
    <row r="72" spans="1:8" x14ac:dyDescent="0.3">
      <c r="A72" s="81" t="s">
        <v>154</v>
      </c>
      <c r="B72" s="146" t="s">
        <v>155</v>
      </c>
      <c r="C72" s="146"/>
      <c r="D72" s="146"/>
      <c r="E72" s="147" t="s">
        <v>194</v>
      </c>
      <c r="F72" s="147"/>
      <c r="G72" s="147"/>
      <c r="H72" s="147"/>
    </row>
    <row r="73" spans="1:8" x14ac:dyDescent="0.3">
      <c r="A73" s="88" t="s">
        <v>157</v>
      </c>
      <c r="B73" s="149" t="s">
        <v>158</v>
      </c>
      <c r="C73" s="149"/>
      <c r="D73" s="149"/>
      <c r="E73" s="120" t="s">
        <v>153</v>
      </c>
      <c r="F73" s="120"/>
      <c r="G73" s="120"/>
      <c r="H73" s="120"/>
    </row>
    <row r="74" spans="1:8" x14ac:dyDescent="0.3">
      <c r="A74" s="81" t="s">
        <v>159</v>
      </c>
      <c r="B74" s="146" t="s">
        <v>160</v>
      </c>
      <c r="C74" s="146"/>
      <c r="D74" s="146"/>
      <c r="E74" s="117" t="s">
        <v>195</v>
      </c>
      <c r="F74" s="117"/>
      <c r="G74" s="117"/>
      <c r="H74" s="117"/>
    </row>
    <row r="75" spans="1:8" x14ac:dyDescent="0.3">
      <c r="A75" s="88" t="s">
        <v>165</v>
      </c>
      <c r="B75" s="119" t="s">
        <v>166</v>
      </c>
      <c r="C75" s="119"/>
      <c r="D75" s="119"/>
      <c r="E75" s="135" t="s">
        <v>153</v>
      </c>
      <c r="F75" s="135"/>
      <c r="G75" s="135"/>
      <c r="H75" s="135"/>
    </row>
    <row r="76" spans="1:8" ht="15" thickBot="1" x14ac:dyDescent="0.35">
      <c r="A76" s="89" t="s">
        <v>167</v>
      </c>
      <c r="B76" s="155" t="s">
        <v>168</v>
      </c>
      <c r="C76" s="155"/>
      <c r="D76" s="155"/>
      <c r="E76" s="156" t="s">
        <v>196</v>
      </c>
      <c r="F76" s="156"/>
      <c r="G76" s="156"/>
      <c r="H76" s="156"/>
    </row>
    <row r="77" spans="1:8" ht="15" thickBot="1" x14ac:dyDescent="0.35"/>
    <row r="78" spans="1:8" x14ac:dyDescent="0.3">
      <c r="A78" s="77" t="s">
        <v>93</v>
      </c>
      <c r="B78" s="78"/>
      <c r="C78" s="78"/>
      <c r="D78" s="78"/>
      <c r="E78" s="78"/>
      <c r="F78" s="78"/>
      <c r="G78" s="78"/>
      <c r="H78" s="79"/>
    </row>
    <row r="79" spans="1:8" x14ac:dyDescent="0.3">
      <c r="A79" s="80" t="s">
        <v>94</v>
      </c>
      <c r="B79" s="125" t="s">
        <v>197</v>
      </c>
      <c r="C79" s="125"/>
      <c r="D79" s="125"/>
      <c r="E79" s="125"/>
      <c r="F79" s="125"/>
      <c r="G79" s="125"/>
      <c r="H79" s="125"/>
    </row>
    <row r="80" spans="1:8" x14ac:dyDescent="0.3">
      <c r="A80" s="81" t="s">
        <v>96</v>
      </c>
      <c r="B80" s="127" t="s">
        <v>198</v>
      </c>
      <c r="C80" s="127"/>
      <c r="D80" s="127"/>
      <c r="E80" s="127"/>
      <c r="F80" s="127"/>
      <c r="G80" s="127"/>
      <c r="H80" s="127"/>
    </row>
    <row r="81" spans="1:8" x14ac:dyDescent="0.3">
      <c r="A81" s="80" t="s">
        <v>98</v>
      </c>
      <c r="B81" s="125" t="s">
        <v>99</v>
      </c>
      <c r="C81" s="125"/>
      <c r="D81" s="125"/>
      <c r="E81" s="125"/>
      <c r="F81" s="125"/>
      <c r="G81" s="125"/>
      <c r="H81" s="125"/>
    </row>
    <row r="82" spans="1:8" x14ac:dyDescent="0.3">
      <c r="A82" s="82" t="s">
        <v>100</v>
      </c>
      <c r="B82" s="123" t="s">
        <v>99</v>
      </c>
      <c r="C82" s="123"/>
      <c r="D82" s="123"/>
      <c r="E82" s="123"/>
      <c r="F82" s="123"/>
      <c r="G82" s="123"/>
      <c r="H82" s="123"/>
    </row>
    <row r="83" spans="1:8" x14ac:dyDescent="0.3">
      <c r="A83" s="83" t="s">
        <v>101</v>
      </c>
      <c r="B83" s="61" t="s">
        <v>102</v>
      </c>
      <c r="C83" s="61" t="s">
        <v>103</v>
      </c>
      <c r="D83" s="61" t="s">
        <v>104</v>
      </c>
      <c r="E83" s="61" t="s">
        <v>105</v>
      </c>
      <c r="F83" s="61" t="s">
        <v>106</v>
      </c>
      <c r="G83" s="61" t="s">
        <v>107</v>
      </c>
      <c r="H83" s="75" t="s">
        <v>108</v>
      </c>
    </row>
    <row r="84" spans="1:8" x14ac:dyDescent="0.3">
      <c r="A84" s="82" t="s">
        <v>109</v>
      </c>
      <c r="B84" s="63" t="s">
        <v>110</v>
      </c>
      <c r="C84" s="64" t="s">
        <v>111</v>
      </c>
      <c r="D84" s="65" t="s">
        <v>112</v>
      </c>
      <c r="E84" s="65" t="s">
        <v>113</v>
      </c>
      <c r="F84" s="65" t="s">
        <v>114</v>
      </c>
      <c r="G84" s="65" t="s">
        <v>115</v>
      </c>
      <c r="H84" s="84" t="s">
        <v>116</v>
      </c>
    </row>
    <row r="85" spans="1:8" x14ac:dyDescent="0.3">
      <c r="A85" s="81" t="s">
        <v>117</v>
      </c>
      <c r="B85" s="67" t="s">
        <v>118</v>
      </c>
      <c r="C85" s="68" t="s">
        <v>111</v>
      </c>
      <c r="D85" s="68" t="s">
        <v>112</v>
      </c>
      <c r="E85" s="68" t="s">
        <v>113</v>
      </c>
      <c r="F85" s="68" t="s">
        <v>114</v>
      </c>
      <c r="G85" s="68" t="s">
        <v>119</v>
      </c>
      <c r="H85" s="85" t="s">
        <v>120</v>
      </c>
    </row>
    <row r="86" spans="1:8" x14ac:dyDescent="0.3">
      <c r="A86" s="80" t="s">
        <v>121</v>
      </c>
      <c r="B86" s="70" t="s">
        <v>122</v>
      </c>
      <c r="C86" s="68" t="s">
        <v>111</v>
      </c>
      <c r="D86" s="68" t="s">
        <v>112</v>
      </c>
      <c r="E86" s="68" t="s">
        <v>113</v>
      </c>
      <c r="F86" s="68" t="s">
        <v>114</v>
      </c>
      <c r="G86" s="68" t="s">
        <v>123</v>
      </c>
      <c r="H86" s="86" t="s">
        <v>124</v>
      </c>
    </row>
    <row r="87" spans="1:8" x14ac:dyDescent="0.3">
      <c r="A87" s="83" t="s">
        <v>125</v>
      </c>
      <c r="B87" s="72"/>
      <c r="C87" s="72"/>
      <c r="D87" s="72"/>
      <c r="E87" s="72"/>
      <c r="F87" s="72"/>
      <c r="G87" s="72"/>
      <c r="H87" s="87"/>
    </row>
    <row r="88" spans="1:8" x14ac:dyDescent="0.3">
      <c r="A88" s="81" t="s">
        <v>126</v>
      </c>
      <c r="B88" s="115" t="s">
        <v>199</v>
      </c>
      <c r="C88" s="115"/>
      <c r="D88" s="115"/>
      <c r="E88" s="115"/>
      <c r="F88" s="115"/>
      <c r="G88" s="115"/>
      <c r="H88" s="115"/>
    </row>
    <row r="89" spans="1:8" x14ac:dyDescent="0.3">
      <c r="A89" s="80" t="s">
        <v>128</v>
      </c>
      <c r="B89" s="125" t="s">
        <v>200</v>
      </c>
      <c r="C89" s="125"/>
      <c r="D89" s="125"/>
      <c r="E89" s="125"/>
      <c r="F89" s="125"/>
      <c r="G89" s="125"/>
      <c r="H89" s="125"/>
    </row>
    <row r="90" spans="1:8" x14ac:dyDescent="0.3">
      <c r="A90" s="80" t="s">
        <v>130</v>
      </c>
      <c r="B90" s="115" t="s">
        <v>201</v>
      </c>
      <c r="C90" s="115"/>
      <c r="D90" s="115"/>
      <c r="E90" s="115"/>
      <c r="F90" s="115"/>
      <c r="G90" s="115"/>
      <c r="H90" s="115"/>
    </row>
    <row r="91" spans="1:8" x14ac:dyDescent="0.3">
      <c r="A91" s="88" t="s">
        <v>134</v>
      </c>
      <c r="B91" s="119" t="s">
        <v>135</v>
      </c>
      <c r="C91" s="119"/>
      <c r="D91" s="119"/>
      <c r="E91" s="120" t="s">
        <v>136</v>
      </c>
      <c r="F91" s="120"/>
      <c r="G91" s="120"/>
      <c r="H91" s="120"/>
    </row>
    <row r="92" spans="1:8" ht="27.6" x14ac:dyDescent="0.3">
      <c r="A92" s="82" t="s">
        <v>137</v>
      </c>
      <c r="B92" s="122" t="s">
        <v>202</v>
      </c>
      <c r="C92" s="122"/>
      <c r="D92" s="122"/>
      <c r="E92" s="123" t="s">
        <v>139</v>
      </c>
      <c r="F92" s="123"/>
      <c r="G92" s="123"/>
      <c r="H92" s="123"/>
    </row>
    <row r="93" spans="1:8" x14ac:dyDescent="0.3">
      <c r="A93" s="88" t="s">
        <v>152</v>
      </c>
      <c r="B93" s="119" t="s">
        <v>135</v>
      </c>
      <c r="C93" s="119"/>
      <c r="D93" s="119"/>
      <c r="E93" s="135" t="s">
        <v>153</v>
      </c>
      <c r="F93" s="135"/>
      <c r="G93" s="135"/>
      <c r="H93" s="135"/>
    </row>
    <row r="94" spans="1:8" x14ac:dyDescent="0.3">
      <c r="A94" s="81" t="s">
        <v>154</v>
      </c>
      <c r="B94" s="146" t="s">
        <v>155</v>
      </c>
      <c r="C94" s="146"/>
      <c r="D94" s="146"/>
      <c r="E94" s="147" t="s">
        <v>203</v>
      </c>
      <c r="F94" s="147"/>
      <c r="G94" s="147"/>
      <c r="H94" s="147"/>
    </row>
    <row r="95" spans="1:8" x14ac:dyDescent="0.3">
      <c r="A95" s="88" t="s">
        <v>157</v>
      </c>
      <c r="B95" s="149" t="s">
        <v>158</v>
      </c>
      <c r="C95" s="149"/>
      <c r="D95" s="149"/>
      <c r="E95" s="120" t="s">
        <v>153</v>
      </c>
      <c r="F95" s="120"/>
      <c r="G95" s="120"/>
      <c r="H95" s="120"/>
    </row>
    <row r="96" spans="1:8" x14ac:dyDescent="0.3">
      <c r="A96" s="81" t="s">
        <v>159</v>
      </c>
      <c r="B96" s="146" t="s">
        <v>160</v>
      </c>
      <c r="C96" s="146"/>
      <c r="D96" s="146"/>
      <c r="E96" s="117" t="s">
        <v>204</v>
      </c>
      <c r="F96" s="117"/>
      <c r="G96" s="117"/>
      <c r="H96" s="117"/>
    </row>
    <row r="97" spans="1:8" x14ac:dyDescent="0.3">
      <c r="A97" s="88" t="s">
        <v>165</v>
      </c>
      <c r="B97" s="119" t="s">
        <v>166</v>
      </c>
      <c r="C97" s="119"/>
      <c r="D97" s="119"/>
      <c r="E97" s="135" t="s">
        <v>153</v>
      </c>
      <c r="F97" s="135"/>
      <c r="G97" s="135"/>
      <c r="H97" s="135"/>
    </row>
    <row r="98" spans="1:8" ht="15" thickBot="1" x14ac:dyDescent="0.35">
      <c r="A98" s="89" t="s">
        <v>167</v>
      </c>
      <c r="B98" s="155" t="s">
        <v>168</v>
      </c>
      <c r="C98" s="155"/>
      <c r="D98" s="155"/>
      <c r="E98" s="156" t="s">
        <v>205</v>
      </c>
      <c r="F98" s="156"/>
      <c r="G98" s="156"/>
      <c r="H98" s="156"/>
    </row>
    <row r="99" spans="1:8" ht="15" thickBot="1" x14ac:dyDescent="0.35"/>
    <row r="100" spans="1:8" x14ac:dyDescent="0.3">
      <c r="A100" s="77" t="s">
        <v>93</v>
      </c>
      <c r="B100" s="78"/>
      <c r="C100" s="78"/>
      <c r="D100" s="78"/>
      <c r="E100" s="78"/>
      <c r="F100" s="78"/>
      <c r="G100" s="78"/>
      <c r="H100" s="79"/>
    </row>
    <row r="101" spans="1:8" x14ac:dyDescent="0.3">
      <c r="A101" s="80" t="s">
        <v>94</v>
      </c>
      <c r="B101" s="125" t="s">
        <v>32</v>
      </c>
      <c r="C101" s="125"/>
      <c r="D101" s="125"/>
      <c r="E101" s="125"/>
      <c r="F101" s="125"/>
      <c r="G101" s="125"/>
      <c r="H101" s="125"/>
    </row>
    <row r="102" spans="1:8" x14ac:dyDescent="0.3">
      <c r="A102" s="81" t="s">
        <v>96</v>
      </c>
      <c r="B102" s="127" t="s">
        <v>206</v>
      </c>
      <c r="C102" s="127"/>
      <c r="D102" s="127"/>
      <c r="E102" s="127"/>
      <c r="F102" s="127"/>
      <c r="G102" s="127"/>
      <c r="H102" s="127"/>
    </row>
    <row r="103" spans="1:8" x14ac:dyDescent="0.3">
      <c r="A103" s="80" t="s">
        <v>98</v>
      </c>
      <c r="B103" s="125" t="s">
        <v>99</v>
      </c>
      <c r="C103" s="125"/>
      <c r="D103" s="125"/>
      <c r="E103" s="125"/>
      <c r="F103" s="125"/>
      <c r="G103" s="125"/>
      <c r="H103" s="125"/>
    </row>
    <row r="104" spans="1:8" x14ac:dyDescent="0.3">
      <c r="A104" s="82" t="s">
        <v>100</v>
      </c>
      <c r="B104" s="123" t="s">
        <v>99</v>
      </c>
      <c r="C104" s="123"/>
      <c r="D104" s="123"/>
      <c r="E104" s="123"/>
      <c r="F104" s="123"/>
      <c r="G104" s="123"/>
      <c r="H104" s="123"/>
    </row>
    <row r="105" spans="1:8" x14ac:dyDescent="0.3">
      <c r="A105" s="83" t="s">
        <v>101</v>
      </c>
      <c r="B105" s="61" t="s">
        <v>102</v>
      </c>
      <c r="C105" s="61" t="s">
        <v>103</v>
      </c>
      <c r="D105" s="61" t="s">
        <v>104</v>
      </c>
      <c r="E105" s="61" t="s">
        <v>105</v>
      </c>
      <c r="F105" s="61" t="s">
        <v>106</v>
      </c>
      <c r="G105" s="61" t="s">
        <v>107</v>
      </c>
      <c r="H105" s="75" t="s">
        <v>108</v>
      </c>
    </row>
    <row r="106" spans="1:8" x14ac:dyDescent="0.3">
      <c r="A106" s="82" t="s">
        <v>109</v>
      </c>
      <c r="B106" s="63" t="s">
        <v>110</v>
      </c>
      <c r="C106" s="64" t="s">
        <v>111</v>
      </c>
      <c r="D106" s="65" t="s">
        <v>112</v>
      </c>
      <c r="E106" s="65" t="s">
        <v>113</v>
      </c>
      <c r="F106" s="65" t="s">
        <v>114</v>
      </c>
      <c r="G106" s="65" t="s">
        <v>115</v>
      </c>
      <c r="H106" s="84" t="s">
        <v>116</v>
      </c>
    </row>
    <row r="107" spans="1:8" x14ac:dyDescent="0.3">
      <c r="A107" s="81" t="s">
        <v>117</v>
      </c>
      <c r="B107" s="67" t="s">
        <v>118</v>
      </c>
      <c r="C107" s="68" t="s">
        <v>111</v>
      </c>
      <c r="D107" s="68" t="s">
        <v>112</v>
      </c>
      <c r="E107" s="68" t="s">
        <v>113</v>
      </c>
      <c r="F107" s="68" t="s">
        <v>114</v>
      </c>
      <c r="G107" s="68" t="s">
        <v>119</v>
      </c>
      <c r="H107" s="85" t="s">
        <v>120</v>
      </c>
    </row>
    <row r="108" spans="1:8" x14ac:dyDescent="0.3">
      <c r="A108" s="80" t="s">
        <v>121</v>
      </c>
      <c r="B108" s="70" t="s">
        <v>122</v>
      </c>
      <c r="C108" s="68" t="s">
        <v>111</v>
      </c>
      <c r="D108" s="68" t="s">
        <v>112</v>
      </c>
      <c r="E108" s="68" t="s">
        <v>113</v>
      </c>
      <c r="F108" s="68" t="s">
        <v>114</v>
      </c>
      <c r="G108" s="68" t="s">
        <v>123</v>
      </c>
      <c r="H108" s="86" t="s">
        <v>124</v>
      </c>
    </row>
    <row r="109" spans="1:8" x14ac:dyDescent="0.3">
      <c r="A109" s="83" t="s">
        <v>125</v>
      </c>
      <c r="B109" s="72"/>
      <c r="C109" s="72"/>
      <c r="D109" s="72"/>
      <c r="E109" s="72"/>
      <c r="F109" s="72"/>
      <c r="G109" s="72"/>
      <c r="H109" s="87"/>
    </row>
    <row r="110" spans="1:8" x14ac:dyDescent="0.3">
      <c r="A110" s="81" t="s">
        <v>126</v>
      </c>
      <c r="B110" s="115" t="s">
        <v>207</v>
      </c>
      <c r="C110" s="115"/>
      <c r="D110" s="115"/>
      <c r="E110" s="115"/>
      <c r="F110" s="115"/>
      <c r="G110" s="115"/>
      <c r="H110" s="115"/>
    </row>
    <row r="111" spans="1:8" x14ac:dyDescent="0.3">
      <c r="A111" s="80" t="s">
        <v>128</v>
      </c>
      <c r="B111" s="125" t="s">
        <v>208</v>
      </c>
      <c r="C111" s="125"/>
      <c r="D111" s="125"/>
      <c r="E111" s="125"/>
      <c r="F111" s="125"/>
      <c r="G111" s="125"/>
      <c r="H111" s="125"/>
    </row>
    <row r="112" spans="1:8" x14ac:dyDescent="0.3">
      <c r="A112" s="80" t="s">
        <v>130</v>
      </c>
      <c r="B112" s="115" t="s">
        <v>209</v>
      </c>
      <c r="C112" s="115"/>
      <c r="D112" s="115"/>
      <c r="E112" s="115"/>
      <c r="F112" s="115"/>
      <c r="G112" s="115"/>
      <c r="H112" s="115"/>
    </row>
    <row r="113" spans="1:8" x14ac:dyDescent="0.3">
      <c r="A113" s="88" t="s">
        <v>134</v>
      </c>
      <c r="B113" s="119" t="s">
        <v>135</v>
      </c>
      <c r="C113" s="119"/>
      <c r="D113" s="119"/>
      <c r="E113" s="120" t="s">
        <v>136</v>
      </c>
      <c r="F113" s="120"/>
      <c r="G113" s="120"/>
      <c r="H113" s="120"/>
    </row>
    <row r="114" spans="1:8" ht="27.6" x14ac:dyDescent="0.3">
      <c r="A114" s="82" t="s">
        <v>137</v>
      </c>
      <c r="B114" s="122" t="s">
        <v>210</v>
      </c>
      <c r="C114" s="122"/>
      <c r="D114" s="122"/>
      <c r="E114" s="123" t="s">
        <v>139</v>
      </c>
      <c r="F114" s="123"/>
      <c r="G114" s="123"/>
      <c r="H114" s="123"/>
    </row>
    <row r="115" spans="1:8" x14ac:dyDescent="0.3">
      <c r="A115" s="88" t="s">
        <v>152</v>
      </c>
      <c r="B115" s="119" t="s">
        <v>135</v>
      </c>
      <c r="C115" s="119"/>
      <c r="D115" s="119"/>
      <c r="E115" s="135" t="s">
        <v>153</v>
      </c>
      <c r="F115" s="135"/>
      <c r="G115" s="135"/>
      <c r="H115" s="135"/>
    </row>
    <row r="116" spans="1:8" x14ac:dyDescent="0.3">
      <c r="A116" s="81" t="s">
        <v>154</v>
      </c>
      <c r="B116" s="146" t="s">
        <v>155</v>
      </c>
      <c r="C116" s="146"/>
      <c r="D116" s="146"/>
      <c r="E116" s="147" t="s">
        <v>211</v>
      </c>
      <c r="F116" s="147"/>
      <c r="G116" s="147"/>
      <c r="H116" s="147"/>
    </row>
    <row r="117" spans="1:8" x14ac:dyDescent="0.3">
      <c r="A117" s="88" t="s">
        <v>157</v>
      </c>
      <c r="B117" s="149" t="s">
        <v>158</v>
      </c>
      <c r="C117" s="149"/>
      <c r="D117" s="149"/>
      <c r="E117" s="120" t="s">
        <v>153</v>
      </c>
      <c r="F117" s="120"/>
      <c r="G117" s="120"/>
      <c r="H117" s="120"/>
    </row>
    <row r="118" spans="1:8" x14ac:dyDescent="0.3">
      <c r="A118" s="81" t="s">
        <v>159</v>
      </c>
      <c r="B118" s="146" t="s">
        <v>160</v>
      </c>
      <c r="C118" s="146"/>
      <c r="D118" s="146"/>
      <c r="E118" s="117" t="s">
        <v>212</v>
      </c>
      <c r="F118" s="117"/>
      <c r="G118" s="117"/>
      <c r="H118" s="117"/>
    </row>
    <row r="119" spans="1:8" x14ac:dyDescent="0.3">
      <c r="A119" s="88" t="s">
        <v>165</v>
      </c>
      <c r="B119" s="119" t="s">
        <v>166</v>
      </c>
      <c r="C119" s="119"/>
      <c r="D119" s="119"/>
      <c r="E119" s="135" t="s">
        <v>153</v>
      </c>
      <c r="F119" s="135"/>
      <c r="G119" s="135"/>
      <c r="H119" s="135"/>
    </row>
    <row r="120" spans="1:8" ht="15" thickBot="1" x14ac:dyDescent="0.35">
      <c r="A120" s="89" t="s">
        <v>167</v>
      </c>
      <c r="B120" s="155" t="s">
        <v>168</v>
      </c>
      <c r="C120" s="155"/>
      <c r="D120" s="155"/>
      <c r="E120" s="156" t="s">
        <v>213</v>
      </c>
      <c r="F120" s="156"/>
      <c r="G120" s="156"/>
      <c r="H120" s="156"/>
    </row>
  </sheetData>
  <mergeCells count="136">
    <mergeCell ref="B118:D118"/>
    <mergeCell ref="E118:H118"/>
    <mergeCell ref="B119:D119"/>
    <mergeCell ref="E119:H119"/>
    <mergeCell ref="B120:D120"/>
    <mergeCell ref="E120:H120"/>
    <mergeCell ref="B115:D115"/>
    <mergeCell ref="E115:H115"/>
    <mergeCell ref="B116:D116"/>
    <mergeCell ref="E116:H116"/>
    <mergeCell ref="B117:D117"/>
    <mergeCell ref="E117:H117"/>
    <mergeCell ref="B110:H110"/>
    <mergeCell ref="B111:H111"/>
    <mergeCell ref="B112:H112"/>
    <mergeCell ref="B113:D113"/>
    <mergeCell ref="E113:H113"/>
    <mergeCell ref="B114:D114"/>
    <mergeCell ref="E114:H114"/>
    <mergeCell ref="B98:D98"/>
    <mergeCell ref="E98:H98"/>
    <mergeCell ref="B101:H101"/>
    <mergeCell ref="B102:H102"/>
    <mergeCell ref="B103:H103"/>
    <mergeCell ref="B104:H104"/>
    <mergeCell ref="B95:D95"/>
    <mergeCell ref="E95:H95"/>
    <mergeCell ref="B96:D96"/>
    <mergeCell ref="E96:H96"/>
    <mergeCell ref="B97:D97"/>
    <mergeCell ref="E97:H97"/>
    <mergeCell ref="B92:D92"/>
    <mergeCell ref="E92:H92"/>
    <mergeCell ref="B93:D93"/>
    <mergeCell ref="E93:H93"/>
    <mergeCell ref="B94:D94"/>
    <mergeCell ref="E94:H94"/>
    <mergeCell ref="B81:H81"/>
    <mergeCell ref="B82:H82"/>
    <mergeCell ref="B88:H88"/>
    <mergeCell ref="B89:H89"/>
    <mergeCell ref="B90:H90"/>
    <mergeCell ref="B91:D91"/>
    <mergeCell ref="E91:H91"/>
    <mergeCell ref="B75:D75"/>
    <mergeCell ref="E75:H75"/>
    <mergeCell ref="B76:D76"/>
    <mergeCell ref="E76:H76"/>
    <mergeCell ref="B79:H79"/>
    <mergeCell ref="B80:H80"/>
    <mergeCell ref="B72:D72"/>
    <mergeCell ref="E72:H72"/>
    <mergeCell ref="B73:D73"/>
    <mergeCell ref="E73:H73"/>
    <mergeCell ref="B74:D74"/>
    <mergeCell ref="E74:H74"/>
    <mergeCell ref="B68:H68"/>
    <mergeCell ref="B69:D69"/>
    <mergeCell ref="E69:H69"/>
    <mergeCell ref="B70:D70"/>
    <mergeCell ref="E70:H70"/>
    <mergeCell ref="B71:D71"/>
    <mergeCell ref="E71:H71"/>
    <mergeCell ref="B57:H57"/>
    <mergeCell ref="B58:H58"/>
    <mergeCell ref="B59:H59"/>
    <mergeCell ref="B60:H60"/>
    <mergeCell ref="B66:H66"/>
    <mergeCell ref="B67:H67"/>
    <mergeCell ref="B52:D52"/>
    <mergeCell ref="E52:H52"/>
    <mergeCell ref="B53:D53"/>
    <mergeCell ref="E53:H53"/>
    <mergeCell ref="B54:D54"/>
    <mergeCell ref="E54:H54"/>
    <mergeCell ref="B49:D49"/>
    <mergeCell ref="E49:H49"/>
    <mergeCell ref="B50:D50"/>
    <mergeCell ref="E50:H50"/>
    <mergeCell ref="B51:D51"/>
    <mergeCell ref="E51:H51"/>
    <mergeCell ref="B46:D46"/>
    <mergeCell ref="E46:H46"/>
    <mergeCell ref="B47:D47"/>
    <mergeCell ref="E47:H47"/>
    <mergeCell ref="B48:D48"/>
    <mergeCell ref="E48:H48"/>
    <mergeCell ref="B35:H35"/>
    <mergeCell ref="B36:H36"/>
    <mergeCell ref="B42:H42"/>
    <mergeCell ref="B43:H43"/>
    <mergeCell ref="B44:H44"/>
    <mergeCell ref="B45:D45"/>
    <mergeCell ref="E45:H45"/>
    <mergeCell ref="B29:D29"/>
    <mergeCell ref="E29:H29"/>
    <mergeCell ref="B30:D30"/>
    <mergeCell ref="E30:H30"/>
    <mergeCell ref="B33:H33"/>
    <mergeCell ref="B34:H34"/>
    <mergeCell ref="B26:D26"/>
    <mergeCell ref="E26:H26"/>
    <mergeCell ref="B27:D27"/>
    <mergeCell ref="E27:H27"/>
    <mergeCell ref="B28:D28"/>
    <mergeCell ref="E28:H28"/>
    <mergeCell ref="B23:D23"/>
    <mergeCell ref="E23:H23"/>
    <mergeCell ref="B24:D24"/>
    <mergeCell ref="E24:H24"/>
    <mergeCell ref="B25:D25"/>
    <mergeCell ref="E25:H25"/>
    <mergeCell ref="B20:D20"/>
    <mergeCell ref="E20:H20"/>
    <mergeCell ref="B21:D21"/>
    <mergeCell ref="E21:H21"/>
    <mergeCell ref="B22:D22"/>
    <mergeCell ref="E22:H22"/>
    <mergeCell ref="B17:D17"/>
    <mergeCell ref="E17:H17"/>
    <mergeCell ref="B18:D18"/>
    <mergeCell ref="E18:H18"/>
    <mergeCell ref="B19:D19"/>
    <mergeCell ref="E19:H19"/>
    <mergeCell ref="B13:H13"/>
    <mergeCell ref="B14:H14"/>
    <mergeCell ref="B15:D15"/>
    <mergeCell ref="E15:H15"/>
    <mergeCell ref="B16:D16"/>
    <mergeCell ref="E16:H16"/>
    <mergeCell ref="B2:H2"/>
    <mergeCell ref="B3:H3"/>
    <mergeCell ref="B4:H4"/>
    <mergeCell ref="B5:H5"/>
    <mergeCell ref="B11:H11"/>
    <mergeCell ref="B12:H12"/>
  </mergeCells>
  <hyperlinks>
    <hyperlink ref="H7" r:id="rId1" xr:uid="{8C27AB3C-781C-4D6B-8525-74953A9D6B85}"/>
    <hyperlink ref="H8" r:id="rId2" xr:uid="{A98A1060-C95C-4BB8-9BD4-ADEDEAA1D8DD}"/>
    <hyperlink ref="H9" r:id="rId3" xr:uid="{D0575F67-76F2-4CF0-A303-B5D396BD9788}"/>
    <hyperlink ref="H38" r:id="rId4" xr:uid="{2E860348-D04E-4A17-9019-F1ED2EE7BA0A}"/>
    <hyperlink ref="H39" r:id="rId5" xr:uid="{B129F433-8F50-47E4-823E-548907D3D23D}"/>
    <hyperlink ref="H40" r:id="rId6" xr:uid="{70CDC44E-580D-48BB-8A12-7EC277731DA0}"/>
    <hyperlink ref="H62" r:id="rId7" xr:uid="{512746EC-A126-4F30-9DB0-3C51F87F5FE2}"/>
    <hyperlink ref="H63" r:id="rId8" xr:uid="{97B1D30C-2D98-438A-AF34-11E2682E32C4}"/>
    <hyperlink ref="H64" r:id="rId9" xr:uid="{FDA708F5-0E77-478E-84C1-A828119D42D4}"/>
    <hyperlink ref="H84" r:id="rId10" xr:uid="{B0B7B47F-DFA1-4E4A-A8B7-340B678C4395}"/>
    <hyperlink ref="H85" r:id="rId11" xr:uid="{911944E1-9C14-4044-A5FA-E979ECB2037A}"/>
    <hyperlink ref="H86" r:id="rId12" xr:uid="{FF7F4571-78C2-40E9-B9A3-85329D4C21CB}"/>
    <hyperlink ref="H106" r:id="rId13" xr:uid="{66827122-7DAD-44F9-9F25-AB81AA046265}"/>
    <hyperlink ref="H107" r:id="rId14" xr:uid="{A6B41A0E-D7B6-4787-948E-E930B592B5B0}"/>
    <hyperlink ref="H108" r:id="rId15" xr:uid="{E4ADF4DE-583B-4482-8471-C0C59A638CBD}"/>
  </hyperlinks>
  <pageMargins left="0.7" right="0.7" top="0.75" bottom="0.75" header="0.3" footer="0.3"/>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D32E5-22B0-4B8F-A021-6CE2AD519787}">
  <dimension ref="A1:H9"/>
  <sheetViews>
    <sheetView tabSelected="1" workbookViewId="0">
      <selection activeCell="D9" sqref="D3:E9"/>
    </sheetView>
  </sheetViews>
  <sheetFormatPr baseColWidth="10" defaultRowHeight="14.4" x14ac:dyDescent="0.3"/>
  <cols>
    <col min="1" max="1" width="30.5546875" customWidth="1"/>
    <col min="2" max="3" width="36.109375" customWidth="1"/>
    <col min="4" max="4" width="6.88671875" bestFit="1" customWidth="1"/>
    <col min="5" max="5" width="10.109375" bestFit="1" customWidth="1"/>
    <col min="6" max="6" width="8.77734375" bestFit="1" customWidth="1"/>
    <col min="7" max="8" width="36.109375" customWidth="1"/>
  </cols>
  <sheetData>
    <row r="1" spans="1:8" ht="43.2" x14ac:dyDescent="0.3">
      <c r="A1" s="53" t="s">
        <v>92</v>
      </c>
      <c r="B1" s="53" t="s">
        <v>91</v>
      </c>
      <c r="C1" s="53" t="s">
        <v>90</v>
      </c>
      <c r="D1" s="53" t="s">
        <v>89</v>
      </c>
      <c r="E1" s="53" t="s">
        <v>88</v>
      </c>
      <c r="F1" s="53" t="s">
        <v>87</v>
      </c>
      <c r="G1" s="53" t="s">
        <v>86</v>
      </c>
      <c r="H1" s="53" t="s">
        <v>85</v>
      </c>
    </row>
    <row r="2" spans="1:8" x14ac:dyDescent="0.3">
      <c r="A2" s="52" t="s">
        <v>84</v>
      </c>
      <c r="B2" s="52" t="s">
        <v>83</v>
      </c>
      <c r="C2" s="52" t="s">
        <v>82</v>
      </c>
      <c r="D2" s="52"/>
      <c r="E2" s="52"/>
      <c r="F2" s="52"/>
      <c r="G2" s="52"/>
      <c r="H2" s="52"/>
    </row>
    <row r="3" spans="1:8" ht="57.6" x14ac:dyDescent="0.3">
      <c r="A3" s="51" t="s">
        <v>81</v>
      </c>
      <c r="B3" s="49" t="s">
        <v>80</v>
      </c>
      <c r="C3" s="49" t="s">
        <v>79</v>
      </c>
      <c r="D3" s="50">
        <v>2</v>
      </c>
      <c r="E3" s="50">
        <v>2</v>
      </c>
      <c r="F3" s="50">
        <v>4</v>
      </c>
      <c r="G3" s="49" t="s">
        <v>78</v>
      </c>
      <c r="H3" s="49" t="s">
        <v>77</v>
      </c>
    </row>
    <row r="4" spans="1:8" ht="43.2" x14ac:dyDescent="0.3">
      <c r="A4" s="51" t="s">
        <v>76</v>
      </c>
      <c r="B4" s="49" t="s">
        <v>75</v>
      </c>
      <c r="C4" s="49" t="s">
        <v>74</v>
      </c>
      <c r="D4" s="50">
        <v>3</v>
      </c>
      <c r="E4" s="50">
        <v>2</v>
      </c>
      <c r="F4" s="50">
        <v>6</v>
      </c>
      <c r="G4" s="49" t="s">
        <v>73</v>
      </c>
      <c r="H4" s="49" t="s">
        <v>72</v>
      </c>
    </row>
    <row r="5" spans="1:8" ht="43.2" x14ac:dyDescent="0.3">
      <c r="A5" s="51" t="s">
        <v>71</v>
      </c>
      <c r="B5" s="49" t="s">
        <v>70</v>
      </c>
      <c r="C5" s="49" t="s">
        <v>69</v>
      </c>
      <c r="D5" s="50">
        <v>2</v>
      </c>
      <c r="E5" s="50">
        <v>3</v>
      </c>
      <c r="F5" s="50">
        <v>6</v>
      </c>
      <c r="G5" s="49" t="s">
        <v>68</v>
      </c>
      <c r="H5" s="49" t="s">
        <v>67</v>
      </c>
    </row>
    <row r="6" spans="1:8" ht="72" x14ac:dyDescent="0.3">
      <c r="A6" s="51" t="s">
        <v>66</v>
      </c>
      <c r="B6" s="49" t="s">
        <v>65</v>
      </c>
      <c r="C6" s="49" t="s">
        <v>64</v>
      </c>
      <c r="D6" s="50">
        <v>3</v>
      </c>
      <c r="E6" s="50">
        <v>2</v>
      </c>
      <c r="F6" s="50">
        <v>6</v>
      </c>
      <c r="G6" s="49" t="s">
        <v>63</v>
      </c>
      <c r="H6" s="49" t="s">
        <v>62</v>
      </c>
    </row>
    <row r="7" spans="1:8" ht="72" x14ac:dyDescent="0.3">
      <c r="A7" s="51" t="s">
        <v>61</v>
      </c>
      <c r="B7" s="49" t="s">
        <v>60</v>
      </c>
      <c r="C7" s="49" t="s">
        <v>59</v>
      </c>
      <c r="D7" s="50">
        <v>3</v>
      </c>
      <c r="E7" s="50">
        <v>2</v>
      </c>
      <c r="F7" s="50">
        <v>6</v>
      </c>
      <c r="G7" s="49" t="s">
        <v>58</v>
      </c>
      <c r="H7" s="49" t="s">
        <v>57</v>
      </c>
    </row>
    <row r="8" spans="1:8" ht="57.6" x14ac:dyDescent="0.3">
      <c r="A8" s="51" t="s">
        <v>56</v>
      </c>
      <c r="B8" s="49" t="s">
        <v>55</v>
      </c>
      <c r="C8" s="49" t="s">
        <v>54</v>
      </c>
      <c r="D8" s="50">
        <v>3</v>
      </c>
      <c r="E8" s="50">
        <v>3</v>
      </c>
      <c r="F8" s="50">
        <v>9</v>
      </c>
      <c r="G8" s="49" t="s">
        <v>53</v>
      </c>
      <c r="H8" s="49" t="s">
        <v>52</v>
      </c>
    </row>
    <row r="9" spans="1:8" ht="72" x14ac:dyDescent="0.3">
      <c r="A9" s="51" t="s">
        <v>51</v>
      </c>
      <c r="B9" s="49" t="s">
        <v>50</v>
      </c>
      <c r="C9" s="49" t="s">
        <v>49</v>
      </c>
      <c r="D9" s="50">
        <v>2</v>
      </c>
      <c r="E9" s="50">
        <v>2</v>
      </c>
      <c r="F9" s="50">
        <v>4</v>
      </c>
      <c r="G9" s="49" t="s">
        <v>48</v>
      </c>
      <c r="H9" s="49" t="s">
        <v>47</v>
      </c>
    </row>
  </sheetData>
  <conditionalFormatting sqref="F3:F9">
    <cfRule type="colorScale" priority="1">
      <colorScale>
        <cfvo type="num" val="0"/>
        <cfvo type="num" val="3"/>
        <cfvo type="num" val="8"/>
        <color rgb="FF00B050"/>
        <color rgb="FFFFEB84"/>
        <color rgb="FFFF0000"/>
      </colorScale>
    </cfRule>
    <cfRule type="colorScale" priority="2">
      <colorScale>
        <cfvo type="num" val="0"/>
        <cfvo type="num" val="3"/>
        <cfvo type="num" val="8"/>
        <color rgb="FF00B050"/>
        <color rgb="FFFFEB84"/>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Dimensionnement</vt:lpstr>
      <vt:lpstr>Registre des Traitements CNIL</vt:lpstr>
      <vt:lpstr>Id.-Eval. Risques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Alexandre Martineau</cp:lastModifiedBy>
  <dcterms:created xsi:type="dcterms:W3CDTF">2025-03-22T16:15:44Z</dcterms:created>
  <dcterms:modified xsi:type="dcterms:W3CDTF">2025-03-28T19:28:44Z</dcterms:modified>
</cp:coreProperties>
</file>