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OneDrive\Documents\GitHub\Trump-Clinton-by-Florida-state-leg-districts\"/>
    </mc:Choice>
  </mc:AlternateContent>
  <xr:revisionPtr revIDLastSave="9" documentId="6EF53EAEBAF18902CBF73B6C15D43B886A3432E6" xr6:coauthVersionLast="25" xr6:coauthVersionMax="25" xr10:uidLastSave="{BFDF55EC-7CE6-426A-BDEC-4AC86BAAABF7}"/>
  <bookViews>
    <workbookView xWindow="0" yWindow="1350" windowWidth="22470" windowHeight="10680" xr2:uid="{00000000-000D-0000-FFFF-FFFF00000000}"/>
  </bookViews>
  <sheets>
    <sheet name="fl_senate" sheetId="1" r:id="rId1"/>
  </sheets>
  <calcPr calcId="171027"/>
</workbook>
</file>

<file path=xl/calcChain.xml><?xml version="1.0" encoding="utf-8"?>
<calcChain xmlns="http://schemas.openxmlformats.org/spreadsheetml/2006/main">
  <c r="I19" i="1" l="1"/>
  <c r="M19" i="1" s="1"/>
  <c r="H19" i="1"/>
  <c r="K19" i="1" s="1"/>
  <c r="I18" i="1"/>
  <c r="H18" i="1"/>
  <c r="K18" i="1" s="1"/>
  <c r="I3" i="1"/>
  <c r="M3" i="1" s="1"/>
  <c r="H3" i="1"/>
  <c r="K3" i="1" s="1"/>
  <c r="I4" i="1"/>
  <c r="M4" i="1" s="1"/>
  <c r="H4" i="1"/>
  <c r="K4" i="1" s="1"/>
  <c r="I7" i="1"/>
  <c r="O7" i="1" s="1"/>
  <c r="H7" i="1"/>
  <c r="K7" i="1" s="1"/>
  <c r="I14" i="1"/>
  <c r="O14" i="1" s="1"/>
  <c r="H14" i="1"/>
  <c r="K14" i="1" s="1"/>
  <c r="I5" i="1"/>
  <c r="O5" i="1" s="1"/>
  <c r="H5" i="1"/>
  <c r="K5" i="1" s="1"/>
  <c r="L9" i="1"/>
  <c r="P9" i="1" s="1"/>
  <c r="I9" i="1"/>
  <c r="O9" i="1" s="1"/>
  <c r="H9" i="1"/>
  <c r="K9" i="1" s="1"/>
  <c r="I12" i="1"/>
  <c r="O12" i="1" s="1"/>
  <c r="H12" i="1"/>
  <c r="K12" i="1" s="1"/>
  <c r="I8" i="1"/>
  <c r="O8" i="1" s="1"/>
  <c r="H8" i="1"/>
  <c r="K8" i="1" s="1"/>
  <c r="I24" i="1"/>
  <c r="O24" i="1" s="1"/>
  <c r="H24" i="1"/>
  <c r="K24" i="1" s="1"/>
  <c r="I25" i="1"/>
  <c r="O25" i="1" s="1"/>
  <c r="H25" i="1"/>
  <c r="K25" i="1" s="1"/>
  <c r="I20" i="1"/>
  <c r="O20" i="1" s="1"/>
  <c r="H20" i="1"/>
  <c r="K20" i="1" s="1"/>
  <c r="I16" i="1"/>
  <c r="O16" i="1" s="1"/>
  <c r="H16" i="1"/>
  <c r="K16" i="1" s="1"/>
  <c r="I15" i="1"/>
  <c r="O15" i="1" s="1"/>
  <c r="H15" i="1"/>
  <c r="K15" i="1" s="1"/>
  <c r="I10" i="1"/>
  <c r="O10" i="1" s="1"/>
  <c r="H10" i="1"/>
  <c r="K10" i="1" s="1"/>
  <c r="I2" i="1"/>
  <c r="O2" i="1" s="1"/>
  <c r="H2" i="1"/>
  <c r="K2" i="1" s="1"/>
  <c r="I17" i="1"/>
  <c r="O17" i="1" s="1"/>
  <c r="H17" i="1"/>
  <c r="K17" i="1" s="1"/>
  <c r="I26" i="1"/>
  <c r="O26" i="1" s="1"/>
  <c r="H26" i="1"/>
  <c r="K26" i="1" s="1"/>
  <c r="I11" i="1"/>
  <c r="O11" i="1" s="1"/>
  <c r="H11" i="1"/>
  <c r="K11" i="1" s="1"/>
  <c r="I21" i="1"/>
  <c r="O21" i="1" s="1"/>
  <c r="H21" i="1"/>
  <c r="K21" i="1" s="1"/>
  <c r="I13" i="1"/>
  <c r="O13" i="1" s="1"/>
  <c r="H13" i="1"/>
  <c r="K13" i="1" s="1"/>
  <c r="I23" i="1"/>
  <c r="O23" i="1" s="1"/>
  <c r="H23" i="1"/>
  <c r="K23" i="1" s="1"/>
  <c r="I6" i="1"/>
  <c r="O6" i="1" s="1"/>
  <c r="H6" i="1"/>
  <c r="K6" i="1" s="1"/>
  <c r="I22" i="1"/>
  <c r="M22" i="1" s="1"/>
  <c r="H22" i="1"/>
  <c r="L22" i="1" s="1"/>
  <c r="J11" i="1" l="1"/>
  <c r="J26" i="1"/>
  <c r="K22" i="1"/>
  <c r="P22" i="1" s="1"/>
  <c r="L11" i="1"/>
  <c r="P11" i="1" s="1"/>
  <c r="L6" i="1"/>
  <c r="P6" i="1" s="1"/>
  <c r="L10" i="1"/>
  <c r="P10" i="1" s="1"/>
  <c r="J6" i="1"/>
  <c r="J23" i="1"/>
  <c r="J9" i="1"/>
  <c r="J5" i="1"/>
  <c r="N22" i="1"/>
  <c r="S22" i="1" s="1"/>
  <c r="J25" i="1"/>
  <c r="J24" i="1"/>
  <c r="J10" i="1"/>
  <c r="J15" i="1"/>
  <c r="L25" i="1"/>
  <c r="P25" i="1" s="1"/>
  <c r="L19" i="1"/>
  <c r="P19" i="1" s="1"/>
  <c r="M20" i="1"/>
  <c r="M21" i="1"/>
  <c r="M2" i="1"/>
  <c r="M12" i="1"/>
  <c r="M7" i="1"/>
  <c r="J22" i="1"/>
  <c r="L3" i="1"/>
  <c r="P3" i="1" s="1"/>
  <c r="M6" i="1"/>
  <c r="L23" i="1"/>
  <c r="P23" i="1" s="1"/>
  <c r="J13" i="1"/>
  <c r="N21" i="1"/>
  <c r="M11" i="1"/>
  <c r="L26" i="1"/>
  <c r="P26" i="1" s="1"/>
  <c r="J17" i="1"/>
  <c r="N2" i="1"/>
  <c r="M10" i="1"/>
  <c r="L15" i="1"/>
  <c r="P15" i="1" s="1"/>
  <c r="J16" i="1"/>
  <c r="N20" i="1"/>
  <c r="M25" i="1"/>
  <c r="L24" i="1"/>
  <c r="P24" i="1" s="1"/>
  <c r="J8" i="1"/>
  <c r="N12" i="1"/>
  <c r="M9" i="1"/>
  <c r="L5" i="1"/>
  <c r="P5" i="1" s="1"/>
  <c r="J14" i="1"/>
  <c r="N7" i="1"/>
  <c r="O4" i="1"/>
  <c r="N4" i="1"/>
  <c r="J4" i="1"/>
  <c r="O18" i="1"/>
  <c r="N18" i="1"/>
  <c r="J18" i="1"/>
  <c r="N8" i="1"/>
  <c r="N14" i="1"/>
  <c r="N6" i="1"/>
  <c r="M23" i="1"/>
  <c r="L13" i="1"/>
  <c r="P13" i="1" s="1"/>
  <c r="J21" i="1"/>
  <c r="N11" i="1"/>
  <c r="M26" i="1"/>
  <c r="L17" i="1"/>
  <c r="P17" i="1" s="1"/>
  <c r="J2" i="1"/>
  <c r="N10" i="1"/>
  <c r="M15" i="1"/>
  <c r="L16" i="1"/>
  <c r="P16" i="1" s="1"/>
  <c r="J20" i="1"/>
  <c r="N25" i="1"/>
  <c r="M24" i="1"/>
  <c r="L8" i="1"/>
  <c r="P8" i="1" s="1"/>
  <c r="J12" i="1"/>
  <c r="N9" i="1"/>
  <c r="M5" i="1"/>
  <c r="L14" i="1"/>
  <c r="P14" i="1" s="1"/>
  <c r="J7" i="1"/>
  <c r="L4" i="1"/>
  <c r="P4" i="1" s="1"/>
  <c r="L18" i="1"/>
  <c r="P18" i="1" s="1"/>
  <c r="N13" i="1"/>
  <c r="N17" i="1"/>
  <c r="N16" i="1"/>
  <c r="N23" i="1"/>
  <c r="M13" i="1"/>
  <c r="L21" i="1"/>
  <c r="P21" i="1" s="1"/>
  <c r="N26" i="1"/>
  <c r="M17" i="1"/>
  <c r="L2" i="1"/>
  <c r="P2" i="1" s="1"/>
  <c r="N15" i="1"/>
  <c r="M16" i="1"/>
  <c r="L20" i="1"/>
  <c r="P20" i="1" s="1"/>
  <c r="N24" i="1"/>
  <c r="M8" i="1"/>
  <c r="L12" i="1"/>
  <c r="P12" i="1" s="1"/>
  <c r="N5" i="1"/>
  <c r="M14" i="1"/>
  <c r="L7" i="1"/>
  <c r="P7" i="1" s="1"/>
  <c r="O3" i="1"/>
  <c r="N3" i="1"/>
  <c r="J3" i="1"/>
  <c r="M18" i="1"/>
  <c r="O19" i="1"/>
  <c r="N19" i="1"/>
  <c r="J19" i="1"/>
  <c r="O22" i="1"/>
  <c r="Q22" i="1" s="1"/>
  <c r="R22" i="1" s="1"/>
  <c r="S26" i="1" l="1"/>
  <c r="Q26" i="1"/>
  <c r="R26" i="1" s="1"/>
  <c r="S9" i="1"/>
  <c r="Q9" i="1"/>
  <c r="R9" i="1" s="1"/>
  <c r="S10" i="1"/>
  <c r="Q10" i="1"/>
  <c r="R10" i="1" s="1"/>
  <c r="S18" i="1"/>
  <c r="Q18" i="1"/>
  <c r="R18" i="1" s="1"/>
  <c r="S15" i="1"/>
  <c r="Q15" i="1"/>
  <c r="R15" i="1" s="1"/>
  <c r="S17" i="1"/>
  <c r="Q17" i="1"/>
  <c r="R17" i="1" s="1"/>
  <c r="S14" i="1"/>
  <c r="Q14" i="1"/>
  <c r="R14" i="1" s="1"/>
  <c r="S7" i="1"/>
  <c r="Q7" i="1"/>
  <c r="R7" i="1" s="1"/>
  <c r="S12" i="1"/>
  <c r="Q12" i="1"/>
  <c r="R12" i="1" s="1"/>
  <c r="S20" i="1"/>
  <c r="Q20" i="1"/>
  <c r="R20" i="1" s="1"/>
  <c r="S2" i="1"/>
  <c r="Q2" i="1"/>
  <c r="R2" i="1" s="1"/>
  <c r="S21" i="1"/>
  <c r="Q21" i="1"/>
  <c r="R21" i="1" s="1"/>
  <c r="S16" i="1"/>
  <c r="Q16" i="1"/>
  <c r="R16" i="1" s="1"/>
  <c r="S11" i="1"/>
  <c r="Q11" i="1"/>
  <c r="R11" i="1" s="1"/>
  <c r="S24" i="1"/>
  <c r="Q24" i="1"/>
  <c r="R24" i="1" s="1"/>
  <c r="S13" i="1"/>
  <c r="Q13" i="1"/>
  <c r="R13" i="1" s="1"/>
  <c r="S8" i="1"/>
  <c r="Q8" i="1"/>
  <c r="R8" i="1" s="1"/>
  <c r="S25" i="1"/>
  <c r="Q25" i="1"/>
  <c r="R25" i="1" s="1"/>
  <c r="S6" i="1"/>
  <c r="Q6" i="1"/>
  <c r="R6" i="1" s="1"/>
  <c r="S19" i="1"/>
  <c r="Q19" i="1"/>
  <c r="R19" i="1" s="1"/>
  <c r="S3" i="1"/>
  <c r="Q3" i="1"/>
  <c r="R3" i="1" s="1"/>
  <c r="S5" i="1"/>
  <c r="Q5" i="1"/>
  <c r="R5" i="1" s="1"/>
  <c r="S23" i="1"/>
  <c r="Q23" i="1"/>
  <c r="R23" i="1" s="1"/>
  <c r="S4" i="1"/>
  <c r="Q4" i="1"/>
  <c r="R4" i="1" s="1"/>
</calcChain>
</file>

<file path=xl/sharedStrings.xml><?xml version="1.0" encoding="utf-8"?>
<sst xmlns="http://schemas.openxmlformats.org/spreadsheetml/2006/main" count="49" uniqueCount="49">
  <si>
    <t>h_dist</t>
  </si>
  <si>
    <t>district 1</t>
  </si>
  <si>
    <t>district 11</t>
  </si>
  <si>
    <t>district 12</t>
  </si>
  <si>
    <t>district 13</t>
  </si>
  <si>
    <t>district 14</t>
  </si>
  <si>
    <t>district 15</t>
  </si>
  <si>
    <t>district 16</t>
  </si>
  <si>
    <t>district 17</t>
  </si>
  <si>
    <t>district 18</t>
  </si>
  <si>
    <t>district 19</t>
  </si>
  <si>
    <t>district 22</t>
  </si>
  <si>
    <t>district 23</t>
  </si>
  <si>
    <t>district 25</t>
  </si>
  <si>
    <t>district 27</t>
  </si>
  <si>
    <t>district 28</t>
  </si>
  <si>
    <t>district 3</t>
  </si>
  <si>
    <t>district 30</t>
  </si>
  <si>
    <t>district 34</t>
  </si>
  <si>
    <t>district 36</t>
  </si>
  <si>
    <t>district 37</t>
  </si>
  <si>
    <t>district 38</t>
  </si>
  <si>
    <t>district 39</t>
  </si>
  <si>
    <t>district 40</t>
  </si>
  <si>
    <t>district 7</t>
  </si>
  <si>
    <t>district 8</t>
  </si>
  <si>
    <t>ss_DEM</t>
  </si>
  <si>
    <t>ss_NPA</t>
  </si>
  <si>
    <t>ss_REP</t>
  </si>
  <si>
    <t>potus_DEM</t>
  </si>
  <si>
    <t>potus_NPA</t>
  </si>
  <si>
    <t>potus_REP</t>
  </si>
  <si>
    <t>potus_total</t>
  </si>
  <si>
    <t>undervote</t>
  </si>
  <si>
    <t>potus_d</t>
  </si>
  <si>
    <t>potus_r</t>
  </si>
  <si>
    <t>potus_d_win</t>
  </si>
  <si>
    <t>bubble</t>
  </si>
  <si>
    <t>rep_overperform</t>
  </si>
  <si>
    <t>ss_d</t>
  </si>
  <si>
    <t>ss_r</t>
  </si>
  <si>
    <t>ss_npa</t>
  </si>
  <si>
    <t>ss_r_win</t>
  </si>
  <si>
    <t>ss_total</t>
  </si>
  <si>
    <t>Member</t>
  </si>
  <si>
    <t>Dana Young</t>
  </si>
  <si>
    <t>Annette Taddeo</t>
  </si>
  <si>
    <t>Anitere Flores</t>
  </si>
  <si>
    <t>Rene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</si>
</sst>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0" xfId="1" applyNumberFormat="1" applyFont="1" applyBorder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sqref="A1:D1048576"/>
    </sheetView>
  </sheetViews>
  <sheetFormatPr defaultRowHeight="15.75" x14ac:dyDescent="0.5"/>
  <cols>
    <col min="1" max="9" width="9" customWidth="1"/>
    <col min="16" max="16" width="11.375" bestFit="1" customWidth="1"/>
    <col min="19" max="19" width="14.875" bestFit="1" customWidth="1"/>
  </cols>
  <sheetData>
    <row r="1" spans="1:20" x14ac:dyDescent="0.5">
      <c r="A1" t="s">
        <v>0</v>
      </c>
      <c r="B1" t="s">
        <v>29</v>
      </c>
      <c r="C1" t="s">
        <v>30</v>
      </c>
      <c r="D1" t="s">
        <v>31</v>
      </c>
      <c r="E1" t="s">
        <v>26</v>
      </c>
      <c r="F1" t="s">
        <v>27</v>
      </c>
      <c r="G1" t="s">
        <v>28</v>
      </c>
      <c r="H1" t="s">
        <v>32</v>
      </c>
      <c r="I1" t="s">
        <v>43</v>
      </c>
      <c r="J1" t="s">
        <v>33</v>
      </c>
      <c r="K1" s="1" t="s">
        <v>34</v>
      </c>
      <c r="L1" s="2" t="s">
        <v>35</v>
      </c>
      <c r="M1" s="1" t="s">
        <v>39</v>
      </c>
      <c r="N1" s="3" t="s">
        <v>40</v>
      </c>
      <c r="O1" s="2" t="s">
        <v>41</v>
      </c>
      <c r="P1" t="s">
        <v>36</v>
      </c>
      <c r="Q1" t="s">
        <v>42</v>
      </c>
      <c r="R1" t="s">
        <v>37</v>
      </c>
      <c r="S1" t="s">
        <v>38</v>
      </c>
      <c r="T1" t="s">
        <v>44</v>
      </c>
    </row>
    <row r="2" spans="1:20" x14ac:dyDescent="0.5">
      <c r="A2" t="s">
        <v>9</v>
      </c>
      <c r="B2">
        <v>247674</v>
      </c>
      <c r="C2">
        <v>0</v>
      </c>
      <c r="D2">
        <v>220872</v>
      </c>
      <c r="E2">
        <v>194422</v>
      </c>
      <c r="F2">
        <v>48628</v>
      </c>
      <c r="G2">
        <v>226250</v>
      </c>
      <c r="H2">
        <f t="shared" ref="H2:H26" si="0">B2+C2+D2</f>
        <v>468546</v>
      </c>
      <c r="I2">
        <f t="shared" ref="I2:I26" si="1">SUM(E2:G2)</f>
        <v>469300</v>
      </c>
      <c r="J2">
        <f t="shared" ref="J2:J26" si="2">I2-H2</f>
        <v>754</v>
      </c>
      <c r="K2" s="4">
        <f t="shared" ref="K2:K26" si="3">B2/H2</f>
        <v>0.52860124726280877</v>
      </c>
      <c r="L2" s="5">
        <f t="shared" ref="L2:L26" si="4">D2/H2</f>
        <v>0.47139875273719123</v>
      </c>
      <c r="M2" s="4">
        <f t="shared" ref="M2:M26" si="5">E2/I2</f>
        <v>0.41428084380992969</v>
      </c>
      <c r="N2" s="6">
        <f t="shared" ref="N2:N26" si="6">G2/I2</f>
        <v>0.48210100149158319</v>
      </c>
      <c r="O2" s="5">
        <f t="shared" ref="O2:O26" si="7">F2/I2</f>
        <v>0.10361815469848711</v>
      </c>
      <c r="P2">
        <f t="shared" ref="P2:P26" si="8">IF(K2&gt;L2,1,0)</f>
        <v>1</v>
      </c>
      <c r="Q2">
        <f t="shared" ref="Q2:Q26" si="9">IF(AND(N2&gt;M2,N2&gt;O2),1,0)</f>
        <v>1</v>
      </c>
      <c r="R2" t="str">
        <f t="shared" ref="R2:R26" si="10">P2&amp;Q2</f>
        <v>11</v>
      </c>
      <c r="S2" s="7">
        <f t="shared" ref="S2:S26" si="11">N2-L2</f>
        <v>1.0702248754391963E-2</v>
      </c>
      <c r="T2" t="s">
        <v>45</v>
      </c>
    </row>
    <row r="3" spans="1:20" x14ac:dyDescent="0.5">
      <c r="A3" t="s">
        <v>23</v>
      </c>
      <c r="B3">
        <v>125711</v>
      </c>
      <c r="C3">
        <v>0</v>
      </c>
      <c r="D3">
        <v>89692</v>
      </c>
      <c r="E3">
        <v>80551</v>
      </c>
      <c r="F3">
        <v>17170</v>
      </c>
      <c r="G3">
        <v>100170</v>
      </c>
      <c r="H3">
        <f t="shared" si="0"/>
        <v>215403</v>
      </c>
      <c r="I3">
        <f t="shared" si="1"/>
        <v>197891</v>
      </c>
      <c r="J3">
        <f t="shared" si="2"/>
        <v>-17512</v>
      </c>
      <c r="K3" s="4">
        <f t="shared" si="3"/>
        <v>0.58360839914021623</v>
      </c>
      <c r="L3" s="5">
        <f t="shared" si="4"/>
        <v>0.41639160085978377</v>
      </c>
      <c r="M3" s="4">
        <f t="shared" si="5"/>
        <v>0.40704731392534271</v>
      </c>
      <c r="N3" s="6">
        <f t="shared" si="6"/>
        <v>0.50618774982187165</v>
      </c>
      <c r="O3" s="5">
        <f t="shared" si="7"/>
        <v>8.6764936252785627E-2</v>
      </c>
      <c r="P3">
        <f t="shared" si="8"/>
        <v>1</v>
      </c>
      <c r="Q3">
        <f t="shared" si="9"/>
        <v>1</v>
      </c>
      <c r="R3" t="str">
        <f t="shared" si="10"/>
        <v>11</v>
      </c>
      <c r="S3" s="7">
        <f t="shared" si="11"/>
        <v>8.9796148962087874E-2</v>
      </c>
      <c r="T3" t="s">
        <v>46</v>
      </c>
    </row>
    <row r="4" spans="1:20" x14ac:dyDescent="0.5">
      <c r="A4" t="s">
        <v>22</v>
      </c>
      <c r="B4">
        <v>110041</v>
      </c>
      <c r="C4">
        <v>0</v>
      </c>
      <c r="D4">
        <v>89492</v>
      </c>
      <c r="E4">
        <v>82117</v>
      </c>
      <c r="F4">
        <v>0</v>
      </c>
      <c r="G4">
        <v>97343</v>
      </c>
      <c r="H4">
        <f t="shared" si="0"/>
        <v>199533</v>
      </c>
      <c r="I4">
        <f t="shared" si="1"/>
        <v>179460</v>
      </c>
      <c r="J4">
        <f t="shared" si="2"/>
        <v>-20073</v>
      </c>
      <c r="K4" s="4">
        <f t="shared" si="3"/>
        <v>0.55149273553748002</v>
      </c>
      <c r="L4" s="5">
        <f t="shared" si="4"/>
        <v>0.44850726446251998</v>
      </c>
      <c r="M4" s="4">
        <f t="shared" si="5"/>
        <v>0.45757829042683607</v>
      </c>
      <c r="N4" s="6">
        <f t="shared" si="6"/>
        <v>0.54242170957316393</v>
      </c>
      <c r="O4" s="5">
        <f t="shared" si="7"/>
        <v>0</v>
      </c>
      <c r="P4">
        <f t="shared" si="8"/>
        <v>1</v>
      </c>
      <c r="Q4">
        <f t="shared" si="9"/>
        <v>1</v>
      </c>
      <c r="R4" t="str">
        <f t="shared" si="10"/>
        <v>11</v>
      </c>
      <c r="S4" s="7">
        <f t="shared" si="11"/>
        <v>9.3914445110643952E-2</v>
      </c>
      <c r="T4" t="s">
        <v>47</v>
      </c>
    </row>
    <row r="5" spans="1:20" x14ac:dyDescent="0.5">
      <c r="A5" t="s">
        <v>19</v>
      </c>
      <c r="B5">
        <v>93313</v>
      </c>
      <c r="C5">
        <v>0</v>
      </c>
      <c r="D5">
        <v>69063</v>
      </c>
      <c r="E5">
        <v>67003</v>
      </c>
      <c r="F5">
        <v>0</v>
      </c>
      <c r="G5">
        <v>81972</v>
      </c>
      <c r="H5">
        <f t="shared" si="0"/>
        <v>162376</v>
      </c>
      <c r="I5">
        <f t="shared" si="1"/>
        <v>148975</v>
      </c>
      <c r="J5">
        <f t="shared" si="2"/>
        <v>-13401</v>
      </c>
      <c r="K5" s="4">
        <f t="shared" si="3"/>
        <v>0.57467236537419319</v>
      </c>
      <c r="L5" s="5">
        <f t="shared" si="4"/>
        <v>0.42532763462580675</v>
      </c>
      <c r="M5" s="4">
        <f t="shared" si="5"/>
        <v>0.44976002685014266</v>
      </c>
      <c r="N5" s="6">
        <f t="shared" si="6"/>
        <v>0.5502399731498574</v>
      </c>
      <c r="O5" s="5">
        <f t="shared" si="7"/>
        <v>0</v>
      </c>
      <c r="P5">
        <f t="shared" si="8"/>
        <v>1</v>
      </c>
      <c r="Q5">
        <f t="shared" si="9"/>
        <v>1</v>
      </c>
      <c r="R5" t="str">
        <f t="shared" si="10"/>
        <v>11</v>
      </c>
      <c r="S5" s="7">
        <f t="shared" si="11"/>
        <v>0.12491233852405065</v>
      </c>
      <c r="T5" t="s">
        <v>48</v>
      </c>
    </row>
    <row r="6" spans="1:20" x14ac:dyDescent="0.5">
      <c r="A6" t="s">
        <v>2</v>
      </c>
      <c r="B6">
        <v>262376</v>
      </c>
      <c r="C6">
        <v>0</v>
      </c>
      <c r="D6">
        <v>136698</v>
      </c>
      <c r="E6">
        <v>302658</v>
      </c>
      <c r="F6">
        <v>0</v>
      </c>
      <c r="G6">
        <v>0</v>
      </c>
      <c r="H6">
        <f t="shared" si="0"/>
        <v>399074</v>
      </c>
      <c r="I6">
        <f t="shared" si="1"/>
        <v>302658</v>
      </c>
      <c r="J6">
        <f t="shared" si="2"/>
        <v>-96416</v>
      </c>
      <c r="K6" s="4">
        <f t="shared" si="3"/>
        <v>0.65746202458691871</v>
      </c>
      <c r="L6" s="5">
        <f t="shared" si="4"/>
        <v>0.34253797541308129</v>
      </c>
      <c r="M6" s="4">
        <f t="shared" si="5"/>
        <v>1</v>
      </c>
      <c r="N6" s="6">
        <f t="shared" si="6"/>
        <v>0</v>
      </c>
      <c r="O6" s="5">
        <f t="shared" si="7"/>
        <v>0</v>
      </c>
      <c r="P6">
        <f t="shared" si="8"/>
        <v>1</v>
      </c>
      <c r="Q6">
        <f t="shared" si="9"/>
        <v>0</v>
      </c>
      <c r="R6" t="str">
        <f t="shared" si="10"/>
        <v>10</v>
      </c>
      <c r="S6" s="7">
        <f t="shared" si="11"/>
        <v>-0.34253797541308129</v>
      </c>
    </row>
    <row r="7" spans="1:20" x14ac:dyDescent="0.5">
      <c r="A7" t="s">
        <v>21</v>
      </c>
      <c r="B7">
        <v>141518</v>
      </c>
      <c r="C7">
        <v>0</v>
      </c>
      <c r="D7">
        <v>41295</v>
      </c>
      <c r="E7">
        <v>117948</v>
      </c>
      <c r="F7">
        <v>38811</v>
      </c>
      <c r="G7">
        <v>0</v>
      </c>
      <c r="H7">
        <f t="shared" si="0"/>
        <v>182813</v>
      </c>
      <c r="I7">
        <f t="shared" si="1"/>
        <v>156759</v>
      </c>
      <c r="J7">
        <f t="shared" si="2"/>
        <v>-26054</v>
      </c>
      <c r="K7" s="4">
        <f t="shared" si="3"/>
        <v>0.77411343832222002</v>
      </c>
      <c r="L7" s="5">
        <f t="shared" si="4"/>
        <v>0.22588656167778004</v>
      </c>
      <c r="M7" s="4">
        <f t="shared" si="5"/>
        <v>0.75241612921746115</v>
      </c>
      <c r="N7" s="6">
        <f t="shared" si="6"/>
        <v>0</v>
      </c>
      <c r="O7" s="5">
        <f t="shared" si="7"/>
        <v>0.2475838707825388</v>
      </c>
      <c r="P7">
        <f t="shared" si="8"/>
        <v>1</v>
      </c>
      <c r="Q7">
        <f t="shared" si="9"/>
        <v>0</v>
      </c>
      <c r="R7" t="str">
        <f t="shared" si="10"/>
        <v>10</v>
      </c>
      <c r="S7" s="7">
        <f t="shared" si="11"/>
        <v>-0.22588656167778004</v>
      </c>
    </row>
    <row r="8" spans="1:20" x14ac:dyDescent="0.5">
      <c r="A8" t="s">
        <v>16</v>
      </c>
      <c r="B8">
        <v>255830</v>
      </c>
      <c r="C8">
        <v>0</v>
      </c>
      <c r="D8">
        <v>213734</v>
      </c>
      <c r="E8">
        <v>318576</v>
      </c>
      <c r="F8">
        <v>0</v>
      </c>
      <c r="G8">
        <v>154384</v>
      </c>
      <c r="H8">
        <f t="shared" si="0"/>
        <v>469564</v>
      </c>
      <c r="I8">
        <f t="shared" si="1"/>
        <v>472960</v>
      </c>
      <c r="J8">
        <f t="shared" si="2"/>
        <v>3396</v>
      </c>
      <c r="K8" s="4">
        <f t="shared" si="3"/>
        <v>0.54482456065626839</v>
      </c>
      <c r="L8" s="5">
        <f t="shared" si="4"/>
        <v>0.45517543934373161</v>
      </c>
      <c r="M8" s="4">
        <f t="shared" si="5"/>
        <v>0.67357916102841675</v>
      </c>
      <c r="N8" s="6">
        <f t="shared" si="6"/>
        <v>0.32642083897158319</v>
      </c>
      <c r="O8" s="5">
        <f t="shared" si="7"/>
        <v>0</v>
      </c>
      <c r="P8">
        <f t="shared" si="8"/>
        <v>1</v>
      </c>
      <c r="Q8">
        <f t="shared" si="9"/>
        <v>0</v>
      </c>
      <c r="R8" t="str">
        <f t="shared" si="10"/>
        <v>10</v>
      </c>
      <c r="S8" s="7">
        <f t="shared" si="11"/>
        <v>-0.12875460037214842</v>
      </c>
    </row>
    <row r="9" spans="1:20" x14ac:dyDescent="0.5">
      <c r="A9" t="s">
        <v>18</v>
      </c>
      <c r="B9">
        <v>135874</v>
      </c>
      <c r="C9">
        <v>0</v>
      </c>
      <c r="D9">
        <v>91621</v>
      </c>
      <c r="E9">
        <v>128640</v>
      </c>
      <c r="F9">
        <v>0</v>
      </c>
      <c r="G9">
        <v>75368</v>
      </c>
      <c r="H9">
        <f t="shared" si="0"/>
        <v>227495</v>
      </c>
      <c r="I9">
        <f t="shared" si="1"/>
        <v>204008</v>
      </c>
      <c r="J9">
        <f t="shared" si="2"/>
        <v>-23487</v>
      </c>
      <c r="K9" s="4">
        <f t="shared" si="3"/>
        <v>0.5972614782742478</v>
      </c>
      <c r="L9" s="5">
        <f t="shared" si="4"/>
        <v>0.4027385217257522</v>
      </c>
      <c r="M9" s="4">
        <f t="shared" si="5"/>
        <v>0.63056350731343869</v>
      </c>
      <c r="N9" s="6">
        <f t="shared" si="6"/>
        <v>0.36943649268656131</v>
      </c>
      <c r="O9" s="5">
        <f t="shared" si="7"/>
        <v>0</v>
      </c>
      <c r="P9">
        <f t="shared" si="8"/>
        <v>1</v>
      </c>
      <c r="Q9">
        <f t="shared" si="9"/>
        <v>0</v>
      </c>
      <c r="R9" t="str">
        <f t="shared" si="10"/>
        <v>10</v>
      </c>
      <c r="S9" s="7">
        <f t="shared" si="11"/>
        <v>-3.3302029039190884E-2</v>
      </c>
    </row>
    <row r="10" spans="1:20" x14ac:dyDescent="0.5">
      <c r="A10" t="s">
        <v>10</v>
      </c>
      <c r="B10">
        <v>286902</v>
      </c>
      <c r="C10">
        <v>0</v>
      </c>
      <c r="D10">
        <v>145434</v>
      </c>
      <c r="E10">
        <v>282610</v>
      </c>
      <c r="F10">
        <v>0</v>
      </c>
      <c r="G10">
        <v>139750</v>
      </c>
      <c r="H10">
        <f t="shared" si="0"/>
        <v>432336</v>
      </c>
      <c r="I10">
        <f t="shared" si="1"/>
        <v>422360</v>
      </c>
      <c r="J10">
        <f t="shared" si="2"/>
        <v>-9976</v>
      </c>
      <c r="K10" s="4">
        <f t="shared" si="3"/>
        <v>0.66360885977573003</v>
      </c>
      <c r="L10" s="5">
        <f t="shared" si="4"/>
        <v>0.33639114022427002</v>
      </c>
      <c r="M10" s="4">
        <f t="shared" si="5"/>
        <v>0.6691211288947817</v>
      </c>
      <c r="N10" s="6">
        <f t="shared" si="6"/>
        <v>0.3308788711052183</v>
      </c>
      <c r="O10" s="5">
        <f t="shared" si="7"/>
        <v>0</v>
      </c>
      <c r="P10">
        <f t="shared" si="8"/>
        <v>1</v>
      </c>
      <c r="Q10">
        <f t="shared" si="9"/>
        <v>0</v>
      </c>
      <c r="R10" t="str">
        <f t="shared" si="10"/>
        <v>10</v>
      </c>
      <c r="S10" s="7">
        <f t="shared" si="11"/>
        <v>-5.512269119051727E-3</v>
      </c>
    </row>
    <row r="11" spans="1:20" x14ac:dyDescent="0.5">
      <c r="A11" t="s">
        <v>6</v>
      </c>
      <c r="B11">
        <v>307244</v>
      </c>
      <c r="C11">
        <v>0</v>
      </c>
      <c r="D11">
        <v>191628</v>
      </c>
      <c r="E11">
        <v>284864</v>
      </c>
      <c r="F11">
        <v>0</v>
      </c>
      <c r="G11">
        <v>195724</v>
      </c>
      <c r="H11">
        <f t="shared" si="0"/>
        <v>498872</v>
      </c>
      <c r="I11">
        <f t="shared" si="1"/>
        <v>480588</v>
      </c>
      <c r="J11">
        <f t="shared" si="2"/>
        <v>-18284</v>
      </c>
      <c r="K11" s="4">
        <f t="shared" si="3"/>
        <v>0.61587741945829788</v>
      </c>
      <c r="L11" s="5">
        <f t="shared" si="4"/>
        <v>0.38412258054170206</v>
      </c>
      <c r="M11" s="4">
        <f t="shared" si="5"/>
        <v>0.59274055948130211</v>
      </c>
      <c r="N11" s="6">
        <f t="shared" si="6"/>
        <v>0.40725944051869795</v>
      </c>
      <c r="O11" s="5">
        <f t="shared" si="7"/>
        <v>0</v>
      </c>
      <c r="P11">
        <f t="shared" si="8"/>
        <v>1</v>
      </c>
      <c r="Q11">
        <f t="shared" si="9"/>
        <v>0</v>
      </c>
      <c r="R11" t="str">
        <f t="shared" si="10"/>
        <v>10</v>
      </c>
      <c r="S11" s="7">
        <f t="shared" si="11"/>
        <v>2.3136859976995883E-2</v>
      </c>
    </row>
    <row r="12" spans="1:20" x14ac:dyDescent="0.5">
      <c r="A12" t="s">
        <v>17</v>
      </c>
      <c r="B12">
        <v>129755</v>
      </c>
      <c r="C12">
        <v>0</v>
      </c>
      <c r="D12">
        <v>100387</v>
      </c>
      <c r="E12">
        <v>120198</v>
      </c>
      <c r="F12">
        <v>0</v>
      </c>
      <c r="G12">
        <v>102390</v>
      </c>
      <c r="H12">
        <f t="shared" si="0"/>
        <v>230142</v>
      </c>
      <c r="I12">
        <f t="shared" si="1"/>
        <v>222588</v>
      </c>
      <c r="J12">
        <f t="shared" si="2"/>
        <v>-7554</v>
      </c>
      <c r="K12" s="4">
        <f t="shared" si="3"/>
        <v>0.56380408617288458</v>
      </c>
      <c r="L12" s="5">
        <f t="shared" si="4"/>
        <v>0.43619591382711542</v>
      </c>
      <c r="M12" s="4">
        <f t="shared" si="5"/>
        <v>0.54000215645048255</v>
      </c>
      <c r="N12" s="6">
        <f t="shared" si="6"/>
        <v>0.4599978435495175</v>
      </c>
      <c r="O12" s="5">
        <f t="shared" si="7"/>
        <v>0</v>
      </c>
      <c r="P12">
        <f t="shared" si="8"/>
        <v>1</v>
      </c>
      <c r="Q12">
        <f t="shared" si="9"/>
        <v>0</v>
      </c>
      <c r="R12" t="str">
        <f t="shared" si="10"/>
        <v>10</v>
      </c>
      <c r="S12" s="7">
        <f t="shared" si="11"/>
        <v>2.3801929722402082E-2</v>
      </c>
    </row>
    <row r="13" spans="1:20" x14ac:dyDescent="0.5">
      <c r="A13" t="s">
        <v>4</v>
      </c>
      <c r="B13">
        <v>275764</v>
      </c>
      <c r="C13">
        <v>0</v>
      </c>
      <c r="D13">
        <v>172676</v>
      </c>
      <c r="E13">
        <v>259196</v>
      </c>
      <c r="F13">
        <v>0</v>
      </c>
      <c r="G13">
        <v>186888</v>
      </c>
      <c r="H13">
        <f t="shared" si="0"/>
        <v>448440</v>
      </c>
      <c r="I13">
        <f t="shared" si="1"/>
        <v>446084</v>
      </c>
      <c r="J13">
        <f t="shared" si="2"/>
        <v>-2356</v>
      </c>
      <c r="K13" s="4">
        <f t="shared" si="3"/>
        <v>0.61494068325751494</v>
      </c>
      <c r="L13" s="5">
        <f t="shared" si="4"/>
        <v>0.38505931674248506</v>
      </c>
      <c r="M13" s="4">
        <f t="shared" si="5"/>
        <v>0.58104751571452906</v>
      </c>
      <c r="N13" s="6">
        <f t="shared" si="6"/>
        <v>0.41895248428547088</v>
      </c>
      <c r="O13" s="5">
        <f t="shared" si="7"/>
        <v>0</v>
      </c>
      <c r="P13">
        <f t="shared" si="8"/>
        <v>1</v>
      </c>
      <c r="Q13">
        <f t="shared" si="9"/>
        <v>0</v>
      </c>
      <c r="R13" t="str">
        <f t="shared" si="10"/>
        <v>10</v>
      </c>
      <c r="S13" s="7">
        <f t="shared" si="11"/>
        <v>3.3893167542985825E-2</v>
      </c>
    </row>
    <row r="14" spans="1:20" x14ac:dyDescent="0.5">
      <c r="A14" t="s">
        <v>20</v>
      </c>
      <c r="B14">
        <v>116245</v>
      </c>
      <c r="C14">
        <v>0</v>
      </c>
      <c r="D14">
        <v>73302</v>
      </c>
      <c r="E14">
        <v>87794</v>
      </c>
      <c r="F14">
        <v>9979</v>
      </c>
      <c r="G14">
        <v>81938</v>
      </c>
      <c r="H14">
        <f t="shared" si="0"/>
        <v>189547</v>
      </c>
      <c r="I14">
        <f t="shared" si="1"/>
        <v>179711</v>
      </c>
      <c r="J14">
        <f t="shared" si="2"/>
        <v>-9836</v>
      </c>
      <c r="K14" s="4">
        <f t="shared" si="3"/>
        <v>0.61327797327311961</v>
      </c>
      <c r="L14" s="5">
        <f t="shared" si="4"/>
        <v>0.38672202672688039</v>
      </c>
      <c r="M14" s="4">
        <f t="shared" si="5"/>
        <v>0.48852880458068787</v>
      </c>
      <c r="N14" s="6">
        <f t="shared" si="6"/>
        <v>0.45594315317370665</v>
      </c>
      <c r="O14" s="5">
        <f t="shared" si="7"/>
        <v>5.5528042245605445E-2</v>
      </c>
      <c r="P14">
        <f t="shared" si="8"/>
        <v>1</v>
      </c>
      <c r="Q14">
        <f t="shared" si="9"/>
        <v>0</v>
      </c>
      <c r="R14" t="str">
        <f t="shared" si="10"/>
        <v>10</v>
      </c>
      <c r="S14" s="7">
        <f t="shared" si="11"/>
        <v>6.9221126446826264E-2</v>
      </c>
    </row>
    <row r="15" spans="1:20" x14ac:dyDescent="0.5">
      <c r="A15" t="s">
        <v>11</v>
      </c>
      <c r="B15">
        <v>215764</v>
      </c>
      <c r="C15">
        <v>0</v>
      </c>
      <c r="D15">
        <v>248006</v>
      </c>
      <c r="E15">
        <v>202522</v>
      </c>
      <c r="F15">
        <v>0</v>
      </c>
      <c r="G15">
        <v>232928</v>
      </c>
      <c r="H15">
        <f t="shared" si="0"/>
        <v>463770</v>
      </c>
      <c r="I15">
        <f t="shared" si="1"/>
        <v>435450</v>
      </c>
      <c r="J15">
        <f t="shared" si="2"/>
        <v>-28320</v>
      </c>
      <c r="K15" s="4">
        <f t="shared" si="3"/>
        <v>0.46523923496560793</v>
      </c>
      <c r="L15" s="5">
        <f t="shared" si="4"/>
        <v>0.53476076503439207</v>
      </c>
      <c r="M15" s="4">
        <f t="shared" si="5"/>
        <v>0.46508669192789071</v>
      </c>
      <c r="N15" s="6">
        <f t="shared" si="6"/>
        <v>0.53491330807210935</v>
      </c>
      <c r="O15" s="5">
        <f t="shared" si="7"/>
        <v>0</v>
      </c>
      <c r="P15">
        <f t="shared" si="8"/>
        <v>0</v>
      </c>
      <c r="Q15">
        <f t="shared" si="9"/>
        <v>1</v>
      </c>
      <c r="R15" t="str">
        <f t="shared" si="10"/>
        <v>01</v>
      </c>
      <c r="S15" s="7">
        <f t="shared" si="11"/>
        <v>1.5254303771727873E-4</v>
      </c>
    </row>
    <row r="16" spans="1:20" x14ac:dyDescent="0.5">
      <c r="A16" t="s">
        <v>12</v>
      </c>
      <c r="B16">
        <v>234404</v>
      </c>
      <c r="C16">
        <v>0</v>
      </c>
      <c r="D16">
        <v>317052</v>
      </c>
      <c r="E16">
        <v>221874</v>
      </c>
      <c r="F16">
        <v>0</v>
      </c>
      <c r="G16">
        <v>315820</v>
      </c>
      <c r="H16">
        <f t="shared" si="0"/>
        <v>551456</v>
      </c>
      <c r="I16">
        <f t="shared" si="1"/>
        <v>537694</v>
      </c>
      <c r="J16">
        <f t="shared" si="2"/>
        <v>-13762</v>
      </c>
      <c r="K16" s="4">
        <f t="shared" si="3"/>
        <v>0.42506383102187661</v>
      </c>
      <c r="L16" s="5">
        <f t="shared" si="4"/>
        <v>0.57493616897812339</v>
      </c>
      <c r="M16" s="4">
        <f t="shared" si="5"/>
        <v>0.41263990299315223</v>
      </c>
      <c r="N16" s="6">
        <f t="shared" si="6"/>
        <v>0.58736009700684777</v>
      </c>
      <c r="O16" s="5">
        <f t="shared" si="7"/>
        <v>0</v>
      </c>
      <c r="P16">
        <f t="shared" si="8"/>
        <v>0</v>
      </c>
      <c r="Q16">
        <f t="shared" si="9"/>
        <v>1</v>
      </c>
      <c r="R16" t="str">
        <f t="shared" si="10"/>
        <v>01</v>
      </c>
      <c r="S16" s="7">
        <f t="shared" si="11"/>
        <v>1.2423928028724385E-2</v>
      </c>
    </row>
    <row r="17" spans="1:19" x14ac:dyDescent="0.5">
      <c r="A17" t="s">
        <v>8</v>
      </c>
      <c r="B17">
        <v>213370</v>
      </c>
      <c r="C17">
        <v>0</v>
      </c>
      <c r="D17">
        <v>322092</v>
      </c>
      <c r="E17">
        <v>200182</v>
      </c>
      <c r="F17">
        <v>0</v>
      </c>
      <c r="G17">
        <v>328292</v>
      </c>
      <c r="H17">
        <f t="shared" si="0"/>
        <v>535462</v>
      </c>
      <c r="I17">
        <f t="shared" si="1"/>
        <v>528474</v>
      </c>
      <c r="J17">
        <f t="shared" si="2"/>
        <v>-6988</v>
      </c>
      <c r="K17" s="4">
        <f t="shared" si="3"/>
        <v>0.39847832339176265</v>
      </c>
      <c r="L17" s="5">
        <f t="shared" si="4"/>
        <v>0.60152167660823741</v>
      </c>
      <c r="M17" s="4">
        <f t="shared" si="5"/>
        <v>0.37879252337863356</v>
      </c>
      <c r="N17" s="6">
        <f t="shared" si="6"/>
        <v>0.62120747662136644</v>
      </c>
      <c r="O17" s="5">
        <f t="shared" si="7"/>
        <v>0</v>
      </c>
      <c r="P17">
        <f t="shared" si="8"/>
        <v>0</v>
      </c>
      <c r="Q17">
        <f t="shared" si="9"/>
        <v>1</v>
      </c>
      <c r="R17" t="str">
        <f t="shared" si="10"/>
        <v>01</v>
      </c>
      <c r="S17" s="7">
        <f t="shared" si="11"/>
        <v>1.9685800013129029E-2</v>
      </c>
    </row>
    <row r="18" spans="1:19" x14ac:dyDescent="0.5">
      <c r="A18" t="s">
        <v>24</v>
      </c>
      <c r="B18">
        <v>225758</v>
      </c>
      <c r="C18">
        <v>0</v>
      </c>
      <c r="D18">
        <v>362424</v>
      </c>
      <c r="E18">
        <v>196756</v>
      </c>
      <c r="F18">
        <v>0</v>
      </c>
      <c r="G18">
        <v>348640</v>
      </c>
      <c r="H18">
        <f t="shared" si="0"/>
        <v>588182</v>
      </c>
      <c r="I18">
        <f t="shared" si="1"/>
        <v>545396</v>
      </c>
      <c r="J18">
        <f t="shared" si="2"/>
        <v>-42786</v>
      </c>
      <c r="K18" s="4">
        <f t="shared" si="3"/>
        <v>0.38382337439772041</v>
      </c>
      <c r="L18" s="5">
        <f t="shared" si="4"/>
        <v>0.61617662560227959</v>
      </c>
      <c r="M18" s="4">
        <f t="shared" si="5"/>
        <v>0.36075805469787092</v>
      </c>
      <c r="N18" s="6">
        <f t="shared" si="6"/>
        <v>0.63924194530212908</v>
      </c>
      <c r="O18" s="5">
        <f t="shared" si="7"/>
        <v>0</v>
      </c>
      <c r="P18">
        <f t="shared" si="8"/>
        <v>0</v>
      </c>
      <c r="Q18">
        <f t="shared" si="9"/>
        <v>1</v>
      </c>
      <c r="R18" t="str">
        <f t="shared" si="10"/>
        <v>01</v>
      </c>
      <c r="S18" s="7">
        <f t="shared" si="11"/>
        <v>2.3065319699849485E-2</v>
      </c>
    </row>
    <row r="19" spans="1:19" x14ac:dyDescent="0.5">
      <c r="A19" t="s">
        <v>25</v>
      </c>
      <c r="B19">
        <v>223100</v>
      </c>
      <c r="C19">
        <v>0</v>
      </c>
      <c r="D19">
        <v>224196</v>
      </c>
      <c r="E19">
        <v>215980</v>
      </c>
      <c r="F19">
        <v>0</v>
      </c>
      <c r="G19">
        <v>239790</v>
      </c>
      <c r="H19">
        <f t="shared" si="0"/>
        <v>447296</v>
      </c>
      <c r="I19">
        <f t="shared" si="1"/>
        <v>455770</v>
      </c>
      <c r="J19">
        <f t="shared" si="2"/>
        <v>8474</v>
      </c>
      <c r="K19" s="4">
        <f t="shared" si="3"/>
        <v>0.4987748604950637</v>
      </c>
      <c r="L19" s="5">
        <f t="shared" si="4"/>
        <v>0.5012251395049363</v>
      </c>
      <c r="M19" s="4">
        <f t="shared" si="5"/>
        <v>0.47387936897996796</v>
      </c>
      <c r="N19" s="6">
        <f t="shared" si="6"/>
        <v>0.52612063102003204</v>
      </c>
      <c r="O19" s="5">
        <f t="shared" si="7"/>
        <v>0</v>
      </c>
      <c r="P19">
        <f t="shared" si="8"/>
        <v>0</v>
      </c>
      <c r="Q19">
        <f t="shared" si="9"/>
        <v>1</v>
      </c>
      <c r="R19" t="str">
        <f t="shared" si="10"/>
        <v>01</v>
      </c>
      <c r="S19" s="7">
        <f t="shared" si="11"/>
        <v>2.4895491515095736E-2</v>
      </c>
    </row>
    <row r="20" spans="1:19" x14ac:dyDescent="0.5">
      <c r="A20" t="s">
        <v>13</v>
      </c>
      <c r="B20">
        <v>105803</v>
      </c>
      <c r="C20">
        <v>0</v>
      </c>
      <c r="D20">
        <v>134368</v>
      </c>
      <c r="E20">
        <v>83028</v>
      </c>
      <c r="F20">
        <v>0</v>
      </c>
      <c r="G20">
        <v>152943</v>
      </c>
      <c r="H20">
        <f t="shared" si="0"/>
        <v>240171</v>
      </c>
      <c r="I20">
        <f t="shared" si="1"/>
        <v>235971</v>
      </c>
      <c r="J20">
        <f t="shared" si="2"/>
        <v>-4200</v>
      </c>
      <c r="K20" s="4">
        <f t="shared" si="3"/>
        <v>0.44053195431588327</v>
      </c>
      <c r="L20" s="5">
        <f t="shared" si="4"/>
        <v>0.55946804568411679</v>
      </c>
      <c r="M20" s="4">
        <f t="shared" si="5"/>
        <v>0.3518567959622157</v>
      </c>
      <c r="N20" s="6">
        <f t="shared" si="6"/>
        <v>0.64814320403778425</v>
      </c>
      <c r="O20" s="5">
        <f t="shared" si="7"/>
        <v>0</v>
      </c>
      <c r="P20">
        <f t="shared" si="8"/>
        <v>0</v>
      </c>
      <c r="Q20">
        <f t="shared" si="9"/>
        <v>1</v>
      </c>
      <c r="R20" t="str">
        <f t="shared" si="10"/>
        <v>01</v>
      </c>
      <c r="S20" s="7">
        <f t="shared" si="11"/>
        <v>8.867515835366746E-2</v>
      </c>
    </row>
    <row r="21" spans="1:19" x14ac:dyDescent="0.5">
      <c r="A21" t="s">
        <v>5</v>
      </c>
      <c r="B21">
        <v>209786</v>
      </c>
      <c r="C21">
        <v>0</v>
      </c>
      <c r="D21">
        <v>309106</v>
      </c>
      <c r="E21">
        <v>0</v>
      </c>
      <c r="F21">
        <v>146598</v>
      </c>
      <c r="G21">
        <v>317892</v>
      </c>
      <c r="H21">
        <f t="shared" si="0"/>
        <v>518892</v>
      </c>
      <c r="I21">
        <f t="shared" si="1"/>
        <v>464490</v>
      </c>
      <c r="J21">
        <f t="shared" si="2"/>
        <v>-54402</v>
      </c>
      <c r="K21" s="4">
        <f t="shared" si="3"/>
        <v>0.40429607702566239</v>
      </c>
      <c r="L21" s="5">
        <f t="shared" si="4"/>
        <v>0.59570392297433761</v>
      </c>
      <c r="M21" s="4">
        <f t="shared" si="5"/>
        <v>0</v>
      </c>
      <c r="N21" s="6">
        <f t="shared" si="6"/>
        <v>0.68438933023315895</v>
      </c>
      <c r="O21" s="5">
        <f t="shared" si="7"/>
        <v>0.31561066976684105</v>
      </c>
      <c r="P21">
        <f t="shared" si="8"/>
        <v>0</v>
      </c>
      <c r="Q21">
        <f t="shared" si="9"/>
        <v>1</v>
      </c>
      <c r="R21" t="str">
        <f t="shared" si="10"/>
        <v>01</v>
      </c>
      <c r="S21" s="7">
        <f t="shared" si="11"/>
        <v>8.8685407258821347E-2</v>
      </c>
    </row>
    <row r="22" spans="1:19" x14ac:dyDescent="0.5">
      <c r="A22" t="s">
        <v>1</v>
      </c>
      <c r="B22">
        <v>163512</v>
      </c>
      <c r="C22">
        <v>0</v>
      </c>
      <c r="D22">
        <v>336038</v>
      </c>
      <c r="E22">
        <v>0</v>
      </c>
      <c r="F22">
        <v>0</v>
      </c>
      <c r="G22">
        <v>399858</v>
      </c>
      <c r="H22">
        <f t="shared" si="0"/>
        <v>499550</v>
      </c>
      <c r="I22">
        <f t="shared" si="1"/>
        <v>399858</v>
      </c>
      <c r="J22">
        <f t="shared" si="2"/>
        <v>-99692</v>
      </c>
      <c r="K22" s="4">
        <f t="shared" si="3"/>
        <v>0.32731858672805525</v>
      </c>
      <c r="L22" s="5">
        <f t="shared" si="4"/>
        <v>0.67268141327194475</v>
      </c>
      <c r="M22" s="4">
        <f t="shared" si="5"/>
        <v>0</v>
      </c>
      <c r="N22" s="6">
        <f t="shared" si="6"/>
        <v>1</v>
      </c>
      <c r="O22" s="5">
        <f t="shared" si="7"/>
        <v>0</v>
      </c>
      <c r="P22">
        <f t="shared" si="8"/>
        <v>0</v>
      </c>
      <c r="Q22">
        <f t="shared" si="9"/>
        <v>1</v>
      </c>
      <c r="R22" t="str">
        <f t="shared" si="10"/>
        <v>01</v>
      </c>
      <c r="S22" s="7">
        <f t="shared" si="11"/>
        <v>0.32731858672805525</v>
      </c>
    </row>
    <row r="23" spans="1:19" x14ac:dyDescent="0.5">
      <c r="A23" t="s">
        <v>3</v>
      </c>
      <c r="B23">
        <v>196026</v>
      </c>
      <c r="C23">
        <v>0</v>
      </c>
      <c r="D23">
        <v>377098</v>
      </c>
      <c r="E23">
        <v>0</v>
      </c>
      <c r="F23">
        <v>0</v>
      </c>
      <c r="G23">
        <v>432468</v>
      </c>
      <c r="H23">
        <f t="shared" si="0"/>
        <v>573124</v>
      </c>
      <c r="I23">
        <f t="shared" si="1"/>
        <v>432468</v>
      </c>
      <c r="J23">
        <f t="shared" si="2"/>
        <v>-140656</v>
      </c>
      <c r="K23" s="4">
        <f t="shared" si="3"/>
        <v>0.34203069492814819</v>
      </c>
      <c r="L23" s="5">
        <f t="shared" si="4"/>
        <v>0.65796930507185181</v>
      </c>
      <c r="M23" s="4">
        <f t="shared" si="5"/>
        <v>0</v>
      </c>
      <c r="N23" s="6">
        <f t="shared" si="6"/>
        <v>1</v>
      </c>
      <c r="O23" s="5">
        <f t="shared" si="7"/>
        <v>0</v>
      </c>
      <c r="P23">
        <f t="shared" si="8"/>
        <v>0</v>
      </c>
      <c r="Q23">
        <f t="shared" si="9"/>
        <v>1</v>
      </c>
      <c r="R23" t="str">
        <f t="shared" si="10"/>
        <v>01</v>
      </c>
      <c r="S23" s="7">
        <f t="shared" si="11"/>
        <v>0.34203069492814819</v>
      </c>
    </row>
    <row r="24" spans="1:19" x14ac:dyDescent="0.5">
      <c r="A24" t="s">
        <v>15</v>
      </c>
      <c r="B24">
        <v>93035</v>
      </c>
      <c r="C24">
        <v>0</v>
      </c>
      <c r="D24">
        <v>153427</v>
      </c>
      <c r="E24">
        <v>0</v>
      </c>
      <c r="F24">
        <v>0</v>
      </c>
      <c r="G24">
        <v>179126</v>
      </c>
      <c r="H24">
        <f t="shared" si="0"/>
        <v>246462</v>
      </c>
      <c r="I24">
        <f t="shared" si="1"/>
        <v>179126</v>
      </c>
      <c r="J24">
        <f t="shared" si="2"/>
        <v>-67336</v>
      </c>
      <c r="K24" s="4">
        <f t="shared" si="3"/>
        <v>0.37748212706218404</v>
      </c>
      <c r="L24" s="5">
        <f t="shared" si="4"/>
        <v>0.62251787293781602</v>
      </c>
      <c r="M24" s="4">
        <f t="shared" si="5"/>
        <v>0</v>
      </c>
      <c r="N24" s="6">
        <f t="shared" si="6"/>
        <v>1</v>
      </c>
      <c r="O24" s="5">
        <f t="shared" si="7"/>
        <v>0</v>
      </c>
      <c r="P24">
        <f t="shared" si="8"/>
        <v>0</v>
      </c>
      <c r="Q24">
        <f t="shared" si="9"/>
        <v>1</v>
      </c>
      <c r="R24" t="str">
        <f t="shared" si="10"/>
        <v>01</v>
      </c>
      <c r="S24" s="7">
        <f t="shared" si="11"/>
        <v>0.37748212706218398</v>
      </c>
    </row>
    <row r="25" spans="1:19" x14ac:dyDescent="0.5">
      <c r="A25" t="s">
        <v>14</v>
      </c>
      <c r="B25">
        <v>101518</v>
      </c>
      <c r="C25">
        <v>0</v>
      </c>
      <c r="D25">
        <v>153531</v>
      </c>
      <c r="E25">
        <v>0</v>
      </c>
      <c r="F25">
        <v>0</v>
      </c>
      <c r="G25">
        <v>181783</v>
      </c>
      <c r="H25">
        <f t="shared" si="0"/>
        <v>255049</v>
      </c>
      <c r="I25">
        <f t="shared" si="1"/>
        <v>181783</v>
      </c>
      <c r="J25">
        <f t="shared" si="2"/>
        <v>-73266</v>
      </c>
      <c r="K25" s="4">
        <f t="shared" si="3"/>
        <v>0.39803331908770473</v>
      </c>
      <c r="L25" s="5">
        <f t="shared" si="4"/>
        <v>0.60196668091229533</v>
      </c>
      <c r="M25" s="4">
        <f t="shared" si="5"/>
        <v>0</v>
      </c>
      <c r="N25" s="6">
        <f t="shared" si="6"/>
        <v>1</v>
      </c>
      <c r="O25" s="5">
        <f t="shared" si="7"/>
        <v>0</v>
      </c>
      <c r="P25">
        <f t="shared" si="8"/>
        <v>0</v>
      </c>
      <c r="Q25">
        <f t="shared" si="9"/>
        <v>1</v>
      </c>
      <c r="R25" t="str">
        <f t="shared" si="10"/>
        <v>01</v>
      </c>
      <c r="S25" s="7">
        <f t="shared" si="11"/>
        <v>0.39803331908770467</v>
      </c>
    </row>
    <row r="26" spans="1:19" x14ac:dyDescent="0.5">
      <c r="A26" t="s">
        <v>7</v>
      </c>
      <c r="B26">
        <v>208668</v>
      </c>
      <c r="C26">
        <v>0</v>
      </c>
      <c r="D26">
        <v>272922</v>
      </c>
      <c r="E26">
        <v>0</v>
      </c>
      <c r="F26">
        <v>0</v>
      </c>
      <c r="G26">
        <v>379028</v>
      </c>
      <c r="H26">
        <f t="shared" si="0"/>
        <v>481590</v>
      </c>
      <c r="I26">
        <f t="shared" si="1"/>
        <v>379028</v>
      </c>
      <c r="J26">
        <f t="shared" si="2"/>
        <v>-102562</v>
      </c>
      <c r="K26" s="4">
        <f t="shared" si="3"/>
        <v>0.43328972777673957</v>
      </c>
      <c r="L26" s="5">
        <f t="shared" si="4"/>
        <v>0.56671027222326043</v>
      </c>
      <c r="M26" s="4">
        <f t="shared" si="5"/>
        <v>0</v>
      </c>
      <c r="N26" s="6">
        <f t="shared" si="6"/>
        <v>1</v>
      </c>
      <c r="O26" s="5">
        <f t="shared" si="7"/>
        <v>0</v>
      </c>
      <c r="P26">
        <f t="shared" si="8"/>
        <v>0</v>
      </c>
      <c r="Q26">
        <f t="shared" si="9"/>
        <v>1</v>
      </c>
      <c r="R26" t="str">
        <f t="shared" si="10"/>
        <v>01</v>
      </c>
      <c r="S26" s="7">
        <f t="shared" si="11"/>
        <v>0.43328972777673957</v>
      </c>
    </row>
  </sheetData>
  <sortState ref="A2:S26">
    <sortCondition descending="1" ref="R2:R26"/>
    <sortCondition ref="S2:S26"/>
  </sortState>
  <conditionalFormatting sqref="R2">
    <cfRule type="containsText" dxfId="1" priority="2" operator="containsText" text="11">
      <formula>NOT(ISERROR(SEARCH("11",R2)))</formula>
    </cfRule>
  </conditionalFormatting>
  <conditionalFormatting sqref="R3:R26">
    <cfRule type="containsText" dxfId="0" priority="1" operator="containsText" text="11">
      <formula>NOT(ISERROR(SEARCH("11",R3)))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fl_senate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Patton</cp:lastModifiedBy>
  <dcterms:created xsi:type="dcterms:W3CDTF">2017-12-20T17:36:54Z</dcterms:created>
  <dcterms:modified xsi:type="dcterms:W3CDTF">2018-01-05T15:52:03Z</dcterms:modified>
</cp:coreProperties>
</file>