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p4\smartphone_inspection\feature_sorting\camera_identification\"/>
    </mc:Choice>
  </mc:AlternateContent>
  <xr:revisionPtr revIDLastSave="0" documentId="13_ncr:1_{9029EF22-7C5F-4F94-B88E-1937FCBF64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" l="1"/>
  <c r="M19" i="1"/>
  <c r="O24" i="1" a="1"/>
  <c r="O24" i="1" s="1"/>
  <c r="P20" i="1"/>
  <c r="Q20" i="1"/>
  <c r="R20" i="1"/>
  <c r="S20" i="1"/>
  <c r="S21" i="1" s="1"/>
  <c r="T20" i="1"/>
  <c r="P19" i="1"/>
  <c r="Q19" i="1"/>
  <c r="R19" i="1"/>
  <c r="S19" i="1"/>
  <c r="T19" i="1"/>
  <c r="P18" i="1"/>
  <c r="Q18" i="1"/>
  <c r="R18" i="1"/>
  <c r="S18" i="1"/>
  <c r="T18" i="1"/>
  <c r="P17" i="1"/>
  <c r="Q17" i="1"/>
  <c r="R17" i="1"/>
  <c r="S17" i="1"/>
  <c r="T17" i="1"/>
  <c r="P16" i="1"/>
  <c r="Q16" i="1"/>
  <c r="Q21" i="1" s="1"/>
  <c r="R16" i="1"/>
  <c r="S16" i="1"/>
  <c r="T16" i="1"/>
  <c r="O17" i="1"/>
  <c r="O18" i="1"/>
  <c r="O19" i="1"/>
  <c r="O20" i="1"/>
  <c r="O16" i="1"/>
  <c r="P21" i="1"/>
  <c r="R21" i="1"/>
  <c r="M26" i="1"/>
  <c r="M17" i="1"/>
  <c r="U14" i="1"/>
  <c r="U7" i="1"/>
  <c r="U3" i="1" a="1"/>
  <c r="U3" i="1" s="1"/>
  <c r="U4" i="1" a="1"/>
  <c r="U4" i="1" s="1"/>
  <c r="U5" i="1" a="1"/>
  <c r="U5" i="1" s="1"/>
  <c r="U6" i="1" a="1"/>
  <c r="U6" i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2" i="1" a="1"/>
  <c r="U2" i="1" s="1"/>
  <c r="T21" i="1" l="1"/>
  <c r="O21" i="1"/>
  <c r="J26" i="1" a="1"/>
  <c r="J26" i="1" s="1"/>
  <c r="J27" i="1" a="1"/>
  <c r="J27" i="1" s="1"/>
  <c r="J28" i="1" a="1"/>
  <c r="J28" i="1" s="1"/>
  <c r="J29" i="1" a="1"/>
  <c r="J29" i="1" s="1"/>
  <c r="J25" i="1" a="1"/>
  <c r="J25" i="1" s="1"/>
  <c r="J17" i="1" a="1"/>
  <c r="J17" i="1" s="1"/>
  <c r="J18" i="1" a="1"/>
  <c r="J18" i="1" s="1"/>
  <c r="J19" i="1" a="1"/>
  <c r="J19" i="1" s="1"/>
  <c r="J20" i="1" a="1"/>
  <c r="J20" i="1" s="1"/>
  <c r="U21" i="1" l="1"/>
  <c r="J16" i="1" a="1"/>
  <c r="J16" i="1" s="1"/>
  <c r="J21" i="1" s="1"/>
  <c r="J30" i="1"/>
  <c r="M18" i="1" l="1"/>
  <c r="M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<sst xmlns="http://schemas.openxmlformats.org/spreadsheetml/2006/main" count="43" uniqueCount="22">
  <si>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</si>
  <si>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</si>
  <si>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</si>
  <si>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</si>
  <si>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</si>
  <si>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</si>
  <si>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</si>
  <si>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</si>
  <si>
    <t>Passed Average %</t>
  </si>
  <si>
    <t>Varied Diffuse Lighting</t>
  </si>
  <si>
    <t>Natural Lighting Pixel Error (Exact - Estimated)</t>
  </si>
  <si>
    <t>Diffuse Full Bright Field Lighting  (Exact - Estimated)</t>
  </si>
  <si>
    <t>Average Pixel Error on Pass</t>
  </si>
  <si>
    <t>Natural Lighting</t>
  </si>
  <si>
    <t>Abs Sum of errors</t>
  </si>
  <si>
    <t>Average mm Error on Pass</t>
  </si>
  <si>
    <t>Spatial Resolution</t>
  </si>
  <si>
    <t>Average Error on Pass (mm)</t>
  </si>
  <si>
    <t>Average Error on Pass (pixel)</t>
  </si>
  <si>
    <t>Template Sorting</t>
  </si>
  <si>
    <t>Identified (passed) / 30</t>
  </si>
  <si>
    <t>ABS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</si>
</sst>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9" xfId="0" applyFont="1" applyBorder="1" applyAlignment="1">
      <alignment horizontal="center" vertical="top"/>
    </xf>
    <xf numFmtId="0" fontId="4" fillId="0" borderId="0" xfId="0" applyFont="1"/>
    <xf numFmtId="0" fontId="1" fillId="0" borderId="10" xfId="0" applyFont="1" applyBorder="1"/>
    <xf numFmtId="0" fontId="1" fillId="0" borderId="8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1" fillId="0" borderId="0" xfId="0" applyFont="1" applyBorder="1"/>
    <xf numFmtId="0" fontId="5" fillId="0" borderId="0" xfId="0" applyFont="1"/>
    <xf numFmtId="0" fontId="2" fillId="0" borderId="11" xfId="0" applyFont="1" applyBorder="1"/>
    <xf numFmtId="0" fontId="6" fillId="0" borderId="4" xfId="0" applyFont="1" applyBorder="1" applyAlignment="1">
      <alignment horizontal="left" readingOrder="1"/>
    </xf>
    <xf numFmtId="0" fontId="2" fillId="0" borderId="0" xfId="0" applyFont="1" applyBorder="1" applyAlignment="1">
      <alignment horizontal="center" vertical="top"/>
    </xf>
    <xf numFmtId="0" fontId="1" fillId="0" borderId="2" xfId="0" applyFont="1" applyBorder="1"/>
    <xf numFmtId="0" fontId="7" fillId="0" borderId="3" xfId="0" applyFont="1" applyBorder="1"/>
    <xf numFmtId="0" fontId="8" fillId="0" borderId="1" xfId="0" applyFont="1" applyBorder="1" applyAlignment="1">
      <alignment horizontal="center" vertical="top"/>
    </xf>
    <xf numFmtId="0" fontId="1" fillId="4" borderId="10" xfId="0" applyFont="1" applyFill="1" applyBorder="1"/>
    <xf numFmtId="0" fontId="1" fillId="0" borderId="5" xfId="0" applyFont="1" applyBorder="1"/>
    <xf numFmtId="0" fontId="0" fillId="3" borderId="0" xfId="0" applyFill="1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5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200" b="0"/>
              <a:t>Camera Identification Pixel</a:t>
            </a:r>
            <a:r>
              <a:rPr lang="en-GB" sz="1200" b="0" baseline="0"/>
              <a:t> Error with Template Sorting Method (30 data points)</a:t>
            </a:r>
            <a:endParaRPr lang="en-GB" sz="1200" b="0"/>
          </a:p>
        </c:rich>
      </c:tx>
      <c:layout>
        <c:manualLayout>
          <c:xMode val="edge"/>
          <c:yMode val="edge"/>
          <c:x val="0.1298832393600787"/>
          <c:y val="1.80831139347037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322910372092546"/>
          <c:y val="0.13662377979517959"/>
          <c:w val="0.61562727244794491"/>
          <c:h val="0.61173110210166171"/>
        </c:manualLayout>
      </c:layout>
      <c:scatterChart>
        <c:scatterStyle val="lineMarker"/>
        <c:varyColors val="0"/>
        <c:ser>
          <c:idx val="0"/>
          <c:order val="0"/>
          <c:tx>
            <c:v>Pixel Error for Naturally Lit Template Sorting Method</c:v>
          </c:tx>
          <c:spPr>
            <a:ln w="127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0070C0"/>
                </a:solidFill>
              </a:ln>
              <a:effectLst/>
            </c:spPr>
          </c:marker>
          <c:dPt>
            <c:idx val="4"/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BA-4879-A88F-6DD5761329AA}"/>
              </c:ext>
            </c:extLst>
          </c:dPt>
          <c:xVal>
            <c:numRef>
              <c:f>(Sheet_name_1!$B$2:$B$6,Sheet_name_1!$D$2:$D$6,Sheet_name_1!$F$2:$F$6,Sheet_name_1!$H$2:$H$6)</c:f>
              <c:numCache>
                <c:formatCode>General</c:formatCode>
                <c:ptCount val="20"/>
                <c:pt idx="0">
                  <c:v>-2</c:v>
                </c:pt>
                <c:pt idx="1">
                  <c:v>-2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3</c:v>
                </c:pt>
                <c:pt idx="6">
                  <c:v>-1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3</c:v>
                </c:pt>
              </c:numCache>
            </c:numRef>
          </c:xVal>
          <c:yVal>
            <c:numRef>
              <c:f>(Sheet_name_1!$C$2:$C$6,Sheet_name_1!$E$2:$E$6,Sheet_name_1!$G$2:$G$6,Sheet_name_1!$I$2:$I$6)</c:f>
              <c:numCache>
                <c:formatCode>General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-1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BA-4879-A88F-6DD5761329AA}"/>
            </c:ext>
          </c:extLst>
        </c:ser>
        <c:ser>
          <c:idx val="1"/>
          <c:order val="1"/>
          <c:tx>
            <c:v>Pixel Error for Diffuse Lit Template Sorting Method</c:v>
          </c:tx>
          <c:spPr>
            <a:ln w="12700" cap="rnd">
              <a:noFill/>
              <a:round/>
            </a:ln>
            <a:effectLst/>
          </c:spPr>
          <c:marker>
            <c:symbol val="plus"/>
            <c:size val="11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(Sheet_name_1!$B$7:$B$11,Sheet_name_1!$D$7:$D$11,Sheet_name_1!$F$7:$F$11,Sheet_name_1!$H$7:$H$11)</c:f>
              <c:numCache>
                <c:formatCode>General</c:formatCode>
                <c:ptCount val="20"/>
                <c:pt idx="0">
                  <c:v>-2</c:v>
                </c:pt>
                <c:pt idx="1">
                  <c:v>-3</c:v>
                </c:pt>
                <c:pt idx="2">
                  <c:v>-2</c:v>
                </c:pt>
                <c:pt idx="3">
                  <c:v>-3</c:v>
                </c:pt>
                <c:pt idx="4">
                  <c:v>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</c:numCache>
            </c:numRef>
          </c:xVal>
          <c:yVal>
            <c:numRef>
              <c:f>(Sheet_name_1!$C$7:$C$11,Sheet_name_1!$E$7:$E$11,Sheet_name_1!$G$7:$G$11,Sheet_name_1!$I$7:$I$11)</c:f>
              <c:numCache>
                <c:formatCode>General</c:formatCode>
                <c:ptCount val="20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-1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BA-4879-A88F-6DD576132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255096"/>
        <c:axId val="621250176"/>
      </c:scatterChart>
      <c:valAx>
        <c:axId val="62125509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(X)</a:t>
                </a:r>
              </a:p>
            </c:rich>
          </c:tx>
          <c:layout>
            <c:manualLayout>
              <c:xMode val="edge"/>
              <c:yMode val="edge"/>
              <c:x val="0.29051793889611521"/>
              <c:y val="0.768374887710406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0176"/>
        <c:crosses val="autoZero"/>
        <c:crossBetween val="midCat"/>
        <c:majorUnit val="2"/>
        <c:minorUnit val="1"/>
      </c:valAx>
      <c:valAx>
        <c:axId val="621250176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(Y)</a:t>
                </a:r>
              </a:p>
            </c:rich>
          </c:tx>
          <c:layout>
            <c:manualLayout>
              <c:xMode val="edge"/>
              <c:yMode val="edge"/>
              <c:x val="0.12875443559044669"/>
              <c:y val="0.221752616193661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5096"/>
        <c:crosses val="autoZero"/>
        <c:crossBetween val="midCat"/>
        <c:majorUnit val="2"/>
      </c:valAx>
    </c:plotArea>
    <c:legend>
      <c:legendPos val="b"/>
      <c:layout>
        <c:manualLayout>
          <c:xMode val="edge"/>
          <c:yMode val="edge"/>
          <c:x val="0.16343317594764281"/>
          <c:y val="0.8414216007068791"/>
          <c:w val="0.72963905075082014"/>
          <c:h val="0.145227293507191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200" b="0"/>
              <a:t>Feature Sorting Error when Battery is Successfully Identified</a:t>
            </a:r>
          </a:p>
        </c:rich>
      </c:tx>
      <c:layout>
        <c:manualLayout>
          <c:xMode val="edge"/>
          <c:yMode val="edge"/>
          <c:x val="0.15102737889859935"/>
          <c:y val="4.06715143840938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566821000317548"/>
          <c:y val="0.19765839369285873"/>
          <c:w val="0.66823219120177935"/>
          <c:h val="0.55298303273372595"/>
        </c:manualLayout>
      </c:layout>
      <c:scatterChart>
        <c:scatterStyle val="lineMarker"/>
        <c:varyColors val="0"/>
        <c:ser>
          <c:idx val="0"/>
          <c:order val="0"/>
          <c:tx>
            <c:v>Pixel Error for Naturally Lit Feature Sorting Method</c:v>
          </c:tx>
          <c:spPr>
            <a:ln w="12700" cap="rnd">
              <a:noFill/>
              <a:round/>
            </a:ln>
            <a:effectLst/>
          </c:spPr>
          <c:marker>
            <c:symbol val="x"/>
            <c:size val="13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([1]Sheet_name_1!$B$2:$B$6,[1]Sheet_name_1!$D$2:$D$6,[1]Sheet_name_1!$F$2:$F$6,[1]Sheet_name_1!$H$2:$H$6)</c:f>
              <c:numCache>
                <c:formatCode>General</c:formatCode>
                <c:ptCount val="20"/>
                <c:pt idx="0">
                  <c:v>-35</c:v>
                </c:pt>
                <c:pt idx="1">
                  <c:v>-24</c:v>
                </c:pt>
                <c:pt idx="2">
                  <c:v>89</c:v>
                </c:pt>
                <c:pt idx="4">
                  <c:v>-16</c:v>
                </c:pt>
                <c:pt idx="5">
                  <c:v>6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19</c:v>
                </c:pt>
                <c:pt idx="11">
                  <c:v>-48</c:v>
                </c:pt>
                <c:pt idx="12">
                  <c:v>3</c:v>
                </c:pt>
                <c:pt idx="13">
                  <c:v>0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5</c:v>
                </c:pt>
              </c:numCache>
            </c:numRef>
          </c:xVal>
          <c:yVal>
            <c:numRef>
              <c:f>([1]Sheet_name_1!$C$2:$C$6,[1]Sheet_name_1!$E$2:$E$6,[1]Sheet_name_1!$G$2:$G$6,[1]Sheet_name_1!$I$2:$I$6)</c:f>
              <c:numCache>
                <c:formatCode>General</c:formatCode>
                <c:ptCount val="20"/>
                <c:pt idx="0">
                  <c:v>7</c:v>
                </c:pt>
                <c:pt idx="1">
                  <c:v>13</c:v>
                </c:pt>
                <c:pt idx="2">
                  <c:v>-96</c:v>
                </c:pt>
                <c:pt idx="4">
                  <c:v>8</c:v>
                </c:pt>
                <c:pt idx="5">
                  <c:v>5</c:v>
                </c:pt>
                <c:pt idx="6">
                  <c:v>13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120</c:v>
                </c:pt>
                <c:pt idx="12">
                  <c:v>-29</c:v>
                </c:pt>
                <c:pt idx="13">
                  <c:v>-32</c:v>
                </c:pt>
                <c:pt idx="14">
                  <c:v>13</c:v>
                </c:pt>
                <c:pt idx="15">
                  <c:v>-2</c:v>
                </c:pt>
                <c:pt idx="16">
                  <c:v>-4</c:v>
                </c:pt>
                <c:pt idx="17">
                  <c:v>94</c:v>
                </c:pt>
                <c:pt idx="18">
                  <c:v>1</c:v>
                </c:pt>
                <c:pt idx="19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7-42A2-946E-CCBF608A3D47}"/>
            </c:ext>
          </c:extLst>
        </c:ser>
        <c:ser>
          <c:idx val="1"/>
          <c:order val="1"/>
          <c:tx>
            <c:v>Pixel Error for Diffuse Lit Feature Sorting Method</c:v>
          </c:tx>
          <c:spPr>
            <a:ln w="12700" cap="rnd">
              <a:noFill/>
              <a:round/>
            </a:ln>
            <a:effectLst/>
          </c:spPr>
          <c:marker>
            <c:symbol val="plus"/>
            <c:size val="13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([1]Sheet_name_1!$B$7:$B$11,[1]Sheet_name_1!$D$7:$D$11,[1]Sheet_name_1!$F$7:$F$11,[1]Sheet_name_1!$H$7:$H$11)</c:f>
              <c:numCache>
                <c:formatCode>General</c:formatCode>
                <c:ptCount val="20"/>
                <c:pt idx="0">
                  <c:v>-10</c:v>
                </c:pt>
                <c:pt idx="2">
                  <c:v>-12</c:v>
                </c:pt>
                <c:pt idx="4">
                  <c:v>-10</c:v>
                </c:pt>
                <c:pt idx="5">
                  <c:v>76</c:v>
                </c:pt>
                <c:pt idx="6">
                  <c:v>79</c:v>
                </c:pt>
                <c:pt idx="7">
                  <c:v>85</c:v>
                </c:pt>
                <c:pt idx="8">
                  <c:v>112</c:v>
                </c:pt>
                <c:pt idx="9">
                  <c:v>115</c:v>
                </c:pt>
                <c:pt idx="10">
                  <c:v>2</c:v>
                </c:pt>
                <c:pt idx="11">
                  <c:v>3</c:v>
                </c:pt>
                <c:pt idx="12">
                  <c:v>-13</c:v>
                </c:pt>
                <c:pt idx="13">
                  <c:v>-11</c:v>
                </c:pt>
                <c:pt idx="14">
                  <c:v>5</c:v>
                </c:pt>
                <c:pt idx="15">
                  <c:v>-3</c:v>
                </c:pt>
                <c:pt idx="17">
                  <c:v>6</c:v>
                </c:pt>
              </c:numCache>
            </c:numRef>
          </c:xVal>
          <c:yVal>
            <c:numRef>
              <c:f>([1]Sheet_name_1!$C$7:$C$11,[1]Sheet_name_1!$E$7:$E$11,[1]Sheet_name_1!$G$7:$G$11,[1]Sheet_name_1!$I$7:$I$11)</c:f>
              <c:numCache>
                <c:formatCode>General</c:formatCode>
                <c:ptCount val="20"/>
                <c:pt idx="0">
                  <c:v>4</c:v>
                </c:pt>
                <c:pt idx="2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15</c:v>
                </c:pt>
                <c:pt idx="7">
                  <c:v>56</c:v>
                </c:pt>
                <c:pt idx="8">
                  <c:v>-8</c:v>
                </c:pt>
                <c:pt idx="9">
                  <c:v>18</c:v>
                </c:pt>
                <c:pt idx="10">
                  <c:v>-37</c:v>
                </c:pt>
                <c:pt idx="11">
                  <c:v>-40</c:v>
                </c:pt>
                <c:pt idx="12">
                  <c:v>9</c:v>
                </c:pt>
                <c:pt idx="13">
                  <c:v>-4</c:v>
                </c:pt>
                <c:pt idx="14">
                  <c:v>-22</c:v>
                </c:pt>
                <c:pt idx="15">
                  <c:v>-3</c:v>
                </c:pt>
                <c:pt idx="17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7-42A2-946E-CCBF608A3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255096"/>
        <c:axId val="621250176"/>
      </c:scatterChart>
      <c:valAx>
        <c:axId val="621255096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(X)</a:t>
                </a:r>
              </a:p>
            </c:rich>
          </c:tx>
          <c:layout>
            <c:manualLayout>
              <c:xMode val="edge"/>
              <c:yMode val="edge"/>
              <c:x val="0.25760453044957277"/>
              <c:y val="0.77011208480752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0176"/>
        <c:crosses val="autoZero"/>
        <c:crossBetween val="midCat"/>
        <c:majorUnit val="50"/>
        <c:minorUnit val="10"/>
      </c:valAx>
      <c:valAx>
        <c:axId val="621250176"/>
        <c:scaling>
          <c:orientation val="minMax"/>
          <c:max val="15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(Y)</a:t>
                </a:r>
              </a:p>
            </c:rich>
          </c:tx>
          <c:layout>
            <c:manualLayout>
              <c:xMode val="edge"/>
              <c:yMode val="edge"/>
              <c:x val="9.6645690965268066E-2"/>
              <c:y val="0.252545712793094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5096"/>
        <c:crosses val="autoZero"/>
        <c:crossBetween val="midCat"/>
        <c:majorUnit val="50"/>
      </c:valAx>
    </c:plotArea>
    <c:legend>
      <c:legendPos val="b"/>
      <c:layout>
        <c:manualLayout>
          <c:xMode val="edge"/>
          <c:yMode val="edge"/>
          <c:x val="0.15046994041927919"/>
          <c:y val="0.82711627582272906"/>
          <c:w val="0.72963905075082014"/>
          <c:h val="0.15640409909263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200" b="0" i="0" baseline="0">
                <a:effectLst/>
              </a:rPr>
              <a:t>Feature Sorting Error for Battery Identification with Trained Phones </a:t>
            </a:r>
            <a:endParaRPr lang="en-GB" sz="1200">
              <a:effectLst/>
            </a:endParaRPr>
          </a:p>
        </c:rich>
      </c:tx>
      <c:layout>
        <c:manualLayout>
          <c:xMode val="edge"/>
          <c:yMode val="edge"/>
          <c:x val="0.18713330083389043"/>
          <c:y val="3.731878740009482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566821000317548"/>
          <c:y val="0.19765839369285873"/>
          <c:w val="0.66823219120177935"/>
          <c:h val="0.55298303273372595"/>
        </c:manualLayout>
      </c:layout>
      <c:scatterChart>
        <c:scatterStyle val="lineMarker"/>
        <c:varyColors val="0"/>
        <c:ser>
          <c:idx val="0"/>
          <c:order val="0"/>
          <c:tx>
            <c:v>Pixel Error for Trained Phones (Feature Sorting)</c:v>
          </c:tx>
          <c:spPr>
            <a:ln w="12700" cap="rnd">
              <a:noFill/>
              <a:round/>
            </a:ln>
            <a:effectLst/>
          </c:spPr>
          <c:marker>
            <c:symbol val="x"/>
            <c:size val="13"/>
            <c:spPr>
              <a:noFill/>
              <a:ln w="19050">
                <a:solidFill>
                  <a:schemeClr val="bg2">
                    <a:lumMod val="10000"/>
                  </a:schemeClr>
                </a:solidFill>
              </a:ln>
              <a:effectLst/>
            </c:spPr>
          </c:marker>
          <c:xVal>
            <c:numRef>
              <c:f>([1]Sheet_name_1!$B$2,[1]Sheet_name_1!$D$2,[1]Sheet_name_1!$F$2,[1]Sheet_name_1!$H$2,[1]Sheet_name_1!$B$7,[1]Sheet_name_1!$D$7,[1]Sheet_name_1!$F$7,[1]Sheet_name_1!$H$7)</c:f>
              <c:numCache>
                <c:formatCode>General</c:formatCode>
                <c:ptCount val="8"/>
                <c:pt idx="0">
                  <c:v>-35</c:v>
                </c:pt>
                <c:pt idx="1">
                  <c:v>6</c:v>
                </c:pt>
                <c:pt idx="2">
                  <c:v>19</c:v>
                </c:pt>
                <c:pt idx="3">
                  <c:v>3</c:v>
                </c:pt>
                <c:pt idx="4">
                  <c:v>-10</c:v>
                </c:pt>
                <c:pt idx="5">
                  <c:v>76</c:v>
                </c:pt>
                <c:pt idx="6">
                  <c:v>2</c:v>
                </c:pt>
                <c:pt idx="7">
                  <c:v>-3</c:v>
                </c:pt>
              </c:numCache>
            </c:numRef>
          </c:xVal>
          <c:yVal>
            <c:numRef>
              <c:f>([1]Sheet_name_1!$C$2,[1]Sheet_name_1!$E$2,[1]Sheet_name_1!$G$2,[1]Sheet_name_1!$I$2,[1]Sheet_name_1!$C$7,[1]Sheet_name_1!$E$7,[1]Sheet_name_1!$G$7,[1]Sheet_name_1!$I$7)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-2</c:v>
                </c:pt>
                <c:pt idx="4">
                  <c:v>4</c:v>
                </c:pt>
                <c:pt idx="5">
                  <c:v>13</c:v>
                </c:pt>
                <c:pt idx="6">
                  <c:v>-37</c:v>
                </c:pt>
                <c:pt idx="7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2-4560-87E2-EA309AD1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255096"/>
        <c:axId val="621250176"/>
      </c:scatterChart>
      <c:valAx>
        <c:axId val="621255096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(X)</a:t>
                </a:r>
              </a:p>
            </c:rich>
          </c:tx>
          <c:layout>
            <c:manualLayout>
              <c:xMode val="edge"/>
              <c:yMode val="edge"/>
              <c:x val="0.25760453044957277"/>
              <c:y val="0.770112084807524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0176"/>
        <c:crosses val="autoZero"/>
        <c:crossBetween val="midCat"/>
        <c:majorUnit val="50"/>
        <c:minorUnit val="10"/>
      </c:valAx>
      <c:valAx>
        <c:axId val="621250176"/>
        <c:scaling>
          <c:orientation val="minMax"/>
          <c:max val="15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Battery Centre Pixel Error (Y)</a:t>
                </a:r>
              </a:p>
            </c:rich>
          </c:tx>
          <c:layout>
            <c:manualLayout>
              <c:xMode val="edge"/>
              <c:yMode val="edge"/>
              <c:x val="9.6645690965268066E-2"/>
              <c:y val="0.252545712793094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1255096"/>
        <c:crosses val="autoZero"/>
        <c:crossBetween val="midCat"/>
        <c:majorUnit val="50"/>
      </c:valAx>
    </c:plotArea>
    <c:legend>
      <c:legendPos val="b"/>
      <c:layout>
        <c:manualLayout>
          <c:xMode val="edge"/>
          <c:yMode val="edge"/>
          <c:x val="0.15046994041927919"/>
          <c:y val="0.82711627582272906"/>
          <c:w val="0.72963905075082014"/>
          <c:h val="0.15640409909263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1090200</xdr:colOff>
      <xdr:row>34</xdr:row>
      <xdr:rowOff>55387</xdr:rowOff>
    </xdr:from>
    <xdr:to>
      <xdr:col>12</xdr:col>
      <xdr:colOff>430306</xdr:colOff>
      <xdr:row>56</xdr:row>
      <xdr:rowOff>70159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D8468-6D8A-4FAB-A669-C2057E2C7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708212</xdr:colOff>
      <xdr:row>35</xdr:row>
      <xdr:rowOff>26892</xdr:rowOff>
    </xdr:from>
    <xdr:to>
      <xdr:col>21</xdr:col>
      <xdr:colOff>59064</xdr:colOff>
      <xdr:row>57</xdr:row>
      <xdr:rowOff>12565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478A775-323E-41D9-A3F5-CB0F4B3526C1}"/>
            </a:ext>
          </a:extLst>
        </xdr:cNvPr>
        <xdr:cNvGrpSpPr/>
      </xdr:nvGrpSpPr>
      <xdr:grpSpPr>
        <a:xfrm>
          <a:off x="4299551" y="6586718"/>
          <a:ext cx="14372191" cy="3775795"/>
          <a:chOff x="5587770" y="15077196"/>
          <a:chExt cx="14427416" cy="4020302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8BF695AA-3952-40C9-8F5E-60B49616BC29}"/>
              </a:ext>
            </a:extLst>
          </xdr:cNvPr>
          <xdr:cNvGraphicFramePr/>
        </xdr:nvGraphicFramePr>
        <xdr:xfrm>
          <a:off x="16847618" y="15077196"/>
          <a:ext cx="3167568" cy="395753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CD8C967-E6A7-42EC-9335-AE7C403078FB}"/>
              </a:ext>
            </a:extLst>
          </xdr:cNvPr>
          <xdr:cNvGraphicFramePr>
            <a:graphicFrameLocks/>
          </xdr:cNvGraphicFramePr>
        </xdr:nvGraphicFramePr>
        <xdr:xfrm>
          <a:off x="5587770" y="15141390"/>
          <a:ext cx="3181988" cy="395610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versity_Year_4\DP4\DP4_FINAL\MODELLING\Modelling_2\fs_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_name_1"/>
    </sheetNames>
    <sheetDataSet>
      <sheetData sheetId="0">
        <row r="2">
          <cell r="B2">
            <v>-35</v>
          </cell>
          <cell r="C2">
            <v>7</v>
          </cell>
          <cell r="D2">
            <v>6</v>
          </cell>
          <cell r="E2">
            <v>5</v>
          </cell>
          <cell r="F2">
            <v>19</v>
          </cell>
          <cell r="G2">
            <v>9</v>
          </cell>
          <cell r="H2">
            <v>3</v>
          </cell>
          <cell r="I2">
            <v>-2</v>
          </cell>
        </row>
        <row r="3">
          <cell r="B3">
            <v>-24</v>
          </cell>
          <cell r="C3">
            <v>13</v>
          </cell>
          <cell r="D3">
            <v>7</v>
          </cell>
          <cell r="E3">
            <v>13</v>
          </cell>
          <cell r="F3">
            <v>-48</v>
          </cell>
          <cell r="G3">
            <v>120</v>
          </cell>
          <cell r="H3">
            <v>1</v>
          </cell>
          <cell r="I3">
            <v>-4</v>
          </cell>
        </row>
        <row r="4">
          <cell r="B4">
            <v>89</v>
          </cell>
          <cell r="C4">
            <v>-96</v>
          </cell>
          <cell r="D4">
            <v>3</v>
          </cell>
          <cell r="E4">
            <v>7</v>
          </cell>
          <cell r="F4">
            <v>3</v>
          </cell>
          <cell r="G4">
            <v>-29</v>
          </cell>
          <cell r="H4">
            <v>-1</v>
          </cell>
          <cell r="I4">
            <v>94</v>
          </cell>
        </row>
        <row r="5">
          <cell r="D5">
            <v>3</v>
          </cell>
          <cell r="E5">
            <v>7</v>
          </cell>
          <cell r="F5">
            <v>0</v>
          </cell>
          <cell r="G5">
            <v>-32</v>
          </cell>
          <cell r="H5">
            <v>0</v>
          </cell>
          <cell r="I5">
            <v>1</v>
          </cell>
        </row>
        <row r="6">
          <cell r="B6">
            <v>-16</v>
          </cell>
          <cell r="C6">
            <v>8</v>
          </cell>
          <cell r="D6">
            <v>0</v>
          </cell>
          <cell r="E6">
            <v>8</v>
          </cell>
          <cell r="F6">
            <v>5</v>
          </cell>
          <cell r="G6">
            <v>13</v>
          </cell>
          <cell r="H6">
            <v>5</v>
          </cell>
          <cell r="I6">
            <v>107</v>
          </cell>
        </row>
        <row r="7">
          <cell r="B7">
            <v>-10</v>
          </cell>
          <cell r="C7">
            <v>4</v>
          </cell>
          <cell r="D7">
            <v>76</v>
          </cell>
          <cell r="E7">
            <v>13</v>
          </cell>
          <cell r="F7">
            <v>2</v>
          </cell>
          <cell r="G7">
            <v>-37</v>
          </cell>
          <cell r="H7">
            <v>-3</v>
          </cell>
          <cell r="I7">
            <v>-3</v>
          </cell>
        </row>
        <row r="8">
          <cell r="D8">
            <v>79</v>
          </cell>
          <cell r="E8">
            <v>15</v>
          </cell>
          <cell r="F8">
            <v>3</v>
          </cell>
          <cell r="G8">
            <v>-40</v>
          </cell>
        </row>
        <row r="9">
          <cell r="B9">
            <v>-12</v>
          </cell>
          <cell r="C9">
            <v>3</v>
          </cell>
          <cell r="D9">
            <v>85</v>
          </cell>
          <cell r="E9">
            <v>56</v>
          </cell>
          <cell r="F9">
            <v>-13</v>
          </cell>
          <cell r="G9">
            <v>9</v>
          </cell>
          <cell r="H9">
            <v>6</v>
          </cell>
          <cell r="I9">
            <v>-4</v>
          </cell>
        </row>
        <row r="10">
          <cell r="D10">
            <v>112</v>
          </cell>
          <cell r="E10">
            <v>-8</v>
          </cell>
          <cell r="F10">
            <v>-11</v>
          </cell>
          <cell r="G10">
            <v>-4</v>
          </cell>
        </row>
        <row r="11">
          <cell r="B11">
            <v>-10</v>
          </cell>
          <cell r="C11">
            <v>4</v>
          </cell>
          <cell r="D11">
            <v>115</v>
          </cell>
          <cell r="E11">
            <v>18</v>
          </cell>
          <cell r="F11">
            <v>5</v>
          </cell>
          <cell r="G11">
            <v>-22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G8" zoomScale="115" zoomScaleNormal="115" workbookViewId="0">
      <selection activeCell="J9" sqref="J9:K9"/>
    </sheetView>
  </sheetViews>
  <sheetFormatPr defaultRowHeight="13.8" x14ac:dyDescent="0.25"/>
  <cols>
    <col min="1" max="1" width="8.88671875" style="1"/>
    <col min="2" max="9" width="14.44140625" style="1" customWidth="1"/>
    <col min="10" max="10" width="17.109375" style="1" customWidth="1"/>
    <col min="11" max="11" width="21.109375" style="1" customWidth="1"/>
    <col min="12" max="12" width="28.33203125" style="1" customWidth="1"/>
    <col min="13" max="16384" width="8.88671875" style="1"/>
  </cols>
  <sheetData>
    <row r="1" spans="1:22" ht="14.4" x14ac:dyDescent="0.3">
      <c r="A1"/>
      <c r="B1" s="22" t="s">
        <v>0</v>
      </c>
      <c r="C1" s="22" t="s">
        <v>1</v>
      </c>
      <c r="D1" s="22" t="s">
        <v>2</v>
      </c>
      <c r="E1" s="22" t="s">
        <v>3</v>
      </c>
      <c r="F1" s="39" t="s">
        <v>4</v>
      </c>
      <c r="G1" s="39" t="s">
        <v>5</v>
      </c>
      <c r="H1" s="22" t="s">
        <v>6</v>
      </c>
      <c r="I1" s="22" t="s">
        <v>7</v>
      </c>
      <c r="U1" s="1" t="s">
        <v>21</v>
      </c>
    </row>
    <row r="2" spans="1:22" ht="14.4" x14ac:dyDescent="0.3">
      <c r="A2" s="22">
        <v>0</v>
      </c>
      <c r="B2" s="25">
        <v>-2</v>
      </c>
      <c r="C2" s="25">
        <v>-1</v>
      </c>
      <c r="D2" s="25">
        <v>3</v>
      </c>
      <c r="E2" s="25">
        <v>3</v>
      </c>
      <c r="F2" s="40">
        <v>0</v>
      </c>
      <c r="G2" s="40">
        <v>0</v>
      </c>
      <c r="H2" s="25">
        <v>4</v>
      </c>
      <c r="I2" s="25">
        <v>2</v>
      </c>
      <c r="O2" s="25">
        <v>-2</v>
      </c>
      <c r="P2" s="25">
        <v>-1</v>
      </c>
      <c r="Q2" s="25">
        <v>3</v>
      </c>
      <c r="R2" s="25">
        <v>3</v>
      </c>
      <c r="S2" s="25">
        <v>4</v>
      </c>
      <c r="T2" s="25">
        <v>2</v>
      </c>
      <c r="U2" s="42" cm="1">
        <f t="array" ref="U2">SUM(ABS(O2:T2))</f>
        <v>15</v>
      </c>
      <c r="V2" s="25"/>
    </row>
    <row r="3" spans="1:22" ht="14.4" x14ac:dyDescent="0.3">
      <c r="A3" s="22">
        <v>1</v>
      </c>
      <c r="B3" s="25">
        <v>-2</v>
      </c>
      <c r="C3" s="25">
        <v>-1</v>
      </c>
      <c r="D3" s="25">
        <v>-1</v>
      </c>
      <c r="E3" s="25">
        <v>0</v>
      </c>
      <c r="F3" s="40">
        <v>0</v>
      </c>
      <c r="G3" s="40">
        <v>0</v>
      </c>
      <c r="H3" s="25">
        <v>4</v>
      </c>
      <c r="I3" s="25">
        <v>1</v>
      </c>
      <c r="O3" s="25">
        <v>-2</v>
      </c>
      <c r="P3" s="25">
        <v>-1</v>
      </c>
      <c r="Q3" s="25">
        <v>-1</v>
      </c>
      <c r="R3" s="25">
        <v>0</v>
      </c>
      <c r="S3" s="25">
        <v>4</v>
      </c>
      <c r="T3" s="25">
        <v>1</v>
      </c>
      <c r="U3" s="42" cm="1">
        <f t="array" ref="U3">SUM(ABS(O3:T3))</f>
        <v>9</v>
      </c>
      <c r="V3" s="25"/>
    </row>
    <row r="4" spans="1:22" ht="14.4" x14ac:dyDescent="0.3">
      <c r="A4" s="22">
        <v>2</v>
      </c>
      <c r="B4" s="25">
        <v>-1</v>
      </c>
      <c r="C4" s="25">
        <v>0</v>
      </c>
      <c r="D4" s="25">
        <v>2</v>
      </c>
      <c r="E4" s="25">
        <v>-1</v>
      </c>
      <c r="F4" s="40">
        <v>0</v>
      </c>
      <c r="G4" s="40">
        <v>0</v>
      </c>
      <c r="H4" s="25">
        <v>2</v>
      </c>
      <c r="I4" s="25">
        <v>0</v>
      </c>
      <c r="O4" s="25">
        <v>-1</v>
      </c>
      <c r="P4" s="25">
        <v>0</v>
      </c>
      <c r="Q4" s="25">
        <v>2</v>
      </c>
      <c r="R4" s="25">
        <v>-1</v>
      </c>
      <c r="S4" s="25">
        <v>2</v>
      </c>
      <c r="T4" s="25">
        <v>0</v>
      </c>
      <c r="U4" s="42" cm="1">
        <f t="array" ref="U4">SUM(ABS(O4:T4))</f>
        <v>6</v>
      </c>
      <c r="V4" s="25"/>
    </row>
    <row r="5" spans="1:22" ht="14.4" x14ac:dyDescent="0.3">
      <c r="A5" s="22">
        <v>3</v>
      </c>
      <c r="B5" s="25">
        <v>-1</v>
      </c>
      <c r="C5" s="25">
        <v>-1</v>
      </c>
      <c r="D5" s="25">
        <v>1</v>
      </c>
      <c r="E5" s="25">
        <v>1</v>
      </c>
      <c r="F5" s="40">
        <v>0</v>
      </c>
      <c r="G5" s="40">
        <v>0</v>
      </c>
      <c r="H5" s="25">
        <v>5</v>
      </c>
      <c r="I5" s="25">
        <v>1</v>
      </c>
      <c r="O5" s="25">
        <v>-1</v>
      </c>
      <c r="P5" s="25">
        <v>-1</v>
      </c>
      <c r="Q5" s="25">
        <v>1</v>
      </c>
      <c r="R5" s="25">
        <v>1</v>
      </c>
      <c r="S5" s="25">
        <v>5</v>
      </c>
      <c r="T5" s="25">
        <v>1</v>
      </c>
      <c r="U5" s="42" cm="1">
        <f t="array" ref="U5">SUM(ABS(O5:T5))</f>
        <v>10</v>
      </c>
      <c r="V5" s="25"/>
    </row>
    <row r="6" spans="1:22" ht="14.4" x14ac:dyDescent="0.3">
      <c r="A6" s="22">
        <v>4</v>
      </c>
      <c r="B6" s="25">
        <v>-2</v>
      </c>
      <c r="C6" s="25">
        <v>0</v>
      </c>
      <c r="D6" s="25">
        <v>3</v>
      </c>
      <c r="E6" s="25">
        <v>2</v>
      </c>
      <c r="F6" s="40">
        <v>0</v>
      </c>
      <c r="G6" s="40">
        <v>0</v>
      </c>
      <c r="H6" s="25">
        <v>3</v>
      </c>
      <c r="I6" s="25">
        <v>1</v>
      </c>
      <c r="K6" s="16"/>
      <c r="O6" s="25">
        <v>-2</v>
      </c>
      <c r="P6" s="25">
        <v>0</v>
      </c>
      <c r="Q6" s="25">
        <v>3</v>
      </c>
      <c r="R6" s="25">
        <v>2</v>
      </c>
      <c r="S6" s="25">
        <v>3</v>
      </c>
      <c r="T6" s="25">
        <v>1</v>
      </c>
      <c r="U6" s="42" cm="1">
        <f t="array" ref="U6">SUM(ABS(O6:T6))</f>
        <v>11</v>
      </c>
      <c r="V6" s="25"/>
    </row>
    <row r="7" spans="1:22" ht="14.4" x14ac:dyDescent="0.3">
      <c r="A7" s="22">
        <v>5</v>
      </c>
      <c r="B7" s="26">
        <v>-2</v>
      </c>
      <c r="C7" s="26">
        <v>-1</v>
      </c>
      <c r="D7" s="26">
        <v>0</v>
      </c>
      <c r="E7" s="26">
        <v>2</v>
      </c>
      <c r="F7" s="40">
        <v>0</v>
      </c>
      <c r="G7" s="40">
        <v>0</v>
      </c>
      <c r="H7" s="26">
        <v>2</v>
      </c>
      <c r="I7" s="26">
        <v>0</v>
      </c>
      <c r="J7" s="3"/>
      <c r="U7" s="1">
        <f>SUM(U2:U6)</f>
        <v>51</v>
      </c>
      <c r="V7" s="26"/>
    </row>
    <row r="8" spans="1:22" ht="14.4" x14ac:dyDescent="0.3">
      <c r="A8" s="22">
        <v>6</v>
      </c>
      <c r="B8" s="26">
        <v>-3</v>
      </c>
      <c r="C8" s="26">
        <v>0</v>
      </c>
      <c r="D8" s="26">
        <v>0</v>
      </c>
      <c r="E8" s="26">
        <v>1</v>
      </c>
      <c r="F8" s="40">
        <v>0</v>
      </c>
      <c r="G8" s="40">
        <v>0</v>
      </c>
      <c r="H8" s="26">
        <v>5</v>
      </c>
      <c r="I8" s="26">
        <v>2</v>
      </c>
      <c r="J8" s="3"/>
      <c r="U8" s="1" t="s">
        <v>21</v>
      </c>
      <c r="V8" s="26"/>
    </row>
    <row r="9" spans="1:22" ht="14.4" x14ac:dyDescent="0.3">
      <c r="A9" s="22">
        <v>7</v>
      </c>
      <c r="B9" s="26">
        <v>-2</v>
      </c>
      <c r="C9" s="26">
        <v>-1</v>
      </c>
      <c r="D9" s="26">
        <v>0</v>
      </c>
      <c r="E9" s="26">
        <v>1</v>
      </c>
      <c r="F9" s="40">
        <v>0</v>
      </c>
      <c r="G9" s="40">
        <v>0</v>
      </c>
      <c r="H9" s="26">
        <v>3</v>
      </c>
      <c r="I9" s="26">
        <v>-1</v>
      </c>
      <c r="J9" s="29"/>
      <c r="K9" s="30"/>
      <c r="O9" s="26">
        <v>-2</v>
      </c>
      <c r="P9" s="26">
        <v>-1</v>
      </c>
      <c r="Q9" s="26">
        <v>0</v>
      </c>
      <c r="R9" s="26">
        <v>2</v>
      </c>
      <c r="S9" s="26">
        <v>2</v>
      </c>
      <c r="T9" s="26">
        <v>0</v>
      </c>
      <c r="U9" s="42" cm="1">
        <f t="array" ref="U9">SUM(ABS(O9:T9))</f>
        <v>7</v>
      </c>
      <c r="V9" s="26"/>
    </row>
    <row r="10" spans="1:22" ht="14.4" x14ac:dyDescent="0.3">
      <c r="A10" s="22">
        <v>8</v>
      </c>
      <c r="B10" s="26">
        <v>-3</v>
      </c>
      <c r="C10" s="26">
        <v>0</v>
      </c>
      <c r="D10" s="26">
        <v>1</v>
      </c>
      <c r="E10" s="26">
        <v>1</v>
      </c>
      <c r="F10" s="40">
        <v>0</v>
      </c>
      <c r="G10" s="40">
        <v>0</v>
      </c>
      <c r="H10" s="26">
        <v>5</v>
      </c>
      <c r="I10" s="26">
        <v>1</v>
      </c>
      <c r="J10" s="3"/>
      <c r="O10" s="26">
        <v>-3</v>
      </c>
      <c r="P10" s="26">
        <v>0</v>
      </c>
      <c r="Q10" s="26">
        <v>0</v>
      </c>
      <c r="R10" s="26">
        <v>1</v>
      </c>
      <c r="S10" s="26">
        <v>5</v>
      </c>
      <c r="T10" s="26">
        <v>2</v>
      </c>
      <c r="U10" s="42" cm="1">
        <f t="array" ref="U10">SUM(ABS(O10:T10))</f>
        <v>11</v>
      </c>
      <c r="V10" s="26"/>
    </row>
    <row r="11" spans="1:22" ht="15" thickBot="1" x14ac:dyDescent="0.35">
      <c r="A11" s="22">
        <v>9</v>
      </c>
      <c r="B11" s="26">
        <v>-2</v>
      </c>
      <c r="C11" s="26">
        <v>0</v>
      </c>
      <c r="D11" s="26">
        <v>2</v>
      </c>
      <c r="E11" s="26">
        <v>1</v>
      </c>
      <c r="F11" s="40">
        <v>0</v>
      </c>
      <c r="G11" s="40">
        <v>0</v>
      </c>
      <c r="H11" s="26">
        <v>4</v>
      </c>
      <c r="I11" s="26">
        <v>0</v>
      </c>
      <c r="J11" s="3"/>
      <c r="O11" s="26">
        <v>-2</v>
      </c>
      <c r="P11" s="26">
        <v>-1</v>
      </c>
      <c r="Q11" s="26">
        <v>0</v>
      </c>
      <c r="R11" s="26">
        <v>1</v>
      </c>
      <c r="S11" s="26">
        <v>3</v>
      </c>
      <c r="T11" s="26">
        <v>-1</v>
      </c>
      <c r="U11" s="42" cm="1">
        <f t="array" ref="U11">SUM(ABS(O11:T11))</f>
        <v>8</v>
      </c>
      <c r="V11" s="26"/>
    </row>
    <row r="12" spans="1:22" ht="15" thickBot="1" x14ac:dyDescent="0.35">
      <c r="L12" s="20" t="s">
        <v>16</v>
      </c>
      <c r="M12" s="21">
        <v>7.0279999999999995E-2</v>
      </c>
      <c r="O12" s="26">
        <v>-3</v>
      </c>
      <c r="P12" s="26">
        <v>0</v>
      </c>
      <c r="Q12" s="26">
        <v>1</v>
      </c>
      <c r="R12" s="26">
        <v>1</v>
      </c>
      <c r="S12" s="26">
        <v>5</v>
      </c>
      <c r="T12" s="26">
        <v>1</v>
      </c>
      <c r="U12" s="42" cm="1">
        <f t="array" ref="U12">SUM(ABS(O12:T12))</f>
        <v>11</v>
      </c>
    </row>
    <row r="13" spans="1:22" ht="15" thickBot="1" x14ac:dyDescent="0.35">
      <c r="O13" s="26">
        <v>-2</v>
      </c>
      <c r="P13" s="26">
        <v>0</v>
      </c>
      <c r="Q13" s="26">
        <v>2</v>
      </c>
      <c r="R13" s="26">
        <v>1</v>
      </c>
      <c r="S13" s="26">
        <v>4</v>
      </c>
      <c r="T13" s="26">
        <v>0</v>
      </c>
      <c r="U13" s="42" cm="1">
        <f t="array" ref="U13">SUM(ABS(O13:T13))</f>
        <v>9</v>
      </c>
    </row>
    <row r="14" spans="1:22" ht="18" thickBot="1" x14ac:dyDescent="0.35">
      <c r="B14" s="31" t="s">
        <v>10</v>
      </c>
      <c r="C14" s="31"/>
      <c r="D14" s="31"/>
      <c r="E14" s="31"/>
      <c r="F14" s="31"/>
      <c r="G14" s="31"/>
      <c r="H14" s="31"/>
      <c r="I14" s="31"/>
      <c r="L14" s="32" t="s">
        <v>19</v>
      </c>
      <c r="M14" s="33"/>
      <c r="U14" s="1">
        <f>SUM(U9:U13)</f>
        <v>46</v>
      </c>
    </row>
    <row r="15" spans="1:22" ht="14.4" thickBot="1" x14ac:dyDescent="0.3">
      <c r="A15" s="4"/>
      <c r="B15" s="2" t="s">
        <v>0</v>
      </c>
      <c r="C15" s="2" t="s">
        <v>1</v>
      </c>
      <c r="D15" s="2" t="s">
        <v>2</v>
      </c>
      <c r="E15" s="2" t="s">
        <v>3</v>
      </c>
      <c r="F15" s="41" t="s">
        <v>4</v>
      </c>
      <c r="G15" s="41" t="s">
        <v>5</v>
      </c>
      <c r="H15" s="2" t="s">
        <v>6</v>
      </c>
      <c r="I15" s="2" t="s">
        <v>7</v>
      </c>
      <c r="J15" s="2" t="s">
        <v>14</v>
      </c>
      <c r="K15" s="19"/>
      <c r="L15" s="34" t="s">
        <v>13</v>
      </c>
      <c r="M15" s="35"/>
    </row>
    <row r="16" spans="1:22" ht="14.4" x14ac:dyDescent="0.3">
      <c r="A16" s="2">
        <v>0</v>
      </c>
      <c r="B16" s="25">
        <v>-2</v>
      </c>
      <c r="C16" s="25">
        <v>-1</v>
      </c>
      <c r="D16" s="25">
        <v>3</v>
      </c>
      <c r="E16" s="25">
        <v>3</v>
      </c>
      <c r="F16" s="40">
        <v>0</v>
      </c>
      <c r="G16" s="40">
        <v>0</v>
      </c>
      <c r="H16" s="25">
        <v>4</v>
      </c>
      <c r="I16" s="25">
        <v>2</v>
      </c>
      <c r="J16" s="4" cm="1">
        <f t="array" ref="J16">SUM(ABS(B16:I16))</f>
        <v>15</v>
      </c>
      <c r="L16" s="18" t="s">
        <v>20</v>
      </c>
      <c r="M16" s="6">
        <v>30</v>
      </c>
      <c r="O16" s="25">
        <f>(O2^2)/29</f>
        <v>0.13793103448275862</v>
      </c>
      <c r="P16" s="25">
        <f t="shared" ref="P16:T16" si="0">(P2^2)/29</f>
        <v>3.4482758620689655E-2</v>
      </c>
      <c r="Q16" s="25">
        <f t="shared" si="0"/>
        <v>0.31034482758620691</v>
      </c>
      <c r="R16" s="25">
        <f t="shared" si="0"/>
        <v>0.31034482758620691</v>
      </c>
      <c r="S16" s="25">
        <f t="shared" si="0"/>
        <v>0.55172413793103448</v>
      </c>
      <c r="T16" s="25">
        <f t="shared" si="0"/>
        <v>0.13793103448275862</v>
      </c>
    </row>
    <row r="17" spans="1:21" ht="15" thickBot="1" x14ac:dyDescent="0.35">
      <c r="A17" s="2">
        <v>1</v>
      </c>
      <c r="B17" s="25">
        <v>-2</v>
      </c>
      <c r="C17" s="25">
        <v>-1</v>
      </c>
      <c r="D17" s="25">
        <v>-1</v>
      </c>
      <c r="E17" s="25">
        <v>0</v>
      </c>
      <c r="F17" s="40">
        <v>0</v>
      </c>
      <c r="G17" s="40">
        <v>0</v>
      </c>
      <c r="H17" s="25">
        <v>4</v>
      </c>
      <c r="I17" s="25">
        <v>1</v>
      </c>
      <c r="J17" s="4" cm="1">
        <f t="array" ref="J17">SUM(ABS(B17:I17))</f>
        <v>9</v>
      </c>
      <c r="L17" s="24" t="s">
        <v>12</v>
      </c>
      <c r="M17" s="7">
        <f>U7/30</f>
        <v>1.7</v>
      </c>
      <c r="O17" s="25">
        <f t="shared" ref="O17:T20" si="1">(O3^2)/29</f>
        <v>0.13793103448275862</v>
      </c>
      <c r="P17" s="25">
        <f t="shared" si="1"/>
        <v>3.4482758620689655E-2</v>
      </c>
      <c r="Q17" s="25">
        <f t="shared" si="1"/>
        <v>3.4482758620689655E-2</v>
      </c>
      <c r="R17" s="25">
        <f t="shared" si="1"/>
        <v>0</v>
      </c>
      <c r="S17" s="25">
        <f t="shared" si="1"/>
        <v>0.55172413793103448</v>
      </c>
      <c r="T17" s="25">
        <f t="shared" si="1"/>
        <v>3.4482758620689655E-2</v>
      </c>
    </row>
    <row r="18" spans="1:21" ht="15" thickBot="1" x14ac:dyDescent="0.35">
      <c r="A18" s="2">
        <v>2</v>
      </c>
      <c r="B18" s="25">
        <v>-1</v>
      </c>
      <c r="C18" s="25">
        <v>0</v>
      </c>
      <c r="D18" s="25">
        <v>2</v>
      </c>
      <c r="E18" s="25">
        <v>-1</v>
      </c>
      <c r="F18" s="40">
        <v>0</v>
      </c>
      <c r="G18" s="40">
        <v>0</v>
      </c>
      <c r="H18" s="25">
        <v>2</v>
      </c>
      <c r="I18" s="25">
        <v>0</v>
      </c>
      <c r="J18" s="4" cm="1">
        <f t="array" ref="J18">SUM(ABS(B18:I18))</f>
        <v>6</v>
      </c>
      <c r="L18" s="20" t="s">
        <v>15</v>
      </c>
      <c r="M18" s="17">
        <f>M17*M12</f>
        <v>0.11947599999999998</v>
      </c>
      <c r="O18" s="25">
        <f t="shared" si="1"/>
        <v>3.4482758620689655E-2</v>
      </c>
      <c r="P18" s="25">
        <f t="shared" si="1"/>
        <v>0</v>
      </c>
      <c r="Q18" s="25">
        <f t="shared" si="1"/>
        <v>0.13793103448275862</v>
      </c>
      <c r="R18" s="25">
        <f t="shared" si="1"/>
        <v>3.4482758620689655E-2</v>
      </c>
      <c r="S18" s="25">
        <f t="shared" si="1"/>
        <v>0.13793103448275862</v>
      </c>
      <c r="T18" s="25">
        <f t="shared" si="1"/>
        <v>0</v>
      </c>
    </row>
    <row r="19" spans="1:21" ht="15" thickBot="1" x14ac:dyDescent="0.35">
      <c r="A19" s="2">
        <v>3</v>
      </c>
      <c r="B19" s="25">
        <v>-1</v>
      </c>
      <c r="C19" s="25">
        <v>-1</v>
      </c>
      <c r="D19" s="25">
        <v>1</v>
      </c>
      <c r="E19" s="25">
        <v>1</v>
      </c>
      <c r="F19" s="40">
        <v>0</v>
      </c>
      <c r="G19" s="40">
        <v>0</v>
      </c>
      <c r="H19" s="25">
        <v>5</v>
      </c>
      <c r="I19" s="25">
        <v>1</v>
      </c>
      <c r="J19" s="4" cm="1">
        <f t="array" ref="J19">SUM(ABS(B19:I19))</f>
        <v>10</v>
      </c>
      <c r="L19" s="20" t="s">
        <v>8</v>
      </c>
      <c r="M19" s="17">
        <f>100*(M16/30)</f>
        <v>100</v>
      </c>
      <c r="O19" s="25">
        <f t="shared" si="1"/>
        <v>3.4482758620689655E-2</v>
      </c>
      <c r="P19" s="25">
        <f t="shared" si="1"/>
        <v>3.4482758620689655E-2</v>
      </c>
      <c r="Q19" s="25">
        <f t="shared" si="1"/>
        <v>3.4482758620689655E-2</v>
      </c>
      <c r="R19" s="25">
        <f t="shared" si="1"/>
        <v>3.4482758620689655E-2</v>
      </c>
      <c r="S19" s="25">
        <f t="shared" si="1"/>
        <v>0.86206896551724133</v>
      </c>
      <c r="T19" s="25">
        <f t="shared" si="1"/>
        <v>3.4482758620689655E-2</v>
      </c>
    </row>
    <row r="20" spans="1:21" ht="14.4" x14ac:dyDescent="0.3">
      <c r="A20" s="8">
        <v>4</v>
      </c>
      <c r="B20" s="25">
        <v>-2</v>
      </c>
      <c r="C20" s="25">
        <v>0</v>
      </c>
      <c r="D20" s="25">
        <v>3</v>
      </c>
      <c r="E20" s="25">
        <v>2</v>
      </c>
      <c r="F20" s="40">
        <v>0</v>
      </c>
      <c r="G20" s="40">
        <v>0</v>
      </c>
      <c r="H20" s="25">
        <v>3</v>
      </c>
      <c r="I20" s="25">
        <v>1</v>
      </c>
      <c r="J20" s="4" cm="1">
        <f t="array" ref="J20">SUM(ABS(B20:I20))</f>
        <v>11</v>
      </c>
      <c r="K20" s="9"/>
      <c r="O20" s="25">
        <f t="shared" si="1"/>
        <v>0.13793103448275862</v>
      </c>
      <c r="P20" s="25">
        <f t="shared" si="1"/>
        <v>0</v>
      </c>
      <c r="Q20" s="25">
        <f t="shared" si="1"/>
        <v>0.31034482758620691</v>
      </c>
      <c r="R20" s="25">
        <f t="shared" si="1"/>
        <v>0.13793103448275862</v>
      </c>
      <c r="S20" s="25">
        <f t="shared" si="1"/>
        <v>0.31034482758620691</v>
      </c>
      <c r="T20" s="25">
        <f t="shared" si="1"/>
        <v>3.4482758620689655E-2</v>
      </c>
    </row>
    <row r="21" spans="1:21" x14ac:dyDescent="0.25">
      <c r="A21" s="10"/>
      <c r="B21" s="10"/>
      <c r="C21" s="10"/>
      <c r="D21" s="10"/>
      <c r="E21" s="23"/>
      <c r="F21" s="10"/>
      <c r="G21" s="10"/>
      <c r="H21" s="10"/>
      <c r="I21" s="11"/>
      <c r="J21" s="4">
        <f>SUM(J16:J20)</f>
        <v>51</v>
      </c>
      <c r="K21" s="12"/>
      <c r="O21" s="1">
        <f>SUM(O16:O20)</f>
        <v>0.48275862068965519</v>
      </c>
      <c r="P21" s="1">
        <f t="shared" ref="P21:T21" si="2">SUM(P16:P20)</f>
        <v>0.10344827586206896</v>
      </c>
      <c r="Q21" s="1">
        <f t="shared" si="2"/>
        <v>0.82758620689655182</v>
      </c>
      <c r="R21" s="1">
        <f t="shared" si="2"/>
        <v>0.51724137931034486</v>
      </c>
      <c r="S21" s="1">
        <f t="shared" si="2"/>
        <v>2.4137931034482758</v>
      </c>
      <c r="T21" s="1">
        <f t="shared" si="2"/>
        <v>0.24137931034482762</v>
      </c>
      <c r="U21" s="1">
        <f>SUM(O21:T21)</f>
        <v>4.5862068965517242</v>
      </c>
    </row>
    <row r="22" spans="1:21" ht="14.4" thickBot="1" x14ac:dyDescent="0.3">
      <c r="J22" s="13"/>
    </row>
    <row r="23" spans="1:21" ht="18" thickBot="1" x14ac:dyDescent="0.35">
      <c r="B23" s="36" t="s">
        <v>11</v>
      </c>
      <c r="C23" s="37"/>
      <c r="D23" s="37"/>
      <c r="E23" s="37"/>
      <c r="F23" s="37"/>
      <c r="G23" s="37"/>
      <c r="H23" s="37"/>
      <c r="I23" s="38"/>
      <c r="L23" s="32" t="s">
        <v>19</v>
      </c>
      <c r="M23" s="33"/>
    </row>
    <row r="24" spans="1:21" ht="15" thickBot="1" x14ac:dyDescent="0.35">
      <c r="B24" s="2" t="s">
        <v>0</v>
      </c>
      <c r="C24" s="2" t="s">
        <v>1</v>
      </c>
      <c r="D24" s="2" t="s">
        <v>2</v>
      </c>
      <c r="E24" s="2" t="s">
        <v>3</v>
      </c>
      <c r="F24" s="41" t="s">
        <v>4</v>
      </c>
      <c r="G24" s="41" t="s">
        <v>5</v>
      </c>
      <c r="H24" s="2" t="s">
        <v>6</v>
      </c>
      <c r="I24" s="14" t="s">
        <v>7</v>
      </c>
      <c r="J24" s="2" t="s">
        <v>14</v>
      </c>
      <c r="K24" s="5"/>
      <c r="L24" s="27" t="s">
        <v>9</v>
      </c>
      <c r="M24" s="28"/>
      <c r="O24" s="26" cm="1">
        <f t="array" ref="O24:P24">M28:N28</f>
        <v>100</v>
      </c>
      <c r="P24" s="26">
        <v>0</v>
      </c>
      <c r="Q24" s="26"/>
      <c r="R24" s="26"/>
      <c r="S24" s="26"/>
      <c r="T24" s="26"/>
    </row>
    <row r="25" spans="1:21" ht="14.4" x14ac:dyDescent="0.3">
      <c r="A25" s="2">
        <v>5</v>
      </c>
      <c r="B25" s="26">
        <v>-2</v>
      </c>
      <c r="C25" s="26">
        <v>-1</v>
      </c>
      <c r="D25" s="26">
        <v>0</v>
      </c>
      <c r="E25" s="26">
        <v>2</v>
      </c>
      <c r="F25" s="40">
        <v>0</v>
      </c>
      <c r="G25" s="40">
        <v>0</v>
      </c>
      <c r="H25" s="26">
        <v>2</v>
      </c>
      <c r="I25" s="26">
        <v>0</v>
      </c>
      <c r="J25" s="4" cm="1">
        <f t="array" ref="J25">SUM(ABS(B25:I25))</f>
        <v>7</v>
      </c>
      <c r="L25" s="18" t="s">
        <v>20</v>
      </c>
      <c r="M25" s="6">
        <v>30</v>
      </c>
      <c r="O25" s="26"/>
      <c r="P25" s="26"/>
      <c r="Q25" s="26"/>
      <c r="R25" s="26"/>
      <c r="S25" s="26"/>
      <c r="T25" s="26"/>
    </row>
    <row r="26" spans="1:21" ht="15" thickBot="1" x14ac:dyDescent="0.35">
      <c r="A26" s="2">
        <v>6</v>
      </c>
      <c r="B26" s="26">
        <v>-3</v>
      </c>
      <c r="C26" s="26">
        <v>0</v>
      </c>
      <c r="D26" s="26">
        <v>0</v>
      </c>
      <c r="E26" s="26">
        <v>1</v>
      </c>
      <c r="F26" s="40">
        <v>0</v>
      </c>
      <c r="G26" s="40">
        <v>0</v>
      </c>
      <c r="H26" s="26">
        <v>5</v>
      </c>
      <c r="I26" s="26">
        <v>2</v>
      </c>
      <c r="J26" s="4" cm="1">
        <f t="array" ref="J26">SUM(ABS(B26:I26))</f>
        <v>11</v>
      </c>
      <c r="L26" s="24" t="s">
        <v>18</v>
      </c>
      <c r="M26" s="7">
        <f>U14/30</f>
        <v>1.5333333333333334</v>
      </c>
      <c r="O26" s="26"/>
      <c r="P26" s="26"/>
      <c r="Q26" s="26"/>
      <c r="R26" s="26"/>
      <c r="S26" s="26"/>
      <c r="T26" s="26"/>
    </row>
    <row r="27" spans="1:21" ht="15" thickBot="1" x14ac:dyDescent="0.35">
      <c r="A27" s="2">
        <v>7</v>
      </c>
      <c r="B27" s="26">
        <v>-2</v>
      </c>
      <c r="C27" s="26">
        <v>-1</v>
      </c>
      <c r="D27" s="26">
        <v>0</v>
      </c>
      <c r="E27" s="26">
        <v>1</v>
      </c>
      <c r="F27" s="40">
        <v>0</v>
      </c>
      <c r="G27" s="40">
        <v>0</v>
      </c>
      <c r="H27" s="26">
        <v>3</v>
      </c>
      <c r="I27" s="26">
        <v>-1</v>
      </c>
      <c r="J27" s="4" cm="1">
        <f t="array" ref="J27">SUM(ABS(B27:I27))</f>
        <v>8</v>
      </c>
      <c r="L27" s="20" t="s">
        <v>17</v>
      </c>
      <c r="M27" s="17">
        <f>M26*M12</f>
        <v>0.10776266666666667</v>
      </c>
      <c r="O27" s="26"/>
      <c r="P27" s="26"/>
      <c r="Q27" s="26"/>
      <c r="R27" s="26"/>
      <c r="S27" s="26"/>
      <c r="T27" s="26"/>
    </row>
    <row r="28" spans="1:21" ht="15" thickBot="1" x14ac:dyDescent="0.35">
      <c r="A28" s="2">
        <v>8</v>
      </c>
      <c r="B28" s="26">
        <v>-3</v>
      </c>
      <c r="C28" s="26">
        <v>0</v>
      </c>
      <c r="D28" s="26">
        <v>1</v>
      </c>
      <c r="E28" s="26">
        <v>1</v>
      </c>
      <c r="F28" s="40">
        <v>0</v>
      </c>
      <c r="G28" s="40">
        <v>0</v>
      </c>
      <c r="H28" s="26">
        <v>5</v>
      </c>
      <c r="I28" s="26">
        <v>1</v>
      </c>
      <c r="J28" s="4" cm="1">
        <f t="array" ref="J28">SUM(ABS(B28:I28))</f>
        <v>11</v>
      </c>
      <c r="L28" s="20" t="s">
        <v>8</v>
      </c>
      <c r="M28" s="17">
        <f>100*M25/30</f>
        <v>100</v>
      </c>
      <c r="O28" s="26"/>
      <c r="P28" s="26"/>
      <c r="Q28" s="26"/>
      <c r="R28" s="26"/>
      <c r="S28" s="26"/>
      <c r="T28" s="26"/>
    </row>
    <row r="29" spans="1:21" ht="14.4" x14ac:dyDescent="0.3">
      <c r="A29" s="2">
        <v>9</v>
      </c>
      <c r="B29" s="26">
        <v>-2</v>
      </c>
      <c r="C29" s="26">
        <v>0</v>
      </c>
      <c r="D29" s="26">
        <v>2</v>
      </c>
      <c r="E29" s="26">
        <v>1</v>
      </c>
      <c r="F29" s="40">
        <v>0</v>
      </c>
      <c r="G29" s="40">
        <v>0</v>
      </c>
      <c r="H29" s="26">
        <v>4</v>
      </c>
      <c r="I29" s="26">
        <v>0</v>
      </c>
      <c r="J29" s="4" cm="1">
        <f t="array" ref="J29">SUM(ABS(B29:I29))</f>
        <v>9</v>
      </c>
    </row>
    <row r="30" spans="1:2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4">
        <f>SUM(J25:J29)</f>
        <v>46</v>
      </c>
      <c r="K30" s="12"/>
    </row>
  </sheetData>
  <mergeCells count="7">
    <mergeCell ref="L24:M24"/>
    <mergeCell ref="J9:K9"/>
    <mergeCell ref="B14:I14"/>
    <mergeCell ref="L14:M14"/>
    <mergeCell ref="L15:M15"/>
    <mergeCell ref="B23:I23"/>
    <mergeCell ref="L23:M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Straw</cp:lastModifiedBy>
  <dcterms:created xsi:type="dcterms:W3CDTF">2021-04-14T17:05:46Z</dcterms:created>
  <dcterms:modified xsi:type="dcterms:W3CDTF">2021-05-07T19:51:38Z</dcterms:modified>
</cp:coreProperties>
</file>