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<sst xmlns="http://schemas.openxmlformats.org/spreadsheetml/2006/main" count="16090" uniqueCount="1629">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</sst>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InputDataA_GeneralAssumptions!$I$22:$AN$22,InputDataA_GeneralAssumptions!$AQ$22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InputDataA_GeneralAssumptions!$I$26:$AN$26,InputDataA_GeneralAssumptions!$AQ$26</c:f>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InputDataA_GeneralAssumptions!$I$31:$AN$31,InputDataA_GeneralAssumptions!$AQ$31:$AR$31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Ref>
          </c:cat>
          <c:val>
            <c:numRef>
              <c:f>InputDataA_GeneralAssumptions!$I$35:$AN$35,InputDataA_GeneralAssumptions!$AQ$35</c:f>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InputDataA_GeneralAssumptions!$I$41:$AN$41,InputDataA_GeneralAssumptions!$AQ$41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Ref>
          </c:cat>
          <c:val>
            <c:numRef>
              <c:f>InputDataA_GeneralAssumptions!$I$45:$AN$45,InputDataA_GeneralAssumptions!$AQ$45</c:f>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InputDataA_GeneralAssumptions!$I$50:$AN$50,InputDataA_GeneralAssumptions!$AQ$50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Ref>
          </c:cat>
          <c:val>
            <c:numRef>
              <c:f>InputDataA_GeneralAssumptions!$I$54:$AN$54,InputDataA_GeneralAssumptions!$AQ$54</c:f>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InputDataA_GeneralAssumptions!$I$66:$AN$66,InputDataA_GeneralAssumptions!$AQ$66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Ref>
          </c:cat>
          <c:val>
            <c:numRef>
              <c:f>InputDataA_GeneralAssumptions!$I$70:$AN$70,InputDataA_GeneralAssumptions!$AQ$70</c:f>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InputDataA_GeneralAssumptions!$I$76:$AN$76,InputDataA_GeneralAssumptions!$AQ$76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Ref>
          </c:cat>
          <c:val>
            <c:numRef>
              <c:f>InputDataA_GeneralAssumptions!$I$80:$AN$80,InputDataA_GeneralAssumptions!$AQ$80</c:f>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InputDataA_GeneralAssumptions!$I$85:$AN$85,InputDataA_GeneralAssumptions!$AQ$85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Ref>
          </c:cat>
          <c:val>
            <c:numRef>
              <c:f>InputDataA_GeneralAssumptions!$I$89:$AN$89,InputDataA_GeneralAssumptions!$AQ$89</c:f>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InputDataA_GeneralAssumptions!$I$94:$AN$94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Ref>
          </c:cat>
          <c:val>
            <c:numRef>
              <c:f>InputDataA_GeneralAssumptions!$I$98:$AN$98</c:f>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InputDataA_GeneralAssumptions!$I$56:$AN$56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Ref>
          </c:cat>
          <c:val>
            <c:numRef>
              <c:f>InputDataA_GeneralAssumptions!$I$57:$AN$57</c:f>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InputDataA_GeneralAssumptions!$I$113:$AN$113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InputDataA_GeneralAssumptions!$I$118:$AN$118</c:f>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InputDataA_GeneralAssumptions!$I$112:$AN$112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Ref>
          </c:cat>
          <c:val>
            <c:numRef>
              <c:f>InputDataA_GeneralAssumptions!$I$117:$AN$117</c:f>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InputDataA_GeneralAssumptions!$I$103:$AN$103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InputDataA_GeneralAssumptions!$I$107:$AN$107</c:f>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InputDataA_GeneralAssumptions!$I$146:$AN$146,InputDataA_GeneralAssumptions!$AQ$146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Ref>
          </c:cat>
          <c:val>
            <c:numRef>
              <c:f>InputDataA_GeneralAssumptions!$I$150:$AN$150,InputDataA_GeneralAssumptions!$AQ$150</c:f>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InputDataA_GeneralAssumptions!$J$155:$AN$155,InputDataA_GeneralAssumptions!$AQ$155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Ref>
          </c:cat>
          <c:val>
            <c:numRef>
              <c:f>InputDataA_GeneralAssumptions!$J$159:$AN$159,InputDataA_GeneralAssumptions!$AQ$159</c:f>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InputDataA_GeneralAssumptions!$J$140:$AO$140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Ref>
          </c:cat>
          <c:val>
            <c:numRef>
              <c:f>InputDataA_GeneralAssumptions!$I$141:$AN$141,InputDataA_GeneralAssumptions!$AQ$141</c:f>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InputDataA_GeneralAssumptions!$I$123:$AN$123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Ref>
          </c:cat>
          <c:val>
            <c:numRef>
              <c:f>InputDataA_GeneralAssumptions!$I$124:$AN$124</c:f>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InputDataB_ModelSpecAssumptions!$I$6:$AN$6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Ref>
          </c:cat>
          <c:val>
            <c:numRef>
              <c:f>InputDataB_ModelSpecAssumptions!$I$10:$AN$10</c:f>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Submodel1!$F$23:$AJ$23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Submodel1s!$F$23:$AJ$23</c:f>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InputDataB_ModelSpecAssumptions!$I$15:$AO$15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Ref>
          </c:cat>
          <c:val>
            <c:numRef>
              <c:f>InputDataB_ModelSpecAssumptions!$I$21:$AO$21</c:f>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Ref>
          </c:cat>
          <c:val>
            <c:numRef>
              <c:f>Submodel2!$E$18:$AI$18</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Ref>
          </c:cat>
          <c:val>
            <c:numRef>
              <c:f>Submodel2s!$E$18:$AI$18</c:f>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InputDataB_ModelSpecAssumptions!$I$28:$AN$28</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Ref>
          </c:cat>
          <c:val>
            <c:numRef>
              <c:f>InputDataB_ModelSpecAssumptions!$I$32:$AN$32</c:f>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Submodel3!$F$20:$AJ$20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Submodel3s!$F$20:$AJ$20</c:f>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Submodel1!$F$40:$AJ$40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Submodel1s!$F$40:$AJ$40</c:f>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Submodel1!$E$24:$AI$24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Submodel1s!$E$24:$AI$24</c:f>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Submodel2!$F$29:$AJ$29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Submodel2s!$F$29:$AJ$29</c:f>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Submodel2!$F$19:$AJ$19</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Submodel2s!$F$19:$AJ$19</c:f>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Submodel3!$F$29:$AJ$29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Submodel3s!$F$29:$AJ$29</c:f>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Submodel3!$F$22:$AJ$22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Submodel3s!$F$22:$AJ$22</c:f>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Ref>
          </c:cat>
          <c:val>
            <c:numRef>
              <c:f>Submodel1!$E$65:$AJ$65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Ref>
          </c:cat>
          <c:val>
            <c:numRef>
              <c:f>Submodel1s!$E$65:$AJ$65</c:f>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Ref>
          </c:cat>
          <c:val>
            <c:numRef>
              <c:f>Submodel3!$F$41:$AJ$41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Ref>
          </c:cat>
          <c:val>
            <c:numRef>
              <c:f>Submodel3s!$F$41:$AJ$41</c:f>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Ref>
          </c:cat>
          <c:val>
            <c:numRef>
              <c:f>Submodel2!$F$42:$AJ$42</c:f>
            </c:numRef>
          </c:val>
          <c:smooth val="0"/>
        </c:ser>
        <c:ser>
          <c:idx val="1"/>
          <c:order val="1"/>
          <c:tx>
            <c:strRef>
              <c:f>DataSummary!$N$5</c:f>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Ref>
          </c:cat>
          <c:val>
            <c:numRef>
              <c:f>Submodel2s!$F$42:$AJ$42</c:f>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Ref>
          </c:cat>
          <c:val>
            <c:numRef>
              <c:f>Submodel1!$F$31:$AJ$31</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Ref>
          </c:cat>
          <c:val>
            <c:numRef>
              <c:f>Submodel1s!$F$31:$AJ$31</c:f>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Submodel3s!$F$32:$AJ$32</c:f>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Submodel1s!$F$33:$AJ$33</c:f>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Submodel3!$F$34:$AJ$34</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Submodel3s!$F$34:$AJ$34</c:f>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Submodel2!$F$33:$AJ$33</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Submodel2s!$F$33:$AJ$33</c:f>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Submodel2!$F$7:$AJ$7</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Submodel2s!$F$7:$AJ$7</c:f>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Submodel2!$F$32:$AJ$32</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Submodel2s!$F$32:$AJ$32</c:f>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Submodel3!$F$19:$AJ$19</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Submodel3s!$F$19:$AJ$19</c:f>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Submodel1!$F$70:$AJ$70</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Submodel1s!$F$70:$AJ$70</c:f>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Ref>
          </c:cat>
          <c:val>
            <c:numRef>
              <c:f>Submodel2!$F$55:$AJ$55</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Ref>
          </c:cat>
          <c:val>
            <c:numRef>
              <c:f>Submodel2s!$F$55:$AJ$55</c:f>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Ref>
          </c:cat>
          <c:val>
            <c:numRef>
              <c:f>Submodel3!$F$46:$AJ$46</c:f>
            </c:numRef>
          </c:val>
          <c:smooth val="0"/>
        </c:ser>
        <c:ser>
          <c:idx val="1"/>
          <c:order val="1"/>
          <c:tx>
            <c:strRef>
              <c:f>DataSummary!$N$5</c:f>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Ref>
          </c:cat>
          <c:val>
            <c:numRef>
              <c:f>Submodel3s!$F$46:$AJ$46</c:f>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comparison'!$L$4:$L$20</c:f>
            </c:numRef>
          </c:val>
          <c:smooth val="1"/>
        </c:ser>
        <c:ser>
          <c:idx val="1"/>
          <c:order val="1"/>
          <c:tx>
            <c:strRef>
              <c:f>'Scenario comparison'!M3</c:f>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Ref>
          </c:cat>
          <c:val>
            <c:numRef>
              <c:f>'Scenario comparison'!$M$4:$M$20</c:f>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c>
      <c r="D10" s="66" t="str">
        <f aca="false">DataSummary!N4</f>
      </c>
      <c r="E10" s="67" t="str">
        <f aca="false">DataSummary!N5</f>
      </c>
      <c r="F10" s="68"/>
      <c r="G10" s="69"/>
      <c r="H10" s="70" t="str">
        <f aca="false">""&amp;DataSummary!D191&amp;""</f>
      </c>
      <c r="I10" s="66" t="str">
        <f aca="false">DataSummary!N4</f>
      </c>
      <c r="J10" s="67" t="str">
        <f aca="false">DataSummary!N5</f>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c>
      <c r="E12" s="78"/>
      <c r="F12" s="79"/>
      <c r="G12" s="74" t="s">
        <v>103</v>
      </c>
      <c r="H12" s="77" t="s">
        <v>104</v>
      </c>
      <c r="I12" s="80" t="n">
        <f aca="false">IF(ISNUMBER(DataSummary!B191)=TRUE(),DataSummary!B191,".")</f>
      </c>
      <c r="J12" s="80"/>
    </row>
    <row r="13" s="13" customFormat="true" ht="15.75" hidden="false" customHeight="false" outlineLevel="0" collapsed="false">
      <c r="B13" s="59" t="s">
        <v>105</v>
      </c>
      <c r="C13" s="60" t="s">
        <v>98</v>
      </c>
      <c r="D13" s="81" t="n">
        <f aca="false">IF(ISBLANK(D11)=TRUE(),D12,D11)</f>
      </c>
      <c r="E13" s="82" t="n">
        <f aca="false">IF(ISBLANK(E11)=TRUE(),D12,E11)</f>
      </c>
      <c r="F13" s="79"/>
      <c r="G13" s="83" t="s">
        <v>106</v>
      </c>
      <c r="H13" s="60" t="s">
        <v>100</v>
      </c>
      <c r="I13" s="84" t="n">
        <f aca="false">IF(ISBLANK(I11)=TRUE(),I12,I11)</f>
      </c>
      <c r="J13" s="85" t="n">
        <f aca="false">IF(ISBLANK(J11)=TRUE(),I12,J11)</f>
      </c>
    </row>
    <row r="14" s="13" customFormat="true" ht="15.75" hidden="false" customHeight="false" outlineLevel="0" collapsed="false">
      <c r="B14" s="86" t="s">
        <v>107</v>
      </c>
      <c r="C14" s="87" t="str">
        <f aca="false">""&amp;DataSummary!D161&amp;" for "&amp;B3&amp;""</f>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c>
      <c r="C15" s="77" t="s">
        <v>110</v>
      </c>
      <c r="D15" s="78" t="n">
        <f aca="false">IF(ISNUMBER(DataSummary!B161)=TRUE(),DataSummary!B161,".")</f>
      </c>
      <c r="E15" s="78"/>
      <c r="F15" s="79"/>
      <c r="G15" s="74" t="str">
        <f aca="false">"Initial GDP per capita, "&amp;DataSummary!D286&amp;", pre-loaded --&gt;"</f>
      </c>
      <c r="H15" s="77" t="s">
        <v>111</v>
      </c>
      <c r="I15" s="94" t="n">
        <f aca="false">IF(ISNUMBER(DataSummary!B286)=TRUE(),DataSummary!B286,".")</f>
      </c>
      <c r="J15" s="94"/>
    </row>
    <row r="16" s="13" customFormat="true" ht="15.75" hidden="false" customHeight="false" outlineLevel="0" collapsed="false">
      <c r="B16" s="59" t="s">
        <v>112</v>
      </c>
      <c r="C16" s="60" t="s">
        <v>100</v>
      </c>
      <c r="D16" s="81" t="n">
        <f aca="false">IF(ISBLANK(D14)=TRUE(),D15,D14)</f>
      </c>
      <c r="E16" s="82" t="n">
        <f aca="false">IF(ISBLANK(E14)=TRUE(),D15,E14)</f>
      </c>
      <c r="F16" s="95"/>
      <c r="G16" s="83" t="s">
        <v>113</v>
      </c>
      <c r="H16" s="60" t="str">
        <f aca="false">IF(ISBLANK(I14)=TRUE(),H15,H14)</f>
      </c>
      <c r="I16" s="96" t="n">
        <f aca="false">IF(ISBLANK(I14)=TRUE(),I15,I14)</f>
      </c>
      <c r="J16" s="96" t="n">
        <f aca="false">IF(ISBLANK(J14)=TRUE(),I15,J14)</f>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c>
      <c r="D19" s="66" t="str">
        <f aca="false">DataSummary!N4</f>
      </c>
      <c r="E19" s="67" t="str">
        <f aca="false">DataSummary!N5</f>
      </c>
      <c r="F19" s="101" t="str">
        <f aca="false">D24</f>
      </c>
      <c r="G19" s="34" t="s">
        <v>116</v>
      </c>
      <c r="H19" s="102" t="s">
        <v>117</v>
      </c>
      <c r="I19" s="103" t="n">
        <f aca="false">InputDataA_GeneralAssumptions!$D$7</f>
      </c>
      <c r="J19" s="104" t="n">
        <f aca="false">I19+1</f>
      </c>
      <c r="K19" s="104" t="n">
        <f aca="false">J19+1</f>
      </c>
      <c r="L19" s="104" t="n">
        <f aca="false">K19+1</f>
      </c>
      <c r="M19" s="104" t="n">
        <f aca="false">L19+1</f>
      </c>
      <c r="N19" s="104" t="n">
        <f aca="false">M19+1</f>
      </c>
      <c r="O19" s="104" t="n">
        <f aca="false">N19+1</f>
      </c>
      <c r="P19" s="104" t="n">
        <f aca="false">O19+1</f>
      </c>
      <c r="Q19" s="104" t="n">
        <f aca="false">P19+1</f>
      </c>
      <c r="R19" s="104" t="n">
        <f aca="false">Q19+1</f>
      </c>
      <c r="S19" s="104" t="n">
        <f aca="false">R19+1</f>
      </c>
      <c r="T19" s="104" t="n">
        <f aca="false">S19+1</f>
      </c>
      <c r="U19" s="104" t="n">
        <f aca="false">T19+1</f>
      </c>
      <c r="V19" s="104" t="n">
        <f aca="false">U19+1</f>
      </c>
      <c r="W19" s="104" t="n">
        <f aca="false">V19+1</f>
      </c>
      <c r="X19" s="104" t="n">
        <f aca="false">W19+1</f>
      </c>
      <c r="Y19" s="104" t="n">
        <f aca="false">X19+1</f>
      </c>
      <c r="Z19" s="104" t="n">
        <f aca="false">Y19+1</f>
      </c>
      <c r="AA19" s="104" t="n">
        <f aca="false">Z19+1</f>
      </c>
      <c r="AB19" s="104" t="n">
        <f aca="false">AA19+1</f>
      </c>
      <c r="AC19" s="104" t="n">
        <f aca="false">AB19+1</f>
      </c>
      <c r="AD19" s="104" t="n">
        <f aca="false">AC19+1</f>
      </c>
      <c r="AE19" s="104" t="n">
        <f aca="false">AD19+1</f>
      </c>
      <c r="AF19" s="104" t="n">
        <f aca="false">AE19+1</f>
      </c>
      <c r="AG19" s="104" t="n">
        <f aca="false">AF19+1</f>
      </c>
      <c r="AH19" s="104" t="n">
        <f aca="false">AG19+1</f>
      </c>
      <c r="AI19" s="104" t="n">
        <f aca="false">AH19+1</f>
      </c>
      <c r="AJ19" s="104" t="n">
        <f aca="false">AI19+1</f>
      </c>
      <c r="AK19" s="104" t="n">
        <f aca="false">AJ19+1</f>
      </c>
      <c r="AL19" s="104" t="n">
        <f aca="false">AK19+1</f>
      </c>
      <c r="AM19" s="104" t="n">
        <f aca="false">AL19+1</f>
      </c>
      <c r="AN19" s="104" t="n">
        <f aca="false">AM19+1</f>
      </c>
      <c r="AO19" s="104" t="n">
        <f aca="false">AN19+1</f>
      </c>
      <c r="AP19" s="104" t="n">
        <f aca="false">AO19+1</f>
      </c>
      <c r="AQ19" s="104" t="n">
        <f aca="false">AP19+1</f>
      </c>
      <c r="AR19" s="104" t="n">
        <f aca="false">AQ19+1</f>
      </c>
      <c r="AS19" s="105" t="n">
        <f aca="false">AR19+1</f>
      </c>
      <c r="AT19" s="104" t="n">
        <f aca="false">AS19+1</f>
      </c>
      <c r="AU19" s="104" t="n">
        <f aca="false">AT19+1</f>
      </c>
      <c r="AV19" s="104" t="n">
        <f aca="false">AU19+1</f>
      </c>
      <c r="AW19" s="104" t="n">
        <f aca="false">AV19+1</f>
      </c>
      <c r="AX19" s="104" t="n">
        <f aca="false">AW19+1</f>
      </c>
      <c r="AY19" s="104" t="n">
        <f aca="false">AX19+1</f>
      </c>
      <c r="AZ19" s="104" t="n">
        <f aca="false">AY19+1</f>
      </c>
      <c r="BA19" s="104" t="n">
        <f aca="false">AZ19+1</f>
      </c>
      <c r="BB19" s="104" t="n">
        <f aca="false">BA19+1</f>
      </c>
      <c r="BC19" s="104" t="n">
        <f aca="false">BB19+1</f>
      </c>
      <c r="BD19" s="104" t="n">
        <f aca="false">BC19+1</f>
      </c>
      <c r="BE19" s="104" t="n">
        <f aca="false">BD19+1</f>
      </c>
      <c r="BF19" s="104" t="n">
        <f aca="false">BE19+1</f>
      </c>
      <c r="BG19" s="104" t="n">
        <f aca="false">BF19+1</f>
      </c>
      <c r="BH19" s="104" t="n">
        <f aca="false">BG19+1</f>
      </c>
      <c r="BI19" s="104" t="n">
        <f aca="false">BH19+1</f>
      </c>
      <c r="BJ19" s="104" t="n">
        <f aca="false">BI19+1</f>
      </c>
      <c r="BK19" s="104" t="n">
        <f aca="false">BJ19+1</f>
      </c>
      <c r="BL19" s="104" t="n">
        <f aca="false">BK19+1</f>
      </c>
      <c r="BM19" s="104" t="n">
        <f aca="false">BL19+1</f>
      </c>
      <c r="BN19" s="104" t="n">
        <f aca="false">BM19+1</f>
      </c>
      <c r="BO19" s="104" t="n">
        <f aca="false">BN19+1</f>
      </c>
      <c r="BP19" s="104" t="n">
        <f aca="false">BO19+1</f>
      </c>
      <c r="BQ19" s="104" t="n">
        <f aca="false">BP19+1</f>
      </c>
      <c r="BR19" s="104" t="n">
        <f aca="false">BQ19+1</f>
      </c>
      <c r="BS19" s="104" t="n">
        <f aca="false">BR19+1</f>
      </c>
      <c r="BT19" s="104" t="n">
        <f aca="false">BS19+1</f>
      </c>
      <c r="BU19" s="104" t="n">
        <f aca="false">BT19+1</f>
      </c>
      <c r="BV19" s="104" t="n">
        <f aca="false">BU19+1</f>
      </c>
      <c r="BW19" s="105" t="n">
        <f aca="false">BV19+1</f>
      </c>
    </row>
    <row r="20" s="13" customFormat="true" ht="15.75" hidden="false" customHeight="false" outlineLevel="0" collapsed="false">
      <c r="B20" s="54" t="s">
        <v>118</v>
      </c>
      <c r="C20" s="55" t="s">
        <v>119</v>
      </c>
      <c r="D20" s="72" t="n">
        <v>0.006</v>
      </c>
      <c r="E20" s="72" t="n">
        <v>0.006</v>
      </c>
      <c r="F20" s="106" t="str">
        <f aca="false">DataSummary!N4</f>
      </c>
      <c r="G20" s="107" t="s">
        <v>120</v>
      </c>
      <c r="H20" s="108" t="s">
        <v>121</v>
      </c>
      <c r="I20" s="109" t="n">
        <f aca="false">I21</f>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c>
      <c r="AU20" s="109" t="n">
        <f aca="false">AT20</f>
      </c>
      <c r="AV20" s="109" t="n">
        <f aca="false">AU20</f>
      </c>
      <c r="AW20" s="109" t="n">
        <f aca="false">AV20</f>
      </c>
      <c r="AX20" s="109" t="n">
        <f aca="false">AW20</f>
      </c>
      <c r="AY20" s="109" t="n">
        <f aca="false">AX20</f>
      </c>
      <c r="AZ20" s="109" t="n">
        <f aca="false">AY20</f>
      </c>
      <c r="BA20" s="109" t="n">
        <f aca="false">AZ20</f>
      </c>
      <c r="BB20" s="109" t="n">
        <f aca="false">BA20</f>
      </c>
      <c r="BC20" s="109" t="n">
        <f aca="false">BB20</f>
      </c>
      <c r="BD20" s="109" t="n">
        <f aca="false">BC20</f>
      </c>
      <c r="BE20" s="109" t="n">
        <f aca="false">BD20</f>
      </c>
      <c r="BF20" s="109" t="n">
        <f aca="false">BE20</f>
      </c>
      <c r="BG20" s="109" t="n">
        <f aca="false">BF20</f>
      </c>
      <c r="BH20" s="109" t="n">
        <f aca="false">BG20</f>
      </c>
      <c r="BI20" s="109" t="n">
        <f aca="false">BH20</f>
      </c>
      <c r="BJ20" s="109" t="n">
        <f aca="false">BI20</f>
      </c>
      <c r="BK20" s="109" t="n">
        <f aca="false">BJ20</f>
      </c>
      <c r="BL20" s="109" t="n">
        <f aca="false">BK20</f>
      </c>
      <c r="BM20" s="109" t="n">
        <f aca="false">BL20</f>
      </c>
      <c r="BN20" s="109" t="n">
        <f aca="false">BM20</f>
      </c>
      <c r="BO20" s="109" t="n">
        <f aca="false">BN20</f>
      </c>
      <c r="BP20" s="109" t="n">
        <f aca="false">BO20</f>
      </c>
      <c r="BQ20" s="109" t="n">
        <f aca="false">BP20</f>
      </c>
      <c r="BR20" s="109" t="n">
        <f aca="false">BQ20</f>
      </c>
      <c r="BS20" s="109" t="n">
        <f aca="false">BR20</f>
      </c>
      <c r="BT20" s="109" t="n">
        <f aca="false">BS20</f>
      </c>
      <c r="BU20" s="109" t="n">
        <f aca="false">BT20</f>
      </c>
      <c r="BV20" s="109" t="n">
        <f aca="false">BU20</f>
      </c>
      <c r="BW20" s="110" t="n">
        <f aca="false">BV20</f>
      </c>
    </row>
    <row r="21" s="13" customFormat="true" ht="15.75" hidden="false" customHeight="false" outlineLevel="0" collapsed="false">
      <c r="B21" s="54" t="s">
        <v>122</v>
      </c>
      <c r="C21" s="77" t="s">
        <v>123</v>
      </c>
      <c r="D21" s="78" t="n">
        <f aca="false">IF(ISNUMBER(DataSummary!B182)=TRUE(),DataSummary!B182,".")</f>
      </c>
      <c r="E21" s="78"/>
      <c r="F21" s="106"/>
      <c r="G21" s="111" t="s">
        <v>124</v>
      </c>
      <c r="H21" s="112" t="str">
        <f aca="false">H20</f>
      </c>
      <c r="I21" s="26" t="n">
        <f aca="false">InputDataA_GeneralAssumptions!D22</f>
      </c>
      <c r="J21" s="26" t="n">
        <f aca="false">IF(J19&gt;InputDataA_GeneralAssumptions!$D$26,InputDataA_GeneralAssumptions!$D$25,I21+(InputDataA_GeneralAssumptions!$D$25-$I$21)/(InputDataA_GeneralAssumptions!$D$26-InputDataA_GeneralAssumptions!$D$7))</f>
      </c>
      <c r="K21" s="26" t="n">
        <f aca="false">IF(K19&gt;InputDataA_GeneralAssumptions!$D$26,InputDataA_GeneralAssumptions!$D$25,J21+(InputDataA_GeneralAssumptions!$D$25-$I$21)/(InputDataA_GeneralAssumptions!$D$26-InputDataA_GeneralAssumptions!$D$7))</f>
      </c>
      <c r="L21" s="26" t="n">
        <f aca="false">IF(L19&gt;InputDataA_GeneralAssumptions!$D$26,InputDataA_GeneralAssumptions!$D$25,K21+(InputDataA_GeneralAssumptions!$D$25-$I$21)/(InputDataA_GeneralAssumptions!$D$26-InputDataA_GeneralAssumptions!$D$7))</f>
      </c>
      <c r="M21" s="26" t="n">
        <f aca="false">IF(M19&gt;InputDataA_GeneralAssumptions!$D$26,InputDataA_GeneralAssumptions!$D$25,L21+(InputDataA_GeneralAssumptions!$D$25-$I$21)/(InputDataA_GeneralAssumptions!$D$26-InputDataA_GeneralAssumptions!$D$7))</f>
      </c>
      <c r="N21" s="26" t="n">
        <f aca="false">IF(N19&gt;InputDataA_GeneralAssumptions!$D$26,InputDataA_GeneralAssumptions!$D$25,M21+(InputDataA_GeneralAssumptions!$D$25-$I$21)/(InputDataA_GeneralAssumptions!$D$26-InputDataA_GeneralAssumptions!$D$7))</f>
      </c>
      <c r="O21" s="26" t="n">
        <f aca="false">IF(O19&gt;InputDataA_GeneralAssumptions!$D$26,InputDataA_GeneralAssumptions!$D$25,N21+(InputDataA_GeneralAssumptions!$D$25-$I$21)/(InputDataA_GeneralAssumptions!$D$26-InputDataA_GeneralAssumptions!$D$7))</f>
      </c>
      <c r="P21" s="26" t="n">
        <f aca="false">IF(P19&gt;InputDataA_GeneralAssumptions!$D$26,InputDataA_GeneralAssumptions!$D$25,O21+(InputDataA_GeneralAssumptions!$D$25-$I$21)/(InputDataA_GeneralAssumptions!$D$26-InputDataA_GeneralAssumptions!$D$7))</f>
      </c>
      <c r="Q21" s="26" t="n">
        <f aca="false">IF(Q19&gt;InputDataA_GeneralAssumptions!$D$26,InputDataA_GeneralAssumptions!$D$25,P21+(InputDataA_GeneralAssumptions!$D$25-$I$21)/(InputDataA_GeneralAssumptions!$D$26-InputDataA_GeneralAssumptions!$D$7))</f>
      </c>
      <c r="R21" s="26" t="n">
        <f aca="false">IF(R19&gt;InputDataA_GeneralAssumptions!$D$26,InputDataA_GeneralAssumptions!$D$25,Q21+(InputDataA_GeneralAssumptions!$D$25-$I$21)/(InputDataA_GeneralAssumptions!$D$26-InputDataA_GeneralAssumptions!$D$7))</f>
      </c>
      <c r="S21" s="26" t="n">
        <f aca="false">IF(S19&gt;InputDataA_GeneralAssumptions!$D$26,InputDataA_GeneralAssumptions!$D$25,R21+(InputDataA_GeneralAssumptions!$D$25-$I$21)/(InputDataA_GeneralAssumptions!$D$26-InputDataA_GeneralAssumptions!$D$7))</f>
      </c>
      <c r="T21" s="26" t="n">
        <f aca="false">IF(T19&gt;InputDataA_GeneralAssumptions!$D$26,InputDataA_GeneralAssumptions!$D$25,S21+(InputDataA_GeneralAssumptions!$D$25-$I$21)/(InputDataA_GeneralAssumptions!$D$26-InputDataA_GeneralAssumptions!$D$7))</f>
      </c>
      <c r="U21" s="26" t="n">
        <f aca="false">IF(U19&gt;InputDataA_GeneralAssumptions!$D$26,InputDataA_GeneralAssumptions!$D$25,T21+(InputDataA_GeneralAssumptions!$D$25-$I$21)/(InputDataA_GeneralAssumptions!$D$26-InputDataA_GeneralAssumptions!$D$7))</f>
      </c>
      <c r="V21" s="26" t="n">
        <f aca="false">IF(V19&gt;InputDataA_GeneralAssumptions!$D$26,InputDataA_GeneralAssumptions!$D$25,U21+(InputDataA_GeneralAssumptions!$D$25-$I$21)/(InputDataA_GeneralAssumptions!$D$26-InputDataA_GeneralAssumptions!$D$7))</f>
      </c>
      <c r="W21" s="26" t="n">
        <f aca="false">IF(W19&gt;InputDataA_GeneralAssumptions!$D$26,InputDataA_GeneralAssumptions!$D$25,V21+(InputDataA_GeneralAssumptions!$D$25-$I$21)/(InputDataA_GeneralAssumptions!$D$26-InputDataA_GeneralAssumptions!$D$7))</f>
      </c>
      <c r="X21" s="26" t="n">
        <f aca="false">IF(X19&gt;InputDataA_GeneralAssumptions!$D$26,InputDataA_GeneralAssumptions!$D$25,W21+(InputDataA_GeneralAssumptions!$D$25-$I$21)/(InputDataA_GeneralAssumptions!$D$26-InputDataA_GeneralAssumptions!$D$7))</f>
      </c>
      <c r="Y21" s="26" t="n">
        <f aca="false">IF(Y19&gt;InputDataA_GeneralAssumptions!$D$26,InputDataA_GeneralAssumptions!$D$25,X21+(InputDataA_GeneralAssumptions!$D$25-$I$21)/(InputDataA_GeneralAssumptions!$D$26-InputDataA_GeneralAssumptions!$D$7))</f>
      </c>
      <c r="Z21" s="26" t="n">
        <f aca="false">IF(Z19&gt;InputDataA_GeneralAssumptions!$D$26,InputDataA_GeneralAssumptions!$D$25,Y21+(InputDataA_GeneralAssumptions!$D$25-$I$21)/(InputDataA_GeneralAssumptions!$D$26-InputDataA_GeneralAssumptions!$D$7))</f>
      </c>
      <c r="AA21" s="26" t="n">
        <f aca="false">IF(AA19&gt;InputDataA_GeneralAssumptions!$D$26,InputDataA_GeneralAssumptions!$D$25,Z21+(InputDataA_GeneralAssumptions!$D$25-$I$21)/(InputDataA_GeneralAssumptions!$D$26-InputDataA_GeneralAssumptions!$D$7))</f>
      </c>
      <c r="AB21" s="26" t="n">
        <f aca="false">IF(AB19&gt;InputDataA_GeneralAssumptions!$D$26,InputDataA_GeneralAssumptions!$D$25,AA21+(InputDataA_GeneralAssumptions!$D$25-$I$21)/(InputDataA_GeneralAssumptions!$D$26-InputDataA_GeneralAssumptions!$D$7))</f>
      </c>
      <c r="AC21" s="26" t="n">
        <f aca="false">IF(AC19&gt;InputDataA_GeneralAssumptions!$D$26,InputDataA_GeneralAssumptions!$D$25,AB21+(InputDataA_GeneralAssumptions!$D$25-$I$21)/(InputDataA_GeneralAssumptions!$D$26-InputDataA_GeneralAssumptions!$D$7))</f>
      </c>
      <c r="AD21" s="26" t="n">
        <f aca="false">IF(AD19&gt;InputDataA_GeneralAssumptions!$D$26,InputDataA_GeneralAssumptions!$D$25,AC21+(InputDataA_GeneralAssumptions!$D$25-$I$21)/(InputDataA_GeneralAssumptions!$D$26-InputDataA_GeneralAssumptions!$D$7))</f>
      </c>
      <c r="AE21" s="26" t="n">
        <f aca="false">IF(AE19&gt;InputDataA_GeneralAssumptions!$D$26,InputDataA_GeneralAssumptions!$D$25,AD21+(InputDataA_GeneralAssumptions!$D$25-$I$21)/(InputDataA_GeneralAssumptions!$D$26-InputDataA_GeneralAssumptions!$D$7))</f>
      </c>
      <c r="AF21" s="26" t="n">
        <f aca="false">IF(AF19&gt;InputDataA_GeneralAssumptions!$D$26,InputDataA_GeneralAssumptions!$D$25,AE21+(InputDataA_GeneralAssumptions!$D$25-$I$21)/(InputDataA_GeneralAssumptions!$D$26-InputDataA_GeneralAssumptions!$D$7))</f>
      </c>
      <c r="AG21" s="26" t="n">
        <f aca="false">IF(AG19&gt;InputDataA_GeneralAssumptions!$D$26,InputDataA_GeneralAssumptions!$D$25,AF21+(InputDataA_GeneralAssumptions!$D$25-$I$21)/(InputDataA_GeneralAssumptions!$D$26-InputDataA_GeneralAssumptions!$D$7))</f>
      </c>
      <c r="AH21" s="26" t="n">
        <f aca="false">IF(AH19&gt;InputDataA_GeneralAssumptions!$D$26,InputDataA_GeneralAssumptions!$D$25,AG21+(InputDataA_GeneralAssumptions!$D$25-$I$21)/(InputDataA_GeneralAssumptions!$D$26-InputDataA_GeneralAssumptions!$D$7))</f>
      </c>
      <c r="AI21" s="26" t="n">
        <f aca="false">IF(AI19&gt;InputDataA_GeneralAssumptions!$D$26,InputDataA_GeneralAssumptions!$D$25,AH21+(InputDataA_GeneralAssumptions!$D$25-$I$21)/(InputDataA_GeneralAssumptions!$D$26-InputDataA_GeneralAssumptions!$D$7))</f>
      </c>
      <c r="AJ21" s="26" t="n">
        <f aca="false">IF(AJ19&gt;InputDataA_GeneralAssumptions!$D$26,InputDataA_GeneralAssumptions!$D$25,AI21+(InputDataA_GeneralAssumptions!$D$25-$I$21)/(InputDataA_GeneralAssumptions!$D$26-InputDataA_GeneralAssumptions!$D$7))</f>
      </c>
      <c r="AK21" s="26" t="n">
        <f aca="false">IF(AK19&gt;InputDataA_GeneralAssumptions!$D$26,InputDataA_GeneralAssumptions!$D$25,AJ21+(InputDataA_GeneralAssumptions!$D$25-$I$21)/(InputDataA_GeneralAssumptions!$D$26-InputDataA_GeneralAssumptions!$D$7))</f>
      </c>
      <c r="AL21" s="26" t="n">
        <f aca="false">IF(AL19&gt;InputDataA_GeneralAssumptions!$D$26,InputDataA_GeneralAssumptions!$D$25,AK21+(InputDataA_GeneralAssumptions!$D$25-$I$21)/(InputDataA_GeneralAssumptions!$D$26-InputDataA_GeneralAssumptions!$D$7))</f>
      </c>
      <c r="AM21" s="26" t="n">
        <f aca="false">IF(AM19&gt;InputDataA_GeneralAssumptions!$D$26,InputDataA_GeneralAssumptions!$D$25,AL21+(InputDataA_GeneralAssumptions!$D$25-$I$21)/(InputDataA_GeneralAssumptions!$D$26-InputDataA_GeneralAssumptions!$D$7))</f>
      </c>
      <c r="AN21" s="26" t="n">
        <f aca="false">IF(AN19&gt;InputDataA_GeneralAssumptions!$D$26,InputDataA_GeneralAssumptions!$D$25,AM21+(InputDataA_GeneralAssumptions!$D$25-$I$21)/(InputDataA_GeneralAssumptions!$D$26-InputDataA_GeneralAssumptions!$D$7))</f>
      </c>
      <c r="AO21" s="26" t="n">
        <f aca="false">IF(AO19&gt;InputDataA_GeneralAssumptions!$D$26,InputDataA_GeneralAssumptions!$D$25,AN21+(InputDataA_GeneralAssumptions!$D$25-$I$21)/(InputDataA_GeneralAssumptions!$D$26-InputDataA_GeneralAssumptions!$D$7))</f>
      </c>
      <c r="AP21" s="26" t="n">
        <f aca="false">IF(AP19&gt;InputDataA_GeneralAssumptions!$D$26,InputDataA_GeneralAssumptions!$D$25,AO21+(InputDataA_GeneralAssumptions!$D$25-$I$21)/(InputDataA_GeneralAssumptions!$D$26-InputDataA_GeneralAssumptions!$D$7))</f>
      </c>
      <c r="AQ21" s="26" t="n">
        <f aca="false">IF(AQ19&gt;InputDataA_GeneralAssumptions!$D$26,InputDataA_GeneralAssumptions!$D$25,AP21+(InputDataA_GeneralAssumptions!$D$25-$I$21)/(InputDataA_GeneralAssumptions!$D$26-InputDataA_GeneralAssumptions!$D$7))</f>
      </c>
      <c r="AR21" s="26" t="n">
        <f aca="false">IF(AR19&gt;InputDataA_GeneralAssumptions!$D$26,InputDataA_GeneralAssumptions!$D$25,AQ21+(InputDataA_GeneralAssumptions!$D$25-$I$21)/(InputDataA_GeneralAssumptions!$D$26-InputDataA_GeneralAssumptions!$D$7))</f>
      </c>
      <c r="AS21" s="26" t="n">
        <f aca="false">IF(AS19&gt;InputDataA_GeneralAssumptions!$D$26,InputDataA_GeneralAssumptions!$D$25,AR21+(InputDataA_GeneralAssumptions!$D$25-$I$21)/(InputDataA_GeneralAssumptions!$D$26-InputDataA_GeneralAssumptions!$D$7))</f>
      </c>
      <c r="AT21" s="26" t="n">
        <f aca="false">IF(AT19&gt;InputDataA_GeneralAssumptions!$D$26,InputDataA_GeneralAssumptions!$D$25,AS21+(InputDataA_GeneralAssumptions!$D$25-$I$21)/(InputDataA_GeneralAssumptions!$D$26-InputDataA_GeneralAssumptions!$D$7))</f>
      </c>
      <c r="AU21" s="26" t="n">
        <f aca="false">IF(AU19&gt;InputDataA_GeneralAssumptions!$D$26,InputDataA_GeneralAssumptions!$D$25,AT21+(InputDataA_GeneralAssumptions!$D$25-$I$21)/(InputDataA_GeneralAssumptions!$D$26-InputDataA_GeneralAssumptions!$D$7))</f>
      </c>
      <c r="AV21" s="26" t="n">
        <f aca="false">IF(AV19&gt;InputDataA_GeneralAssumptions!$D$26,InputDataA_GeneralAssumptions!$D$25,AU21+(InputDataA_GeneralAssumptions!$D$25-$I$21)/(InputDataA_GeneralAssumptions!$D$26-InputDataA_GeneralAssumptions!$D$7))</f>
      </c>
      <c r="AW21" s="26" t="n">
        <f aca="false">IF(AW19&gt;InputDataA_GeneralAssumptions!$D$26,InputDataA_GeneralAssumptions!$D$25,AV21+(InputDataA_GeneralAssumptions!$D$25-$I$21)/(InputDataA_GeneralAssumptions!$D$26-InputDataA_GeneralAssumptions!$D$7))</f>
      </c>
      <c r="AX21" s="26" t="n">
        <f aca="false">IF(AX19&gt;InputDataA_GeneralAssumptions!$D$26,InputDataA_GeneralAssumptions!$D$25,AW21+(InputDataA_GeneralAssumptions!$D$25-$I$21)/(InputDataA_GeneralAssumptions!$D$26-InputDataA_GeneralAssumptions!$D$7))</f>
      </c>
      <c r="AY21" s="26" t="n">
        <f aca="false">IF(AY19&gt;InputDataA_GeneralAssumptions!$D$26,InputDataA_GeneralAssumptions!$D$25,AX21+(InputDataA_GeneralAssumptions!$D$25-$I$21)/(InputDataA_GeneralAssumptions!$D$26-InputDataA_GeneralAssumptions!$D$7))</f>
      </c>
      <c r="AZ21" s="26" t="n">
        <f aca="false">IF(AZ19&gt;InputDataA_GeneralAssumptions!$D$26,InputDataA_GeneralAssumptions!$D$25,AY21+(InputDataA_GeneralAssumptions!$D$25-$I$21)/(InputDataA_GeneralAssumptions!$D$26-InputDataA_GeneralAssumptions!$D$7))</f>
      </c>
      <c r="BA21" s="26" t="n">
        <f aca="false">IF(BA19&gt;InputDataA_GeneralAssumptions!$D$26,InputDataA_GeneralAssumptions!$D$25,AZ21+(InputDataA_GeneralAssumptions!$D$25-$I$21)/(InputDataA_GeneralAssumptions!$D$26-InputDataA_GeneralAssumptions!$D$7))</f>
      </c>
      <c r="BB21" s="26" t="n">
        <f aca="false">IF(BB19&gt;InputDataA_GeneralAssumptions!$D$26,InputDataA_GeneralAssumptions!$D$25,BA21+(InputDataA_GeneralAssumptions!$D$25-$I$21)/(InputDataA_GeneralAssumptions!$D$26-InputDataA_GeneralAssumptions!$D$7))</f>
      </c>
      <c r="BC21" s="26" t="n">
        <f aca="false">IF(BC19&gt;InputDataA_GeneralAssumptions!$D$26,InputDataA_GeneralAssumptions!$D$25,BB21+(InputDataA_GeneralAssumptions!$D$25-$I$21)/(InputDataA_GeneralAssumptions!$D$26-InputDataA_GeneralAssumptions!$D$7))</f>
      </c>
      <c r="BD21" s="26" t="n">
        <f aca="false">IF(BD19&gt;InputDataA_GeneralAssumptions!$D$26,InputDataA_GeneralAssumptions!$D$25,BC21+(InputDataA_GeneralAssumptions!$D$25-$I$21)/(InputDataA_GeneralAssumptions!$D$26-InputDataA_GeneralAssumptions!$D$7))</f>
      </c>
      <c r="BE21" s="26" t="n">
        <f aca="false">IF(BE19&gt;InputDataA_GeneralAssumptions!$D$26,InputDataA_GeneralAssumptions!$D$25,BD21+(InputDataA_GeneralAssumptions!$D$25-$I$21)/(InputDataA_GeneralAssumptions!$D$26-InputDataA_GeneralAssumptions!$D$7))</f>
      </c>
      <c r="BF21" s="26" t="n">
        <f aca="false">IF(BF19&gt;InputDataA_GeneralAssumptions!$D$26,InputDataA_GeneralAssumptions!$D$25,BE21+(InputDataA_GeneralAssumptions!$D$25-$I$21)/(InputDataA_GeneralAssumptions!$D$26-InputDataA_GeneralAssumptions!$D$7))</f>
      </c>
      <c r="BG21" s="26" t="n">
        <f aca="false">IF(BG19&gt;InputDataA_GeneralAssumptions!$D$26,InputDataA_GeneralAssumptions!$D$25,BF21+(InputDataA_GeneralAssumptions!$D$25-$I$21)/(InputDataA_GeneralAssumptions!$D$26-InputDataA_GeneralAssumptions!$D$7))</f>
      </c>
      <c r="BH21" s="26" t="n">
        <f aca="false">IF(BH19&gt;InputDataA_GeneralAssumptions!$D$26,InputDataA_GeneralAssumptions!$D$25,BG21+(InputDataA_GeneralAssumptions!$D$25-$I$21)/(InputDataA_GeneralAssumptions!$D$26-InputDataA_GeneralAssumptions!$D$7))</f>
      </c>
      <c r="BI21" s="26" t="n">
        <f aca="false">IF(BI19&gt;InputDataA_GeneralAssumptions!$D$26,InputDataA_GeneralAssumptions!$D$25,BH21+(InputDataA_GeneralAssumptions!$D$25-$I$21)/(InputDataA_GeneralAssumptions!$D$26-InputDataA_GeneralAssumptions!$D$7))</f>
      </c>
      <c r="BJ21" s="26" t="n">
        <f aca="false">IF(BJ19&gt;InputDataA_GeneralAssumptions!$D$26,InputDataA_GeneralAssumptions!$D$25,BI21+(InputDataA_GeneralAssumptions!$D$25-$I$21)/(InputDataA_GeneralAssumptions!$D$26-InputDataA_GeneralAssumptions!$D$7))</f>
      </c>
      <c r="BK21" s="26" t="n">
        <f aca="false">IF(BK19&gt;InputDataA_GeneralAssumptions!$D$26,InputDataA_GeneralAssumptions!$D$25,BJ21+(InputDataA_GeneralAssumptions!$D$25-$I$21)/(InputDataA_GeneralAssumptions!$D$26-InputDataA_GeneralAssumptions!$D$7))</f>
      </c>
      <c r="BL21" s="26" t="n">
        <f aca="false">IF(BL19&gt;InputDataA_GeneralAssumptions!$D$26,InputDataA_GeneralAssumptions!$D$25,BK21+(InputDataA_GeneralAssumptions!$D$25-$I$21)/(InputDataA_GeneralAssumptions!$D$26-InputDataA_GeneralAssumptions!$D$7))</f>
      </c>
      <c r="BM21" s="26" t="n">
        <f aca="false">IF(BM19&gt;InputDataA_GeneralAssumptions!$D$26,InputDataA_GeneralAssumptions!$D$25,BL21+(InputDataA_GeneralAssumptions!$D$25-$I$21)/(InputDataA_GeneralAssumptions!$D$26-InputDataA_GeneralAssumptions!$D$7))</f>
      </c>
      <c r="BN21" s="26" t="n">
        <f aca="false">IF(BN19&gt;InputDataA_GeneralAssumptions!$D$26,InputDataA_GeneralAssumptions!$D$25,BM21+(InputDataA_GeneralAssumptions!$D$25-$I$21)/(InputDataA_GeneralAssumptions!$D$26-InputDataA_GeneralAssumptions!$D$7))</f>
      </c>
      <c r="BO21" s="26" t="n">
        <f aca="false">IF(BO19&gt;InputDataA_GeneralAssumptions!$D$26,InputDataA_GeneralAssumptions!$D$25,BN21+(InputDataA_GeneralAssumptions!$D$25-$I$21)/(InputDataA_GeneralAssumptions!$D$26-InputDataA_GeneralAssumptions!$D$7))</f>
      </c>
      <c r="BP21" s="26" t="n">
        <f aca="false">IF(BP19&gt;InputDataA_GeneralAssumptions!$D$26,InputDataA_GeneralAssumptions!$D$25,BO21+(InputDataA_GeneralAssumptions!$D$25-$I$21)/(InputDataA_GeneralAssumptions!$D$26-InputDataA_GeneralAssumptions!$D$7))</f>
      </c>
      <c r="BQ21" s="26" t="n">
        <f aca="false">IF(BQ19&gt;InputDataA_GeneralAssumptions!$D$26,InputDataA_GeneralAssumptions!$D$25,BP21+(InputDataA_GeneralAssumptions!$D$25-$I$21)/(InputDataA_GeneralAssumptions!$D$26-InputDataA_GeneralAssumptions!$D$7))</f>
      </c>
      <c r="BR21" s="26" t="n">
        <f aca="false">IF(BR19&gt;InputDataA_GeneralAssumptions!$D$26,InputDataA_GeneralAssumptions!$D$25,BQ21+(InputDataA_GeneralAssumptions!$D$25-$I$21)/(InputDataA_GeneralAssumptions!$D$26-InputDataA_GeneralAssumptions!$D$7))</f>
      </c>
      <c r="BS21" s="26" t="n">
        <f aca="false">IF(BS19&gt;InputDataA_GeneralAssumptions!$D$26,InputDataA_GeneralAssumptions!$D$25,BR21+(InputDataA_GeneralAssumptions!$D$25-$I$21)/(InputDataA_GeneralAssumptions!$D$26-InputDataA_GeneralAssumptions!$D$7))</f>
      </c>
      <c r="BT21" s="26" t="n">
        <f aca="false">IF(BT19&gt;InputDataA_GeneralAssumptions!$D$26,InputDataA_GeneralAssumptions!$D$25,BS21+(InputDataA_GeneralAssumptions!$D$25-$I$21)/(InputDataA_GeneralAssumptions!$D$26-InputDataA_GeneralAssumptions!$D$7))</f>
      </c>
      <c r="BU21" s="26" t="n">
        <f aca="false">IF(BU19&gt;InputDataA_GeneralAssumptions!$D$26,InputDataA_GeneralAssumptions!$D$25,BT21+(InputDataA_GeneralAssumptions!$D$25-$I$21)/(InputDataA_GeneralAssumptions!$D$26-InputDataA_GeneralAssumptions!$D$7))</f>
      </c>
      <c r="BV21" s="26" t="n">
        <f aca="false">IF(BV19&gt;InputDataA_GeneralAssumptions!$D$26,InputDataA_GeneralAssumptions!$D$25,BU21+(InputDataA_GeneralAssumptions!$D$25-$I$21)/(InputDataA_GeneralAssumptions!$D$26-InputDataA_GeneralAssumptions!$D$7))</f>
      </c>
      <c r="BW21" s="26" t="n">
        <f aca="false">IF(BW19&gt;InputDataA_GeneralAssumptions!$D$26,InputDataA_GeneralAssumptions!$D$25,BV21+(InputDataA_GeneralAssumptions!$D$25-$I$21)/(InputDataA_GeneralAssumptions!$D$26-InputDataA_GeneralAssumptions!$D$7))</f>
      </c>
    </row>
    <row r="22" s="13" customFormat="true" ht="15.75" hidden="false" customHeight="false" outlineLevel="0" collapsed="false">
      <c r="B22" s="54" t="s">
        <v>125</v>
      </c>
      <c r="C22" s="55" t="s">
        <v>119</v>
      </c>
      <c r="D22" s="113" t="n">
        <f aca="false">IF(ISBLANK(D20)=TRUE(),D21,D20)</f>
      </c>
      <c r="E22" s="113" t="n">
        <f aca="false">IF(ISBLANK(E20)=TRUE(),D21,E20)</f>
      </c>
      <c r="F22" s="106"/>
      <c r="G22" s="114" t="s">
        <v>126</v>
      </c>
      <c r="H22" s="112" t="str">
        <f aca="false">H21</f>
      </c>
      <c r="I22" s="115" t="n">
        <f aca="false">IF(VLOOKUP(InputDataA_GeneralAssumptions!$D$24,DataSummary!$A$110:$B$112,2,FALSE())=1,InputDataA_GeneralAssumptions!I20,InputDataA_GeneralAssumptions!I21)</f>
      </c>
      <c r="J22" s="115" t="n">
        <f aca="false">IF(VLOOKUP(InputDataA_GeneralAssumptions!$D$24,DataSummary!$A$110:$B$112,2,FALSE())=1,InputDataA_GeneralAssumptions!J20,InputDataA_GeneralAssumptions!J21)</f>
      </c>
      <c r="K22" s="115" t="n">
        <f aca="false">IF(VLOOKUP(InputDataA_GeneralAssumptions!$D$24,DataSummary!$A$110:$B$112,2,FALSE())=1,InputDataA_GeneralAssumptions!K20,InputDataA_GeneralAssumptions!K21)</f>
      </c>
      <c r="L22" s="115" t="n">
        <f aca="false">IF(VLOOKUP(InputDataA_GeneralAssumptions!$D$24,DataSummary!$A$110:$B$112,2,FALSE())=1,InputDataA_GeneralAssumptions!L20,InputDataA_GeneralAssumptions!L21)</f>
      </c>
      <c r="M22" s="115" t="n">
        <f aca="false">IF(VLOOKUP(InputDataA_GeneralAssumptions!$D$24,DataSummary!$A$110:$B$112,2,FALSE())=1,InputDataA_GeneralAssumptions!M20,InputDataA_GeneralAssumptions!M21)</f>
      </c>
      <c r="N22" s="115" t="n">
        <f aca="false">IF(VLOOKUP(InputDataA_GeneralAssumptions!$D$24,DataSummary!$A$110:$B$112,2,FALSE())=1,InputDataA_GeneralAssumptions!N20,InputDataA_GeneralAssumptions!N21)</f>
      </c>
      <c r="O22" s="115" t="n">
        <f aca="false">IF(VLOOKUP(InputDataA_GeneralAssumptions!$D$24,DataSummary!$A$110:$B$112,2,FALSE())=1,InputDataA_GeneralAssumptions!O20,InputDataA_GeneralAssumptions!O21)</f>
      </c>
      <c r="P22" s="115" t="n">
        <f aca="false">IF(VLOOKUP(InputDataA_GeneralAssumptions!$D$24,DataSummary!$A$110:$B$112,2,FALSE())=1,InputDataA_GeneralAssumptions!P20,InputDataA_GeneralAssumptions!P21)</f>
      </c>
      <c r="Q22" s="115" t="n">
        <f aca="false">IF(VLOOKUP(InputDataA_GeneralAssumptions!$D$24,DataSummary!$A$110:$B$112,2,FALSE())=1,InputDataA_GeneralAssumptions!Q20,InputDataA_GeneralAssumptions!Q21)</f>
      </c>
      <c r="R22" s="115" t="n">
        <f aca="false">IF(VLOOKUP(InputDataA_GeneralAssumptions!$D$24,DataSummary!$A$110:$B$112,2,FALSE())=1,InputDataA_GeneralAssumptions!R20,InputDataA_GeneralAssumptions!R21)</f>
      </c>
      <c r="S22" s="115" t="n">
        <f aca="false">IF(VLOOKUP(InputDataA_GeneralAssumptions!$D$24,DataSummary!$A$110:$B$112,2,FALSE())=1,InputDataA_GeneralAssumptions!S20,InputDataA_GeneralAssumptions!S21)</f>
      </c>
      <c r="T22" s="115" t="n">
        <f aca="false">IF(VLOOKUP(InputDataA_GeneralAssumptions!$D$24,DataSummary!$A$110:$B$112,2,FALSE())=1,InputDataA_GeneralAssumptions!T20,InputDataA_GeneralAssumptions!T21)</f>
      </c>
      <c r="U22" s="115" t="n">
        <f aca="false">IF(VLOOKUP(InputDataA_GeneralAssumptions!$D$24,DataSummary!$A$110:$B$112,2,FALSE())=1,InputDataA_GeneralAssumptions!U20,InputDataA_GeneralAssumptions!U21)</f>
      </c>
      <c r="V22" s="115" t="n">
        <f aca="false">IF(VLOOKUP(InputDataA_GeneralAssumptions!$D$24,DataSummary!$A$110:$B$112,2,FALSE())=1,InputDataA_GeneralAssumptions!V20,InputDataA_GeneralAssumptions!V21)</f>
      </c>
      <c r="W22" s="115" t="n">
        <f aca="false">IF(VLOOKUP(InputDataA_GeneralAssumptions!$D$24,DataSummary!$A$110:$B$112,2,FALSE())=1,InputDataA_GeneralAssumptions!W20,InputDataA_GeneralAssumptions!W21)</f>
      </c>
      <c r="X22" s="115" t="n">
        <f aca="false">IF(VLOOKUP(InputDataA_GeneralAssumptions!$D$24,DataSummary!$A$110:$B$112,2,FALSE())=1,InputDataA_GeneralAssumptions!X20,InputDataA_GeneralAssumptions!X21)</f>
      </c>
      <c r="Y22" s="115" t="n">
        <f aca="false">IF(VLOOKUP(InputDataA_GeneralAssumptions!$D$24,DataSummary!$A$110:$B$112,2,FALSE())=1,InputDataA_GeneralAssumptions!Y20,InputDataA_GeneralAssumptions!Y21)</f>
      </c>
      <c r="Z22" s="115" t="n">
        <f aca="false">IF(VLOOKUP(InputDataA_GeneralAssumptions!$D$24,DataSummary!$A$110:$B$112,2,FALSE())=1,InputDataA_GeneralAssumptions!Z20,InputDataA_GeneralAssumptions!Z21)</f>
      </c>
      <c r="AA22" s="115" t="n">
        <f aca="false">IF(VLOOKUP(InputDataA_GeneralAssumptions!$D$24,DataSummary!$A$110:$B$112,2,FALSE())=1,InputDataA_GeneralAssumptions!AA20,InputDataA_GeneralAssumptions!AA21)</f>
      </c>
      <c r="AB22" s="115" t="n">
        <f aca="false">IF(VLOOKUP(InputDataA_GeneralAssumptions!$D$24,DataSummary!$A$110:$B$112,2,FALSE())=1,InputDataA_GeneralAssumptions!AB20,InputDataA_GeneralAssumptions!AB21)</f>
      </c>
      <c r="AC22" s="115" t="n">
        <f aca="false">IF(VLOOKUP(InputDataA_GeneralAssumptions!$D$24,DataSummary!$A$110:$B$112,2,FALSE())=1,InputDataA_GeneralAssumptions!AC20,InputDataA_GeneralAssumptions!AC21)</f>
      </c>
      <c r="AD22" s="115" t="n">
        <f aca="false">IF(VLOOKUP(InputDataA_GeneralAssumptions!$D$24,DataSummary!$A$110:$B$112,2,FALSE())=1,InputDataA_GeneralAssumptions!AD20,InputDataA_GeneralAssumptions!AD21)</f>
      </c>
      <c r="AE22" s="115" t="n">
        <f aca="false">IF(VLOOKUP(InputDataA_GeneralAssumptions!$D$24,DataSummary!$A$110:$B$112,2,FALSE())=1,InputDataA_GeneralAssumptions!AE20,InputDataA_GeneralAssumptions!AE21)</f>
      </c>
      <c r="AF22" s="115" t="n">
        <f aca="false">IF(VLOOKUP(InputDataA_GeneralAssumptions!$D$24,DataSummary!$A$110:$B$112,2,FALSE())=1,InputDataA_GeneralAssumptions!AF20,InputDataA_GeneralAssumptions!AF21)</f>
      </c>
      <c r="AG22" s="115" t="n">
        <f aca="false">IF(VLOOKUP(InputDataA_GeneralAssumptions!$D$24,DataSummary!$A$110:$B$112,2,FALSE())=1,InputDataA_GeneralAssumptions!AG20,InputDataA_GeneralAssumptions!AG21)</f>
      </c>
      <c r="AH22" s="115" t="n">
        <f aca="false">IF(VLOOKUP(InputDataA_GeneralAssumptions!$D$24,DataSummary!$A$110:$B$112,2,FALSE())=1,InputDataA_GeneralAssumptions!AH20,InputDataA_GeneralAssumptions!AH21)</f>
      </c>
      <c r="AI22" s="115" t="n">
        <f aca="false">IF(VLOOKUP(InputDataA_GeneralAssumptions!$D$24,DataSummary!$A$110:$B$112,2,FALSE())=1,InputDataA_GeneralAssumptions!AI20,InputDataA_GeneralAssumptions!AI21)</f>
      </c>
      <c r="AJ22" s="115" t="n">
        <f aca="false">IF(VLOOKUP(InputDataA_GeneralAssumptions!$D$24,DataSummary!$A$110:$B$112,2,FALSE())=1,InputDataA_GeneralAssumptions!AJ20,InputDataA_GeneralAssumptions!AJ21)</f>
      </c>
      <c r="AK22" s="115" t="n">
        <f aca="false">IF(VLOOKUP(InputDataA_GeneralAssumptions!$D$24,DataSummary!$A$110:$B$112,2,FALSE())=1,InputDataA_GeneralAssumptions!AK20,InputDataA_GeneralAssumptions!AK21)</f>
      </c>
      <c r="AL22" s="115" t="n">
        <f aca="false">IF(VLOOKUP(InputDataA_GeneralAssumptions!$D$24,DataSummary!$A$110:$B$112,2,FALSE())=1,InputDataA_GeneralAssumptions!AL20,InputDataA_GeneralAssumptions!AL21)</f>
      </c>
      <c r="AM22" s="115" t="n">
        <f aca="false">IF(VLOOKUP(InputDataA_GeneralAssumptions!$D$24,DataSummary!$A$110:$B$112,2,FALSE())=1,InputDataA_GeneralAssumptions!AM20,InputDataA_GeneralAssumptions!AM21)</f>
      </c>
      <c r="AN22" s="115" t="n">
        <f aca="false">IF(VLOOKUP(InputDataA_GeneralAssumptions!$D$24,DataSummary!$A$110:$B$112,2,FALSE())=1,InputDataA_GeneralAssumptions!AN20,InputDataA_GeneralAssumptions!AN21)</f>
      </c>
      <c r="AO22" s="115" t="n">
        <f aca="false">IF(VLOOKUP(InputDataA_GeneralAssumptions!$D$24,DataSummary!$A$110:$B$112,2,FALSE())=1,InputDataA_GeneralAssumptions!AO20,InputDataA_GeneralAssumptions!AO21)</f>
      </c>
      <c r="AP22" s="115" t="n">
        <f aca="false">IF(VLOOKUP(InputDataA_GeneralAssumptions!$D$24,DataSummary!$A$110:$B$112,2,FALSE())=1,InputDataA_GeneralAssumptions!AP20,InputDataA_GeneralAssumptions!AP21)</f>
      </c>
      <c r="AQ22" s="115" t="n">
        <f aca="false">IF(VLOOKUP(InputDataA_GeneralAssumptions!$D$24,DataSummary!$A$110:$B$112,2,FALSE())=1,InputDataA_GeneralAssumptions!AQ20,InputDataA_GeneralAssumptions!AQ21)</f>
      </c>
      <c r="AR22" s="115" t="n">
        <f aca="false">IF(VLOOKUP(InputDataA_GeneralAssumptions!$D$24,DataSummary!$A$110:$B$112,2,FALSE())=1,InputDataA_GeneralAssumptions!AR20,InputDataA_GeneralAssumptions!AR21)</f>
      </c>
      <c r="AS22" s="115" t="n">
        <f aca="false">IF(VLOOKUP(InputDataA_GeneralAssumptions!$D$24,DataSummary!$A$110:$B$112,2,FALSE())=1,InputDataA_GeneralAssumptions!AS20,InputDataA_GeneralAssumptions!AS21)</f>
      </c>
      <c r="AT22" s="115" t="n">
        <f aca="false">IF(VLOOKUP(InputDataA_GeneralAssumptions!$D$24,DataSummary!$A$110:$B$112,2,FALSE())=1,InputDataA_GeneralAssumptions!AT20,InputDataA_GeneralAssumptions!AT21)</f>
      </c>
      <c r="AU22" s="115" t="n">
        <f aca="false">IF(VLOOKUP(InputDataA_GeneralAssumptions!$D$24,DataSummary!$A$110:$B$112,2,FALSE())=1,InputDataA_GeneralAssumptions!AU20,InputDataA_GeneralAssumptions!AU21)</f>
      </c>
      <c r="AV22" s="115" t="n">
        <f aca="false">IF(VLOOKUP(InputDataA_GeneralAssumptions!$D$24,DataSummary!$A$110:$B$112,2,FALSE())=1,InputDataA_GeneralAssumptions!AV20,InputDataA_GeneralAssumptions!AV21)</f>
      </c>
      <c r="AW22" s="115" t="n">
        <f aca="false">IF(VLOOKUP(InputDataA_GeneralAssumptions!$D$24,DataSummary!$A$110:$B$112,2,FALSE())=1,InputDataA_GeneralAssumptions!AW20,InputDataA_GeneralAssumptions!AW21)</f>
      </c>
      <c r="AX22" s="115" t="n">
        <f aca="false">IF(VLOOKUP(InputDataA_GeneralAssumptions!$D$24,DataSummary!$A$110:$B$112,2,FALSE())=1,InputDataA_GeneralAssumptions!AX20,InputDataA_GeneralAssumptions!AX21)</f>
      </c>
      <c r="AY22" s="115" t="n">
        <f aca="false">IF(VLOOKUP(InputDataA_GeneralAssumptions!$D$24,DataSummary!$A$110:$B$112,2,FALSE())=1,InputDataA_GeneralAssumptions!AY20,InputDataA_GeneralAssumptions!AY21)</f>
      </c>
      <c r="AZ22" s="115" t="n">
        <f aca="false">IF(VLOOKUP(InputDataA_GeneralAssumptions!$D$24,DataSummary!$A$110:$B$112,2,FALSE())=1,InputDataA_GeneralAssumptions!AZ20,InputDataA_GeneralAssumptions!AZ21)</f>
      </c>
      <c r="BA22" s="115" t="n">
        <f aca="false">IF(VLOOKUP(InputDataA_GeneralAssumptions!$D$24,DataSummary!$A$110:$B$112,2,FALSE())=1,InputDataA_GeneralAssumptions!BA20,InputDataA_GeneralAssumptions!BA21)</f>
      </c>
      <c r="BB22" s="115" t="n">
        <f aca="false">IF(VLOOKUP(InputDataA_GeneralAssumptions!$D$24,DataSummary!$A$110:$B$112,2,FALSE())=1,InputDataA_GeneralAssumptions!BB20,InputDataA_GeneralAssumptions!BB21)</f>
      </c>
      <c r="BC22" s="115" t="n">
        <f aca="false">IF(VLOOKUP(InputDataA_GeneralAssumptions!$D$24,DataSummary!$A$110:$B$112,2,FALSE())=1,InputDataA_GeneralAssumptions!BC20,InputDataA_GeneralAssumptions!BC21)</f>
      </c>
      <c r="BD22" s="115" t="n">
        <f aca="false">IF(VLOOKUP(InputDataA_GeneralAssumptions!$D$24,DataSummary!$A$110:$B$112,2,FALSE())=1,InputDataA_GeneralAssumptions!BD20,InputDataA_GeneralAssumptions!BD21)</f>
      </c>
      <c r="BE22" s="115" t="n">
        <f aca="false">IF(VLOOKUP(InputDataA_GeneralAssumptions!$D$24,DataSummary!$A$110:$B$112,2,FALSE())=1,InputDataA_GeneralAssumptions!BE20,InputDataA_GeneralAssumptions!BE21)</f>
      </c>
      <c r="BF22" s="115" t="n">
        <f aca="false">IF(VLOOKUP(InputDataA_GeneralAssumptions!$D$24,DataSummary!$A$110:$B$112,2,FALSE())=1,InputDataA_GeneralAssumptions!BF20,InputDataA_GeneralAssumptions!BF21)</f>
      </c>
      <c r="BG22" s="115" t="n">
        <f aca="false">IF(VLOOKUP(InputDataA_GeneralAssumptions!$D$24,DataSummary!$A$110:$B$112,2,FALSE())=1,InputDataA_GeneralAssumptions!BG20,InputDataA_GeneralAssumptions!BG21)</f>
      </c>
      <c r="BH22" s="115" t="n">
        <f aca="false">IF(VLOOKUP(InputDataA_GeneralAssumptions!$D$24,DataSummary!$A$110:$B$112,2,FALSE())=1,InputDataA_GeneralAssumptions!BH20,InputDataA_GeneralAssumptions!BH21)</f>
      </c>
      <c r="BI22" s="115" t="n">
        <f aca="false">IF(VLOOKUP(InputDataA_GeneralAssumptions!$D$24,DataSummary!$A$110:$B$112,2,FALSE())=1,InputDataA_GeneralAssumptions!BI20,InputDataA_GeneralAssumptions!BI21)</f>
      </c>
      <c r="BJ22" s="115" t="n">
        <f aca="false">IF(VLOOKUP(InputDataA_GeneralAssumptions!$D$24,DataSummary!$A$110:$B$112,2,FALSE())=1,InputDataA_GeneralAssumptions!BJ20,InputDataA_GeneralAssumptions!BJ21)</f>
      </c>
      <c r="BK22" s="115" t="n">
        <f aca="false">IF(VLOOKUP(InputDataA_GeneralAssumptions!$D$24,DataSummary!$A$110:$B$112,2,FALSE())=1,InputDataA_GeneralAssumptions!BK20,InputDataA_GeneralAssumptions!BK21)</f>
      </c>
      <c r="BL22" s="115" t="n">
        <f aca="false">IF(VLOOKUP(InputDataA_GeneralAssumptions!$D$24,DataSummary!$A$110:$B$112,2,FALSE())=1,InputDataA_GeneralAssumptions!BL20,InputDataA_GeneralAssumptions!BL21)</f>
      </c>
      <c r="BM22" s="115" t="n">
        <f aca="false">IF(VLOOKUP(InputDataA_GeneralAssumptions!$D$24,DataSummary!$A$110:$B$112,2,FALSE())=1,InputDataA_GeneralAssumptions!BM20,InputDataA_GeneralAssumptions!BM21)</f>
      </c>
      <c r="BN22" s="115" t="n">
        <f aca="false">IF(VLOOKUP(InputDataA_GeneralAssumptions!$D$24,DataSummary!$A$110:$B$112,2,FALSE())=1,InputDataA_GeneralAssumptions!BN20,InputDataA_GeneralAssumptions!BN21)</f>
      </c>
      <c r="BO22" s="115" t="n">
        <f aca="false">IF(VLOOKUP(InputDataA_GeneralAssumptions!$D$24,DataSummary!$A$110:$B$112,2,FALSE())=1,InputDataA_GeneralAssumptions!BO20,InputDataA_GeneralAssumptions!BO21)</f>
      </c>
      <c r="BP22" s="115" t="n">
        <f aca="false">IF(VLOOKUP(InputDataA_GeneralAssumptions!$D$24,DataSummary!$A$110:$B$112,2,FALSE())=1,InputDataA_GeneralAssumptions!BP20,InputDataA_GeneralAssumptions!BP21)</f>
      </c>
      <c r="BQ22" s="115" t="n">
        <f aca="false">IF(VLOOKUP(InputDataA_GeneralAssumptions!$D$24,DataSummary!$A$110:$B$112,2,FALSE())=1,InputDataA_GeneralAssumptions!BQ20,InputDataA_GeneralAssumptions!BQ21)</f>
      </c>
      <c r="BR22" s="115" t="n">
        <f aca="false">IF(VLOOKUP(InputDataA_GeneralAssumptions!$D$24,DataSummary!$A$110:$B$112,2,FALSE())=1,InputDataA_GeneralAssumptions!BR20,InputDataA_GeneralAssumptions!BR21)</f>
      </c>
      <c r="BS22" s="115" t="n">
        <f aca="false">IF(VLOOKUP(InputDataA_GeneralAssumptions!$D$24,DataSummary!$A$110:$B$112,2,FALSE())=1,InputDataA_GeneralAssumptions!BS20,InputDataA_GeneralAssumptions!BS21)</f>
      </c>
      <c r="BT22" s="115" t="n">
        <f aca="false">IF(VLOOKUP(InputDataA_GeneralAssumptions!$D$24,DataSummary!$A$110:$B$112,2,FALSE())=1,InputDataA_GeneralAssumptions!BT20,InputDataA_GeneralAssumptions!BT21)</f>
      </c>
      <c r="BU22" s="115" t="n">
        <f aca="false">IF(VLOOKUP(InputDataA_GeneralAssumptions!$D$24,DataSummary!$A$110:$B$112,2,FALSE())=1,InputDataA_GeneralAssumptions!BU20,InputDataA_GeneralAssumptions!BU21)</f>
      </c>
      <c r="BV22" s="115" t="n">
        <f aca="false">IF(VLOOKUP(InputDataA_GeneralAssumptions!$D$24,DataSummary!$A$110:$B$112,2,FALSE())=1,InputDataA_GeneralAssumptions!BV20,InputDataA_GeneralAssumptions!BV21)</f>
      </c>
      <c r="BW22" s="115" t="n">
        <f aca="false">IF(VLOOKUP(InputDataA_GeneralAssumptions!$D$24,DataSummary!$A$110:$B$112,2,FALSE())=1,InputDataA_GeneralAssumptions!BW20,InputDataA_GeneralAssumptions!BW21)</f>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c>
      <c r="G24" s="107" t="s">
        <v>120</v>
      </c>
      <c r="H24" s="108" t="s">
        <v>121</v>
      </c>
      <c r="I24" s="109" t="n">
        <f aca="false">I25</f>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c>
      <c r="E25" s="123" t="n">
        <f aca="false">E22</f>
      </c>
      <c r="F25" s="106"/>
      <c r="G25" s="111" t="s">
        <v>124</v>
      </c>
      <c r="H25" s="124" t="str">
        <f aca="false">H24</f>
      </c>
      <c r="I25" s="26" t="n">
        <f aca="false">InputDataA_GeneralAssumptions!E22</f>
      </c>
      <c r="J25" s="26" t="n">
        <f aca="false">IF(J19&gt;InputDataA_GeneralAssumptions!$E$26,InputDataA_GeneralAssumptions!$E$25,I25+(InputDataA_GeneralAssumptions!$E$25-$I$25)/(InputDataA_GeneralAssumptions!$E$26-InputDataA_GeneralAssumptions!$D$7))</f>
      </c>
      <c r="K25" s="26" t="n">
        <f aca="false">IF(K19&gt;InputDataA_GeneralAssumptions!$E$26,InputDataA_GeneralAssumptions!$E$25,J25+(InputDataA_GeneralAssumptions!$E$25-$I$25)/(InputDataA_GeneralAssumptions!$E$26-InputDataA_GeneralAssumptions!$D$7))</f>
      </c>
      <c r="L25" s="26" t="n">
        <f aca="false">IF(L19&gt;InputDataA_GeneralAssumptions!$E$26,InputDataA_GeneralAssumptions!$E$25,K25+(InputDataA_GeneralAssumptions!$E$25-$I$25)/(InputDataA_GeneralAssumptions!$E$26-InputDataA_GeneralAssumptions!$D$7))</f>
      </c>
      <c r="M25" s="26" t="n">
        <f aca="false">IF(M19&gt;InputDataA_GeneralAssumptions!$E$26,InputDataA_GeneralAssumptions!$E$25,L25+(InputDataA_GeneralAssumptions!$E$25-$I$25)/(InputDataA_GeneralAssumptions!$E$26-InputDataA_GeneralAssumptions!$D$7))</f>
      </c>
      <c r="N25" s="26" t="n">
        <f aca="false">IF(N19&gt;InputDataA_GeneralAssumptions!$E$26,InputDataA_GeneralAssumptions!$E$25,M25+(InputDataA_GeneralAssumptions!$E$25-$I$25)/(InputDataA_GeneralAssumptions!$E$26-InputDataA_GeneralAssumptions!$D$7))</f>
      </c>
      <c r="O25" s="26" t="n">
        <f aca="false">IF(O19&gt;InputDataA_GeneralAssumptions!$E$26,InputDataA_GeneralAssumptions!$E$25,N25+(InputDataA_GeneralAssumptions!$E$25-$I$25)/(InputDataA_GeneralAssumptions!$E$26-InputDataA_GeneralAssumptions!$D$7))</f>
      </c>
      <c r="P25" s="26" t="n">
        <f aca="false">IF(P19&gt;InputDataA_GeneralAssumptions!$E$26,InputDataA_GeneralAssumptions!$E$25,O25+(InputDataA_GeneralAssumptions!$E$25-$I$25)/(InputDataA_GeneralAssumptions!$E$26-InputDataA_GeneralAssumptions!$D$7))</f>
      </c>
      <c r="Q25" s="26" t="n">
        <f aca="false">IF(Q19&gt;InputDataA_GeneralAssumptions!$E$26,InputDataA_GeneralAssumptions!$E$25,P25+(InputDataA_GeneralAssumptions!$E$25-$I$25)/(InputDataA_GeneralAssumptions!$E$26-InputDataA_GeneralAssumptions!$D$7))</f>
      </c>
      <c r="R25" s="26" t="n">
        <f aca="false">IF(R19&gt;InputDataA_GeneralAssumptions!$E$26,InputDataA_GeneralAssumptions!$E$25,Q25+(InputDataA_GeneralAssumptions!$E$25-$I$25)/(InputDataA_GeneralAssumptions!$E$26-InputDataA_GeneralAssumptions!$D$7))</f>
      </c>
      <c r="S25" s="26" t="n">
        <f aca="false">IF(S19&gt;InputDataA_GeneralAssumptions!$E$26,InputDataA_GeneralAssumptions!$E$25,R25+(InputDataA_GeneralAssumptions!$E$25-$I$25)/(InputDataA_GeneralAssumptions!$E$26-InputDataA_GeneralAssumptions!$D$7))</f>
      </c>
      <c r="T25" s="26" t="n">
        <f aca="false">IF(T19&gt;InputDataA_GeneralAssumptions!$E$26,InputDataA_GeneralAssumptions!$E$25,S25+(InputDataA_GeneralAssumptions!$E$25-$I$25)/(InputDataA_GeneralAssumptions!$E$26-InputDataA_GeneralAssumptions!$D$7))</f>
      </c>
      <c r="U25" s="26" t="n">
        <f aca="false">IF(U19&gt;InputDataA_GeneralAssumptions!$E$26,InputDataA_GeneralAssumptions!$E$25,T25+(InputDataA_GeneralAssumptions!$E$25-$I$25)/(InputDataA_GeneralAssumptions!$E$26-InputDataA_GeneralAssumptions!$D$7))</f>
      </c>
      <c r="V25" s="26" t="n">
        <f aca="false">IF(V19&gt;InputDataA_GeneralAssumptions!$E$26,InputDataA_GeneralAssumptions!$E$25,U25+(InputDataA_GeneralAssumptions!$E$25-$I$25)/(InputDataA_GeneralAssumptions!$E$26-InputDataA_GeneralAssumptions!$D$7))</f>
      </c>
      <c r="W25" s="26" t="n">
        <f aca="false">IF(W19&gt;InputDataA_GeneralAssumptions!$E$26,InputDataA_GeneralAssumptions!$E$25,V25+(InputDataA_GeneralAssumptions!$E$25-$I$25)/(InputDataA_GeneralAssumptions!$E$26-InputDataA_GeneralAssumptions!$D$7))</f>
      </c>
      <c r="X25" s="26" t="n">
        <f aca="false">IF(X19&gt;InputDataA_GeneralAssumptions!$E$26,InputDataA_GeneralAssumptions!$E$25,W25+(InputDataA_GeneralAssumptions!$E$25-$I$25)/(InputDataA_GeneralAssumptions!$E$26-InputDataA_GeneralAssumptions!$D$7))</f>
      </c>
      <c r="Y25" s="26" t="n">
        <f aca="false">IF(Y19&gt;InputDataA_GeneralAssumptions!$E$26,InputDataA_GeneralAssumptions!$E$25,X25+(InputDataA_GeneralAssumptions!$E$25-$I$25)/(InputDataA_GeneralAssumptions!$E$26-InputDataA_GeneralAssumptions!$D$7))</f>
      </c>
      <c r="Z25" s="26" t="n">
        <f aca="false">IF(Z19&gt;InputDataA_GeneralAssumptions!$E$26,InputDataA_GeneralAssumptions!$E$25,Y25+(InputDataA_GeneralAssumptions!$E$25-$I$25)/(InputDataA_GeneralAssumptions!$E$26-InputDataA_GeneralAssumptions!$D$7))</f>
      </c>
      <c r="AA25" s="26" t="n">
        <f aca="false">IF(AA19&gt;InputDataA_GeneralAssumptions!$E$26,InputDataA_GeneralAssumptions!$E$25,Z25+(InputDataA_GeneralAssumptions!$E$25-$I$25)/(InputDataA_GeneralAssumptions!$E$26-InputDataA_GeneralAssumptions!$D$7))</f>
      </c>
      <c r="AB25" s="26" t="n">
        <f aca="false">IF(AB19&gt;InputDataA_GeneralAssumptions!$E$26,InputDataA_GeneralAssumptions!$E$25,AA25+(InputDataA_GeneralAssumptions!$E$25-$I$25)/(InputDataA_GeneralAssumptions!$E$26-InputDataA_GeneralAssumptions!$D$7))</f>
      </c>
      <c r="AC25" s="26" t="n">
        <f aca="false">IF(AC19&gt;InputDataA_GeneralAssumptions!$E$26,InputDataA_GeneralAssumptions!$E$25,AB25+(InputDataA_GeneralAssumptions!$E$25-$I$25)/(InputDataA_GeneralAssumptions!$E$26-InputDataA_GeneralAssumptions!$D$7))</f>
      </c>
      <c r="AD25" s="26" t="n">
        <f aca="false">IF(AD19&gt;InputDataA_GeneralAssumptions!$E$26,InputDataA_GeneralAssumptions!$E$25,AC25+(InputDataA_GeneralAssumptions!$E$25-$I$25)/(InputDataA_GeneralAssumptions!$E$26-InputDataA_GeneralAssumptions!$D$7))</f>
      </c>
      <c r="AE25" s="26" t="n">
        <f aca="false">IF(AE19&gt;InputDataA_GeneralAssumptions!$E$26,InputDataA_GeneralAssumptions!$E$25,AD25+(InputDataA_GeneralAssumptions!$E$25-$I$25)/(InputDataA_GeneralAssumptions!$E$26-InputDataA_GeneralAssumptions!$D$7))</f>
      </c>
      <c r="AF25" s="26" t="n">
        <f aca="false">IF(AF19&gt;InputDataA_GeneralAssumptions!$E$26,InputDataA_GeneralAssumptions!$E$25,AE25+(InputDataA_GeneralAssumptions!$E$25-$I$25)/(InputDataA_GeneralAssumptions!$E$26-InputDataA_GeneralAssumptions!$D$7))</f>
      </c>
      <c r="AG25" s="26" t="n">
        <f aca="false">IF(AG19&gt;InputDataA_GeneralAssumptions!$E$26,InputDataA_GeneralAssumptions!$E$25,AF25+(InputDataA_GeneralAssumptions!$E$25-$I$25)/(InputDataA_GeneralAssumptions!$E$26-InputDataA_GeneralAssumptions!$D$7))</f>
      </c>
      <c r="AH25" s="26" t="n">
        <f aca="false">IF(AH19&gt;InputDataA_GeneralAssumptions!$E$26,InputDataA_GeneralAssumptions!$E$25,AG25+(InputDataA_GeneralAssumptions!$E$25-$I$25)/(InputDataA_GeneralAssumptions!$E$26-InputDataA_GeneralAssumptions!$D$7))</f>
      </c>
      <c r="AI25" s="26" t="n">
        <f aca="false">IF(AI19&gt;InputDataA_GeneralAssumptions!$E$26,InputDataA_GeneralAssumptions!$E$25,AH25+(InputDataA_GeneralAssumptions!$E$25-$I$25)/(InputDataA_GeneralAssumptions!$E$26-InputDataA_GeneralAssumptions!$D$7))</f>
      </c>
      <c r="AJ25" s="26" t="n">
        <f aca="false">IF(AJ19&gt;InputDataA_GeneralAssumptions!$E$26,InputDataA_GeneralAssumptions!$E$25,AI25+(InputDataA_GeneralAssumptions!$E$25-$I$25)/(InputDataA_GeneralAssumptions!$E$26-InputDataA_GeneralAssumptions!$D$7))</f>
      </c>
      <c r="AK25" s="26" t="n">
        <f aca="false">IF(AK19&gt;InputDataA_GeneralAssumptions!$E$26,InputDataA_GeneralAssumptions!$E$25,AJ25+(InputDataA_GeneralAssumptions!$E$25-$I$25)/(InputDataA_GeneralAssumptions!$E$26-InputDataA_GeneralAssumptions!$D$7))</f>
      </c>
      <c r="AL25" s="26" t="n">
        <f aca="false">IF(AL19&gt;InputDataA_GeneralAssumptions!$E$26,InputDataA_GeneralAssumptions!$E$25,AK25+(InputDataA_GeneralAssumptions!$E$25-$I$25)/(InputDataA_GeneralAssumptions!$E$26-InputDataA_GeneralAssumptions!$D$7))</f>
      </c>
      <c r="AM25" s="26" t="n">
        <f aca="false">IF(AM19&gt;InputDataA_GeneralAssumptions!$E$26,InputDataA_GeneralAssumptions!$E$25,AL25+(InputDataA_GeneralAssumptions!$E$25-$I$25)/(InputDataA_GeneralAssumptions!$E$26-InputDataA_GeneralAssumptions!$D$7))</f>
      </c>
      <c r="AN25" s="26" t="n">
        <f aca="false">IF(AN19&gt;InputDataA_GeneralAssumptions!$E$26,InputDataA_GeneralAssumptions!$E$25,AM25+(InputDataA_GeneralAssumptions!$E$25-$I$25)/(InputDataA_GeneralAssumptions!$E$26-InputDataA_GeneralAssumptions!$D$7))</f>
      </c>
      <c r="AO25" s="26" t="n">
        <f aca="false">IF(AO19&gt;InputDataA_GeneralAssumptions!$E$26,InputDataA_GeneralAssumptions!$E$25,AN25+(InputDataA_GeneralAssumptions!$E$25-$I$25)/(InputDataA_GeneralAssumptions!$E$26-InputDataA_GeneralAssumptions!$D$7))</f>
      </c>
      <c r="AP25" s="26" t="n">
        <f aca="false">IF(AP19&gt;InputDataA_GeneralAssumptions!$E$26,InputDataA_GeneralAssumptions!$E$25,AO25+(InputDataA_GeneralAssumptions!$E$25-$I$25)/(InputDataA_GeneralAssumptions!$E$26-InputDataA_GeneralAssumptions!$D$7))</f>
      </c>
      <c r="AQ25" s="26" t="n">
        <f aca="false">IF(AQ19&gt;InputDataA_GeneralAssumptions!$E$26,InputDataA_GeneralAssumptions!$E$25,AP25+(InputDataA_GeneralAssumptions!$E$25-$I$25)/(InputDataA_GeneralAssumptions!$E$26-InputDataA_GeneralAssumptions!$D$7))</f>
      </c>
      <c r="AR25" s="26" t="n">
        <f aca="false">IF(AR19&gt;InputDataA_GeneralAssumptions!$E$26,InputDataA_GeneralAssumptions!$E$25,AQ25+(InputDataA_GeneralAssumptions!$E$25-$I$25)/(InputDataA_GeneralAssumptions!$E$26-InputDataA_GeneralAssumptions!$D$7))</f>
      </c>
      <c r="AS25" s="26" t="n">
        <f aca="false">IF(AS19&gt;InputDataA_GeneralAssumptions!$E$26,InputDataA_GeneralAssumptions!$E$25,AR25+(InputDataA_GeneralAssumptions!$E$25-$I$25)/(InputDataA_GeneralAssumptions!$E$26-InputDataA_GeneralAssumptions!$D$7))</f>
      </c>
      <c r="AT25" s="26" t="n">
        <f aca="false">IF(AT19&gt;InputDataA_GeneralAssumptions!$E$26,InputDataA_GeneralAssumptions!$E$25,AS25+(InputDataA_GeneralAssumptions!$E$25-$I$25)/(InputDataA_GeneralAssumptions!$E$26-InputDataA_GeneralAssumptions!$D$7))</f>
      </c>
      <c r="AU25" s="26" t="n">
        <f aca="false">IF(AU19&gt;InputDataA_GeneralAssumptions!$E$26,InputDataA_GeneralAssumptions!$E$25,AT25+(InputDataA_GeneralAssumptions!$E$25-$I$25)/(InputDataA_GeneralAssumptions!$E$26-InputDataA_GeneralAssumptions!$D$7))</f>
      </c>
      <c r="AV25" s="26" t="n">
        <f aca="false">IF(AV19&gt;InputDataA_GeneralAssumptions!$E$26,InputDataA_GeneralAssumptions!$E$25,AU25+(InputDataA_GeneralAssumptions!$E$25-$I$25)/(InputDataA_GeneralAssumptions!$E$26-InputDataA_GeneralAssumptions!$D$7))</f>
      </c>
      <c r="AW25" s="26" t="n">
        <f aca="false">IF(AW19&gt;InputDataA_GeneralAssumptions!$E$26,InputDataA_GeneralAssumptions!$E$25,AV25+(InputDataA_GeneralAssumptions!$E$25-$I$25)/(InputDataA_GeneralAssumptions!$E$26-InputDataA_GeneralAssumptions!$D$7))</f>
      </c>
      <c r="AX25" s="26" t="n">
        <f aca="false">IF(AX19&gt;InputDataA_GeneralAssumptions!$E$26,InputDataA_GeneralAssumptions!$E$25,AW25+(InputDataA_GeneralAssumptions!$E$25-$I$25)/(InputDataA_GeneralAssumptions!$E$26-InputDataA_GeneralAssumptions!$D$7))</f>
      </c>
      <c r="AY25" s="26" t="n">
        <f aca="false">IF(AY19&gt;InputDataA_GeneralAssumptions!$E$26,InputDataA_GeneralAssumptions!$E$25,AX25+(InputDataA_GeneralAssumptions!$E$25-$I$25)/(InputDataA_GeneralAssumptions!$E$26-InputDataA_GeneralAssumptions!$D$7))</f>
      </c>
      <c r="AZ25" s="26" t="n">
        <f aca="false">IF(AZ19&gt;InputDataA_GeneralAssumptions!$E$26,InputDataA_GeneralAssumptions!$E$25,AY25+(InputDataA_GeneralAssumptions!$E$25-$I$25)/(InputDataA_GeneralAssumptions!$E$26-InputDataA_GeneralAssumptions!$D$7))</f>
      </c>
      <c r="BA25" s="26" t="n">
        <f aca="false">IF(BA19&gt;InputDataA_GeneralAssumptions!$E$26,InputDataA_GeneralAssumptions!$E$25,AZ25+(InputDataA_GeneralAssumptions!$E$25-$I$25)/(InputDataA_GeneralAssumptions!$E$26-InputDataA_GeneralAssumptions!$D$7))</f>
      </c>
      <c r="BB25" s="26" t="n">
        <f aca="false">IF(BB19&gt;InputDataA_GeneralAssumptions!$E$26,InputDataA_GeneralAssumptions!$E$25,BA25+(InputDataA_GeneralAssumptions!$E$25-$I$25)/(InputDataA_GeneralAssumptions!$E$26-InputDataA_GeneralAssumptions!$D$7))</f>
      </c>
      <c r="BC25" s="26" t="n">
        <f aca="false">IF(BC19&gt;InputDataA_GeneralAssumptions!$E$26,InputDataA_GeneralAssumptions!$E$25,BB25+(InputDataA_GeneralAssumptions!$E$25-$I$25)/(InputDataA_GeneralAssumptions!$E$26-InputDataA_GeneralAssumptions!$D$7))</f>
      </c>
      <c r="BD25" s="26" t="n">
        <f aca="false">IF(BD19&gt;InputDataA_GeneralAssumptions!$E$26,InputDataA_GeneralAssumptions!$E$25,BC25+(InputDataA_GeneralAssumptions!$E$25-$I$25)/(InputDataA_GeneralAssumptions!$E$26-InputDataA_GeneralAssumptions!$D$7))</f>
      </c>
      <c r="BE25" s="26" t="n">
        <f aca="false">IF(BE19&gt;InputDataA_GeneralAssumptions!$E$26,InputDataA_GeneralAssumptions!$E$25,BD25+(InputDataA_GeneralAssumptions!$E$25-$I$25)/(InputDataA_GeneralAssumptions!$E$26-InputDataA_GeneralAssumptions!$D$7))</f>
      </c>
      <c r="BF25" s="26" t="n">
        <f aca="false">IF(BF19&gt;InputDataA_GeneralAssumptions!$E$26,InputDataA_GeneralAssumptions!$E$25,BE25+(InputDataA_GeneralAssumptions!$E$25-$I$25)/(InputDataA_GeneralAssumptions!$E$26-InputDataA_GeneralAssumptions!$D$7))</f>
      </c>
      <c r="BG25" s="26" t="n">
        <f aca="false">IF(BG19&gt;InputDataA_GeneralAssumptions!$E$26,InputDataA_GeneralAssumptions!$E$25,BF25+(InputDataA_GeneralAssumptions!$E$25-$I$25)/(InputDataA_GeneralAssumptions!$E$26-InputDataA_GeneralAssumptions!$D$7))</f>
      </c>
      <c r="BH25" s="26" t="n">
        <f aca="false">IF(BH19&gt;InputDataA_GeneralAssumptions!$E$26,InputDataA_GeneralAssumptions!$E$25,BG25+(InputDataA_GeneralAssumptions!$E$25-$I$25)/(InputDataA_GeneralAssumptions!$E$26-InputDataA_GeneralAssumptions!$D$7))</f>
      </c>
      <c r="BI25" s="26" t="n">
        <f aca="false">IF(BI19&gt;InputDataA_GeneralAssumptions!$E$26,InputDataA_GeneralAssumptions!$E$25,BH25+(InputDataA_GeneralAssumptions!$E$25-$I$25)/(InputDataA_GeneralAssumptions!$E$26-InputDataA_GeneralAssumptions!$D$7))</f>
      </c>
      <c r="BJ25" s="26" t="n">
        <f aca="false">IF(BJ19&gt;InputDataA_GeneralAssumptions!$E$26,InputDataA_GeneralAssumptions!$E$25,BI25+(InputDataA_GeneralAssumptions!$E$25-$I$25)/(InputDataA_GeneralAssumptions!$E$26-InputDataA_GeneralAssumptions!$D$7))</f>
      </c>
      <c r="BK25" s="26" t="n">
        <f aca="false">IF(BK19&gt;InputDataA_GeneralAssumptions!$E$26,InputDataA_GeneralAssumptions!$E$25,BJ25+(InputDataA_GeneralAssumptions!$E$25-$I$25)/(InputDataA_GeneralAssumptions!$E$26-InputDataA_GeneralAssumptions!$D$7))</f>
      </c>
      <c r="BL25" s="26" t="n">
        <f aca="false">IF(BL19&gt;InputDataA_GeneralAssumptions!$E$26,InputDataA_GeneralAssumptions!$E$25,BK25+(InputDataA_GeneralAssumptions!$E$25-$I$25)/(InputDataA_GeneralAssumptions!$E$26-InputDataA_GeneralAssumptions!$D$7))</f>
      </c>
      <c r="BM25" s="26" t="n">
        <f aca="false">IF(BM19&gt;InputDataA_GeneralAssumptions!$E$26,InputDataA_GeneralAssumptions!$E$25,BL25+(InputDataA_GeneralAssumptions!$E$25-$I$25)/(InputDataA_GeneralAssumptions!$E$26-InputDataA_GeneralAssumptions!$D$7))</f>
      </c>
      <c r="BN25" s="26" t="n">
        <f aca="false">IF(BN19&gt;InputDataA_GeneralAssumptions!$E$26,InputDataA_GeneralAssumptions!$E$25,BM25+(InputDataA_GeneralAssumptions!$E$25-$I$25)/(InputDataA_GeneralAssumptions!$E$26-InputDataA_GeneralAssumptions!$D$7))</f>
      </c>
      <c r="BO25" s="26" t="n">
        <f aca="false">IF(BO19&gt;InputDataA_GeneralAssumptions!$E$26,InputDataA_GeneralAssumptions!$E$25,BN25+(InputDataA_GeneralAssumptions!$E$25-$I$25)/(InputDataA_GeneralAssumptions!$E$26-InputDataA_GeneralAssumptions!$D$7))</f>
      </c>
      <c r="BP25" s="26" t="n">
        <f aca="false">IF(BP19&gt;InputDataA_GeneralAssumptions!$E$26,InputDataA_GeneralAssumptions!$E$25,BO25+(InputDataA_GeneralAssumptions!$E$25-$I$25)/(InputDataA_GeneralAssumptions!$E$26-InputDataA_GeneralAssumptions!$D$7))</f>
      </c>
      <c r="BQ25" s="26" t="n">
        <f aca="false">IF(BQ19&gt;InputDataA_GeneralAssumptions!$E$26,InputDataA_GeneralAssumptions!$E$25,BP25+(InputDataA_GeneralAssumptions!$E$25-$I$25)/(InputDataA_GeneralAssumptions!$E$26-InputDataA_GeneralAssumptions!$D$7))</f>
      </c>
      <c r="BR25" s="26" t="n">
        <f aca="false">IF(BR19&gt;InputDataA_GeneralAssumptions!$E$26,InputDataA_GeneralAssumptions!$E$25,BQ25+(InputDataA_GeneralAssumptions!$E$25-$I$25)/(InputDataA_GeneralAssumptions!$E$26-InputDataA_GeneralAssumptions!$D$7))</f>
      </c>
      <c r="BS25" s="26" t="n">
        <f aca="false">IF(BS19&gt;InputDataA_GeneralAssumptions!$E$26,InputDataA_GeneralAssumptions!$E$25,BR25+(InputDataA_GeneralAssumptions!$E$25-$I$25)/(InputDataA_GeneralAssumptions!$E$26-InputDataA_GeneralAssumptions!$D$7))</f>
      </c>
      <c r="BT25" s="26" t="n">
        <f aca="false">IF(BT19&gt;InputDataA_GeneralAssumptions!$E$26,InputDataA_GeneralAssumptions!$E$25,BS25+(InputDataA_GeneralAssumptions!$E$25-$I$25)/(InputDataA_GeneralAssumptions!$E$26-InputDataA_GeneralAssumptions!$D$7))</f>
      </c>
      <c r="BU25" s="26" t="n">
        <f aca="false">IF(BU19&gt;InputDataA_GeneralAssumptions!$E$26,InputDataA_GeneralAssumptions!$E$25,BT25+(InputDataA_GeneralAssumptions!$E$25-$I$25)/(InputDataA_GeneralAssumptions!$E$26-InputDataA_GeneralAssumptions!$D$7))</f>
      </c>
      <c r="BV25" s="26" t="n">
        <f aca="false">IF(BV19&gt;InputDataA_GeneralAssumptions!$E$26,InputDataA_GeneralAssumptions!$E$25,BU25+(InputDataA_GeneralAssumptions!$E$25-$I$25)/(InputDataA_GeneralAssumptions!$E$26-InputDataA_GeneralAssumptions!$D$7))</f>
      </c>
      <c r="BW25" s="26" t="n">
        <f aca="false">IF(BW19&gt;InputDataA_GeneralAssumptions!$E$26,InputDataA_GeneralAssumptions!$E$25,BV25+(InputDataA_GeneralAssumptions!$E$25-$I$25)/(InputDataA_GeneralAssumptions!$E$26-InputDataA_GeneralAssumptions!$D$7))</f>
      </c>
    </row>
    <row r="26" s="13" customFormat="true" ht="15.75" hidden="false" customHeight="false" outlineLevel="0" collapsed="false">
      <c r="B26" s="59" t="s">
        <v>131</v>
      </c>
      <c r="C26" s="60" t="s">
        <v>94</v>
      </c>
      <c r="D26" s="125" t="n">
        <v>2030</v>
      </c>
      <c r="E26" s="126" t="n">
        <f aca="false">D26</f>
      </c>
      <c r="F26" s="106"/>
      <c r="G26" s="114" t="s">
        <v>132</v>
      </c>
      <c r="H26" s="124" t="str">
        <f aca="false">H25</f>
      </c>
      <c r="I26" s="115" t="n">
        <f aca="false">IF(VLOOKUP(InputDataA_GeneralAssumptions!$D$24,DataSummary!$A$110:$B$112,2,FALSE())=1,InputDataA_GeneralAssumptions!I24,InputDataA_GeneralAssumptions!I25)</f>
      </c>
      <c r="J26" s="115" t="n">
        <f aca="false">IF(VLOOKUP(InputDataA_GeneralAssumptions!$D$24,DataSummary!$A$110:$B$112,2,FALSE())=1,InputDataA_GeneralAssumptions!J24,InputDataA_GeneralAssumptions!J25)</f>
      </c>
      <c r="K26" s="115" t="n">
        <f aca="false">IF(VLOOKUP(InputDataA_GeneralAssumptions!$D$24,DataSummary!$A$110:$B$112,2,FALSE())=1,InputDataA_GeneralAssumptions!K24,InputDataA_GeneralAssumptions!K25)</f>
      </c>
      <c r="L26" s="115" t="n">
        <f aca="false">IF(VLOOKUP(InputDataA_GeneralAssumptions!$D$24,DataSummary!$A$110:$B$112,2,FALSE())=1,InputDataA_GeneralAssumptions!L24,InputDataA_GeneralAssumptions!L25)</f>
      </c>
      <c r="M26" s="115" t="n">
        <f aca="false">IF(VLOOKUP(InputDataA_GeneralAssumptions!$D$24,DataSummary!$A$110:$B$112,2,FALSE())=1,InputDataA_GeneralAssumptions!M24,InputDataA_GeneralAssumptions!M25)</f>
      </c>
      <c r="N26" s="115" t="n">
        <f aca="false">IF(VLOOKUP(InputDataA_GeneralAssumptions!$D$24,DataSummary!$A$110:$B$112,2,FALSE())=1,InputDataA_GeneralAssumptions!N24,InputDataA_GeneralAssumptions!N25)</f>
      </c>
      <c r="O26" s="115" t="n">
        <f aca="false">IF(VLOOKUP(InputDataA_GeneralAssumptions!$D$24,DataSummary!$A$110:$B$112,2,FALSE())=1,InputDataA_GeneralAssumptions!O24,InputDataA_GeneralAssumptions!O25)</f>
      </c>
      <c r="P26" s="115" t="n">
        <f aca="false">IF(VLOOKUP(InputDataA_GeneralAssumptions!$D$24,DataSummary!$A$110:$B$112,2,FALSE())=1,InputDataA_GeneralAssumptions!P24,InputDataA_GeneralAssumptions!P25)</f>
      </c>
      <c r="Q26" s="115" t="n">
        <f aca="false">IF(VLOOKUP(InputDataA_GeneralAssumptions!$D$24,DataSummary!$A$110:$B$112,2,FALSE())=1,InputDataA_GeneralAssumptions!Q24,InputDataA_GeneralAssumptions!Q25)</f>
      </c>
      <c r="R26" s="115" t="n">
        <f aca="false">IF(VLOOKUP(InputDataA_GeneralAssumptions!$D$24,DataSummary!$A$110:$B$112,2,FALSE())=1,InputDataA_GeneralAssumptions!R24,InputDataA_GeneralAssumptions!R25)</f>
      </c>
      <c r="S26" s="115" t="n">
        <f aca="false">IF(VLOOKUP(InputDataA_GeneralAssumptions!$D$24,DataSummary!$A$110:$B$112,2,FALSE())=1,InputDataA_GeneralAssumptions!S24,InputDataA_GeneralAssumptions!S25)</f>
      </c>
      <c r="T26" s="115" t="n">
        <f aca="false">IF(VLOOKUP(InputDataA_GeneralAssumptions!$D$24,DataSummary!$A$110:$B$112,2,FALSE())=1,InputDataA_GeneralAssumptions!T24,InputDataA_GeneralAssumptions!T25)</f>
      </c>
      <c r="U26" s="115" t="n">
        <f aca="false">IF(VLOOKUP(InputDataA_GeneralAssumptions!$D$24,DataSummary!$A$110:$B$112,2,FALSE())=1,InputDataA_GeneralAssumptions!U24,InputDataA_GeneralAssumptions!U25)</f>
      </c>
      <c r="V26" s="115" t="n">
        <f aca="false">IF(VLOOKUP(InputDataA_GeneralAssumptions!$D$24,DataSummary!$A$110:$B$112,2,FALSE())=1,InputDataA_GeneralAssumptions!V24,InputDataA_GeneralAssumptions!V25)</f>
      </c>
      <c r="W26" s="115" t="n">
        <f aca="false">IF(VLOOKUP(InputDataA_GeneralAssumptions!$D$24,DataSummary!$A$110:$B$112,2,FALSE())=1,InputDataA_GeneralAssumptions!W24,InputDataA_GeneralAssumptions!W25)</f>
      </c>
      <c r="X26" s="115" t="n">
        <f aca="false">IF(VLOOKUP(InputDataA_GeneralAssumptions!$D$24,DataSummary!$A$110:$B$112,2,FALSE())=1,InputDataA_GeneralAssumptions!X24,InputDataA_GeneralAssumptions!X25)</f>
      </c>
      <c r="Y26" s="115" t="n">
        <f aca="false">IF(VLOOKUP(InputDataA_GeneralAssumptions!$D$24,DataSummary!$A$110:$B$112,2,FALSE())=1,InputDataA_GeneralAssumptions!Y24,InputDataA_GeneralAssumptions!Y25)</f>
      </c>
      <c r="Z26" s="115" t="n">
        <f aca="false">IF(VLOOKUP(InputDataA_GeneralAssumptions!$D$24,DataSummary!$A$110:$B$112,2,FALSE())=1,InputDataA_GeneralAssumptions!Z24,InputDataA_GeneralAssumptions!Z25)</f>
      </c>
      <c r="AA26" s="115" t="n">
        <f aca="false">IF(VLOOKUP(InputDataA_GeneralAssumptions!$D$24,DataSummary!$A$110:$B$112,2,FALSE())=1,InputDataA_GeneralAssumptions!AA24,InputDataA_GeneralAssumptions!AA25)</f>
      </c>
      <c r="AB26" s="115" t="n">
        <f aca="false">IF(VLOOKUP(InputDataA_GeneralAssumptions!$D$24,DataSummary!$A$110:$B$112,2,FALSE())=1,InputDataA_GeneralAssumptions!AB24,InputDataA_GeneralAssumptions!AB25)</f>
      </c>
      <c r="AC26" s="115" t="n">
        <f aca="false">IF(VLOOKUP(InputDataA_GeneralAssumptions!$D$24,DataSummary!$A$110:$B$112,2,FALSE())=1,InputDataA_GeneralAssumptions!AC24,InputDataA_GeneralAssumptions!AC25)</f>
      </c>
      <c r="AD26" s="115" t="n">
        <f aca="false">IF(VLOOKUP(InputDataA_GeneralAssumptions!$D$24,DataSummary!$A$110:$B$112,2,FALSE())=1,InputDataA_GeneralAssumptions!AD24,InputDataA_GeneralAssumptions!AD25)</f>
      </c>
      <c r="AE26" s="115" t="n">
        <f aca="false">IF(VLOOKUP(InputDataA_GeneralAssumptions!$D$24,DataSummary!$A$110:$B$112,2,FALSE())=1,InputDataA_GeneralAssumptions!AE24,InputDataA_GeneralAssumptions!AE25)</f>
      </c>
      <c r="AF26" s="115" t="n">
        <f aca="false">IF(VLOOKUP(InputDataA_GeneralAssumptions!$D$24,DataSummary!$A$110:$B$112,2,FALSE())=1,InputDataA_GeneralAssumptions!AF24,InputDataA_GeneralAssumptions!AF25)</f>
      </c>
      <c r="AG26" s="115" t="n">
        <f aca="false">IF(VLOOKUP(InputDataA_GeneralAssumptions!$D$24,DataSummary!$A$110:$B$112,2,FALSE())=1,InputDataA_GeneralAssumptions!AG24,InputDataA_GeneralAssumptions!AG25)</f>
      </c>
      <c r="AH26" s="115" t="n">
        <f aca="false">IF(VLOOKUP(InputDataA_GeneralAssumptions!$D$24,DataSummary!$A$110:$B$112,2,FALSE())=1,InputDataA_GeneralAssumptions!AH24,InputDataA_GeneralAssumptions!AH25)</f>
      </c>
      <c r="AI26" s="115" t="n">
        <f aca="false">IF(VLOOKUP(InputDataA_GeneralAssumptions!$D$24,DataSummary!$A$110:$B$112,2,FALSE())=1,InputDataA_GeneralAssumptions!AI24,InputDataA_GeneralAssumptions!AI25)</f>
      </c>
      <c r="AJ26" s="115" t="n">
        <f aca="false">IF(VLOOKUP(InputDataA_GeneralAssumptions!$D$24,DataSummary!$A$110:$B$112,2,FALSE())=1,InputDataA_GeneralAssumptions!AJ24,InputDataA_GeneralAssumptions!AJ25)</f>
      </c>
      <c r="AK26" s="115" t="n">
        <f aca="false">IF(VLOOKUP(InputDataA_GeneralAssumptions!$D$24,DataSummary!$A$110:$B$112,2,FALSE())=1,InputDataA_GeneralAssumptions!AK24,InputDataA_GeneralAssumptions!AK25)</f>
      </c>
      <c r="AL26" s="115" t="n">
        <f aca="false">IF(VLOOKUP(InputDataA_GeneralAssumptions!$D$24,DataSummary!$A$110:$B$112,2,FALSE())=1,InputDataA_GeneralAssumptions!AL24,InputDataA_GeneralAssumptions!AL25)</f>
      </c>
      <c r="AM26" s="115" t="n">
        <f aca="false">IF(VLOOKUP(InputDataA_GeneralAssumptions!$D$24,DataSummary!$A$110:$B$112,2,FALSE())=1,InputDataA_GeneralAssumptions!AM24,InputDataA_GeneralAssumptions!AM25)</f>
      </c>
      <c r="AN26" s="115" t="n">
        <f aca="false">IF(VLOOKUP(InputDataA_GeneralAssumptions!$D$24,DataSummary!$A$110:$B$112,2,FALSE())=1,InputDataA_GeneralAssumptions!AN24,InputDataA_GeneralAssumptions!AN25)</f>
      </c>
      <c r="AO26" s="115" t="n">
        <f aca="false">IF(VLOOKUP(InputDataA_GeneralAssumptions!$D$24,DataSummary!$A$110:$B$112,2,FALSE())=1,InputDataA_GeneralAssumptions!AO24,InputDataA_GeneralAssumptions!AO25)</f>
      </c>
      <c r="AP26" s="115" t="n">
        <f aca="false">IF(VLOOKUP(InputDataA_GeneralAssumptions!$D$24,DataSummary!$A$110:$B$112,2,FALSE())=1,InputDataA_GeneralAssumptions!AP24,InputDataA_GeneralAssumptions!AP25)</f>
      </c>
      <c r="AQ26" s="115" t="n">
        <f aca="false">IF(VLOOKUP(InputDataA_GeneralAssumptions!$D$24,DataSummary!$A$110:$B$112,2,FALSE())=1,InputDataA_GeneralAssumptions!AQ24,InputDataA_GeneralAssumptions!AQ25)</f>
      </c>
      <c r="AR26" s="115" t="n">
        <f aca="false">IF(VLOOKUP(InputDataA_GeneralAssumptions!$D$24,DataSummary!$A$110:$B$112,2,FALSE())=1,InputDataA_GeneralAssumptions!AR24,InputDataA_GeneralAssumptions!AR25)</f>
      </c>
      <c r="AS26" s="115" t="n">
        <f aca="false">IF(VLOOKUP(InputDataA_GeneralAssumptions!$D$24,DataSummary!$A$110:$B$112,2,FALSE())=1,InputDataA_GeneralAssumptions!AS24,InputDataA_GeneralAssumptions!AS25)</f>
      </c>
      <c r="AT26" s="115" t="n">
        <f aca="false">IF(VLOOKUP(InputDataA_GeneralAssumptions!$D$24,DataSummary!$A$110:$B$112,2,FALSE())=1,InputDataA_GeneralAssumptions!AT24,InputDataA_GeneralAssumptions!AT25)</f>
      </c>
      <c r="AU26" s="115" t="n">
        <f aca="false">IF(VLOOKUP(InputDataA_GeneralAssumptions!$D$24,DataSummary!$A$110:$B$112,2,FALSE())=1,InputDataA_GeneralAssumptions!AU24,InputDataA_GeneralAssumptions!AU25)</f>
      </c>
      <c r="AV26" s="115" t="n">
        <f aca="false">IF(VLOOKUP(InputDataA_GeneralAssumptions!$D$24,DataSummary!$A$110:$B$112,2,FALSE())=1,InputDataA_GeneralAssumptions!AV24,InputDataA_GeneralAssumptions!AV25)</f>
      </c>
      <c r="AW26" s="115" t="n">
        <f aca="false">IF(VLOOKUP(InputDataA_GeneralAssumptions!$D$24,DataSummary!$A$110:$B$112,2,FALSE())=1,InputDataA_GeneralAssumptions!AW24,InputDataA_GeneralAssumptions!AW25)</f>
      </c>
      <c r="AX26" s="115" t="n">
        <f aca="false">IF(VLOOKUP(InputDataA_GeneralAssumptions!$D$24,DataSummary!$A$110:$B$112,2,FALSE())=1,InputDataA_GeneralAssumptions!AX24,InputDataA_GeneralAssumptions!AX25)</f>
      </c>
      <c r="AY26" s="115" t="n">
        <f aca="false">IF(VLOOKUP(InputDataA_GeneralAssumptions!$D$24,DataSummary!$A$110:$B$112,2,FALSE())=1,InputDataA_GeneralAssumptions!AY24,InputDataA_GeneralAssumptions!AY25)</f>
      </c>
      <c r="AZ26" s="115" t="n">
        <f aca="false">IF(VLOOKUP(InputDataA_GeneralAssumptions!$D$24,DataSummary!$A$110:$B$112,2,FALSE())=1,InputDataA_GeneralAssumptions!AZ24,InputDataA_GeneralAssumptions!AZ25)</f>
      </c>
      <c r="BA26" s="115" t="n">
        <f aca="false">IF(VLOOKUP(InputDataA_GeneralAssumptions!$D$24,DataSummary!$A$110:$B$112,2,FALSE())=1,InputDataA_GeneralAssumptions!BA24,InputDataA_GeneralAssumptions!BA25)</f>
      </c>
      <c r="BB26" s="115" t="n">
        <f aca="false">IF(VLOOKUP(InputDataA_GeneralAssumptions!$D$24,DataSummary!$A$110:$B$112,2,FALSE())=1,InputDataA_GeneralAssumptions!BB24,InputDataA_GeneralAssumptions!BB25)</f>
      </c>
      <c r="BC26" s="115" t="n">
        <f aca="false">IF(VLOOKUP(InputDataA_GeneralAssumptions!$D$24,DataSummary!$A$110:$B$112,2,FALSE())=1,InputDataA_GeneralAssumptions!BC24,InputDataA_GeneralAssumptions!BC25)</f>
      </c>
      <c r="BD26" s="115" t="n">
        <f aca="false">IF(VLOOKUP(InputDataA_GeneralAssumptions!$D$24,DataSummary!$A$110:$B$112,2,FALSE())=1,InputDataA_GeneralAssumptions!BD24,InputDataA_GeneralAssumptions!BD25)</f>
      </c>
      <c r="BE26" s="115" t="n">
        <f aca="false">IF(VLOOKUP(InputDataA_GeneralAssumptions!$D$24,DataSummary!$A$110:$B$112,2,FALSE())=1,InputDataA_GeneralAssumptions!BE24,InputDataA_GeneralAssumptions!BE25)</f>
      </c>
      <c r="BF26" s="115" t="n">
        <f aca="false">IF(VLOOKUP(InputDataA_GeneralAssumptions!$D$24,DataSummary!$A$110:$B$112,2,FALSE())=1,InputDataA_GeneralAssumptions!BF24,InputDataA_GeneralAssumptions!BF25)</f>
      </c>
      <c r="BG26" s="115" t="n">
        <f aca="false">IF(VLOOKUP(InputDataA_GeneralAssumptions!$D$24,DataSummary!$A$110:$B$112,2,FALSE())=1,InputDataA_GeneralAssumptions!BG24,InputDataA_GeneralAssumptions!BG25)</f>
      </c>
      <c r="BH26" s="115" t="n">
        <f aca="false">IF(VLOOKUP(InputDataA_GeneralAssumptions!$D$24,DataSummary!$A$110:$B$112,2,FALSE())=1,InputDataA_GeneralAssumptions!BH24,InputDataA_GeneralAssumptions!BH25)</f>
      </c>
      <c r="BI26" s="115" t="n">
        <f aca="false">IF(VLOOKUP(InputDataA_GeneralAssumptions!$D$24,DataSummary!$A$110:$B$112,2,FALSE())=1,InputDataA_GeneralAssumptions!BI24,InputDataA_GeneralAssumptions!BI25)</f>
      </c>
      <c r="BJ26" s="115" t="n">
        <f aca="false">IF(VLOOKUP(InputDataA_GeneralAssumptions!$D$24,DataSummary!$A$110:$B$112,2,FALSE())=1,InputDataA_GeneralAssumptions!BJ24,InputDataA_GeneralAssumptions!BJ25)</f>
      </c>
      <c r="BK26" s="115" t="n">
        <f aca="false">IF(VLOOKUP(InputDataA_GeneralAssumptions!$D$24,DataSummary!$A$110:$B$112,2,FALSE())=1,InputDataA_GeneralAssumptions!BK24,InputDataA_GeneralAssumptions!BK25)</f>
      </c>
      <c r="BL26" s="115" t="n">
        <f aca="false">IF(VLOOKUP(InputDataA_GeneralAssumptions!$D$24,DataSummary!$A$110:$B$112,2,FALSE())=1,InputDataA_GeneralAssumptions!BL24,InputDataA_GeneralAssumptions!BL25)</f>
      </c>
      <c r="BM26" s="115" t="n">
        <f aca="false">IF(VLOOKUP(InputDataA_GeneralAssumptions!$D$24,DataSummary!$A$110:$B$112,2,FALSE())=1,InputDataA_GeneralAssumptions!BM24,InputDataA_GeneralAssumptions!BM25)</f>
      </c>
      <c r="BN26" s="115" t="n">
        <f aca="false">IF(VLOOKUP(InputDataA_GeneralAssumptions!$D$24,DataSummary!$A$110:$B$112,2,FALSE())=1,InputDataA_GeneralAssumptions!BN24,InputDataA_GeneralAssumptions!BN25)</f>
      </c>
      <c r="BO26" s="115" t="n">
        <f aca="false">IF(VLOOKUP(InputDataA_GeneralAssumptions!$D$24,DataSummary!$A$110:$B$112,2,FALSE())=1,InputDataA_GeneralAssumptions!BO24,InputDataA_GeneralAssumptions!BO25)</f>
      </c>
      <c r="BP26" s="115" t="n">
        <f aca="false">IF(VLOOKUP(InputDataA_GeneralAssumptions!$D$24,DataSummary!$A$110:$B$112,2,FALSE())=1,InputDataA_GeneralAssumptions!BP24,InputDataA_GeneralAssumptions!BP25)</f>
      </c>
      <c r="BQ26" s="115" t="n">
        <f aca="false">IF(VLOOKUP(InputDataA_GeneralAssumptions!$D$24,DataSummary!$A$110:$B$112,2,FALSE())=1,InputDataA_GeneralAssumptions!BQ24,InputDataA_GeneralAssumptions!BQ25)</f>
      </c>
      <c r="BR26" s="115" t="n">
        <f aca="false">IF(VLOOKUP(InputDataA_GeneralAssumptions!$D$24,DataSummary!$A$110:$B$112,2,FALSE())=1,InputDataA_GeneralAssumptions!BR24,InputDataA_GeneralAssumptions!BR25)</f>
      </c>
      <c r="BS26" s="115" t="n">
        <f aca="false">IF(VLOOKUP(InputDataA_GeneralAssumptions!$D$24,DataSummary!$A$110:$B$112,2,FALSE())=1,InputDataA_GeneralAssumptions!BS24,InputDataA_GeneralAssumptions!BS25)</f>
      </c>
      <c r="BT26" s="115" t="n">
        <f aca="false">IF(VLOOKUP(InputDataA_GeneralAssumptions!$D$24,DataSummary!$A$110:$B$112,2,FALSE())=1,InputDataA_GeneralAssumptions!BT24,InputDataA_GeneralAssumptions!BT25)</f>
      </c>
      <c r="BU26" s="115" t="n">
        <f aca="false">IF(VLOOKUP(InputDataA_GeneralAssumptions!$D$24,DataSummary!$A$110:$B$112,2,FALSE())=1,InputDataA_GeneralAssumptions!BU24,InputDataA_GeneralAssumptions!BU25)</f>
      </c>
      <c r="BV26" s="115" t="n">
        <f aca="false">IF(VLOOKUP(InputDataA_GeneralAssumptions!$D$24,DataSummary!$A$110:$B$112,2,FALSE())=1,InputDataA_GeneralAssumptions!BV24,InputDataA_GeneralAssumptions!BV25)</f>
      </c>
      <c r="BW26" s="115" t="n">
        <f aca="false">IF(VLOOKUP(InputDataA_GeneralAssumptions!$D$24,DataSummary!$A$110:$B$112,2,FALSE())=1,InputDataA_GeneralAssumptions!BW24,InputDataA_GeneralAssumptions!BW25)</f>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c>
      <c r="D28" s="66" t="str">
        <f aca="false">DataSummary!N4</f>
      </c>
      <c r="E28" s="67" t="str">
        <f aca="false">DataSummary!N5</f>
      </c>
      <c r="F28" s="101" t="str">
        <f aca="false">D33</f>
      </c>
      <c r="G28" s="34" t="s">
        <v>134</v>
      </c>
      <c r="H28" s="129" t="s">
        <v>117</v>
      </c>
      <c r="I28" s="103" t="n">
        <f aca="false">InputDataA_GeneralAssumptions!$D$7</f>
      </c>
      <c r="J28" s="104" t="n">
        <f aca="false">I28+1</f>
      </c>
      <c r="K28" s="104" t="n">
        <f aca="false">J28+1</f>
      </c>
      <c r="L28" s="104" t="n">
        <f aca="false">K28+1</f>
      </c>
      <c r="M28" s="104" t="n">
        <f aca="false">L28+1</f>
      </c>
      <c r="N28" s="104" t="n">
        <f aca="false">M28+1</f>
      </c>
      <c r="O28" s="104" t="n">
        <f aca="false">N28+1</f>
      </c>
      <c r="P28" s="104" t="n">
        <f aca="false">O28+1</f>
      </c>
      <c r="Q28" s="104" t="n">
        <f aca="false">P28+1</f>
      </c>
      <c r="R28" s="104" t="n">
        <f aca="false">Q28+1</f>
      </c>
      <c r="S28" s="104" t="n">
        <f aca="false">R28+1</f>
      </c>
      <c r="T28" s="104" t="n">
        <f aca="false">S28+1</f>
      </c>
      <c r="U28" s="104" t="n">
        <f aca="false">T28+1</f>
      </c>
      <c r="V28" s="104" t="n">
        <f aca="false">U28+1</f>
      </c>
      <c r="W28" s="104" t="n">
        <f aca="false">V28+1</f>
      </c>
      <c r="X28" s="104" t="n">
        <f aca="false">W28+1</f>
      </c>
      <c r="Y28" s="104" t="n">
        <f aca="false">X28+1</f>
      </c>
      <c r="Z28" s="104" t="n">
        <f aca="false">Y28+1</f>
      </c>
      <c r="AA28" s="104" t="n">
        <f aca="false">Z28+1</f>
      </c>
      <c r="AB28" s="104" t="n">
        <f aca="false">AA28+1</f>
      </c>
      <c r="AC28" s="104" t="n">
        <f aca="false">AB28+1</f>
      </c>
      <c r="AD28" s="104" t="n">
        <f aca="false">AC28+1</f>
      </c>
      <c r="AE28" s="104" t="n">
        <f aca="false">AD28+1</f>
      </c>
      <c r="AF28" s="104" t="n">
        <f aca="false">AE28+1</f>
      </c>
      <c r="AG28" s="104" t="n">
        <f aca="false">AF28+1</f>
      </c>
      <c r="AH28" s="104" t="n">
        <f aca="false">AG28+1</f>
      </c>
      <c r="AI28" s="104" t="n">
        <f aca="false">AH28+1</f>
      </c>
      <c r="AJ28" s="104" t="n">
        <f aca="false">AI28+1</f>
      </c>
      <c r="AK28" s="104" t="n">
        <f aca="false">AJ28+1</f>
      </c>
      <c r="AL28" s="104" t="n">
        <f aca="false">AK28+1</f>
      </c>
      <c r="AM28" s="104" t="n">
        <f aca="false">AL28+1</f>
      </c>
      <c r="AN28" s="104" t="n">
        <f aca="false">AM28+1</f>
      </c>
      <c r="AO28" s="104" t="n">
        <f aca="false">AN28+1</f>
      </c>
      <c r="AP28" s="104" t="n">
        <f aca="false">AO28+1</f>
      </c>
      <c r="AQ28" s="104" t="n">
        <f aca="false">AP28+1</f>
      </c>
      <c r="AR28" s="104" t="n">
        <f aca="false">AQ28+1</f>
      </c>
      <c r="AS28" s="105" t="n">
        <f aca="false">AR28+1</f>
      </c>
      <c r="AT28" s="104" t="n">
        <f aca="false">AS28+1</f>
      </c>
      <c r="AU28" s="104" t="n">
        <f aca="false">AT28+1</f>
      </c>
      <c r="AV28" s="104" t="n">
        <f aca="false">AU28+1</f>
      </c>
      <c r="AW28" s="104" t="n">
        <f aca="false">AV28+1</f>
      </c>
      <c r="AX28" s="104" t="n">
        <f aca="false">AW28+1</f>
      </c>
      <c r="AY28" s="104" t="n">
        <f aca="false">AX28+1</f>
      </c>
      <c r="AZ28" s="104" t="n">
        <f aca="false">AY28+1</f>
      </c>
      <c r="BA28" s="104" t="n">
        <f aca="false">AZ28+1</f>
      </c>
      <c r="BB28" s="104" t="n">
        <f aca="false">BA28+1</f>
      </c>
      <c r="BC28" s="104" t="n">
        <f aca="false">BB28+1</f>
      </c>
      <c r="BD28" s="104" t="n">
        <f aca="false">BC28+1</f>
      </c>
      <c r="BE28" s="104" t="n">
        <f aca="false">BD28+1</f>
      </c>
      <c r="BF28" s="104" t="n">
        <f aca="false">BE28+1</f>
      </c>
      <c r="BG28" s="104" t="n">
        <f aca="false">BF28+1</f>
      </c>
      <c r="BH28" s="104" t="n">
        <f aca="false">BG28+1</f>
      </c>
      <c r="BI28" s="104" t="n">
        <f aca="false">BH28+1</f>
      </c>
      <c r="BJ28" s="104" t="n">
        <f aca="false">BI28+1</f>
      </c>
      <c r="BK28" s="104" t="n">
        <f aca="false">BJ28+1</f>
      </c>
      <c r="BL28" s="104" t="n">
        <f aca="false">BK28+1</f>
      </c>
      <c r="BM28" s="104" t="n">
        <f aca="false">BL28+1</f>
      </c>
      <c r="BN28" s="104" t="n">
        <f aca="false">BM28+1</f>
      </c>
      <c r="BO28" s="104" t="n">
        <f aca="false">BN28+1</f>
      </c>
      <c r="BP28" s="104" t="n">
        <f aca="false">BO28+1</f>
      </c>
      <c r="BQ28" s="104" t="n">
        <f aca="false">BP28+1</f>
      </c>
      <c r="BR28" s="104" t="n">
        <f aca="false">BQ28+1</f>
      </c>
      <c r="BS28" s="104" t="n">
        <f aca="false">BR28+1</f>
      </c>
      <c r="BT28" s="104" t="n">
        <f aca="false">BS28+1</f>
      </c>
      <c r="BU28" s="104" t="n">
        <f aca="false">BT28+1</f>
      </c>
      <c r="BV28" s="104" t="n">
        <f aca="false">BU28+1</f>
      </c>
      <c r="BW28" s="105" t="n">
        <f aca="false">BV28+1</f>
      </c>
    </row>
    <row r="29" s="13" customFormat="true" ht="15.75" hidden="false" customHeight="false" outlineLevel="0" collapsed="false">
      <c r="B29" s="54" t="s">
        <v>135</v>
      </c>
      <c r="C29" s="55" t="s">
        <v>119</v>
      </c>
      <c r="D29" s="72" t="n">
        <v>0.01</v>
      </c>
      <c r="E29" s="72" t="n">
        <v>0.01</v>
      </c>
      <c r="F29" s="106" t="str">
        <f aca="false">DataSummary!N4</f>
      </c>
      <c r="G29" s="107" t="s">
        <v>120</v>
      </c>
      <c r="H29" s="108" t="s">
        <v>121</v>
      </c>
      <c r="I29" s="109" t="n">
        <f aca="false">I30</f>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c>
      <c r="AU29" s="121" t="n">
        <f aca="false">AT29</f>
      </c>
      <c r="AV29" s="121" t="n">
        <f aca="false">AU29</f>
      </c>
      <c r="AW29" s="121" t="n">
        <f aca="false">AV29</f>
      </c>
      <c r="AX29" s="121" t="n">
        <f aca="false">AW29</f>
      </c>
      <c r="AY29" s="121" t="n">
        <f aca="false">AX29</f>
      </c>
      <c r="AZ29" s="121" t="n">
        <f aca="false">AY29</f>
      </c>
      <c r="BA29" s="121" t="n">
        <f aca="false">AZ29</f>
      </c>
      <c r="BB29" s="121" t="n">
        <f aca="false">BA29</f>
      </c>
      <c r="BC29" s="121" t="n">
        <f aca="false">BB29</f>
      </c>
      <c r="BD29" s="121" t="n">
        <f aca="false">BC29</f>
      </c>
      <c r="BE29" s="121" t="n">
        <f aca="false">BD29</f>
      </c>
      <c r="BF29" s="121" t="n">
        <f aca="false">BE29</f>
      </c>
      <c r="BG29" s="121" t="n">
        <f aca="false">BF29</f>
      </c>
      <c r="BH29" s="121" t="n">
        <f aca="false">BG29</f>
      </c>
      <c r="BI29" s="121" t="n">
        <f aca="false">BH29</f>
      </c>
      <c r="BJ29" s="121" t="n">
        <f aca="false">BI29</f>
      </c>
      <c r="BK29" s="121" t="n">
        <f aca="false">BJ29</f>
      </c>
      <c r="BL29" s="121" t="n">
        <f aca="false">BK29</f>
      </c>
      <c r="BM29" s="121" t="n">
        <f aca="false">BL29</f>
      </c>
      <c r="BN29" s="121" t="n">
        <f aca="false">BM29</f>
      </c>
      <c r="BO29" s="121" t="n">
        <f aca="false">BN29</f>
      </c>
      <c r="BP29" s="121" t="n">
        <f aca="false">BO29</f>
      </c>
      <c r="BQ29" s="121" t="n">
        <f aca="false">BP29</f>
      </c>
      <c r="BR29" s="121" t="n">
        <f aca="false">BQ29</f>
      </c>
      <c r="BS29" s="121" t="n">
        <f aca="false">BR29</f>
      </c>
      <c r="BT29" s="121" t="n">
        <f aca="false">BS29</f>
      </c>
      <c r="BU29" s="121" t="n">
        <f aca="false">BT29</f>
      </c>
      <c r="BV29" s="121" t="n">
        <f aca="false">BU29</f>
      </c>
      <c r="BW29" s="122" t="n">
        <f aca="false">BV29</f>
      </c>
    </row>
    <row r="30" s="13" customFormat="true" ht="15.75" hidden="false" customHeight="false" outlineLevel="0" collapsed="false">
      <c r="B30" s="54" t="str">
        <f aca="false">"Initial TFP based on "</f>
      </c>
      <c r="C30" s="77" t="s">
        <v>123</v>
      </c>
      <c r="D30" s="113" t="n">
        <f aca="false">IF(ISNUMBER(DataSummary!B211)=TRUE(),DataSummary!B211,".")</f>
      </c>
      <c r="E30" s="113"/>
      <c r="F30" s="106"/>
      <c r="G30" s="111" t="s">
        <v>124</v>
      </c>
      <c r="H30" s="112" t="str">
        <f aca="false">H29</f>
      </c>
      <c r="I30" s="26" t="n">
        <f aca="false">InputDataA_GeneralAssumptions!D31</f>
      </c>
      <c r="J30" s="26" t="n">
        <f aca="false">IF(J28&gt;InputDataA_GeneralAssumptions!$D$35,InputDataA_GeneralAssumptions!$D$34,I30+(InputDataA_GeneralAssumptions!$D$34-$I$30)/(InputDataA_GeneralAssumptions!$D$35-InputDataA_GeneralAssumptions!$D$7))</f>
      </c>
      <c r="K30" s="26" t="n">
        <f aca="false">IF(K28&gt;InputDataA_GeneralAssumptions!$D$35,InputDataA_GeneralAssumptions!$D$34,J30+(InputDataA_GeneralAssumptions!$D$34-$I$30)/(InputDataA_GeneralAssumptions!$D$35-InputDataA_GeneralAssumptions!$D$7))</f>
      </c>
      <c r="L30" s="26" t="n">
        <f aca="false">IF(L28&gt;InputDataA_GeneralAssumptions!$D$35,InputDataA_GeneralAssumptions!$D$34,K30+(InputDataA_GeneralAssumptions!$D$34-$I$30)/(InputDataA_GeneralAssumptions!$D$35-InputDataA_GeneralAssumptions!$D$7))</f>
      </c>
      <c r="M30" s="26" t="n">
        <f aca="false">IF(M28&gt;InputDataA_GeneralAssumptions!$D$35,InputDataA_GeneralAssumptions!$D$34,L30+(InputDataA_GeneralAssumptions!$D$34-$I$30)/(InputDataA_GeneralAssumptions!$D$35-InputDataA_GeneralAssumptions!$D$7))</f>
      </c>
      <c r="N30" s="26" t="n">
        <f aca="false">IF(N28&gt;InputDataA_GeneralAssumptions!$D$35,InputDataA_GeneralAssumptions!$D$34,M30+(InputDataA_GeneralAssumptions!$D$34-$I$30)/(InputDataA_GeneralAssumptions!$D$35-InputDataA_GeneralAssumptions!$D$7))</f>
      </c>
      <c r="O30" s="26" t="n">
        <f aca="false">IF(O28&gt;InputDataA_GeneralAssumptions!$D$35,InputDataA_GeneralAssumptions!$D$34,N30+(InputDataA_GeneralAssumptions!$D$34-$I$30)/(InputDataA_GeneralAssumptions!$D$35-InputDataA_GeneralAssumptions!$D$7))</f>
      </c>
      <c r="P30" s="26" t="n">
        <f aca="false">IF(P28&gt;InputDataA_GeneralAssumptions!$D$35,InputDataA_GeneralAssumptions!$D$34,O30+(InputDataA_GeneralAssumptions!$D$34-$I$30)/(InputDataA_GeneralAssumptions!$D$35-InputDataA_GeneralAssumptions!$D$7))</f>
      </c>
      <c r="Q30" s="26" t="n">
        <f aca="false">IF(Q28&gt;InputDataA_GeneralAssumptions!$D$35,InputDataA_GeneralAssumptions!$D$34,P30+(InputDataA_GeneralAssumptions!$D$34-$I$30)/(InputDataA_GeneralAssumptions!$D$35-InputDataA_GeneralAssumptions!$D$7))</f>
      </c>
      <c r="R30" s="26" t="n">
        <f aca="false">IF(R28&gt;InputDataA_GeneralAssumptions!$D$35,InputDataA_GeneralAssumptions!$D$34,Q30+(InputDataA_GeneralAssumptions!$D$34-$I$30)/(InputDataA_GeneralAssumptions!$D$35-InputDataA_GeneralAssumptions!$D$7))</f>
      </c>
      <c r="S30" s="26" t="n">
        <f aca="false">IF(S28&gt;InputDataA_GeneralAssumptions!$D$35,InputDataA_GeneralAssumptions!$D$34,R30+(InputDataA_GeneralAssumptions!$D$34-$I$30)/(InputDataA_GeneralAssumptions!$D$35-InputDataA_GeneralAssumptions!$D$7))</f>
      </c>
      <c r="T30" s="26" t="n">
        <f aca="false">IF(T28&gt;InputDataA_GeneralAssumptions!$D$35,InputDataA_GeneralAssumptions!$D$34,S30+(InputDataA_GeneralAssumptions!$D$34-$I$30)/(InputDataA_GeneralAssumptions!$D$35-InputDataA_GeneralAssumptions!$D$7))</f>
      </c>
      <c r="U30" s="26" t="n">
        <f aca="false">IF(U28&gt;InputDataA_GeneralAssumptions!$D$35,InputDataA_GeneralAssumptions!$D$34,T30+(InputDataA_GeneralAssumptions!$D$34-$I$30)/(InputDataA_GeneralAssumptions!$D$35-InputDataA_GeneralAssumptions!$D$7))</f>
      </c>
      <c r="V30" s="26" t="n">
        <f aca="false">IF(V28&gt;InputDataA_GeneralAssumptions!$D$35,InputDataA_GeneralAssumptions!$D$34,U30+(InputDataA_GeneralAssumptions!$D$34-$I$30)/(InputDataA_GeneralAssumptions!$D$35-InputDataA_GeneralAssumptions!$D$7))</f>
      </c>
      <c r="W30" s="26" t="n">
        <f aca="false">IF(W28&gt;InputDataA_GeneralAssumptions!$D$35,InputDataA_GeneralAssumptions!$D$34,V30+(InputDataA_GeneralAssumptions!$D$34-$I$30)/(InputDataA_GeneralAssumptions!$D$35-InputDataA_GeneralAssumptions!$D$7))</f>
      </c>
      <c r="X30" s="26" t="n">
        <f aca="false">IF(X28&gt;InputDataA_GeneralAssumptions!$D$35,InputDataA_GeneralAssumptions!$D$34,W30+(InputDataA_GeneralAssumptions!$D$34-$I$30)/(InputDataA_GeneralAssumptions!$D$35-InputDataA_GeneralAssumptions!$D$7))</f>
      </c>
      <c r="Y30" s="26" t="n">
        <f aca="false">IF(Y28&gt;InputDataA_GeneralAssumptions!$D$35,InputDataA_GeneralAssumptions!$D$34,X30+(InputDataA_GeneralAssumptions!$D$34-$I$30)/(InputDataA_GeneralAssumptions!$D$35-InputDataA_GeneralAssumptions!$D$7))</f>
      </c>
      <c r="Z30" s="26" t="n">
        <f aca="false">IF(Z28&gt;InputDataA_GeneralAssumptions!$D$35,InputDataA_GeneralAssumptions!$D$34,Y30+(InputDataA_GeneralAssumptions!$D$34-$I$30)/(InputDataA_GeneralAssumptions!$D$35-InputDataA_GeneralAssumptions!$D$7))</f>
      </c>
      <c r="AA30" s="26" t="n">
        <f aca="false">IF(AA28&gt;InputDataA_GeneralAssumptions!$D$35,InputDataA_GeneralAssumptions!$D$34,Z30+(InputDataA_GeneralAssumptions!$D$34-$I$30)/(InputDataA_GeneralAssumptions!$D$35-InputDataA_GeneralAssumptions!$D$7))</f>
      </c>
      <c r="AB30" s="26" t="n">
        <f aca="false">IF(AB28&gt;InputDataA_GeneralAssumptions!$D$35,InputDataA_GeneralAssumptions!$D$34,AA30+(InputDataA_GeneralAssumptions!$D$34-$I$30)/(InputDataA_GeneralAssumptions!$D$35-InputDataA_GeneralAssumptions!$D$7))</f>
      </c>
      <c r="AC30" s="26" t="n">
        <f aca="false">IF(AC28&gt;InputDataA_GeneralAssumptions!$D$35,InputDataA_GeneralAssumptions!$D$34,AB30+(InputDataA_GeneralAssumptions!$D$34-$I$30)/(InputDataA_GeneralAssumptions!$D$35-InputDataA_GeneralAssumptions!$D$7))</f>
      </c>
      <c r="AD30" s="26" t="n">
        <f aca="false">IF(AD28&gt;InputDataA_GeneralAssumptions!$D$35,InputDataA_GeneralAssumptions!$D$34,AC30+(InputDataA_GeneralAssumptions!$D$34-$I$30)/(InputDataA_GeneralAssumptions!$D$35-InputDataA_GeneralAssumptions!$D$7))</f>
      </c>
      <c r="AE30" s="26" t="n">
        <f aca="false">IF(AE28&gt;InputDataA_GeneralAssumptions!$D$35,InputDataA_GeneralAssumptions!$D$34,AD30+(InputDataA_GeneralAssumptions!$D$34-$I$30)/(InputDataA_GeneralAssumptions!$D$35-InputDataA_GeneralAssumptions!$D$7))</f>
      </c>
      <c r="AF30" s="26" t="n">
        <f aca="false">IF(AF28&gt;InputDataA_GeneralAssumptions!$D$35,InputDataA_GeneralAssumptions!$D$34,AE30+(InputDataA_GeneralAssumptions!$D$34-$I$30)/(InputDataA_GeneralAssumptions!$D$35-InputDataA_GeneralAssumptions!$D$7))</f>
      </c>
      <c r="AG30" s="26" t="n">
        <f aca="false">IF(AG28&gt;InputDataA_GeneralAssumptions!$D$35,InputDataA_GeneralAssumptions!$D$34,AF30+(InputDataA_GeneralAssumptions!$D$34-$I$30)/(InputDataA_GeneralAssumptions!$D$35-InputDataA_GeneralAssumptions!$D$7))</f>
      </c>
      <c r="AH30" s="26" t="n">
        <f aca="false">IF(AH28&gt;InputDataA_GeneralAssumptions!$D$35,InputDataA_GeneralAssumptions!$D$34,AG30+(InputDataA_GeneralAssumptions!$D$34-$I$30)/(InputDataA_GeneralAssumptions!$D$35-InputDataA_GeneralAssumptions!$D$7))</f>
      </c>
      <c r="AI30" s="26" t="n">
        <f aca="false">IF(AI28&gt;InputDataA_GeneralAssumptions!$D$35,InputDataA_GeneralAssumptions!$D$34,AH30+(InputDataA_GeneralAssumptions!$D$34-$I$30)/(InputDataA_GeneralAssumptions!$D$35-InputDataA_GeneralAssumptions!$D$7))</f>
      </c>
      <c r="AJ30" s="26" t="n">
        <f aca="false">IF(AJ28&gt;InputDataA_GeneralAssumptions!$D$35,InputDataA_GeneralAssumptions!$D$34,AI30+(InputDataA_GeneralAssumptions!$D$34-$I$30)/(InputDataA_GeneralAssumptions!$D$35-InputDataA_GeneralAssumptions!$D$7))</f>
      </c>
      <c r="AK30" s="26" t="n">
        <f aca="false">IF(AK28&gt;InputDataA_GeneralAssumptions!$D$35,InputDataA_GeneralAssumptions!$D$34,AJ30+(InputDataA_GeneralAssumptions!$D$34-$I$30)/(InputDataA_GeneralAssumptions!$D$35-InputDataA_GeneralAssumptions!$D$7))</f>
      </c>
      <c r="AL30" s="26" t="n">
        <f aca="false">IF(AL28&gt;InputDataA_GeneralAssumptions!$D$35,InputDataA_GeneralAssumptions!$D$34,AK30+(InputDataA_GeneralAssumptions!$D$34-$I$30)/(InputDataA_GeneralAssumptions!$D$35-InputDataA_GeneralAssumptions!$D$7))</f>
      </c>
      <c r="AM30" s="26" t="n">
        <f aca="false">IF(AM28&gt;InputDataA_GeneralAssumptions!$D$35,InputDataA_GeneralAssumptions!$D$34,AL30+(InputDataA_GeneralAssumptions!$D$34-$I$30)/(InputDataA_GeneralAssumptions!$D$35-InputDataA_GeneralAssumptions!$D$7))</f>
      </c>
      <c r="AN30" s="26" t="n">
        <f aca="false">IF(AN28&gt;InputDataA_GeneralAssumptions!$D$35,InputDataA_GeneralAssumptions!$D$34,AM30+(InputDataA_GeneralAssumptions!$D$34-$I$30)/(InputDataA_GeneralAssumptions!$D$35-InputDataA_GeneralAssumptions!$D$7))</f>
      </c>
      <c r="AO30" s="26" t="n">
        <f aca="false">IF(AO28&gt;InputDataA_GeneralAssumptions!$D$35,InputDataA_GeneralAssumptions!$D$34,AN30+(InputDataA_GeneralAssumptions!$D$34-$I$30)/(InputDataA_GeneralAssumptions!$D$35-InputDataA_GeneralAssumptions!$D$7))</f>
      </c>
      <c r="AP30" s="26" t="n">
        <f aca="false">IF(AP28&gt;InputDataA_GeneralAssumptions!$D$35,InputDataA_GeneralAssumptions!$D$34,AO30+(InputDataA_GeneralAssumptions!$D$34-$I$30)/(InputDataA_GeneralAssumptions!$D$35-InputDataA_GeneralAssumptions!$D$7))</f>
      </c>
      <c r="AQ30" s="26" t="n">
        <f aca="false">IF(AQ28&gt;InputDataA_GeneralAssumptions!$D$35,InputDataA_GeneralAssumptions!$D$34,AP30+(InputDataA_GeneralAssumptions!$D$34-$I$30)/(InputDataA_GeneralAssumptions!$D$35-InputDataA_GeneralAssumptions!$D$7))</f>
      </c>
      <c r="AR30" s="26" t="n">
        <f aca="false">IF(AR28&gt;InputDataA_GeneralAssumptions!$D$35,InputDataA_GeneralAssumptions!$D$34,AQ30+(InputDataA_GeneralAssumptions!$D$34-$I$30)/(InputDataA_GeneralAssumptions!$D$35-InputDataA_GeneralAssumptions!$D$7))</f>
      </c>
      <c r="AS30" s="26" t="n">
        <f aca="false">IF(AS28&gt;InputDataA_GeneralAssumptions!$D$35,InputDataA_GeneralAssumptions!$D$34,AR30+(InputDataA_GeneralAssumptions!$D$34-$I$30)/(InputDataA_GeneralAssumptions!$D$35-InputDataA_GeneralAssumptions!$D$7))</f>
      </c>
      <c r="AT30" s="26" t="n">
        <f aca="false">IF(AT28&gt;InputDataA_GeneralAssumptions!$D$35,InputDataA_GeneralAssumptions!$D$34,AS30+(InputDataA_GeneralAssumptions!$D$34-$I$30)/(InputDataA_GeneralAssumptions!$D$35-InputDataA_GeneralAssumptions!$D$7))</f>
      </c>
      <c r="AU30" s="26" t="n">
        <f aca="false">IF(AU28&gt;InputDataA_GeneralAssumptions!$D$35,InputDataA_GeneralAssumptions!$D$34,AT30+(InputDataA_GeneralAssumptions!$D$34-$I$30)/(InputDataA_GeneralAssumptions!$D$35-InputDataA_GeneralAssumptions!$D$7))</f>
      </c>
      <c r="AV30" s="26" t="n">
        <f aca="false">IF(AV28&gt;InputDataA_GeneralAssumptions!$D$35,InputDataA_GeneralAssumptions!$D$34,AU30+(InputDataA_GeneralAssumptions!$D$34-$I$30)/(InputDataA_GeneralAssumptions!$D$35-InputDataA_GeneralAssumptions!$D$7))</f>
      </c>
      <c r="AW30" s="26" t="n">
        <f aca="false">IF(AW28&gt;InputDataA_GeneralAssumptions!$D$35,InputDataA_GeneralAssumptions!$D$34,AV30+(InputDataA_GeneralAssumptions!$D$34-$I$30)/(InputDataA_GeneralAssumptions!$D$35-InputDataA_GeneralAssumptions!$D$7))</f>
      </c>
      <c r="AX30" s="26" t="n">
        <f aca="false">IF(AX28&gt;InputDataA_GeneralAssumptions!$D$35,InputDataA_GeneralAssumptions!$D$34,AW30+(InputDataA_GeneralAssumptions!$D$34-$I$30)/(InputDataA_GeneralAssumptions!$D$35-InputDataA_GeneralAssumptions!$D$7))</f>
      </c>
      <c r="AY30" s="26" t="n">
        <f aca="false">IF(AY28&gt;InputDataA_GeneralAssumptions!$D$35,InputDataA_GeneralAssumptions!$D$34,AX30+(InputDataA_GeneralAssumptions!$D$34-$I$30)/(InputDataA_GeneralAssumptions!$D$35-InputDataA_GeneralAssumptions!$D$7))</f>
      </c>
      <c r="AZ30" s="26" t="n">
        <f aca="false">IF(AZ28&gt;InputDataA_GeneralAssumptions!$D$35,InputDataA_GeneralAssumptions!$D$34,AY30+(InputDataA_GeneralAssumptions!$D$34-$I$30)/(InputDataA_GeneralAssumptions!$D$35-InputDataA_GeneralAssumptions!$D$7))</f>
      </c>
      <c r="BA30" s="26" t="n">
        <f aca="false">IF(BA28&gt;InputDataA_GeneralAssumptions!$D$35,InputDataA_GeneralAssumptions!$D$34,AZ30+(InputDataA_GeneralAssumptions!$D$34-$I$30)/(InputDataA_GeneralAssumptions!$D$35-InputDataA_GeneralAssumptions!$D$7))</f>
      </c>
      <c r="BB30" s="26" t="n">
        <f aca="false">IF(BB28&gt;InputDataA_GeneralAssumptions!$D$35,InputDataA_GeneralAssumptions!$D$34,BA30+(InputDataA_GeneralAssumptions!$D$34-$I$30)/(InputDataA_GeneralAssumptions!$D$35-InputDataA_GeneralAssumptions!$D$7))</f>
      </c>
      <c r="BC30" s="26" t="n">
        <f aca="false">IF(BC28&gt;InputDataA_GeneralAssumptions!$D$35,InputDataA_GeneralAssumptions!$D$34,BB30+(InputDataA_GeneralAssumptions!$D$34-$I$30)/(InputDataA_GeneralAssumptions!$D$35-InputDataA_GeneralAssumptions!$D$7))</f>
      </c>
      <c r="BD30" s="26" t="n">
        <f aca="false">IF(BD28&gt;InputDataA_GeneralAssumptions!$D$35,InputDataA_GeneralAssumptions!$D$34,BC30+(InputDataA_GeneralAssumptions!$D$34-$I$30)/(InputDataA_GeneralAssumptions!$D$35-InputDataA_GeneralAssumptions!$D$7))</f>
      </c>
      <c r="BE30" s="26" t="n">
        <f aca="false">IF(BE28&gt;InputDataA_GeneralAssumptions!$D$35,InputDataA_GeneralAssumptions!$D$34,BD30+(InputDataA_GeneralAssumptions!$D$34-$I$30)/(InputDataA_GeneralAssumptions!$D$35-InputDataA_GeneralAssumptions!$D$7))</f>
      </c>
      <c r="BF30" s="26" t="n">
        <f aca="false">IF(BF28&gt;InputDataA_GeneralAssumptions!$D$35,InputDataA_GeneralAssumptions!$D$34,BE30+(InputDataA_GeneralAssumptions!$D$34-$I$30)/(InputDataA_GeneralAssumptions!$D$35-InputDataA_GeneralAssumptions!$D$7))</f>
      </c>
      <c r="BG30" s="26" t="n">
        <f aca="false">IF(BG28&gt;InputDataA_GeneralAssumptions!$D$35,InputDataA_GeneralAssumptions!$D$34,BF30+(InputDataA_GeneralAssumptions!$D$34-$I$30)/(InputDataA_GeneralAssumptions!$D$35-InputDataA_GeneralAssumptions!$D$7))</f>
      </c>
      <c r="BH30" s="26" t="n">
        <f aca="false">IF(BH28&gt;InputDataA_GeneralAssumptions!$D$35,InputDataA_GeneralAssumptions!$D$34,BG30+(InputDataA_GeneralAssumptions!$D$34-$I$30)/(InputDataA_GeneralAssumptions!$D$35-InputDataA_GeneralAssumptions!$D$7))</f>
      </c>
      <c r="BI30" s="26" t="n">
        <f aca="false">IF(BI28&gt;InputDataA_GeneralAssumptions!$D$35,InputDataA_GeneralAssumptions!$D$34,BH30+(InputDataA_GeneralAssumptions!$D$34-$I$30)/(InputDataA_GeneralAssumptions!$D$35-InputDataA_GeneralAssumptions!$D$7))</f>
      </c>
      <c r="BJ30" s="26" t="n">
        <f aca="false">IF(BJ28&gt;InputDataA_GeneralAssumptions!$D$35,InputDataA_GeneralAssumptions!$D$34,BI30+(InputDataA_GeneralAssumptions!$D$34-$I$30)/(InputDataA_GeneralAssumptions!$D$35-InputDataA_GeneralAssumptions!$D$7))</f>
      </c>
      <c r="BK30" s="26" t="n">
        <f aca="false">IF(BK28&gt;InputDataA_GeneralAssumptions!$D$35,InputDataA_GeneralAssumptions!$D$34,BJ30+(InputDataA_GeneralAssumptions!$D$34-$I$30)/(InputDataA_GeneralAssumptions!$D$35-InputDataA_GeneralAssumptions!$D$7))</f>
      </c>
      <c r="BL30" s="26" t="n">
        <f aca="false">IF(BL28&gt;InputDataA_GeneralAssumptions!$D$35,InputDataA_GeneralAssumptions!$D$34,BK30+(InputDataA_GeneralAssumptions!$D$34-$I$30)/(InputDataA_GeneralAssumptions!$D$35-InputDataA_GeneralAssumptions!$D$7))</f>
      </c>
      <c r="BM30" s="26" t="n">
        <f aca="false">IF(BM28&gt;InputDataA_GeneralAssumptions!$D$35,InputDataA_GeneralAssumptions!$D$34,BL30+(InputDataA_GeneralAssumptions!$D$34-$I$30)/(InputDataA_GeneralAssumptions!$D$35-InputDataA_GeneralAssumptions!$D$7))</f>
      </c>
      <c r="BN30" s="26" t="n">
        <f aca="false">IF(BN28&gt;InputDataA_GeneralAssumptions!$D$35,InputDataA_GeneralAssumptions!$D$34,BM30+(InputDataA_GeneralAssumptions!$D$34-$I$30)/(InputDataA_GeneralAssumptions!$D$35-InputDataA_GeneralAssumptions!$D$7))</f>
      </c>
      <c r="BO30" s="26" t="n">
        <f aca="false">IF(BO28&gt;InputDataA_GeneralAssumptions!$D$35,InputDataA_GeneralAssumptions!$D$34,BN30+(InputDataA_GeneralAssumptions!$D$34-$I$30)/(InputDataA_GeneralAssumptions!$D$35-InputDataA_GeneralAssumptions!$D$7))</f>
      </c>
      <c r="BP30" s="26" t="n">
        <f aca="false">IF(BP28&gt;InputDataA_GeneralAssumptions!$D$35,InputDataA_GeneralAssumptions!$D$34,BO30+(InputDataA_GeneralAssumptions!$D$34-$I$30)/(InputDataA_GeneralAssumptions!$D$35-InputDataA_GeneralAssumptions!$D$7))</f>
      </c>
      <c r="BQ30" s="26" t="n">
        <f aca="false">IF(BQ28&gt;InputDataA_GeneralAssumptions!$D$35,InputDataA_GeneralAssumptions!$D$34,BP30+(InputDataA_GeneralAssumptions!$D$34-$I$30)/(InputDataA_GeneralAssumptions!$D$35-InputDataA_GeneralAssumptions!$D$7))</f>
      </c>
      <c r="BR30" s="26" t="n">
        <f aca="false">IF(BR28&gt;InputDataA_GeneralAssumptions!$D$35,InputDataA_GeneralAssumptions!$D$34,BQ30+(InputDataA_GeneralAssumptions!$D$34-$I$30)/(InputDataA_GeneralAssumptions!$D$35-InputDataA_GeneralAssumptions!$D$7))</f>
      </c>
      <c r="BS30" s="26" t="n">
        <f aca="false">IF(BS28&gt;InputDataA_GeneralAssumptions!$D$35,InputDataA_GeneralAssumptions!$D$34,BR30+(InputDataA_GeneralAssumptions!$D$34-$I$30)/(InputDataA_GeneralAssumptions!$D$35-InputDataA_GeneralAssumptions!$D$7))</f>
      </c>
      <c r="BT30" s="26" t="n">
        <f aca="false">IF(BT28&gt;InputDataA_GeneralAssumptions!$D$35,InputDataA_GeneralAssumptions!$D$34,BS30+(InputDataA_GeneralAssumptions!$D$34-$I$30)/(InputDataA_GeneralAssumptions!$D$35-InputDataA_GeneralAssumptions!$D$7))</f>
      </c>
      <c r="BU30" s="26" t="n">
        <f aca="false">IF(BU28&gt;InputDataA_GeneralAssumptions!$D$35,InputDataA_GeneralAssumptions!$D$34,BT30+(InputDataA_GeneralAssumptions!$D$34-$I$30)/(InputDataA_GeneralAssumptions!$D$35-InputDataA_GeneralAssumptions!$D$7))</f>
      </c>
      <c r="BV30" s="26" t="n">
        <f aca="false">IF(BV28&gt;InputDataA_GeneralAssumptions!$D$35,InputDataA_GeneralAssumptions!$D$34,BU30+(InputDataA_GeneralAssumptions!$D$34-$I$30)/(InputDataA_GeneralAssumptions!$D$35-InputDataA_GeneralAssumptions!$D$7))</f>
      </c>
      <c r="BW30" s="26" t="n">
        <f aca="false">IF(BW28&gt;InputDataA_GeneralAssumptions!$D$35,InputDataA_GeneralAssumptions!$D$34,BV30+(InputDataA_GeneralAssumptions!$D$34-$I$30)/(InputDataA_GeneralAssumptions!$D$35-InputDataA_GeneralAssumptions!$D$7))</f>
      </c>
    </row>
    <row r="31" s="13" customFormat="true" ht="15.75" hidden="false" customHeight="false" outlineLevel="0" collapsed="false">
      <c r="B31" s="54" t="s">
        <v>136</v>
      </c>
      <c r="C31" s="55" t="s">
        <v>119</v>
      </c>
      <c r="D31" s="113" t="n">
        <f aca="false">IF(ISBLANK(D29)=TRUE(),D30,D29)</f>
      </c>
      <c r="E31" s="113" t="n">
        <f aca="false">IF(ISBLANK(E29)=TRUE(),D30,E29)</f>
      </c>
      <c r="F31" s="106"/>
      <c r="G31" s="114" t="s">
        <v>126</v>
      </c>
      <c r="H31" s="112" t="str">
        <f aca="false">H30</f>
      </c>
      <c r="I31" s="115" t="n">
        <f aca="false">IF(VLOOKUP(InputDataA_GeneralAssumptions!$D$33,DataSummary!$A$110:$B$112,2,FALSE())=1,InputDataA_GeneralAssumptions!I29,InputDataA_GeneralAssumptions!I30)</f>
      </c>
      <c r="J31" s="115" t="n">
        <f aca="false">IF(VLOOKUP(InputDataA_GeneralAssumptions!$D$33,DataSummary!$A$110:$B$112,2,FALSE())=1,InputDataA_GeneralAssumptions!J29,InputDataA_GeneralAssumptions!J30)</f>
      </c>
      <c r="K31" s="115" t="n">
        <f aca="false">IF(VLOOKUP(InputDataA_GeneralAssumptions!$D$33,DataSummary!$A$110:$B$112,2,FALSE())=1,InputDataA_GeneralAssumptions!K29,InputDataA_GeneralAssumptions!K30)</f>
      </c>
      <c r="L31" s="115" t="n">
        <f aca="false">IF(VLOOKUP(InputDataA_GeneralAssumptions!$D$33,DataSummary!$A$110:$B$112,2,FALSE())=1,InputDataA_GeneralAssumptions!L29,InputDataA_GeneralAssumptions!L30)</f>
      </c>
      <c r="M31" s="115" t="n">
        <f aca="false">IF(VLOOKUP(InputDataA_GeneralAssumptions!$D$33,DataSummary!$A$110:$B$112,2,FALSE())=1,InputDataA_GeneralAssumptions!M29,InputDataA_GeneralAssumptions!M30)</f>
      </c>
      <c r="N31" s="115" t="n">
        <f aca="false">IF(VLOOKUP(InputDataA_GeneralAssumptions!$D$33,DataSummary!$A$110:$B$112,2,FALSE())=1,InputDataA_GeneralAssumptions!N29,InputDataA_GeneralAssumptions!N30)</f>
      </c>
      <c r="O31" s="115" t="n">
        <f aca="false">IF(VLOOKUP(InputDataA_GeneralAssumptions!$D$33,DataSummary!$A$110:$B$112,2,FALSE())=1,InputDataA_GeneralAssumptions!O29,InputDataA_GeneralAssumptions!O30)</f>
      </c>
      <c r="P31" s="115" t="n">
        <f aca="false">IF(VLOOKUP(InputDataA_GeneralAssumptions!$D$33,DataSummary!$A$110:$B$112,2,FALSE())=1,InputDataA_GeneralAssumptions!P29,InputDataA_GeneralAssumptions!P30)</f>
      </c>
      <c r="Q31" s="115" t="n">
        <f aca="false">IF(VLOOKUP(InputDataA_GeneralAssumptions!$D$33,DataSummary!$A$110:$B$112,2,FALSE())=1,InputDataA_GeneralAssumptions!Q29,InputDataA_GeneralAssumptions!Q30)</f>
      </c>
      <c r="R31" s="115" t="n">
        <f aca="false">IF(VLOOKUP(InputDataA_GeneralAssumptions!$D$33,DataSummary!$A$110:$B$112,2,FALSE())=1,InputDataA_GeneralAssumptions!R29,InputDataA_GeneralAssumptions!R30)</f>
      </c>
      <c r="S31" s="115" t="n">
        <f aca="false">IF(VLOOKUP(InputDataA_GeneralAssumptions!$D$33,DataSummary!$A$110:$B$112,2,FALSE())=1,InputDataA_GeneralAssumptions!S29,InputDataA_GeneralAssumptions!S30)</f>
      </c>
      <c r="T31" s="115" t="n">
        <f aca="false">IF(VLOOKUP(InputDataA_GeneralAssumptions!$D$33,DataSummary!$A$110:$B$112,2,FALSE())=1,InputDataA_GeneralAssumptions!T29,InputDataA_GeneralAssumptions!T30)</f>
      </c>
      <c r="U31" s="115" t="n">
        <f aca="false">IF(VLOOKUP(InputDataA_GeneralAssumptions!$D$33,DataSummary!$A$110:$B$112,2,FALSE())=1,InputDataA_GeneralAssumptions!U29,InputDataA_GeneralAssumptions!U30)</f>
      </c>
      <c r="V31" s="115" t="n">
        <f aca="false">IF(VLOOKUP(InputDataA_GeneralAssumptions!$D$33,DataSummary!$A$110:$B$112,2,FALSE())=1,InputDataA_GeneralAssumptions!V29,InputDataA_GeneralAssumptions!V30)</f>
      </c>
      <c r="W31" s="115" t="n">
        <f aca="false">IF(VLOOKUP(InputDataA_GeneralAssumptions!$D$33,DataSummary!$A$110:$B$112,2,FALSE())=1,InputDataA_GeneralAssumptions!W29,InputDataA_GeneralAssumptions!W30)</f>
      </c>
      <c r="X31" s="115" t="n">
        <f aca="false">IF(VLOOKUP(InputDataA_GeneralAssumptions!$D$33,DataSummary!$A$110:$B$112,2,FALSE())=1,InputDataA_GeneralAssumptions!X29,InputDataA_GeneralAssumptions!X30)</f>
      </c>
      <c r="Y31" s="115" t="n">
        <f aca="false">IF(VLOOKUP(InputDataA_GeneralAssumptions!$D$33,DataSummary!$A$110:$B$112,2,FALSE())=1,InputDataA_GeneralAssumptions!Y29,InputDataA_GeneralAssumptions!Y30)</f>
      </c>
      <c r="Z31" s="115" t="n">
        <f aca="false">IF(VLOOKUP(InputDataA_GeneralAssumptions!$D$33,DataSummary!$A$110:$B$112,2,FALSE())=1,InputDataA_GeneralAssumptions!Z29,InputDataA_GeneralAssumptions!Z30)</f>
      </c>
      <c r="AA31" s="115" t="n">
        <f aca="false">IF(VLOOKUP(InputDataA_GeneralAssumptions!$D$33,DataSummary!$A$110:$B$112,2,FALSE())=1,InputDataA_GeneralAssumptions!AA29,InputDataA_GeneralAssumptions!AA30)</f>
      </c>
      <c r="AB31" s="115" t="n">
        <f aca="false">IF(VLOOKUP(InputDataA_GeneralAssumptions!$D$33,DataSummary!$A$110:$B$112,2,FALSE())=1,InputDataA_GeneralAssumptions!AB29,InputDataA_GeneralAssumptions!AB30)</f>
      </c>
      <c r="AC31" s="115" t="n">
        <f aca="false">IF(VLOOKUP(InputDataA_GeneralAssumptions!$D$33,DataSummary!$A$110:$B$112,2,FALSE())=1,InputDataA_GeneralAssumptions!AC29,InputDataA_GeneralAssumptions!AC30)</f>
      </c>
      <c r="AD31" s="115" t="n">
        <f aca="false">IF(VLOOKUP(InputDataA_GeneralAssumptions!$D$33,DataSummary!$A$110:$B$112,2,FALSE())=1,InputDataA_GeneralAssumptions!AD29,InputDataA_GeneralAssumptions!AD30)</f>
      </c>
      <c r="AE31" s="115" t="n">
        <f aca="false">IF(VLOOKUP(InputDataA_GeneralAssumptions!$D$33,DataSummary!$A$110:$B$112,2,FALSE())=1,InputDataA_GeneralAssumptions!AE29,InputDataA_GeneralAssumptions!AE30)</f>
      </c>
      <c r="AF31" s="115" t="n">
        <f aca="false">IF(VLOOKUP(InputDataA_GeneralAssumptions!$D$33,DataSummary!$A$110:$B$112,2,FALSE())=1,InputDataA_GeneralAssumptions!AF29,InputDataA_GeneralAssumptions!AF30)</f>
      </c>
      <c r="AG31" s="115" t="n">
        <f aca="false">IF(VLOOKUP(InputDataA_GeneralAssumptions!$D$33,DataSummary!$A$110:$B$112,2,FALSE())=1,InputDataA_GeneralAssumptions!AG29,InputDataA_GeneralAssumptions!AG30)</f>
      </c>
      <c r="AH31" s="115" t="n">
        <f aca="false">IF(VLOOKUP(InputDataA_GeneralAssumptions!$D$33,DataSummary!$A$110:$B$112,2,FALSE())=1,InputDataA_GeneralAssumptions!AH29,InputDataA_GeneralAssumptions!AH30)</f>
      </c>
      <c r="AI31" s="115" t="n">
        <f aca="false">IF(VLOOKUP(InputDataA_GeneralAssumptions!$D$33,DataSummary!$A$110:$B$112,2,FALSE())=1,InputDataA_GeneralAssumptions!AI29,InputDataA_GeneralAssumptions!AI30)</f>
      </c>
      <c r="AJ31" s="115" t="n">
        <f aca="false">IF(VLOOKUP(InputDataA_GeneralAssumptions!$D$33,DataSummary!$A$110:$B$112,2,FALSE())=1,InputDataA_GeneralAssumptions!AJ29,InputDataA_GeneralAssumptions!AJ30)</f>
      </c>
      <c r="AK31" s="115" t="n">
        <f aca="false">IF(VLOOKUP(InputDataA_GeneralAssumptions!$D$33,DataSummary!$A$110:$B$112,2,FALSE())=1,InputDataA_GeneralAssumptions!AK29,InputDataA_GeneralAssumptions!AK30)</f>
      </c>
      <c r="AL31" s="115" t="n">
        <f aca="false">IF(VLOOKUP(InputDataA_GeneralAssumptions!$D$33,DataSummary!$A$110:$B$112,2,FALSE())=1,InputDataA_GeneralAssumptions!AL29,InputDataA_GeneralAssumptions!AL30)</f>
      </c>
      <c r="AM31" s="115" t="n">
        <f aca="false">IF(VLOOKUP(InputDataA_GeneralAssumptions!$D$33,DataSummary!$A$110:$B$112,2,FALSE())=1,InputDataA_GeneralAssumptions!AM29,InputDataA_GeneralAssumptions!AM30)</f>
      </c>
      <c r="AN31" s="115" t="n">
        <f aca="false">IF(VLOOKUP(InputDataA_GeneralAssumptions!$D$33,DataSummary!$A$110:$B$112,2,FALSE())=1,InputDataA_GeneralAssumptions!AN29,InputDataA_GeneralAssumptions!AN30)</f>
      </c>
      <c r="AO31" s="115" t="n">
        <f aca="false">IF(VLOOKUP(InputDataA_GeneralAssumptions!$D$33,DataSummary!$A$110:$B$112,2,FALSE())=1,InputDataA_GeneralAssumptions!AO29,InputDataA_GeneralAssumptions!AO30)</f>
      </c>
      <c r="AP31" s="115" t="n">
        <f aca="false">IF(VLOOKUP(InputDataA_GeneralAssumptions!$D$33,DataSummary!$A$110:$B$112,2,FALSE())=1,InputDataA_GeneralAssumptions!AP29,InputDataA_GeneralAssumptions!AP30)</f>
      </c>
      <c r="AQ31" s="115" t="n">
        <f aca="false">IF(VLOOKUP(InputDataA_GeneralAssumptions!$D$33,DataSummary!$A$110:$B$112,2,FALSE())=1,InputDataA_GeneralAssumptions!AQ29,InputDataA_GeneralAssumptions!AQ30)</f>
      </c>
      <c r="AR31" s="115" t="n">
        <f aca="false">IF(VLOOKUP(InputDataA_GeneralAssumptions!$D$33,DataSummary!$A$110:$B$112,2,FALSE())=1,InputDataA_GeneralAssumptions!AR29,InputDataA_GeneralAssumptions!AR30)</f>
      </c>
      <c r="AS31" s="115" t="n">
        <f aca="false">IF(VLOOKUP(InputDataA_GeneralAssumptions!$D$33,DataSummary!$A$110:$B$112,2,FALSE())=1,InputDataA_GeneralAssumptions!AS29,InputDataA_GeneralAssumptions!AS30)</f>
      </c>
      <c r="AT31" s="115" t="n">
        <f aca="false">IF(VLOOKUP(InputDataA_GeneralAssumptions!$D$33,DataSummary!$A$110:$B$112,2,FALSE())=1,InputDataA_GeneralAssumptions!AT29,InputDataA_GeneralAssumptions!AT30)</f>
      </c>
      <c r="AU31" s="115" t="n">
        <f aca="false">IF(VLOOKUP(InputDataA_GeneralAssumptions!$D$33,DataSummary!$A$110:$B$112,2,FALSE())=1,InputDataA_GeneralAssumptions!AU29,InputDataA_GeneralAssumptions!AU30)</f>
      </c>
      <c r="AV31" s="115" t="n">
        <f aca="false">IF(VLOOKUP(InputDataA_GeneralAssumptions!$D$33,DataSummary!$A$110:$B$112,2,FALSE())=1,InputDataA_GeneralAssumptions!AV29,InputDataA_GeneralAssumptions!AV30)</f>
      </c>
      <c r="AW31" s="115" t="n">
        <f aca="false">IF(VLOOKUP(InputDataA_GeneralAssumptions!$D$33,DataSummary!$A$110:$B$112,2,FALSE())=1,InputDataA_GeneralAssumptions!AW29,InputDataA_GeneralAssumptions!AW30)</f>
      </c>
      <c r="AX31" s="115" t="n">
        <f aca="false">IF(VLOOKUP(InputDataA_GeneralAssumptions!$D$33,DataSummary!$A$110:$B$112,2,FALSE())=1,InputDataA_GeneralAssumptions!AX29,InputDataA_GeneralAssumptions!AX30)</f>
      </c>
      <c r="AY31" s="115" t="n">
        <f aca="false">IF(VLOOKUP(InputDataA_GeneralAssumptions!$D$33,DataSummary!$A$110:$B$112,2,FALSE())=1,InputDataA_GeneralAssumptions!AY29,InputDataA_GeneralAssumptions!AY30)</f>
      </c>
      <c r="AZ31" s="115" t="n">
        <f aca="false">IF(VLOOKUP(InputDataA_GeneralAssumptions!$D$33,DataSummary!$A$110:$B$112,2,FALSE())=1,InputDataA_GeneralAssumptions!AZ29,InputDataA_GeneralAssumptions!AZ30)</f>
      </c>
      <c r="BA31" s="115" t="n">
        <f aca="false">IF(VLOOKUP(InputDataA_GeneralAssumptions!$D$33,DataSummary!$A$110:$B$112,2,FALSE())=1,InputDataA_GeneralAssumptions!BA29,InputDataA_GeneralAssumptions!BA30)</f>
      </c>
      <c r="BB31" s="115" t="n">
        <f aca="false">IF(VLOOKUP(InputDataA_GeneralAssumptions!$D$33,DataSummary!$A$110:$B$112,2,FALSE())=1,InputDataA_GeneralAssumptions!BB29,InputDataA_GeneralAssumptions!BB30)</f>
      </c>
      <c r="BC31" s="115" t="n">
        <f aca="false">IF(VLOOKUP(InputDataA_GeneralAssumptions!$D$33,DataSummary!$A$110:$B$112,2,FALSE())=1,InputDataA_GeneralAssumptions!BC29,InputDataA_GeneralAssumptions!BC30)</f>
      </c>
      <c r="BD31" s="115" t="n">
        <f aca="false">IF(VLOOKUP(InputDataA_GeneralAssumptions!$D$33,DataSummary!$A$110:$B$112,2,FALSE())=1,InputDataA_GeneralAssumptions!BD29,InputDataA_GeneralAssumptions!BD30)</f>
      </c>
      <c r="BE31" s="115" t="n">
        <f aca="false">IF(VLOOKUP(InputDataA_GeneralAssumptions!$D$33,DataSummary!$A$110:$B$112,2,FALSE())=1,InputDataA_GeneralAssumptions!BE29,InputDataA_GeneralAssumptions!BE30)</f>
      </c>
      <c r="BF31" s="115" t="n">
        <f aca="false">IF(VLOOKUP(InputDataA_GeneralAssumptions!$D$33,DataSummary!$A$110:$B$112,2,FALSE())=1,InputDataA_GeneralAssumptions!BF29,InputDataA_GeneralAssumptions!BF30)</f>
      </c>
      <c r="BG31" s="115" t="n">
        <f aca="false">IF(VLOOKUP(InputDataA_GeneralAssumptions!$D$33,DataSummary!$A$110:$B$112,2,FALSE())=1,InputDataA_GeneralAssumptions!BG29,InputDataA_GeneralAssumptions!BG30)</f>
      </c>
      <c r="BH31" s="115" t="n">
        <f aca="false">IF(VLOOKUP(InputDataA_GeneralAssumptions!$D$33,DataSummary!$A$110:$B$112,2,FALSE())=1,InputDataA_GeneralAssumptions!BH29,InputDataA_GeneralAssumptions!BH30)</f>
      </c>
      <c r="BI31" s="115" t="n">
        <f aca="false">IF(VLOOKUP(InputDataA_GeneralAssumptions!$D$33,DataSummary!$A$110:$B$112,2,FALSE())=1,InputDataA_GeneralAssumptions!BI29,InputDataA_GeneralAssumptions!BI30)</f>
      </c>
      <c r="BJ31" s="115" t="n">
        <f aca="false">IF(VLOOKUP(InputDataA_GeneralAssumptions!$D$33,DataSummary!$A$110:$B$112,2,FALSE())=1,InputDataA_GeneralAssumptions!BJ29,InputDataA_GeneralAssumptions!BJ30)</f>
      </c>
      <c r="BK31" s="115" t="n">
        <f aca="false">IF(VLOOKUP(InputDataA_GeneralAssumptions!$D$33,DataSummary!$A$110:$B$112,2,FALSE())=1,InputDataA_GeneralAssumptions!BK29,InputDataA_GeneralAssumptions!BK30)</f>
      </c>
      <c r="BL31" s="115" t="n">
        <f aca="false">IF(VLOOKUP(InputDataA_GeneralAssumptions!$D$33,DataSummary!$A$110:$B$112,2,FALSE())=1,InputDataA_GeneralAssumptions!BL29,InputDataA_GeneralAssumptions!BL30)</f>
      </c>
      <c r="BM31" s="115" t="n">
        <f aca="false">IF(VLOOKUP(InputDataA_GeneralAssumptions!$D$33,DataSummary!$A$110:$B$112,2,FALSE())=1,InputDataA_GeneralAssumptions!BM29,InputDataA_GeneralAssumptions!BM30)</f>
      </c>
      <c r="BN31" s="115" t="n">
        <f aca="false">IF(VLOOKUP(InputDataA_GeneralAssumptions!$D$33,DataSummary!$A$110:$B$112,2,FALSE())=1,InputDataA_GeneralAssumptions!BN29,InputDataA_GeneralAssumptions!BN30)</f>
      </c>
      <c r="BO31" s="115" t="n">
        <f aca="false">IF(VLOOKUP(InputDataA_GeneralAssumptions!$D$33,DataSummary!$A$110:$B$112,2,FALSE())=1,InputDataA_GeneralAssumptions!BO29,InputDataA_GeneralAssumptions!BO30)</f>
      </c>
      <c r="BP31" s="115" t="n">
        <f aca="false">IF(VLOOKUP(InputDataA_GeneralAssumptions!$D$33,DataSummary!$A$110:$B$112,2,FALSE())=1,InputDataA_GeneralAssumptions!BP29,InputDataA_GeneralAssumptions!BP30)</f>
      </c>
      <c r="BQ31" s="115" t="n">
        <f aca="false">IF(VLOOKUP(InputDataA_GeneralAssumptions!$D$33,DataSummary!$A$110:$B$112,2,FALSE())=1,InputDataA_GeneralAssumptions!BQ29,InputDataA_GeneralAssumptions!BQ30)</f>
      </c>
      <c r="BR31" s="115" t="n">
        <f aca="false">IF(VLOOKUP(InputDataA_GeneralAssumptions!$D$33,DataSummary!$A$110:$B$112,2,FALSE())=1,InputDataA_GeneralAssumptions!BR29,InputDataA_GeneralAssumptions!BR30)</f>
      </c>
      <c r="BS31" s="115" t="n">
        <f aca="false">IF(VLOOKUP(InputDataA_GeneralAssumptions!$D$33,DataSummary!$A$110:$B$112,2,FALSE())=1,InputDataA_GeneralAssumptions!BS29,InputDataA_GeneralAssumptions!BS30)</f>
      </c>
      <c r="BT31" s="115" t="n">
        <f aca="false">IF(VLOOKUP(InputDataA_GeneralAssumptions!$D$33,DataSummary!$A$110:$B$112,2,FALSE())=1,InputDataA_GeneralAssumptions!BT29,InputDataA_GeneralAssumptions!BT30)</f>
      </c>
      <c r="BU31" s="115" t="n">
        <f aca="false">IF(VLOOKUP(InputDataA_GeneralAssumptions!$D$33,DataSummary!$A$110:$B$112,2,FALSE())=1,InputDataA_GeneralAssumptions!BU29,InputDataA_GeneralAssumptions!BU30)</f>
      </c>
      <c r="BV31" s="115" t="n">
        <f aca="false">IF(VLOOKUP(InputDataA_GeneralAssumptions!$D$33,DataSummary!$A$110:$B$112,2,FALSE())=1,InputDataA_GeneralAssumptions!BV29,InputDataA_GeneralAssumptions!BV30)</f>
      </c>
      <c r="BW31" s="115" t="n">
        <f aca="false">IF(VLOOKUP(InputDataA_GeneralAssumptions!$D$33,DataSummary!$A$110:$B$112,2,FALSE())=1,InputDataA_GeneralAssumptions!BW29,InputDataA_GeneralAssumptions!BW30)</f>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c>
      <c r="G33" s="107" t="s">
        <v>120</v>
      </c>
      <c r="H33" s="108" t="s">
        <v>121</v>
      </c>
      <c r="I33" s="109" t="n">
        <f aca="false">I34</f>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c>
      <c r="E34" s="123" t="n">
        <f aca="false">D34</f>
      </c>
      <c r="F34" s="136"/>
      <c r="G34" s="111" t="s">
        <v>124</v>
      </c>
      <c r="H34" s="112" t="str">
        <f aca="false">H33</f>
      </c>
      <c r="I34" s="26" t="n">
        <f aca="false">InputDataA_GeneralAssumptions!E31</f>
      </c>
      <c r="J34" s="26" t="n">
        <f aca="false">IF(J28&gt;InputDataA_GeneralAssumptions!$E$35,InputDataA_GeneralAssumptions!$E$34,I34+(InputDataA_GeneralAssumptions!$E$34-InputDataA_GeneralAssumptions!$I$34)/(InputDataA_GeneralAssumptions!$E$35-InputDataA_GeneralAssumptions!$D$7))</f>
      </c>
      <c r="K34" s="26" t="n">
        <f aca="false">IF(K28&gt;InputDataA_GeneralAssumptions!$E$35,InputDataA_GeneralAssumptions!$E$34,J34+(InputDataA_GeneralAssumptions!$E$34-InputDataA_GeneralAssumptions!$I$34)/(InputDataA_GeneralAssumptions!$E$35-InputDataA_GeneralAssumptions!$D$7))</f>
      </c>
      <c r="L34" s="26" t="n">
        <f aca="false">IF(L28&gt;InputDataA_GeneralAssumptions!$E$35,InputDataA_GeneralAssumptions!$E$34,K34+(InputDataA_GeneralAssumptions!$E$34-InputDataA_GeneralAssumptions!$I$34)/(InputDataA_GeneralAssumptions!$E$35-InputDataA_GeneralAssumptions!$D$7))</f>
      </c>
      <c r="M34" s="26" t="n">
        <f aca="false">IF(M28&gt;InputDataA_GeneralAssumptions!$E$35,InputDataA_GeneralAssumptions!$E$34,L34+(InputDataA_GeneralAssumptions!$E$34-InputDataA_GeneralAssumptions!$I$34)/(InputDataA_GeneralAssumptions!$E$35-InputDataA_GeneralAssumptions!$D$7))</f>
      </c>
      <c r="N34" s="26" t="n">
        <f aca="false">IF(N28&gt;InputDataA_GeneralAssumptions!$E$35,InputDataA_GeneralAssumptions!$E$34,M34+(InputDataA_GeneralAssumptions!$E$34-InputDataA_GeneralAssumptions!$I$34)/(InputDataA_GeneralAssumptions!$E$35-InputDataA_GeneralAssumptions!$D$7))</f>
      </c>
      <c r="O34" s="26" t="n">
        <f aca="false">IF(O28&gt;InputDataA_GeneralAssumptions!$E$35,InputDataA_GeneralAssumptions!$E$34,N34+(InputDataA_GeneralAssumptions!$E$34-InputDataA_GeneralAssumptions!$I$34)/(InputDataA_GeneralAssumptions!$E$35-InputDataA_GeneralAssumptions!$D$7))</f>
      </c>
      <c r="P34" s="26" t="n">
        <f aca="false">IF(P28&gt;InputDataA_GeneralAssumptions!$E$35,InputDataA_GeneralAssumptions!$E$34,O34+(InputDataA_GeneralAssumptions!$E$34-InputDataA_GeneralAssumptions!$I$34)/(InputDataA_GeneralAssumptions!$E$35-InputDataA_GeneralAssumptions!$D$7))</f>
      </c>
      <c r="Q34" s="26" t="n">
        <f aca="false">IF(Q28&gt;InputDataA_GeneralAssumptions!$E$35,InputDataA_GeneralAssumptions!$E$34,P34+(InputDataA_GeneralAssumptions!$E$34-InputDataA_GeneralAssumptions!$I$34)/(InputDataA_GeneralAssumptions!$E$35-InputDataA_GeneralAssumptions!$D$7))</f>
      </c>
      <c r="R34" s="26" t="n">
        <f aca="false">IF(R28&gt;InputDataA_GeneralAssumptions!$E$35,InputDataA_GeneralAssumptions!$E$34,Q34+(InputDataA_GeneralAssumptions!$E$34-InputDataA_GeneralAssumptions!$I$34)/(InputDataA_GeneralAssumptions!$E$35-InputDataA_GeneralAssumptions!$D$7))</f>
      </c>
      <c r="S34" s="26" t="n">
        <f aca="false">IF(S28&gt;InputDataA_GeneralAssumptions!$E$35,InputDataA_GeneralAssumptions!$E$34,R34+(InputDataA_GeneralAssumptions!$E$34-InputDataA_GeneralAssumptions!$I$34)/(InputDataA_GeneralAssumptions!$E$35-InputDataA_GeneralAssumptions!$D$7))</f>
      </c>
      <c r="T34" s="26" t="n">
        <f aca="false">IF(T28&gt;InputDataA_GeneralAssumptions!$E$35,InputDataA_GeneralAssumptions!$E$34,S34+(InputDataA_GeneralAssumptions!$E$34-InputDataA_GeneralAssumptions!$I$34)/(InputDataA_GeneralAssumptions!$E$35-InputDataA_GeneralAssumptions!$D$7))</f>
      </c>
      <c r="U34" s="26" t="n">
        <f aca="false">IF(U28&gt;InputDataA_GeneralAssumptions!$E$35,InputDataA_GeneralAssumptions!$E$34,T34+(InputDataA_GeneralAssumptions!$E$34-InputDataA_GeneralAssumptions!$I$34)/(InputDataA_GeneralAssumptions!$E$35-InputDataA_GeneralAssumptions!$D$7))</f>
      </c>
      <c r="V34" s="26" t="n">
        <f aca="false">IF(V28&gt;InputDataA_GeneralAssumptions!$E$35,InputDataA_GeneralAssumptions!$E$34,U34+(InputDataA_GeneralAssumptions!$E$34-InputDataA_GeneralAssumptions!$I$34)/(InputDataA_GeneralAssumptions!$E$35-InputDataA_GeneralAssumptions!$D$7))</f>
      </c>
      <c r="W34" s="26" t="n">
        <f aca="false">IF(W28&gt;InputDataA_GeneralAssumptions!$E$35,InputDataA_GeneralAssumptions!$E$34,V34+(InputDataA_GeneralAssumptions!$E$34-InputDataA_GeneralAssumptions!$I$34)/(InputDataA_GeneralAssumptions!$E$35-InputDataA_GeneralAssumptions!$D$7))</f>
      </c>
      <c r="X34" s="26" t="n">
        <f aca="false">IF(X28&gt;InputDataA_GeneralAssumptions!$E$35,InputDataA_GeneralAssumptions!$E$34,W34+(InputDataA_GeneralAssumptions!$E$34-InputDataA_GeneralAssumptions!$I$34)/(InputDataA_GeneralAssumptions!$E$35-InputDataA_GeneralAssumptions!$D$7))</f>
      </c>
      <c r="Y34" s="26" t="n">
        <f aca="false">IF(Y28&gt;InputDataA_GeneralAssumptions!$E$35,InputDataA_GeneralAssumptions!$E$34,X34+(InputDataA_GeneralAssumptions!$E$34-InputDataA_GeneralAssumptions!$I$34)/(InputDataA_GeneralAssumptions!$E$35-InputDataA_GeneralAssumptions!$D$7))</f>
      </c>
      <c r="Z34" s="26" t="n">
        <f aca="false">IF(Z28&gt;InputDataA_GeneralAssumptions!$E$35,InputDataA_GeneralAssumptions!$E$34,Y34+(InputDataA_GeneralAssumptions!$E$34-InputDataA_GeneralAssumptions!$I$34)/(InputDataA_GeneralAssumptions!$E$35-InputDataA_GeneralAssumptions!$D$7))</f>
      </c>
      <c r="AA34" s="26" t="n">
        <f aca="false">IF(AA28&gt;InputDataA_GeneralAssumptions!$E$35,InputDataA_GeneralAssumptions!$E$34,Z34+(InputDataA_GeneralAssumptions!$E$34-InputDataA_GeneralAssumptions!$I$34)/(InputDataA_GeneralAssumptions!$E$35-InputDataA_GeneralAssumptions!$D$7))</f>
      </c>
      <c r="AB34" s="26" t="n">
        <f aca="false">IF(AB28&gt;InputDataA_GeneralAssumptions!$E$35,InputDataA_GeneralAssumptions!$E$34,AA34+(InputDataA_GeneralAssumptions!$E$34-InputDataA_GeneralAssumptions!$I$34)/(InputDataA_GeneralAssumptions!$E$35-InputDataA_GeneralAssumptions!$D$7))</f>
      </c>
      <c r="AC34" s="26" t="n">
        <f aca="false">IF(AC28&gt;InputDataA_GeneralAssumptions!$E$35,InputDataA_GeneralAssumptions!$E$34,AB34+(InputDataA_GeneralAssumptions!$E$34-InputDataA_GeneralAssumptions!$I$34)/(InputDataA_GeneralAssumptions!$E$35-InputDataA_GeneralAssumptions!$D$7))</f>
      </c>
      <c r="AD34" s="26" t="n">
        <f aca="false">IF(AD28&gt;InputDataA_GeneralAssumptions!$E$35,InputDataA_GeneralAssumptions!$E$34,AC34+(InputDataA_GeneralAssumptions!$E$34-InputDataA_GeneralAssumptions!$I$34)/(InputDataA_GeneralAssumptions!$E$35-InputDataA_GeneralAssumptions!$D$7))</f>
      </c>
      <c r="AE34" s="26" t="n">
        <f aca="false">IF(AE28&gt;InputDataA_GeneralAssumptions!$E$35,InputDataA_GeneralAssumptions!$E$34,AD34+(InputDataA_GeneralAssumptions!$E$34-InputDataA_GeneralAssumptions!$I$34)/(InputDataA_GeneralAssumptions!$E$35-InputDataA_GeneralAssumptions!$D$7))</f>
      </c>
      <c r="AF34" s="26" t="n">
        <f aca="false">IF(AF28&gt;InputDataA_GeneralAssumptions!$E$35,InputDataA_GeneralAssumptions!$E$34,AE34+(InputDataA_GeneralAssumptions!$E$34-InputDataA_GeneralAssumptions!$I$34)/(InputDataA_GeneralAssumptions!$E$35-InputDataA_GeneralAssumptions!$D$7))</f>
      </c>
      <c r="AG34" s="26" t="n">
        <f aca="false">IF(AG28&gt;InputDataA_GeneralAssumptions!$E$35,InputDataA_GeneralAssumptions!$E$34,AF34+(InputDataA_GeneralAssumptions!$E$34-InputDataA_GeneralAssumptions!$I$34)/(InputDataA_GeneralAssumptions!$E$35-InputDataA_GeneralAssumptions!$D$7))</f>
      </c>
      <c r="AH34" s="26" t="n">
        <f aca="false">IF(AH28&gt;InputDataA_GeneralAssumptions!$E$35,InputDataA_GeneralAssumptions!$E$34,AG34+(InputDataA_GeneralAssumptions!$E$34-InputDataA_GeneralAssumptions!$I$34)/(InputDataA_GeneralAssumptions!$E$35-InputDataA_GeneralAssumptions!$D$7))</f>
      </c>
      <c r="AI34" s="26" t="n">
        <f aca="false">IF(AI28&gt;InputDataA_GeneralAssumptions!$E$35,InputDataA_GeneralAssumptions!$E$34,AH34+(InputDataA_GeneralAssumptions!$E$34-InputDataA_GeneralAssumptions!$I$34)/(InputDataA_GeneralAssumptions!$E$35-InputDataA_GeneralAssumptions!$D$7))</f>
      </c>
      <c r="AJ34" s="26" t="n">
        <f aca="false">IF(AJ28&gt;InputDataA_GeneralAssumptions!$E$35,InputDataA_GeneralAssumptions!$E$34,AI34+(InputDataA_GeneralAssumptions!$E$34-InputDataA_GeneralAssumptions!$I$34)/(InputDataA_GeneralAssumptions!$E$35-InputDataA_GeneralAssumptions!$D$7))</f>
      </c>
      <c r="AK34" s="26" t="n">
        <f aca="false">IF(AK28&gt;InputDataA_GeneralAssumptions!$E$35,InputDataA_GeneralAssumptions!$E$34,AJ34+(InputDataA_GeneralAssumptions!$E$34-InputDataA_GeneralAssumptions!$I$34)/(InputDataA_GeneralAssumptions!$E$35-InputDataA_GeneralAssumptions!$D$7))</f>
      </c>
      <c r="AL34" s="26" t="n">
        <f aca="false">IF(AL28&gt;InputDataA_GeneralAssumptions!$E$35,InputDataA_GeneralAssumptions!$E$34,AK34+(InputDataA_GeneralAssumptions!$E$34-InputDataA_GeneralAssumptions!$I$34)/(InputDataA_GeneralAssumptions!$E$35-InputDataA_GeneralAssumptions!$D$7))</f>
      </c>
      <c r="AM34" s="26" t="n">
        <f aca="false">IF(AM28&gt;InputDataA_GeneralAssumptions!$E$35,InputDataA_GeneralAssumptions!$E$34,AL34+(InputDataA_GeneralAssumptions!$E$34-InputDataA_GeneralAssumptions!$I$34)/(InputDataA_GeneralAssumptions!$E$35-InputDataA_GeneralAssumptions!$D$7))</f>
      </c>
      <c r="AN34" s="26" t="n">
        <f aca="false">IF(AN28&gt;InputDataA_GeneralAssumptions!$E$35,InputDataA_GeneralAssumptions!$E$34,AM34+(InputDataA_GeneralAssumptions!$E$34-InputDataA_GeneralAssumptions!$I$34)/(InputDataA_GeneralAssumptions!$E$35-InputDataA_GeneralAssumptions!$D$7))</f>
      </c>
      <c r="AO34" s="26" t="n">
        <f aca="false">IF(AO28&gt;InputDataA_GeneralAssumptions!$E$35,InputDataA_GeneralAssumptions!$E$34,AN34+(InputDataA_GeneralAssumptions!$E$34-InputDataA_GeneralAssumptions!$I$34)/(InputDataA_GeneralAssumptions!$E$35-InputDataA_GeneralAssumptions!$D$7))</f>
      </c>
      <c r="AP34" s="26" t="n">
        <f aca="false">IF(AP28&gt;InputDataA_GeneralAssumptions!$E$35,InputDataA_GeneralAssumptions!$E$34,AO34+(InputDataA_GeneralAssumptions!$E$34-InputDataA_GeneralAssumptions!$I$34)/(InputDataA_GeneralAssumptions!$E$35-InputDataA_GeneralAssumptions!$D$7))</f>
      </c>
      <c r="AQ34" s="26" t="n">
        <f aca="false">IF(AQ28&gt;InputDataA_GeneralAssumptions!$E$35,InputDataA_GeneralAssumptions!$E$34,AP34+(InputDataA_GeneralAssumptions!$E$34-InputDataA_GeneralAssumptions!$I$34)/(InputDataA_GeneralAssumptions!$E$35-InputDataA_GeneralAssumptions!$D$7))</f>
      </c>
      <c r="AR34" s="26" t="n">
        <f aca="false">IF(AR28&gt;InputDataA_GeneralAssumptions!$E$35,InputDataA_GeneralAssumptions!$E$34,AQ34+(InputDataA_GeneralAssumptions!$E$34-InputDataA_GeneralAssumptions!$I$34)/(InputDataA_GeneralAssumptions!$E$35-InputDataA_GeneralAssumptions!$D$7))</f>
      </c>
      <c r="AS34" s="26" t="n">
        <f aca="false">IF(AS28&gt;InputDataA_GeneralAssumptions!$E$35,InputDataA_GeneralAssumptions!$E$34,AR34+(InputDataA_GeneralAssumptions!$E$34-InputDataA_GeneralAssumptions!$I$34)/(InputDataA_GeneralAssumptions!$E$35-InputDataA_GeneralAssumptions!$D$7))</f>
      </c>
      <c r="AT34" s="26" t="n">
        <f aca="false">IF(AT28&gt;InputDataA_GeneralAssumptions!$E$35,InputDataA_GeneralAssumptions!$E$34,AS34+(InputDataA_GeneralAssumptions!$E$34-InputDataA_GeneralAssumptions!$I$34)/(InputDataA_GeneralAssumptions!$E$35-InputDataA_GeneralAssumptions!$D$7))</f>
      </c>
      <c r="AU34" s="26" t="n">
        <f aca="false">IF(AU28&gt;InputDataA_GeneralAssumptions!$E$35,InputDataA_GeneralAssumptions!$E$34,AT34+(InputDataA_GeneralAssumptions!$E$34-InputDataA_GeneralAssumptions!$I$34)/(InputDataA_GeneralAssumptions!$E$35-InputDataA_GeneralAssumptions!$D$7))</f>
      </c>
      <c r="AV34" s="26" t="n">
        <f aca="false">IF(AV28&gt;InputDataA_GeneralAssumptions!$E$35,InputDataA_GeneralAssumptions!$E$34,AU34+(InputDataA_GeneralAssumptions!$E$34-InputDataA_GeneralAssumptions!$I$34)/(InputDataA_GeneralAssumptions!$E$35-InputDataA_GeneralAssumptions!$D$7))</f>
      </c>
      <c r="AW34" s="26" t="n">
        <f aca="false">IF(AW28&gt;InputDataA_GeneralAssumptions!$E$35,InputDataA_GeneralAssumptions!$E$34,AV34+(InputDataA_GeneralAssumptions!$E$34-InputDataA_GeneralAssumptions!$I$34)/(InputDataA_GeneralAssumptions!$E$35-InputDataA_GeneralAssumptions!$D$7))</f>
      </c>
      <c r="AX34" s="26" t="n">
        <f aca="false">IF(AX28&gt;InputDataA_GeneralAssumptions!$E$35,InputDataA_GeneralAssumptions!$E$34,AW34+(InputDataA_GeneralAssumptions!$E$34-InputDataA_GeneralAssumptions!$I$34)/(InputDataA_GeneralAssumptions!$E$35-InputDataA_GeneralAssumptions!$D$7))</f>
      </c>
      <c r="AY34" s="26" t="n">
        <f aca="false">IF(AY28&gt;InputDataA_GeneralAssumptions!$E$35,InputDataA_GeneralAssumptions!$E$34,AX34+(InputDataA_GeneralAssumptions!$E$34-InputDataA_GeneralAssumptions!$I$34)/(InputDataA_GeneralAssumptions!$E$35-InputDataA_GeneralAssumptions!$D$7))</f>
      </c>
      <c r="AZ34" s="26" t="n">
        <f aca="false">IF(AZ28&gt;InputDataA_GeneralAssumptions!$E$35,InputDataA_GeneralAssumptions!$E$34,AY34+(InputDataA_GeneralAssumptions!$E$34-InputDataA_GeneralAssumptions!$I$34)/(InputDataA_GeneralAssumptions!$E$35-InputDataA_GeneralAssumptions!$D$7))</f>
      </c>
      <c r="BA34" s="26" t="n">
        <f aca="false">IF(BA28&gt;InputDataA_GeneralAssumptions!$E$35,InputDataA_GeneralAssumptions!$E$34,AZ34+(InputDataA_GeneralAssumptions!$E$34-InputDataA_GeneralAssumptions!$I$34)/(InputDataA_GeneralAssumptions!$E$35-InputDataA_GeneralAssumptions!$D$7))</f>
      </c>
      <c r="BB34" s="26" t="n">
        <f aca="false">IF(BB28&gt;InputDataA_GeneralAssumptions!$E$35,InputDataA_GeneralAssumptions!$E$34,BA34+(InputDataA_GeneralAssumptions!$E$34-InputDataA_GeneralAssumptions!$I$34)/(InputDataA_GeneralAssumptions!$E$35-InputDataA_GeneralAssumptions!$D$7))</f>
      </c>
      <c r="BC34" s="26" t="n">
        <f aca="false">IF(BC28&gt;InputDataA_GeneralAssumptions!$E$35,InputDataA_GeneralAssumptions!$E$34,BB34+(InputDataA_GeneralAssumptions!$E$34-InputDataA_GeneralAssumptions!$I$34)/(InputDataA_GeneralAssumptions!$E$35-InputDataA_GeneralAssumptions!$D$7))</f>
      </c>
      <c r="BD34" s="26" t="n">
        <f aca="false">IF(BD28&gt;InputDataA_GeneralAssumptions!$E$35,InputDataA_GeneralAssumptions!$E$34,BC34+(InputDataA_GeneralAssumptions!$E$34-InputDataA_GeneralAssumptions!$I$34)/(InputDataA_GeneralAssumptions!$E$35-InputDataA_GeneralAssumptions!$D$7))</f>
      </c>
      <c r="BE34" s="26" t="n">
        <f aca="false">IF(BE28&gt;InputDataA_GeneralAssumptions!$E$35,InputDataA_GeneralAssumptions!$E$34,BD34+(InputDataA_GeneralAssumptions!$E$34-InputDataA_GeneralAssumptions!$I$34)/(InputDataA_GeneralAssumptions!$E$35-InputDataA_GeneralAssumptions!$D$7))</f>
      </c>
      <c r="BF34" s="26" t="n">
        <f aca="false">IF(BF28&gt;InputDataA_GeneralAssumptions!$E$35,InputDataA_GeneralAssumptions!$E$34,BE34+(InputDataA_GeneralAssumptions!$E$34-InputDataA_GeneralAssumptions!$I$34)/(InputDataA_GeneralAssumptions!$E$35-InputDataA_GeneralAssumptions!$D$7))</f>
      </c>
      <c r="BG34" s="26" t="n">
        <f aca="false">IF(BG28&gt;InputDataA_GeneralAssumptions!$E$35,InputDataA_GeneralAssumptions!$E$34,BF34+(InputDataA_GeneralAssumptions!$E$34-InputDataA_GeneralAssumptions!$I$34)/(InputDataA_GeneralAssumptions!$E$35-InputDataA_GeneralAssumptions!$D$7))</f>
      </c>
      <c r="BH34" s="26" t="n">
        <f aca="false">IF(BH28&gt;InputDataA_GeneralAssumptions!$E$35,InputDataA_GeneralAssumptions!$E$34,BG34+(InputDataA_GeneralAssumptions!$E$34-InputDataA_GeneralAssumptions!$I$34)/(InputDataA_GeneralAssumptions!$E$35-InputDataA_GeneralAssumptions!$D$7))</f>
      </c>
      <c r="BI34" s="26" t="n">
        <f aca="false">IF(BI28&gt;InputDataA_GeneralAssumptions!$E$35,InputDataA_GeneralAssumptions!$E$34,BH34+(InputDataA_GeneralAssumptions!$E$34-InputDataA_GeneralAssumptions!$I$34)/(InputDataA_GeneralAssumptions!$E$35-InputDataA_GeneralAssumptions!$D$7))</f>
      </c>
      <c r="BJ34" s="26" t="n">
        <f aca="false">IF(BJ28&gt;InputDataA_GeneralAssumptions!$E$35,InputDataA_GeneralAssumptions!$E$34,BI34+(InputDataA_GeneralAssumptions!$E$34-InputDataA_GeneralAssumptions!$I$34)/(InputDataA_GeneralAssumptions!$E$35-InputDataA_GeneralAssumptions!$D$7))</f>
      </c>
      <c r="BK34" s="26" t="n">
        <f aca="false">IF(BK28&gt;InputDataA_GeneralAssumptions!$E$35,InputDataA_GeneralAssumptions!$E$34,BJ34+(InputDataA_GeneralAssumptions!$E$34-InputDataA_GeneralAssumptions!$I$34)/(InputDataA_GeneralAssumptions!$E$35-InputDataA_GeneralAssumptions!$D$7))</f>
      </c>
      <c r="BL34" s="26" t="n">
        <f aca="false">IF(BL28&gt;InputDataA_GeneralAssumptions!$E$35,InputDataA_GeneralAssumptions!$E$34,BK34+(InputDataA_GeneralAssumptions!$E$34-InputDataA_GeneralAssumptions!$I$34)/(InputDataA_GeneralAssumptions!$E$35-InputDataA_GeneralAssumptions!$D$7))</f>
      </c>
      <c r="BM34" s="26" t="n">
        <f aca="false">IF(BM28&gt;InputDataA_GeneralAssumptions!$E$35,InputDataA_GeneralAssumptions!$E$34,BL34+(InputDataA_GeneralAssumptions!$E$34-InputDataA_GeneralAssumptions!$I$34)/(InputDataA_GeneralAssumptions!$E$35-InputDataA_GeneralAssumptions!$D$7))</f>
      </c>
      <c r="BN34" s="26" t="n">
        <f aca="false">IF(BN28&gt;InputDataA_GeneralAssumptions!$E$35,InputDataA_GeneralAssumptions!$E$34,BM34+(InputDataA_GeneralAssumptions!$E$34-InputDataA_GeneralAssumptions!$I$34)/(InputDataA_GeneralAssumptions!$E$35-InputDataA_GeneralAssumptions!$D$7))</f>
      </c>
      <c r="BO34" s="26" t="n">
        <f aca="false">IF(BO28&gt;InputDataA_GeneralAssumptions!$E$35,InputDataA_GeneralAssumptions!$E$34,BN34+(InputDataA_GeneralAssumptions!$E$34-InputDataA_GeneralAssumptions!$I$34)/(InputDataA_GeneralAssumptions!$E$35-InputDataA_GeneralAssumptions!$D$7))</f>
      </c>
      <c r="BP34" s="26" t="n">
        <f aca="false">IF(BP28&gt;InputDataA_GeneralAssumptions!$E$35,InputDataA_GeneralAssumptions!$E$34,BO34+(InputDataA_GeneralAssumptions!$E$34-InputDataA_GeneralAssumptions!$I$34)/(InputDataA_GeneralAssumptions!$E$35-InputDataA_GeneralAssumptions!$D$7))</f>
      </c>
      <c r="BQ34" s="26" t="n">
        <f aca="false">IF(BQ28&gt;InputDataA_GeneralAssumptions!$E$35,InputDataA_GeneralAssumptions!$E$34,BP34+(InputDataA_GeneralAssumptions!$E$34-InputDataA_GeneralAssumptions!$I$34)/(InputDataA_GeneralAssumptions!$E$35-InputDataA_GeneralAssumptions!$D$7))</f>
      </c>
      <c r="BR34" s="26" t="n">
        <f aca="false">IF(BR28&gt;InputDataA_GeneralAssumptions!$E$35,InputDataA_GeneralAssumptions!$E$34,BQ34+(InputDataA_GeneralAssumptions!$E$34-InputDataA_GeneralAssumptions!$I$34)/(InputDataA_GeneralAssumptions!$E$35-InputDataA_GeneralAssumptions!$D$7))</f>
      </c>
      <c r="BS34" s="26" t="n">
        <f aca="false">IF(BS28&gt;InputDataA_GeneralAssumptions!$E$35,InputDataA_GeneralAssumptions!$E$34,BR34+(InputDataA_GeneralAssumptions!$E$34-InputDataA_GeneralAssumptions!$I$34)/(InputDataA_GeneralAssumptions!$E$35-InputDataA_GeneralAssumptions!$D$7))</f>
      </c>
      <c r="BT34" s="26" t="n">
        <f aca="false">IF(BT28&gt;InputDataA_GeneralAssumptions!$E$35,InputDataA_GeneralAssumptions!$E$34,BS34+(InputDataA_GeneralAssumptions!$E$34-InputDataA_GeneralAssumptions!$I$34)/(InputDataA_GeneralAssumptions!$E$35-InputDataA_GeneralAssumptions!$D$7))</f>
      </c>
      <c r="BU34" s="26" t="n">
        <f aca="false">IF(BU28&gt;InputDataA_GeneralAssumptions!$E$35,InputDataA_GeneralAssumptions!$E$34,BT34+(InputDataA_GeneralAssumptions!$E$34-InputDataA_GeneralAssumptions!$I$34)/(InputDataA_GeneralAssumptions!$E$35-InputDataA_GeneralAssumptions!$D$7))</f>
      </c>
      <c r="BV34" s="26" t="n">
        <f aca="false">IF(BV28&gt;InputDataA_GeneralAssumptions!$E$35,InputDataA_GeneralAssumptions!$E$34,BU34+(InputDataA_GeneralAssumptions!$E$34-InputDataA_GeneralAssumptions!$I$34)/(InputDataA_GeneralAssumptions!$E$35-InputDataA_GeneralAssumptions!$D$7))</f>
      </c>
      <c r="BW34" s="26" t="n">
        <f aca="false">IF(BW28&gt;InputDataA_GeneralAssumptions!$E$35,InputDataA_GeneralAssumptions!$E$34,BV34+(InputDataA_GeneralAssumptions!$E$34-InputDataA_GeneralAssumptions!$I$34)/(InputDataA_GeneralAssumptions!$E$35-InputDataA_GeneralAssumptions!$D$7))</f>
      </c>
    </row>
    <row r="35" customFormat="false" ht="15.75" hidden="false" customHeight="false" outlineLevel="0" collapsed="false">
      <c r="B35" s="54" t="s">
        <v>139</v>
      </c>
      <c r="C35" s="55" t="s">
        <v>94</v>
      </c>
      <c r="D35" s="137" t="n">
        <v>2030</v>
      </c>
      <c r="E35" s="56" t="n">
        <f aca="false">D35</f>
      </c>
      <c r="F35" s="136"/>
      <c r="G35" s="114" t="s">
        <v>132</v>
      </c>
      <c r="H35" s="138" t="str">
        <f aca="false">H34</f>
      </c>
      <c r="I35" s="115" t="n">
        <f aca="false">IF(VLOOKUP(InputDataA_GeneralAssumptions!$D$33,DataSummary!$A$110:$B$112,2,FALSE())=1,InputDataA_GeneralAssumptions!I33,InputDataA_GeneralAssumptions!I34)</f>
      </c>
      <c r="J35" s="115" t="n">
        <f aca="false">IF(VLOOKUP(InputDataA_GeneralAssumptions!$D$33,DataSummary!$A$110:$B$112,2,FALSE())=1,InputDataA_GeneralAssumptions!J33,InputDataA_GeneralAssumptions!J34)</f>
      </c>
      <c r="K35" s="115" t="n">
        <f aca="false">IF(VLOOKUP(InputDataA_GeneralAssumptions!$D$33,DataSummary!$A$110:$B$112,2,FALSE())=1,InputDataA_GeneralAssumptions!K33,InputDataA_GeneralAssumptions!K34)</f>
      </c>
      <c r="L35" s="115" t="n">
        <f aca="false">IF(VLOOKUP(InputDataA_GeneralAssumptions!$D$33,DataSummary!$A$110:$B$112,2,FALSE())=1,InputDataA_GeneralAssumptions!L33,InputDataA_GeneralAssumptions!L34)</f>
      </c>
      <c r="M35" s="115" t="n">
        <f aca="false">IF(VLOOKUP(InputDataA_GeneralAssumptions!$D$33,DataSummary!$A$110:$B$112,2,FALSE())=1,InputDataA_GeneralAssumptions!M33,InputDataA_GeneralAssumptions!M34)</f>
      </c>
      <c r="N35" s="115" t="n">
        <f aca="false">IF(VLOOKUP(InputDataA_GeneralAssumptions!$D$33,DataSummary!$A$110:$B$112,2,FALSE())=1,InputDataA_GeneralAssumptions!N33,InputDataA_GeneralAssumptions!N34)</f>
      </c>
      <c r="O35" s="115" t="n">
        <f aca="false">IF(VLOOKUP(InputDataA_GeneralAssumptions!$D$33,DataSummary!$A$110:$B$112,2,FALSE())=1,InputDataA_GeneralAssumptions!O33,InputDataA_GeneralAssumptions!O34)</f>
      </c>
      <c r="P35" s="115" t="n">
        <f aca="false">IF(VLOOKUP(InputDataA_GeneralAssumptions!$D$33,DataSummary!$A$110:$B$112,2,FALSE())=1,InputDataA_GeneralAssumptions!P33,InputDataA_GeneralAssumptions!P34)</f>
      </c>
      <c r="Q35" s="115" t="n">
        <f aca="false">IF(VLOOKUP(InputDataA_GeneralAssumptions!$D$33,DataSummary!$A$110:$B$112,2,FALSE())=1,InputDataA_GeneralAssumptions!Q33,InputDataA_GeneralAssumptions!Q34)</f>
      </c>
      <c r="R35" s="115" t="n">
        <f aca="false">IF(VLOOKUP(InputDataA_GeneralAssumptions!$D$33,DataSummary!$A$110:$B$112,2,FALSE())=1,InputDataA_GeneralAssumptions!R33,InputDataA_GeneralAssumptions!R34)</f>
      </c>
      <c r="S35" s="115" t="n">
        <f aca="false">IF(VLOOKUP(InputDataA_GeneralAssumptions!$D$33,DataSummary!$A$110:$B$112,2,FALSE())=1,InputDataA_GeneralAssumptions!S33,InputDataA_GeneralAssumptions!S34)</f>
      </c>
      <c r="T35" s="115" t="n">
        <f aca="false">IF(VLOOKUP(InputDataA_GeneralAssumptions!$D$33,DataSummary!$A$110:$B$112,2,FALSE())=1,InputDataA_GeneralAssumptions!T33,InputDataA_GeneralAssumptions!T34)</f>
      </c>
      <c r="U35" s="115" t="n">
        <f aca="false">IF(VLOOKUP(InputDataA_GeneralAssumptions!$D$33,DataSummary!$A$110:$B$112,2,FALSE())=1,InputDataA_GeneralAssumptions!U33,InputDataA_GeneralAssumptions!U34)</f>
      </c>
      <c r="V35" s="115" t="n">
        <f aca="false">IF(VLOOKUP(InputDataA_GeneralAssumptions!$D$33,DataSummary!$A$110:$B$112,2,FALSE())=1,InputDataA_GeneralAssumptions!V33,InputDataA_GeneralAssumptions!V34)</f>
      </c>
      <c r="W35" s="115" t="n">
        <f aca="false">IF(VLOOKUP(InputDataA_GeneralAssumptions!$D$33,DataSummary!$A$110:$B$112,2,FALSE())=1,InputDataA_GeneralAssumptions!W33,InputDataA_GeneralAssumptions!W34)</f>
      </c>
      <c r="X35" s="115" t="n">
        <f aca="false">IF(VLOOKUP(InputDataA_GeneralAssumptions!$D$33,DataSummary!$A$110:$B$112,2,FALSE())=1,InputDataA_GeneralAssumptions!X33,InputDataA_GeneralAssumptions!X34)</f>
      </c>
      <c r="Y35" s="115" t="n">
        <f aca="false">IF(VLOOKUP(InputDataA_GeneralAssumptions!$D$33,DataSummary!$A$110:$B$112,2,FALSE())=1,InputDataA_GeneralAssumptions!Y33,InputDataA_GeneralAssumptions!Y34)</f>
      </c>
      <c r="Z35" s="115" t="n">
        <f aca="false">IF(VLOOKUP(InputDataA_GeneralAssumptions!$D$33,DataSummary!$A$110:$B$112,2,FALSE())=1,InputDataA_GeneralAssumptions!Z33,InputDataA_GeneralAssumptions!Z34)</f>
      </c>
      <c r="AA35" s="115" t="n">
        <f aca="false">IF(VLOOKUP(InputDataA_GeneralAssumptions!$D$33,DataSummary!$A$110:$B$112,2,FALSE())=1,InputDataA_GeneralAssumptions!AA33,InputDataA_GeneralAssumptions!AA34)</f>
      </c>
      <c r="AB35" s="115" t="n">
        <f aca="false">IF(VLOOKUP(InputDataA_GeneralAssumptions!$D$33,DataSummary!$A$110:$B$112,2,FALSE())=1,InputDataA_GeneralAssumptions!AB33,InputDataA_GeneralAssumptions!AB34)</f>
      </c>
      <c r="AC35" s="115" t="n">
        <f aca="false">IF(VLOOKUP(InputDataA_GeneralAssumptions!$D$33,DataSummary!$A$110:$B$112,2,FALSE())=1,InputDataA_GeneralAssumptions!AC33,InputDataA_GeneralAssumptions!AC34)</f>
      </c>
      <c r="AD35" s="115" t="n">
        <f aca="false">IF(VLOOKUP(InputDataA_GeneralAssumptions!$D$33,DataSummary!$A$110:$B$112,2,FALSE())=1,InputDataA_GeneralAssumptions!AD33,InputDataA_GeneralAssumptions!AD34)</f>
      </c>
      <c r="AE35" s="115" t="n">
        <f aca="false">IF(VLOOKUP(InputDataA_GeneralAssumptions!$D$33,DataSummary!$A$110:$B$112,2,FALSE())=1,InputDataA_GeneralAssumptions!AE33,InputDataA_GeneralAssumptions!AE34)</f>
      </c>
      <c r="AF35" s="115" t="n">
        <f aca="false">IF(VLOOKUP(InputDataA_GeneralAssumptions!$D$33,DataSummary!$A$110:$B$112,2,FALSE())=1,InputDataA_GeneralAssumptions!AF33,InputDataA_GeneralAssumptions!AF34)</f>
      </c>
      <c r="AG35" s="115" t="n">
        <f aca="false">IF(VLOOKUP(InputDataA_GeneralAssumptions!$D$33,DataSummary!$A$110:$B$112,2,FALSE())=1,InputDataA_GeneralAssumptions!AG33,InputDataA_GeneralAssumptions!AG34)</f>
      </c>
      <c r="AH35" s="115" t="n">
        <f aca="false">IF(VLOOKUP(InputDataA_GeneralAssumptions!$D$33,DataSummary!$A$110:$B$112,2,FALSE())=1,InputDataA_GeneralAssumptions!AH33,InputDataA_GeneralAssumptions!AH34)</f>
      </c>
      <c r="AI35" s="115" t="n">
        <f aca="false">IF(VLOOKUP(InputDataA_GeneralAssumptions!$D$33,DataSummary!$A$110:$B$112,2,FALSE())=1,InputDataA_GeneralAssumptions!AI33,InputDataA_GeneralAssumptions!AI34)</f>
      </c>
      <c r="AJ35" s="115" t="n">
        <f aca="false">IF(VLOOKUP(InputDataA_GeneralAssumptions!$D$33,DataSummary!$A$110:$B$112,2,FALSE())=1,InputDataA_GeneralAssumptions!AJ33,InputDataA_GeneralAssumptions!AJ34)</f>
      </c>
      <c r="AK35" s="115" t="n">
        <f aca="false">IF(VLOOKUP(InputDataA_GeneralAssumptions!$D$33,DataSummary!$A$110:$B$112,2,FALSE())=1,InputDataA_GeneralAssumptions!AK33,InputDataA_GeneralAssumptions!AK34)</f>
      </c>
      <c r="AL35" s="115" t="n">
        <f aca="false">IF(VLOOKUP(InputDataA_GeneralAssumptions!$D$33,DataSummary!$A$110:$B$112,2,FALSE())=1,InputDataA_GeneralAssumptions!AL33,InputDataA_GeneralAssumptions!AL34)</f>
      </c>
      <c r="AM35" s="115" t="n">
        <f aca="false">IF(VLOOKUP(InputDataA_GeneralAssumptions!$D$33,DataSummary!$A$110:$B$112,2,FALSE())=1,InputDataA_GeneralAssumptions!AM33,InputDataA_GeneralAssumptions!AM34)</f>
      </c>
      <c r="AN35" s="115" t="n">
        <f aca="false">IF(VLOOKUP(InputDataA_GeneralAssumptions!$D$33,DataSummary!$A$110:$B$112,2,FALSE())=1,InputDataA_GeneralAssumptions!AN33,InputDataA_GeneralAssumptions!AN34)</f>
      </c>
      <c r="AO35" s="115" t="n">
        <f aca="false">IF(VLOOKUP(InputDataA_GeneralAssumptions!$D$33,DataSummary!$A$110:$B$112,2,FALSE())=1,InputDataA_GeneralAssumptions!AO33,InputDataA_GeneralAssumptions!AO34)</f>
      </c>
      <c r="AP35" s="115" t="n">
        <f aca="false">IF(VLOOKUP(InputDataA_GeneralAssumptions!$D$33,DataSummary!$A$110:$B$112,2,FALSE())=1,InputDataA_GeneralAssumptions!AP33,InputDataA_GeneralAssumptions!AP34)</f>
      </c>
      <c r="AQ35" s="115" t="n">
        <f aca="false">IF(VLOOKUP(InputDataA_GeneralAssumptions!$D$33,DataSummary!$A$110:$B$112,2,FALSE())=1,InputDataA_GeneralAssumptions!AQ33,InputDataA_GeneralAssumptions!AQ34)</f>
      </c>
      <c r="AR35" s="115" t="n">
        <f aca="false">IF(VLOOKUP(InputDataA_GeneralAssumptions!$D$33,DataSummary!$A$110:$B$112,2,FALSE())=1,InputDataA_GeneralAssumptions!AR33,InputDataA_GeneralAssumptions!AR34)</f>
      </c>
      <c r="AS35" s="115" t="n">
        <f aca="false">IF(VLOOKUP(InputDataA_GeneralAssumptions!$D$33,DataSummary!$A$110:$B$112,2,FALSE())=1,InputDataA_GeneralAssumptions!AS33,InputDataA_GeneralAssumptions!AS34)</f>
      </c>
      <c r="AT35" s="115" t="n">
        <f aca="false">IF(VLOOKUP(InputDataA_GeneralAssumptions!$D$33,DataSummary!$A$110:$B$112,2,FALSE())=1,InputDataA_GeneralAssumptions!AT33,InputDataA_GeneralAssumptions!AT34)</f>
      </c>
      <c r="AU35" s="115" t="n">
        <f aca="false">IF(VLOOKUP(InputDataA_GeneralAssumptions!$D$33,DataSummary!$A$110:$B$112,2,FALSE())=1,InputDataA_GeneralAssumptions!AU33,InputDataA_GeneralAssumptions!AU34)</f>
      </c>
      <c r="AV35" s="115" t="n">
        <f aca="false">IF(VLOOKUP(InputDataA_GeneralAssumptions!$D$33,DataSummary!$A$110:$B$112,2,FALSE())=1,InputDataA_GeneralAssumptions!AV33,InputDataA_GeneralAssumptions!AV34)</f>
      </c>
      <c r="AW35" s="115" t="n">
        <f aca="false">IF(VLOOKUP(InputDataA_GeneralAssumptions!$D$33,DataSummary!$A$110:$B$112,2,FALSE())=1,InputDataA_GeneralAssumptions!AW33,InputDataA_GeneralAssumptions!AW34)</f>
      </c>
      <c r="AX35" s="115" t="n">
        <f aca="false">IF(VLOOKUP(InputDataA_GeneralAssumptions!$D$33,DataSummary!$A$110:$B$112,2,FALSE())=1,InputDataA_GeneralAssumptions!AX33,InputDataA_GeneralAssumptions!AX34)</f>
      </c>
      <c r="AY35" s="115" t="n">
        <f aca="false">IF(VLOOKUP(InputDataA_GeneralAssumptions!$D$33,DataSummary!$A$110:$B$112,2,FALSE())=1,InputDataA_GeneralAssumptions!AY33,InputDataA_GeneralAssumptions!AY34)</f>
      </c>
      <c r="AZ35" s="115" t="n">
        <f aca="false">IF(VLOOKUP(InputDataA_GeneralAssumptions!$D$33,DataSummary!$A$110:$B$112,2,FALSE())=1,InputDataA_GeneralAssumptions!AZ33,InputDataA_GeneralAssumptions!AZ34)</f>
      </c>
      <c r="BA35" s="115" t="n">
        <f aca="false">IF(VLOOKUP(InputDataA_GeneralAssumptions!$D$33,DataSummary!$A$110:$B$112,2,FALSE())=1,InputDataA_GeneralAssumptions!BA33,InputDataA_GeneralAssumptions!BA34)</f>
      </c>
      <c r="BB35" s="115" t="n">
        <f aca="false">IF(VLOOKUP(InputDataA_GeneralAssumptions!$D$33,DataSummary!$A$110:$B$112,2,FALSE())=1,InputDataA_GeneralAssumptions!BB33,InputDataA_GeneralAssumptions!BB34)</f>
      </c>
      <c r="BC35" s="115" t="n">
        <f aca="false">IF(VLOOKUP(InputDataA_GeneralAssumptions!$D$33,DataSummary!$A$110:$B$112,2,FALSE())=1,InputDataA_GeneralAssumptions!BC33,InputDataA_GeneralAssumptions!BC34)</f>
      </c>
      <c r="BD35" s="115" t="n">
        <f aca="false">IF(VLOOKUP(InputDataA_GeneralAssumptions!$D$33,DataSummary!$A$110:$B$112,2,FALSE())=1,InputDataA_GeneralAssumptions!BD33,InputDataA_GeneralAssumptions!BD34)</f>
      </c>
      <c r="BE35" s="115" t="n">
        <f aca="false">IF(VLOOKUP(InputDataA_GeneralAssumptions!$D$33,DataSummary!$A$110:$B$112,2,FALSE())=1,InputDataA_GeneralAssumptions!BE33,InputDataA_GeneralAssumptions!BE34)</f>
      </c>
      <c r="BF35" s="115" t="n">
        <f aca="false">IF(VLOOKUP(InputDataA_GeneralAssumptions!$D$33,DataSummary!$A$110:$B$112,2,FALSE())=1,InputDataA_GeneralAssumptions!BF33,InputDataA_GeneralAssumptions!BF34)</f>
      </c>
      <c r="BG35" s="115" t="n">
        <f aca="false">IF(VLOOKUP(InputDataA_GeneralAssumptions!$D$33,DataSummary!$A$110:$B$112,2,FALSE())=1,InputDataA_GeneralAssumptions!BG33,InputDataA_GeneralAssumptions!BG34)</f>
      </c>
      <c r="BH35" s="115" t="n">
        <f aca="false">IF(VLOOKUP(InputDataA_GeneralAssumptions!$D$33,DataSummary!$A$110:$B$112,2,FALSE())=1,InputDataA_GeneralAssumptions!BH33,InputDataA_GeneralAssumptions!BH34)</f>
      </c>
      <c r="BI35" s="115" t="n">
        <f aca="false">IF(VLOOKUP(InputDataA_GeneralAssumptions!$D$33,DataSummary!$A$110:$B$112,2,FALSE())=1,InputDataA_GeneralAssumptions!BI33,InputDataA_GeneralAssumptions!BI34)</f>
      </c>
      <c r="BJ35" s="115" t="n">
        <f aca="false">IF(VLOOKUP(InputDataA_GeneralAssumptions!$D$33,DataSummary!$A$110:$B$112,2,FALSE())=1,InputDataA_GeneralAssumptions!BJ33,InputDataA_GeneralAssumptions!BJ34)</f>
      </c>
      <c r="BK35" s="115" t="n">
        <f aca="false">IF(VLOOKUP(InputDataA_GeneralAssumptions!$D$33,DataSummary!$A$110:$B$112,2,FALSE())=1,InputDataA_GeneralAssumptions!BK33,InputDataA_GeneralAssumptions!BK34)</f>
      </c>
      <c r="BL35" s="115" t="n">
        <f aca="false">IF(VLOOKUP(InputDataA_GeneralAssumptions!$D$33,DataSummary!$A$110:$B$112,2,FALSE())=1,InputDataA_GeneralAssumptions!BL33,InputDataA_GeneralAssumptions!BL34)</f>
      </c>
      <c r="BM35" s="115" t="n">
        <f aca="false">IF(VLOOKUP(InputDataA_GeneralAssumptions!$D$33,DataSummary!$A$110:$B$112,2,FALSE())=1,InputDataA_GeneralAssumptions!BM33,InputDataA_GeneralAssumptions!BM34)</f>
      </c>
      <c r="BN35" s="115" t="n">
        <f aca="false">IF(VLOOKUP(InputDataA_GeneralAssumptions!$D$33,DataSummary!$A$110:$B$112,2,FALSE())=1,InputDataA_GeneralAssumptions!BN33,InputDataA_GeneralAssumptions!BN34)</f>
      </c>
      <c r="BO35" s="115" t="n">
        <f aca="false">IF(VLOOKUP(InputDataA_GeneralAssumptions!$D$33,DataSummary!$A$110:$B$112,2,FALSE())=1,InputDataA_GeneralAssumptions!BO33,InputDataA_GeneralAssumptions!BO34)</f>
      </c>
      <c r="BP35" s="115" t="n">
        <f aca="false">IF(VLOOKUP(InputDataA_GeneralAssumptions!$D$33,DataSummary!$A$110:$B$112,2,FALSE())=1,InputDataA_GeneralAssumptions!BP33,InputDataA_GeneralAssumptions!BP34)</f>
      </c>
      <c r="BQ35" s="115" t="n">
        <f aca="false">IF(VLOOKUP(InputDataA_GeneralAssumptions!$D$33,DataSummary!$A$110:$B$112,2,FALSE())=1,InputDataA_GeneralAssumptions!BQ33,InputDataA_GeneralAssumptions!BQ34)</f>
      </c>
      <c r="BR35" s="115" t="n">
        <f aca="false">IF(VLOOKUP(InputDataA_GeneralAssumptions!$D$33,DataSummary!$A$110:$B$112,2,FALSE())=1,InputDataA_GeneralAssumptions!BR33,InputDataA_GeneralAssumptions!BR34)</f>
      </c>
      <c r="BS35" s="115" t="n">
        <f aca="false">IF(VLOOKUP(InputDataA_GeneralAssumptions!$D$33,DataSummary!$A$110:$B$112,2,FALSE())=1,InputDataA_GeneralAssumptions!BS33,InputDataA_GeneralAssumptions!BS34)</f>
      </c>
      <c r="BT35" s="115" t="n">
        <f aca="false">IF(VLOOKUP(InputDataA_GeneralAssumptions!$D$33,DataSummary!$A$110:$B$112,2,FALSE())=1,InputDataA_GeneralAssumptions!BT33,InputDataA_GeneralAssumptions!BT34)</f>
      </c>
      <c r="BU35" s="115" t="n">
        <f aca="false">IF(VLOOKUP(InputDataA_GeneralAssumptions!$D$33,DataSummary!$A$110:$B$112,2,FALSE())=1,InputDataA_GeneralAssumptions!BU33,InputDataA_GeneralAssumptions!BU34)</f>
      </c>
      <c r="BV35" s="115" t="n">
        <f aca="false">IF(VLOOKUP(InputDataA_GeneralAssumptions!$D$33,DataSummary!$A$110:$B$112,2,FALSE())=1,InputDataA_GeneralAssumptions!BV33,InputDataA_GeneralAssumptions!BV34)</f>
      </c>
      <c r="BW35" s="115" t="n">
        <f aca="false">IF(VLOOKUP(InputDataA_GeneralAssumptions!$D$33,DataSummary!$A$110:$B$112,2,FALSE())=1,InputDataA_GeneralAssumptions!BW33,InputDataA_GeneralAssumptions!BW34)</f>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c>
      <c r="G38" s="146" t="s">
        <v>141</v>
      </c>
      <c r="H38" s="102" t="s">
        <v>117</v>
      </c>
      <c r="I38" s="103" t="n">
        <f aca="false">InputDataA_GeneralAssumptions!$D$7</f>
      </c>
      <c r="J38" s="104" t="n">
        <f aca="false">I38+1</f>
      </c>
      <c r="K38" s="104" t="n">
        <f aca="false">J38+1</f>
      </c>
      <c r="L38" s="104" t="n">
        <f aca="false">K38+1</f>
      </c>
      <c r="M38" s="104" t="n">
        <f aca="false">L38+1</f>
      </c>
      <c r="N38" s="104" t="n">
        <f aca="false">M38+1</f>
      </c>
      <c r="O38" s="104" t="n">
        <f aca="false">N38+1</f>
      </c>
      <c r="P38" s="104" t="n">
        <f aca="false">O38+1</f>
      </c>
      <c r="Q38" s="104" t="n">
        <f aca="false">P38+1</f>
      </c>
      <c r="R38" s="104" t="n">
        <f aca="false">Q38+1</f>
      </c>
      <c r="S38" s="104" t="n">
        <f aca="false">R38+1</f>
      </c>
      <c r="T38" s="104" t="n">
        <f aca="false">S38+1</f>
      </c>
      <c r="U38" s="104" t="n">
        <f aca="false">T38+1</f>
      </c>
      <c r="V38" s="104" t="n">
        <f aca="false">U38+1</f>
      </c>
      <c r="W38" s="104" t="n">
        <f aca="false">V38+1</f>
      </c>
      <c r="X38" s="104" t="n">
        <f aca="false">W38+1</f>
      </c>
      <c r="Y38" s="104" t="n">
        <f aca="false">X38+1</f>
      </c>
      <c r="Z38" s="104" t="n">
        <f aca="false">Y38+1</f>
      </c>
      <c r="AA38" s="104" t="n">
        <f aca="false">Z38+1</f>
      </c>
      <c r="AB38" s="104" t="n">
        <f aca="false">AA38+1</f>
      </c>
      <c r="AC38" s="104" t="n">
        <f aca="false">AB38+1</f>
      </c>
      <c r="AD38" s="104" t="n">
        <f aca="false">AC38+1</f>
      </c>
      <c r="AE38" s="104" t="n">
        <f aca="false">AD38+1</f>
      </c>
      <c r="AF38" s="104" t="n">
        <f aca="false">AE38+1</f>
      </c>
      <c r="AG38" s="104" t="n">
        <f aca="false">AF38+1</f>
      </c>
      <c r="AH38" s="104" t="n">
        <f aca="false">AG38+1</f>
      </c>
      <c r="AI38" s="104" t="n">
        <f aca="false">AH38+1</f>
      </c>
      <c r="AJ38" s="104" t="n">
        <f aca="false">AI38+1</f>
      </c>
      <c r="AK38" s="104" t="n">
        <f aca="false">AJ38+1</f>
      </c>
      <c r="AL38" s="104" t="n">
        <f aca="false">AK38+1</f>
      </c>
      <c r="AM38" s="104" t="n">
        <f aca="false">AL38+1</f>
      </c>
      <c r="AN38" s="104" t="n">
        <f aca="false">AM38+1</f>
      </c>
      <c r="AO38" s="104" t="n">
        <f aca="false">AN38+1</f>
      </c>
      <c r="AP38" s="104" t="n">
        <f aca="false">AO38+1</f>
      </c>
      <c r="AQ38" s="104" t="n">
        <f aca="false">AP38+1</f>
      </c>
      <c r="AR38" s="104" t="n">
        <f aca="false">AQ38+1</f>
      </c>
      <c r="AS38" s="105" t="n">
        <f aca="false">AR38+1</f>
      </c>
      <c r="AT38" s="104" t="n">
        <f aca="false">AS38+1</f>
      </c>
      <c r="AU38" s="104" t="n">
        <f aca="false">AT38+1</f>
      </c>
      <c r="AV38" s="104" t="n">
        <f aca="false">AU38+1</f>
      </c>
      <c r="AW38" s="104" t="n">
        <f aca="false">AV38+1</f>
      </c>
      <c r="AX38" s="104" t="n">
        <f aca="false">AW38+1</f>
      </c>
      <c r="AY38" s="104" t="n">
        <f aca="false">AX38+1</f>
      </c>
      <c r="AZ38" s="104" t="n">
        <f aca="false">AY38+1</f>
      </c>
      <c r="BA38" s="104" t="n">
        <f aca="false">AZ38+1</f>
      </c>
      <c r="BB38" s="104" t="n">
        <f aca="false">BA38+1</f>
      </c>
      <c r="BC38" s="104" t="n">
        <f aca="false">BB38+1</f>
      </c>
      <c r="BD38" s="104" t="n">
        <f aca="false">BC38+1</f>
      </c>
      <c r="BE38" s="104" t="n">
        <f aca="false">BD38+1</f>
      </c>
      <c r="BF38" s="104" t="n">
        <f aca="false">BE38+1</f>
      </c>
      <c r="BG38" s="104" t="n">
        <f aca="false">BF38+1</f>
      </c>
      <c r="BH38" s="104" t="n">
        <f aca="false">BG38+1</f>
      </c>
      <c r="BI38" s="104" t="n">
        <f aca="false">BH38+1</f>
      </c>
      <c r="BJ38" s="104" t="n">
        <f aca="false">BI38+1</f>
      </c>
      <c r="BK38" s="104" t="n">
        <f aca="false">BJ38+1</f>
      </c>
      <c r="BL38" s="104" t="n">
        <f aca="false">BK38+1</f>
      </c>
      <c r="BM38" s="104" t="n">
        <f aca="false">BL38+1</f>
      </c>
      <c r="BN38" s="104" t="n">
        <f aca="false">BM38+1</f>
      </c>
      <c r="BO38" s="104" t="n">
        <f aca="false">BN38+1</f>
      </c>
      <c r="BP38" s="104" t="n">
        <f aca="false">BO38+1</f>
      </c>
      <c r="BQ38" s="104" t="n">
        <f aca="false">BP38+1</f>
      </c>
      <c r="BR38" s="104" t="n">
        <f aca="false">BQ38+1</f>
      </c>
      <c r="BS38" s="104" t="n">
        <f aca="false">BR38+1</f>
      </c>
      <c r="BT38" s="104" t="n">
        <f aca="false">BS38+1</f>
      </c>
      <c r="BU38" s="104" t="n">
        <f aca="false">BT38+1</f>
      </c>
      <c r="BV38" s="104" t="n">
        <f aca="false">BU38+1</f>
      </c>
      <c r="BW38" s="105" t="n">
        <f aca="false">BV38+1</f>
      </c>
    </row>
    <row r="39" customFormat="false" ht="15.75" hidden="false" customHeight="false" outlineLevel="0" collapsed="false">
      <c r="B39" s="54" t="s">
        <v>142</v>
      </c>
      <c r="C39" s="119" t="s">
        <v>128</v>
      </c>
      <c r="D39" s="147" t="s">
        <v>129</v>
      </c>
      <c r="E39" s="147"/>
      <c r="F39" s="136" t="str">
        <f aca="false">DataSummary!N4</f>
      </c>
      <c r="G39" s="107" t="s">
        <v>120</v>
      </c>
      <c r="H39" s="108" t="s">
        <v>100</v>
      </c>
      <c r="I39" s="109" t="n">
        <f aca="false">I40</f>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c>
      <c r="AU39" s="121" t="n">
        <f aca="false">AT39</f>
      </c>
      <c r="AV39" s="121" t="n">
        <f aca="false">AU39</f>
      </c>
      <c r="AW39" s="121" t="n">
        <f aca="false">AV39</f>
      </c>
      <c r="AX39" s="121" t="n">
        <f aca="false">AW39</f>
      </c>
      <c r="AY39" s="121" t="n">
        <f aca="false">AX39</f>
      </c>
      <c r="AZ39" s="121" t="n">
        <f aca="false">AY39</f>
      </c>
      <c r="BA39" s="121" t="n">
        <f aca="false">AZ39</f>
      </c>
      <c r="BB39" s="121" t="n">
        <f aca="false">BA39</f>
      </c>
      <c r="BC39" s="121" t="n">
        <f aca="false">BB39</f>
      </c>
      <c r="BD39" s="121" t="n">
        <f aca="false">BC39</f>
      </c>
      <c r="BE39" s="121" t="n">
        <f aca="false">BD39</f>
      </c>
      <c r="BF39" s="121" t="n">
        <f aca="false">BE39</f>
      </c>
      <c r="BG39" s="121" t="n">
        <f aca="false">BF39</f>
      </c>
      <c r="BH39" s="121" t="n">
        <f aca="false">BG39</f>
      </c>
      <c r="BI39" s="121" t="n">
        <f aca="false">BH39</f>
      </c>
      <c r="BJ39" s="121" t="n">
        <f aca="false">BI39</f>
      </c>
      <c r="BK39" s="121" t="n">
        <f aca="false">BJ39</f>
      </c>
      <c r="BL39" s="121" t="n">
        <f aca="false">BK39</f>
      </c>
      <c r="BM39" s="121" t="n">
        <f aca="false">BL39</f>
      </c>
      <c r="BN39" s="121" t="n">
        <f aca="false">BM39</f>
      </c>
      <c r="BO39" s="121" t="n">
        <f aca="false">BN39</f>
      </c>
      <c r="BP39" s="121" t="n">
        <f aca="false">BO39</f>
      </c>
      <c r="BQ39" s="121" t="n">
        <f aca="false">BP39</f>
      </c>
      <c r="BR39" s="121" t="n">
        <f aca="false">BQ39</f>
      </c>
      <c r="BS39" s="121" t="n">
        <f aca="false">BR39</f>
      </c>
      <c r="BT39" s="121" t="n">
        <f aca="false">BS39</f>
      </c>
      <c r="BU39" s="121" t="n">
        <f aca="false">BT39</f>
      </c>
      <c r="BV39" s="121" t="n">
        <f aca="false">BU39</f>
      </c>
      <c r="BW39" s="122" t="n">
        <f aca="false">BV39</f>
      </c>
    </row>
    <row r="40" customFormat="false" ht="15.75" hidden="false" customHeight="false" outlineLevel="0" collapsed="false">
      <c r="B40" s="54" t="s">
        <v>143</v>
      </c>
      <c r="C40" s="55" t="s">
        <v>100</v>
      </c>
      <c r="D40" s="78" t="n">
        <f aca="false">IF(ISNUMBER(DataSummary!D35)=TRUE(),DataSummary!D35,".")</f>
      </c>
      <c r="E40" s="78"/>
      <c r="F40" s="136"/>
      <c r="G40" s="111" t="s">
        <v>124</v>
      </c>
      <c r="H40" s="112" t="str">
        <f aca="false">H39</f>
      </c>
      <c r="I40" s="26" t="n">
        <f aca="false">InputDataA_GeneralAssumptions!D44</f>
      </c>
      <c r="J40" s="26" t="n">
        <f aca="false">IF(J38&gt;InputDataA_GeneralAssumptions!$D$47,InputDataA_GeneralAssumptions!$D$46,I40+(InputDataA_GeneralAssumptions!$D$46-$I$40)/(InputDataA_GeneralAssumptions!$D$47-InputDataA_GeneralAssumptions!$D$7))</f>
      </c>
      <c r="K40" s="26" t="n">
        <f aca="false">IF(K38&gt;InputDataA_GeneralAssumptions!$D$47,InputDataA_GeneralAssumptions!$D$46,J40+(InputDataA_GeneralAssumptions!$D$46-$I$40)/(InputDataA_GeneralAssumptions!$D$47-InputDataA_GeneralAssumptions!$D$7))</f>
      </c>
      <c r="L40" s="26" t="n">
        <f aca="false">IF(L38&gt;InputDataA_GeneralAssumptions!$D$47,InputDataA_GeneralAssumptions!$D$46,K40+(InputDataA_GeneralAssumptions!$D$46-$I$40)/(InputDataA_GeneralAssumptions!$D$47-InputDataA_GeneralAssumptions!$D$7))</f>
      </c>
      <c r="M40" s="26" t="n">
        <f aca="false">IF(M38&gt;InputDataA_GeneralAssumptions!$D$47,InputDataA_GeneralAssumptions!$D$46,L40+(InputDataA_GeneralAssumptions!$D$46-$I$40)/(InputDataA_GeneralAssumptions!$D$47-InputDataA_GeneralAssumptions!$D$7))</f>
      </c>
      <c r="N40" s="26" t="n">
        <f aca="false">IF(N38&gt;InputDataA_GeneralAssumptions!$D$47,InputDataA_GeneralAssumptions!$D$46,M40+(InputDataA_GeneralAssumptions!$D$46-$I$40)/(InputDataA_GeneralAssumptions!$D$47-InputDataA_GeneralAssumptions!$D$7))</f>
      </c>
      <c r="O40" s="26" t="n">
        <f aca="false">IF(O38&gt;InputDataA_GeneralAssumptions!$D$47,InputDataA_GeneralAssumptions!$D$46,N40+(InputDataA_GeneralAssumptions!$D$46-$I$40)/(InputDataA_GeneralAssumptions!$D$47-InputDataA_GeneralAssumptions!$D$7))</f>
      </c>
      <c r="P40" s="26" t="n">
        <f aca="false">IF(P38&gt;InputDataA_GeneralAssumptions!$D$47,InputDataA_GeneralAssumptions!$D$46,O40+(InputDataA_GeneralAssumptions!$D$46-$I$40)/(InputDataA_GeneralAssumptions!$D$47-InputDataA_GeneralAssumptions!$D$7))</f>
      </c>
      <c r="Q40" s="26" t="n">
        <f aca="false">IF(Q38&gt;InputDataA_GeneralAssumptions!$D$47,InputDataA_GeneralAssumptions!$D$46,P40+(InputDataA_GeneralAssumptions!$D$46-$I$40)/(InputDataA_GeneralAssumptions!$D$47-InputDataA_GeneralAssumptions!$D$7))</f>
      </c>
      <c r="R40" s="26" t="n">
        <f aca="false">IF(R38&gt;InputDataA_GeneralAssumptions!$D$47,InputDataA_GeneralAssumptions!$D$46,Q40+(InputDataA_GeneralAssumptions!$D$46-$I$40)/(InputDataA_GeneralAssumptions!$D$47-InputDataA_GeneralAssumptions!$D$7))</f>
      </c>
      <c r="S40" s="26" t="n">
        <f aca="false">IF(S38&gt;InputDataA_GeneralAssumptions!$D$47,InputDataA_GeneralAssumptions!$D$46,R40+(InputDataA_GeneralAssumptions!$D$46-$I$40)/(InputDataA_GeneralAssumptions!$D$47-InputDataA_GeneralAssumptions!$D$7))</f>
      </c>
      <c r="T40" s="26" t="n">
        <f aca="false">IF(T38&gt;InputDataA_GeneralAssumptions!$D$47,InputDataA_GeneralAssumptions!$D$46,S40+(InputDataA_GeneralAssumptions!$D$46-$I$40)/(InputDataA_GeneralAssumptions!$D$47-InputDataA_GeneralAssumptions!$D$7))</f>
      </c>
      <c r="U40" s="26" t="n">
        <f aca="false">IF(U38&gt;InputDataA_GeneralAssumptions!$D$47,InputDataA_GeneralAssumptions!$D$46,T40+(InputDataA_GeneralAssumptions!$D$46-$I$40)/(InputDataA_GeneralAssumptions!$D$47-InputDataA_GeneralAssumptions!$D$7))</f>
      </c>
      <c r="V40" s="26" t="n">
        <f aca="false">IF(V38&gt;InputDataA_GeneralAssumptions!$D$47,InputDataA_GeneralAssumptions!$D$46,U40+(InputDataA_GeneralAssumptions!$D$46-$I$40)/(InputDataA_GeneralAssumptions!$D$47-InputDataA_GeneralAssumptions!$D$7))</f>
      </c>
      <c r="W40" s="26" t="n">
        <f aca="false">IF(W38&gt;InputDataA_GeneralAssumptions!$D$47,InputDataA_GeneralAssumptions!$D$46,V40+(InputDataA_GeneralAssumptions!$D$46-$I$40)/(InputDataA_GeneralAssumptions!$D$47-InputDataA_GeneralAssumptions!$D$7))</f>
      </c>
      <c r="X40" s="26" t="n">
        <f aca="false">IF(X38&gt;InputDataA_GeneralAssumptions!$D$47,InputDataA_GeneralAssumptions!$D$46,W40+(InputDataA_GeneralAssumptions!$D$46-$I$40)/(InputDataA_GeneralAssumptions!$D$47-InputDataA_GeneralAssumptions!$D$7))</f>
      </c>
      <c r="Y40" s="26" t="n">
        <f aca="false">IF(Y38&gt;InputDataA_GeneralAssumptions!$D$47,InputDataA_GeneralAssumptions!$D$46,X40+(InputDataA_GeneralAssumptions!$D$46-$I$40)/(InputDataA_GeneralAssumptions!$D$47-InputDataA_GeneralAssumptions!$D$7))</f>
      </c>
      <c r="Z40" s="26" t="n">
        <f aca="false">IF(Z38&gt;InputDataA_GeneralAssumptions!$D$47,InputDataA_GeneralAssumptions!$D$46,Y40+(InputDataA_GeneralAssumptions!$D$46-$I$40)/(InputDataA_GeneralAssumptions!$D$47-InputDataA_GeneralAssumptions!$D$7))</f>
      </c>
      <c r="AA40" s="26" t="n">
        <f aca="false">IF(AA38&gt;InputDataA_GeneralAssumptions!$D$47,InputDataA_GeneralAssumptions!$D$46,Z40+(InputDataA_GeneralAssumptions!$D$46-$I$40)/(InputDataA_GeneralAssumptions!$D$47-InputDataA_GeneralAssumptions!$D$7))</f>
      </c>
      <c r="AB40" s="26" t="n">
        <f aca="false">IF(AB38&gt;InputDataA_GeneralAssumptions!$D$47,InputDataA_GeneralAssumptions!$D$46,AA40+(InputDataA_GeneralAssumptions!$D$46-$I$40)/(InputDataA_GeneralAssumptions!$D$47-InputDataA_GeneralAssumptions!$D$7))</f>
      </c>
      <c r="AC40" s="26" t="n">
        <f aca="false">IF(AC38&gt;InputDataA_GeneralAssumptions!$D$47,InputDataA_GeneralAssumptions!$D$46,AB40+(InputDataA_GeneralAssumptions!$D$46-$I$40)/(InputDataA_GeneralAssumptions!$D$47-InputDataA_GeneralAssumptions!$D$7))</f>
      </c>
      <c r="AD40" s="26" t="n">
        <f aca="false">IF(AD38&gt;InputDataA_GeneralAssumptions!$D$47,InputDataA_GeneralAssumptions!$D$46,AC40+(InputDataA_GeneralAssumptions!$D$46-$I$40)/(InputDataA_GeneralAssumptions!$D$47-InputDataA_GeneralAssumptions!$D$7))</f>
      </c>
      <c r="AE40" s="26" t="n">
        <f aca="false">IF(AE38&gt;InputDataA_GeneralAssumptions!$D$47,InputDataA_GeneralAssumptions!$D$46,AD40+(InputDataA_GeneralAssumptions!$D$46-$I$40)/(InputDataA_GeneralAssumptions!$D$47-InputDataA_GeneralAssumptions!$D$7))</f>
      </c>
      <c r="AF40" s="26" t="n">
        <f aca="false">IF(AF38&gt;InputDataA_GeneralAssumptions!$D$47,InputDataA_GeneralAssumptions!$D$46,AE40+(InputDataA_GeneralAssumptions!$D$46-$I$40)/(InputDataA_GeneralAssumptions!$D$47-InputDataA_GeneralAssumptions!$D$7))</f>
      </c>
      <c r="AG40" s="26" t="n">
        <f aca="false">IF(AG38&gt;InputDataA_GeneralAssumptions!$D$47,InputDataA_GeneralAssumptions!$D$46,AF40+(InputDataA_GeneralAssumptions!$D$46-$I$40)/(InputDataA_GeneralAssumptions!$D$47-InputDataA_GeneralAssumptions!$D$7))</f>
      </c>
      <c r="AH40" s="26" t="n">
        <f aca="false">IF(AH38&gt;InputDataA_GeneralAssumptions!$D$47,InputDataA_GeneralAssumptions!$D$46,AG40+(InputDataA_GeneralAssumptions!$D$46-$I$40)/(InputDataA_GeneralAssumptions!$D$47-InputDataA_GeneralAssumptions!$D$7))</f>
      </c>
      <c r="AI40" s="26" t="n">
        <f aca="false">IF(AI38&gt;InputDataA_GeneralAssumptions!$D$47,InputDataA_GeneralAssumptions!$D$46,AH40+(InputDataA_GeneralAssumptions!$D$46-$I$40)/(InputDataA_GeneralAssumptions!$D$47-InputDataA_GeneralAssumptions!$D$7))</f>
      </c>
      <c r="AJ40" s="26" t="n">
        <f aca="false">IF(AJ38&gt;InputDataA_GeneralAssumptions!$D$47,InputDataA_GeneralAssumptions!$D$46,AI40+(InputDataA_GeneralAssumptions!$D$46-$I$40)/(InputDataA_GeneralAssumptions!$D$47-InputDataA_GeneralAssumptions!$D$7))</f>
      </c>
      <c r="AK40" s="26" t="n">
        <f aca="false">IF(AK38&gt;InputDataA_GeneralAssumptions!$D$47,InputDataA_GeneralAssumptions!$D$46,AJ40+(InputDataA_GeneralAssumptions!$D$46-$I$40)/(InputDataA_GeneralAssumptions!$D$47-InputDataA_GeneralAssumptions!$D$7))</f>
      </c>
      <c r="AL40" s="26" t="n">
        <f aca="false">IF(AL38&gt;InputDataA_GeneralAssumptions!$D$47,InputDataA_GeneralAssumptions!$D$46,AK40+(InputDataA_GeneralAssumptions!$D$46-$I$40)/(InputDataA_GeneralAssumptions!$D$47-InputDataA_GeneralAssumptions!$D$7))</f>
      </c>
      <c r="AM40" s="26" t="n">
        <f aca="false">IF(AM38&gt;InputDataA_GeneralAssumptions!$D$47,InputDataA_GeneralAssumptions!$D$46,AL40+(InputDataA_GeneralAssumptions!$D$46-$I$40)/(InputDataA_GeneralAssumptions!$D$47-InputDataA_GeneralAssumptions!$D$7))</f>
      </c>
      <c r="AN40" s="26" t="n">
        <f aca="false">IF(AN38&gt;InputDataA_GeneralAssumptions!$D$47,InputDataA_GeneralAssumptions!$D$46,AM40+(InputDataA_GeneralAssumptions!$D$46-$I$40)/(InputDataA_GeneralAssumptions!$D$47-InputDataA_GeneralAssumptions!$D$7))</f>
      </c>
      <c r="AO40" s="26" t="n">
        <f aca="false">IF(AO38&gt;InputDataA_GeneralAssumptions!$D$47,InputDataA_GeneralAssumptions!$D$46,AN40+(InputDataA_GeneralAssumptions!$D$46-$I$40)/(InputDataA_GeneralAssumptions!$D$47-InputDataA_GeneralAssumptions!$D$7))</f>
      </c>
      <c r="AP40" s="26" t="n">
        <f aca="false">IF(AP38&gt;InputDataA_GeneralAssumptions!$D$47,InputDataA_GeneralAssumptions!$D$46,AO40+(InputDataA_GeneralAssumptions!$D$46-$I$40)/(InputDataA_GeneralAssumptions!$D$47-InputDataA_GeneralAssumptions!$D$7))</f>
      </c>
      <c r="AQ40" s="26" t="n">
        <f aca="false">IF(AQ38&gt;InputDataA_GeneralAssumptions!$D$47,InputDataA_GeneralAssumptions!$D$46,AP40+(InputDataA_GeneralAssumptions!$D$46-$I$40)/(InputDataA_GeneralAssumptions!$D$47-InputDataA_GeneralAssumptions!$D$7))</f>
      </c>
      <c r="AR40" s="26" t="n">
        <f aca="false">IF(AR38&gt;InputDataA_GeneralAssumptions!$D$47,InputDataA_GeneralAssumptions!$D$46,AQ40+(InputDataA_GeneralAssumptions!$D$46-$I$40)/(InputDataA_GeneralAssumptions!$D$47-InputDataA_GeneralAssumptions!$D$7))</f>
      </c>
      <c r="AS40" s="26" t="n">
        <f aca="false">IF(AS38&gt;InputDataA_GeneralAssumptions!$D$47,InputDataA_GeneralAssumptions!$D$46,AR40+(InputDataA_GeneralAssumptions!$D$46-$I$40)/(InputDataA_GeneralAssumptions!$D$47-InputDataA_GeneralAssumptions!$D$7))</f>
      </c>
      <c r="AT40" s="26" t="n">
        <f aca="false">IF(AT38&gt;InputDataA_GeneralAssumptions!$D$47,InputDataA_GeneralAssumptions!$D$46,AS40+(InputDataA_GeneralAssumptions!$D$46-$I$40)/(InputDataA_GeneralAssumptions!$D$47-InputDataA_GeneralAssumptions!$D$7))</f>
      </c>
      <c r="AU40" s="26" t="n">
        <f aca="false">IF(AU38&gt;InputDataA_GeneralAssumptions!$D$47,InputDataA_GeneralAssumptions!$D$46,AT40+(InputDataA_GeneralAssumptions!$D$46-$I$40)/(InputDataA_GeneralAssumptions!$D$47-InputDataA_GeneralAssumptions!$D$7))</f>
      </c>
      <c r="AV40" s="26" t="n">
        <f aca="false">IF(AV38&gt;InputDataA_GeneralAssumptions!$D$47,InputDataA_GeneralAssumptions!$D$46,AU40+(InputDataA_GeneralAssumptions!$D$46-$I$40)/(InputDataA_GeneralAssumptions!$D$47-InputDataA_GeneralAssumptions!$D$7))</f>
      </c>
      <c r="AW40" s="26" t="n">
        <f aca="false">IF(AW38&gt;InputDataA_GeneralAssumptions!$D$47,InputDataA_GeneralAssumptions!$D$46,AV40+(InputDataA_GeneralAssumptions!$D$46-$I$40)/(InputDataA_GeneralAssumptions!$D$47-InputDataA_GeneralAssumptions!$D$7))</f>
      </c>
      <c r="AX40" s="26" t="n">
        <f aca="false">IF(AX38&gt;InputDataA_GeneralAssumptions!$D$47,InputDataA_GeneralAssumptions!$D$46,AW40+(InputDataA_GeneralAssumptions!$D$46-$I$40)/(InputDataA_GeneralAssumptions!$D$47-InputDataA_GeneralAssumptions!$D$7))</f>
      </c>
      <c r="AY40" s="26" t="n">
        <f aca="false">IF(AY38&gt;InputDataA_GeneralAssumptions!$D$47,InputDataA_GeneralAssumptions!$D$46,AX40+(InputDataA_GeneralAssumptions!$D$46-$I$40)/(InputDataA_GeneralAssumptions!$D$47-InputDataA_GeneralAssumptions!$D$7))</f>
      </c>
      <c r="AZ40" s="26" t="n">
        <f aca="false">IF(AZ38&gt;InputDataA_GeneralAssumptions!$D$47,InputDataA_GeneralAssumptions!$D$46,AY40+(InputDataA_GeneralAssumptions!$D$46-$I$40)/(InputDataA_GeneralAssumptions!$D$47-InputDataA_GeneralAssumptions!$D$7))</f>
      </c>
      <c r="BA40" s="26" t="n">
        <f aca="false">IF(BA38&gt;InputDataA_GeneralAssumptions!$D$47,InputDataA_GeneralAssumptions!$D$46,AZ40+(InputDataA_GeneralAssumptions!$D$46-$I$40)/(InputDataA_GeneralAssumptions!$D$47-InputDataA_GeneralAssumptions!$D$7))</f>
      </c>
      <c r="BB40" s="26" t="n">
        <f aca="false">IF(BB38&gt;InputDataA_GeneralAssumptions!$D$47,InputDataA_GeneralAssumptions!$D$46,BA40+(InputDataA_GeneralAssumptions!$D$46-$I$40)/(InputDataA_GeneralAssumptions!$D$47-InputDataA_GeneralAssumptions!$D$7))</f>
      </c>
      <c r="BC40" s="26" t="n">
        <f aca="false">IF(BC38&gt;InputDataA_GeneralAssumptions!$D$47,InputDataA_GeneralAssumptions!$D$46,BB40+(InputDataA_GeneralAssumptions!$D$46-$I$40)/(InputDataA_GeneralAssumptions!$D$47-InputDataA_GeneralAssumptions!$D$7))</f>
      </c>
      <c r="BD40" s="26" t="n">
        <f aca="false">IF(BD38&gt;InputDataA_GeneralAssumptions!$D$47,InputDataA_GeneralAssumptions!$D$46,BC40+(InputDataA_GeneralAssumptions!$D$46-$I$40)/(InputDataA_GeneralAssumptions!$D$47-InputDataA_GeneralAssumptions!$D$7))</f>
      </c>
      <c r="BE40" s="26" t="n">
        <f aca="false">IF(BE38&gt;InputDataA_GeneralAssumptions!$D$47,InputDataA_GeneralAssumptions!$D$46,BD40+(InputDataA_GeneralAssumptions!$D$46-$I$40)/(InputDataA_GeneralAssumptions!$D$47-InputDataA_GeneralAssumptions!$D$7))</f>
      </c>
      <c r="BF40" s="26" t="n">
        <f aca="false">IF(BF38&gt;InputDataA_GeneralAssumptions!$D$47,InputDataA_GeneralAssumptions!$D$46,BE40+(InputDataA_GeneralAssumptions!$D$46-$I$40)/(InputDataA_GeneralAssumptions!$D$47-InputDataA_GeneralAssumptions!$D$7))</f>
      </c>
      <c r="BG40" s="26" t="n">
        <f aca="false">IF(BG38&gt;InputDataA_GeneralAssumptions!$D$47,InputDataA_GeneralAssumptions!$D$46,BF40+(InputDataA_GeneralAssumptions!$D$46-$I$40)/(InputDataA_GeneralAssumptions!$D$47-InputDataA_GeneralAssumptions!$D$7))</f>
      </c>
      <c r="BH40" s="26" t="n">
        <f aca="false">IF(BH38&gt;InputDataA_GeneralAssumptions!$D$47,InputDataA_GeneralAssumptions!$D$46,BG40+(InputDataA_GeneralAssumptions!$D$46-$I$40)/(InputDataA_GeneralAssumptions!$D$47-InputDataA_GeneralAssumptions!$D$7))</f>
      </c>
      <c r="BI40" s="26" t="n">
        <f aca="false">IF(BI38&gt;InputDataA_GeneralAssumptions!$D$47,InputDataA_GeneralAssumptions!$D$46,BH40+(InputDataA_GeneralAssumptions!$D$46-$I$40)/(InputDataA_GeneralAssumptions!$D$47-InputDataA_GeneralAssumptions!$D$7))</f>
      </c>
      <c r="BJ40" s="26" t="n">
        <f aca="false">IF(BJ38&gt;InputDataA_GeneralAssumptions!$D$47,InputDataA_GeneralAssumptions!$D$46,BI40+(InputDataA_GeneralAssumptions!$D$46-$I$40)/(InputDataA_GeneralAssumptions!$D$47-InputDataA_GeneralAssumptions!$D$7))</f>
      </c>
      <c r="BK40" s="26" t="n">
        <f aca="false">IF(BK38&gt;InputDataA_GeneralAssumptions!$D$47,InputDataA_GeneralAssumptions!$D$46,BJ40+(InputDataA_GeneralAssumptions!$D$46-$I$40)/(InputDataA_GeneralAssumptions!$D$47-InputDataA_GeneralAssumptions!$D$7))</f>
      </c>
      <c r="BL40" s="26" t="n">
        <f aca="false">IF(BL38&gt;InputDataA_GeneralAssumptions!$D$47,InputDataA_GeneralAssumptions!$D$46,BK40+(InputDataA_GeneralAssumptions!$D$46-$I$40)/(InputDataA_GeneralAssumptions!$D$47-InputDataA_GeneralAssumptions!$D$7))</f>
      </c>
      <c r="BM40" s="26" t="n">
        <f aca="false">IF(BM38&gt;InputDataA_GeneralAssumptions!$D$47,InputDataA_GeneralAssumptions!$D$46,BL40+(InputDataA_GeneralAssumptions!$D$46-$I$40)/(InputDataA_GeneralAssumptions!$D$47-InputDataA_GeneralAssumptions!$D$7))</f>
      </c>
      <c r="BN40" s="26" t="n">
        <f aca="false">IF(BN38&gt;InputDataA_GeneralAssumptions!$D$47,InputDataA_GeneralAssumptions!$D$46,BM40+(InputDataA_GeneralAssumptions!$D$46-$I$40)/(InputDataA_GeneralAssumptions!$D$47-InputDataA_GeneralAssumptions!$D$7))</f>
      </c>
      <c r="BO40" s="26" t="n">
        <f aca="false">IF(BO38&gt;InputDataA_GeneralAssumptions!$D$47,InputDataA_GeneralAssumptions!$D$46,BN40+(InputDataA_GeneralAssumptions!$D$46-$I$40)/(InputDataA_GeneralAssumptions!$D$47-InputDataA_GeneralAssumptions!$D$7))</f>
      </c>
      <c r="BP40" s="26" t="n">
        <f aca="false">IF(BP38&gt;InputDataA_GeneralAssumptions!$D$47,InputDataA_GeneralAssumptions!$D$46,BO40+(InputDataA_GeneralAssumptions!$D$46-$I$40)/(InputDataA_GeneralAssumptions!$D$47-InputDataA_GeneralAssumptions!$D$7))</f>
      </c>
      <c r="BQ40" s="26" t="n">
        <f aca="false">IF(BQ38&gt;InputDataA_GeneralAssumptions!$D$47,InputDataA_GeneralAssumptions!$D$46,BP40+(InputDataA_GeneralAssumptions!$D$46-$I$40)/(InputDataA_GeneralAssumptions!$D$47-InputDataA_GeneralAssumptions!$D$7))</f>
      </c>
      <c r="BR40" s="26" t="n">
        <f aca="false">IF(BR38&gt;InputDataA_GeneralAssumptions!$D$47,InputDataA_GeneralAssumptions!$D$46,BQ40+(InputDataA_GeneralAssumptions!$D$46-$I$40)/(InputDataA_GeneralAssumptions!$D$47-InputDataA_GeneralAssumptions!$D$7))</f>
      </c>
      <c r="BS40" s="26" t="n">
        <f aca="false">IF(BS38&gt;InputDataA_GeneralAssumptions!$D$47,InputDataA_GeneralAssumptions!$D$46,BR40+(InputDataA_GeneralAssumptions!$D$46-$I$40)/(InputDataA_GeneralAssumptions!$D$47-InputDataA_GeneralAssumptions!$D$7))</f>
      </c>
      <c r="BT40" s="26" t="n">
        <f aca="false">IF(BT38&gt;InputDataA_GeneralAssumptions!$D$47,InputDataA_GeneralAssumptions!$D$46,BS40+(InputDataA_GeneralAssumptions!$D$46-$I$40)/(InputDataA_GeneralAssumptions!$D$47-InputDataA_GeneralAssumptions!$D$7))</f>
      </c>
      <c r="BU40" s="26" t="n">
        <f aca="false">IF(BU38&gt;InputDataA_GeneralAssumptions!$D$47,InputDataA_GeneralAssumptions!$D$46,BT40+(InputDataA_GeneralAssumptions!$D$46-$I$40)/(InputDataA_GeneralAssumptions!$D$47-InputDataA_GeneralAssumptions!$D$7))</f>
      </c>
      <c r="BV40" s="26" t="n">
        <f aca="false">IF(BV38&gt;InputDataA_GeneralAssumptions!$D$47,InputDataA_GeneralAssumptions!$D$46,BU40+(InputDataA_GeneralAssumptions!$D$46-$I$40)/(InputDataA_GeneralAssumptions!$D$47-InputDataA_GeneralAssumptions!$D$7))</f>
      </c>
      <c r="BW40" s="26" t="n">
        <f aca="false">IF(BW38&gt;InputDataA_GeneralAssumptions!$D$47,InputDataA_GeneralAssumptions!$D$46,BV40+(InputDataA_GeneralAssumptions!$D$46-$I$40)/(InputDataA_GeneralAssumptions!$D$47-InputDataA_GeneralAssumptions!$D$7))</f>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c>
      <c r="J41" s="115" t="n">
        <f aca="false">IF(VLOOKUP(InputDataA_GeneralAssumptions!$D$39,DataSummary!$A$110:$B$112,2,FALSE())=1,InputDataA_GeneralAssumptions!J39,InputDataA_GeneralAssumptions!J40)</f>
      </c>
      <c r="K41" s="115" t="n">
        <f aca="false">IF(VLOOKUP(InputDataA_GeneralAssumptions!$D$39,DataSummary!$A$110:$B$112,2,FALSE())=1,InputDataA_GeneralAssumptions!K39,InputDataA_GeneralAssumptions!K40)</f>
      </c>
      <c r="L41" s="115" t="n">
        <f aca="false">IF(VLOOKUP(InputDataA_GeneralAssumptions!$D$39,DataSummary!$A$110:$B$112,2,FALSE())=1,InputDataA_GeneralAssumptions!L39,InputDataA_GeneralAssumptions!L40)</f>
      </c>
      <c r="M41" s="115" t="n">
        <f aca="false">IF(VLOOKUP(InputDataA_GeneralAssumptions!$D$39,DataSummary!$A$110:$B$112,2,FALSE())=1,InputDataA_GeneralAssumptions!M39,InputDataA_GeneralAssumptions!M40)</f>
      </c>
      <c r="N41" s="115" t="n">
        <f aca="false">IF(VLOOKUP(InputDataA_GeneralAssumptions!$D$39,DataSummary!$A$110:$B$112,2,FALSE())=1,InputDataA_GeneralAssumptions!N39,InputDataA_GeneralAssumptions!N40)</f>
      </c>
      <c r="O41" s="115" t="n">
        <f aca="false">IF(VLOOKUP(InputDataA_GeneralAssumptions!$D$39,DataSummary!$A$110:$B$112,2,FALSE())=1,InputDataA_GeneralAssumptions!O39,InputDataA_GeneralAssumptions!O40)</f>
      </c>
      <c r="P41" s="115" t="n">
        <f aca="false">IF(VLOOKUP(InputDataA_GeneralAssumptions!$D$39,DataSummary!$A$110:$B$112,2,FALSE())=1,InputDataA_GeneralAssumptions!P39,InputDataA_GeneralAssumptions!P40)</f>
      </c>
      <c r="Q41" s="115" t="n">
        <f aca="false">IF(VLOOKUP(InputDataA_GeneralAssumptions!$D$39,DataSummary!$A$110:$B$112,2,FALSE())=1,InputDataA_GeneralAssumptions!Q39,InputDataA_GeneralAssumptions!Q40)</f>
      </c>
      <c r="R41" s="115" t="n">
        <f aca="false">IF(VLOOKUP(InputDataA_GeneralAssumptions!$D$39,DataSummary!$A$110:$B$112,2,FALSE())=1,InputDataA_GeneralAssumptions!R39,InputDataA_GeneralAssumptions!R40)</f>
      </c>
      <c r="S41" s="115" t="n">
        <f aca="false">IF(VLOOKUP(InputDataA_GeneralAssumptions!$D$39,DataSummary!$A$110:$B$112,2,FALSE())=1,InputDataA_GeneralAssumptions!S39,InputDataA_GeneralAssumptions!S40)</f>
      </c>
      <c r="T41" s="115" t="n">
        <f aca="false">IF(VLOOKUP(InputDataA_GeneralAssumptions!$D$39,DataSummary!$A$110:$B$112,2,FALSE())=1,InputDataA_GeneralAssumptions!T39,InputDataA_GeneralAssumptions!T40)</f>
      </c>
      <c r="U41" s="115" t="n">
        <f aca="false">IF(VLOOKUP(InputDataA_GeneralAssumptions!$D$39,DataSummary!$A$110:$B$112,2,FALSE())=1,InputDataA_GeneralAssumptions!U39,InputDataA_GeneralAssumptions!U40)</f>
      </c>
      <c r="V41" s="115" t="n">
        <f aca="false">IF(VLOOKUP(InputDataA_GeneralAssumptions!$D$39,DataSummary!$A$110:$B$112,2,FALSE())=1,InputDataA_GeneralAssumptions!V39,InputDataA_GeneralAssumptions!V40)</f>
      </c>
      <c r="W41" s="115" t="n">
        <f aca="false">IF(VLOOKUP(InputDataA_GeneralAssumptions!$D$39,DataSummary!$A$110:$B$112,2,FALSE())=1,InputDataA_GeneralAssumptions!W39,InputDataA_GeneralAssumptions!W40)</f>
      </c>
      <c r="X41" s="115" t="n">
        <f aca="false">IF(VLOOKUP(InputDataA_GeneralAssumptions!$D$39,DataSummary!$A$110:$B$112,2,FALSE())=1,InputDataA_GeneralAssumptions!X39,InputDataA_GeneralAssumptions!X40)</f>
      </c>
      <c r="Y41" s="115" t="n">
        <f aca="false">IF(VLOOKUP(InputDataA_GeneralAssumptions!$D$39,DataSummary!$A$110:$B$112,2,FALSE())=1,InputDataA_GeneralAssumptions!Y39,InputDataA_GeneralAssumptions!Y40)</f>
      </c>
      <c r="Z41" s="115" t="n">
        <f aca="false">IF(VLOOKUP(InputDataA_GeneralAssumptions!$D$39,DataSummary!$A$110:$B$112,2,FALSE())=1,InputDataA_GeneralAssumptions!Z39,InputDataA_GeneralAssumptions!Z40)</f>
      </c>
      <c r="AA41" s="115" t="n">
        <f aca="false">IF(VLOOKUP(InputDataA_GeneralAssumptions!$D$39,DataSummary!$A$110:$B$112,2,FALSE())=1,InputDataA_GeneralAssumptions!AA39,InputDataA_GeneralAssumptions!AA40)</f>
      </c>
      <c r="AB41" s="115" t="n">
        <f aca="false">IF(VLOOKUP(InputDataA_GeneralAssumptions!$D$39,DataSummary!$A$110:$B$112,2,FALSE())=1,InputDataA_GeneralAssumptions!AB39,InputDataA_GeneralAssumptions!AB40)</f>
      </c>
      <c r="AC41" s="115" t="n">
        <f aca="false">IF(VLOOKUP(InputDataA_GeneralAssumptions!$D$39,DataSummary!$A$110:$B$112,2,FALSE())=1,InputDataA_GeneralAssumptions!AC39,InputDataA_GeneralAssumptions!AC40)</f>
      </c>
      <c r="AD41" s="115" t="n">
        <f aca="false">IF(VLOOKUP(InputDataA_GeneralAssumptions!$D$39,DataSummary!$A$110:$B$112,2,FALSE())=1,InputDataA_GeneralAssumptions!AD39,InputDataA_GeneralAssumptions!AD40)</f>
      </c>
      <c r="AE41" s="115" t="n">
        <f aca="false">IF(VLOOKUP(InputDataA_GeneralAssumptions!$D$39,DataSummary!$A$110:$B$112,2,FALSE())=1,InputDataA_GeneralAssumptions!AE39,InputDataA_GeneralAssumptions!AE40)</f>
      </c>
      <c r="AF41" s="115" t="n">
        <f aca="false">IF(VLOOKUP(InputDataA_GeneralAssumptions!$D$39,DataSummary!$A$110:$B$112,2,FALSE())=1,InputDataA_GeneralAssumptions!AF39,InputDataA_GeneralAssumptions!AF40)</f>
      </c>
      <c r="AG41" s="115" t="n">
        <f aca="false">IF(VLOOKUP(InputDataA_GeneralAssumptions!$D$39,DataSummary!$A$110:$B$112,2,FALSE())=1,InputDataA_GeneralAssumptions!AG39,InputDataA_GeneralAssumptions!AG40)</f>
      </c>
      <c r="AH41" s="115" t="n">
        <f aca="false">IF(VLOOKUP(InputDataA_GeneralAssumptions!$D$39,DataSummary!$A$110:$B$112,2,FALSE())=1,InputDataA_GeneralAssumptions!AH39,InputDataA_GeneralAssumptions!AH40)</f>
      </c>
      <c r="AI41" s="115" t="n">
        <f aca="false">IF(VLOOKUP(InputDataA_GeneralAssumptions!$D$39,DataSummary!$A$110:$B$112,2,FALSE())=1,InputDataA_GeneralAssumptions!AI39,InputDataA_GeneralAssumptions!AI40)</f>
      </c>
      <c r="AJ41" s="115" t="n">
        <f aca="false">IF(VLOOKUP(InputDataA_GeneralAssumptions!$D$39,DataSummary!$A$110:$B$112,2,FALSE())=1,InputDataA_GeneralAssumptions!AJ39,InputDataA_GeneralAssumptions!AJ40)</f>
      </c>
      <c r="AK41" s="115" t="n">
        <f aca="false">IF(VLOOKUP(InputDataA_GeneralAssumptions!$D$39,DataSummary!$A$110:$B$112,2,FALSE())=1,InputDataA_GeneralAssumptions!AK39,InputDataA_GeneralAssumptions!AK40)</f>
      </c>
      <c r="AL41" s="115" t="n">
        <f aca="false">IF(VLOOKUP(InputDataA_GeneralAssumptions!$D$39,DataSummary!$A$110:$B$112,2,FALSE())=1,InputDataA_GeneralAssumptions!AL39,InputDataA_GeneralAssumptions!AL40)</f>
      </c>
      <c r="AM41" s="115" t="n">
        <f aca="false">IF(VLOOKUP(InputDataA_GeneralAssumptions!$D$39,DataSummary!$A$110:$B$112,2,FALSE())=1,InputDataA_GeneralAssumptions!AM39,InputDataA_GeneralAssumptions!AM40)</f>
      </c>
      <c r="AN41" s="115" t="n">
        <f aca="false">IF(VLOOKUP(InputDataA_GeneralAssumptions!$D$39,DataSummary!$A$110:$B$112,2,FALSE())=1,InputDataA_GeneralAssumptions!AN39,InputDataA_GeneralAssumptions!AN40)</f>
      </c>
      <c r="AO41" s="115" t="n">
        <f aca="false">IF(VLOOKUP(InputDataA_GeneralAssumptions!$D$39,DataSummary!$A$110:$B$112,2,FALSE())=1,InputDataA_GeneralAssumptions!AO39,InputDataA_GeneralAssumptions!AO40)</f>
      </c>
      <c r="AP41" s="115" t="n">
        <f aca="false">IF(VLOOKUP(InputDataA_GeneralAssumptions!$D$39,DataSummary!$A$110:$B$112,2,FALSE())=1,InputDataA_GeneralAssumptions!AP39,InputDataA_GeneralAssumptions!AP40)</f>
      </c>
      <c r="AQ41" s="115" t="n">
        <f aca="false">IF(VLOOKUP(InputDataA_GeneralAssumptions!$D$39,DataSummary!$A$110:$B$112,2,FALSE())=1,InputDataA_GeneralAssumptions!AQ39,InputDataA_GeneralAssumptions!AQ40)</f>
      </c>
      <c r="AR41" s="115" t="n">
        <f aca="false">IF(VLOOKUP(InputDataA_GeneralAssumptions!$D$39,DataSummary!$A$110:$B$112,2,FALSE())=1,InputDataA_GeneralAssumptions!AR39,InputDataA_GeneralAssumptions!AR40)</f>
      </c>
      <c r="AS41" s="115" t="n">
        <f aca="false">IF(VLOOKUP(InputDataA_GeneralAssumptions!$D$39,DataSummary!$A$110:$B$112,2,FALSE())=1,InputDataA_GeneralAssumptions!AS39,InputDataA_GeneralAssumptions!AS40)</f>
      </c>
      <c r="AT41" s="115" t="n">
        <f aca="false">IF(VLOOKUP(InputDataA_GeneralAssumptions!$D$39,DataSummary!$A$110:$B$112,2,FALSE())=1,InputDataA_GeneralAssumptions!AT39,InputDataA_GeneralAssumptions!AT40)</f>
      </c>
      <c r="AU41" s="115" t="n">
        <f aca="false">IF(VLOOKUP(InputDataA_GeneralAssumptions!$D$39,DataSummary!$A$110:$B$112,2,FALSE())=1,InputDataA_GeneralAssumptions!AU39,InputDataA_GeneralAssumptions!AU40)</f>
      </c>
      <c r="AV41" s="115" t="n">
        <f aca="false">IF(VLOOKUP(InputDataA_GeneralAssumptions!$D$39,DataSummary!$A$110:$B$112,2,FALSE())=1,InputDataA_GeneralAssumptions!AV39,InputDataA_GeneralAssumptions!AV40)</f>
      </c>
      <c r="AW41" s="115" t="n">
        <f aca="false">IF(VLOOKUP(InputDataA_GeneralAssumptions!$D$39,DataSummary!$A$110:$B$112,2,FALSE())=1,InputDataA_GeneralAssumptions!AW39,InputDataA_GeneralAssumptions!AW40)</f>
      </c>
      <c r="AX41" s="115" t="n">
        <f aca="false">IF(VLOOKUP(InputDataA_GeneralAssumptions!$D$39,DataSummary!$A$110:$B$112,2,FALSE())=1,InputDataA_GeneralAssumptions!AX39,InputDataA_GeneralAssumptions!AX40)</f>
      </c>
      <c r="AY41" s="115" t="n">
        <f aca="false">IF(VLOOKUP(InputDataA_GeneralAssumptions!$D$39,DataSummary!$A$110:$B$112,2,FALSE())=1,InputDataA_GeneralAssumptions!AY39,InputDataA_GeneralAssumptions!AY40)</f>
      </c>
      <c r="AZ41" s="115" t="n">
        <f aca="false">IF(VLOOKUP(InputDataA_GeneralAssumptions!$D$39,DataSummary!$A$110:$B$112,2,FALSE())=1,InputDataA_GeneralAssumptions!AZ39,InputDataA_GeneralAssumptions!AZ40)</f>
      </c>
      <c r="BA41" s="115" t="n">
        <f aca="false">IF(VLOOKUP(InputDataA_GeneralAssumptions!$D$39,DataSummary!$A$110:$B$112,2,FALSE())=1,InputDataA_GeneralAssumptions!BA39,InputDataA_GeneralAssumptions!BA40)</f>
      </c>
      <c r="BB41" s="115" t="n">
        <f aca="false">IF(VLOOKUP(InputDataA_GeneralAssumptions!$D$39,DataSummary!$A$110:$B$112,2,FALSE())=1,InputDataA_GeneralAssumptions!BB39,InputDataA_GeneralAssumptions!BB40)</f>
      </c>
      <c r="BC41" s="115" t="n">
        <f aca="false">IF(VLOOKUP(InputDataA_GeneralAssumptions!$D$39,DataSummary!$A$110:$B$112,2,FALSE())=1,InputDataA_GeneralAssumptions!BC39,InputDataA_GeneralAssumptions!BC40)</f>
      </c>
      <c r="BD41" s="115" t="n">
        <f aca="false">IF(VLOOKUP(InputDataA_GeneralAssumptions!$D$39,DataSummary!$A$110:$B$112,2,FALSE())=1,InputDataA_GeneralAssumptions!BD39,InputDataA_GeneralAssumptions!BD40)</f>
      </c>
      <c r="BE41" s="115" t="n">
        <f aca="false">IF(VLOOKUP(InputDataA_GeneralAssumptions!$D$39,DataSummary!$A$110:$B$112,2,FALSE())=1,InputDataA_GeneralAssumptions!BE39,InputDataA_GeneralAssumptions!BE40)</f>
      </c>
      <c r="BF41" s="115" t="n">
        <f aca="false">IF(VLOOKUP(InputDataA_GeneralAssumptions!$D$39,DataSummary!$A$110:$B$112,2,FALSE())=1,InputDataA_GeneralAssumptions!BF39,InputDataA_GeneralAssumptions!BF40)</f>
      </c>
      <c r="BG41" s="115" t="n">
        <f aca="false">IF(VLOOKUP(InputDataA_GeneralAssumptions!$D$39,DataSummary!$A$110:$B$112,2,FALSE())=1,InputDataA_GeneralAssumptions!BG39,InputDataA_GeneralAssumptions!BG40)</f>
      </c>
      <c r="BH41" s="115" t="n">
        <f aca="false">IF(VLOOKUP(InputDataA_GeneralAssumptions!$D$39,DataSummary!$A$110:$B$112,2,FALSE())=1,InputDataA_GeneralAssumptions!BH39,InputDataA_GeneralAssumptions!BH40)</f>
      </c>
      <c r="BI41" s="115" t="n">
        <f aca="false">IF(VLOOKUP(InputDataA_GeneralAssumptions!$D$39,DataSummary!$A$110:$B$112,2,FALSE())=1,InputDataA_GeneralAssumptions!BI39,InputDataA_GeneralAssumptions!BI40)</f>
      </c>
      <c r="BJ41" s="115" t="n">
        <f aca="false">IF(VLOOKUP(InputDataA_GeneralAssumptions!$D$39,DataSummary!$A$110:$B$112,2,FALSE())=1,InputDataA_GeneralAssumptions!BJ39,InputDataA_GeneralAssumptions!BJ40)</f>
      </c>
      <c r="BK41" s="115" t="n">
        <f aca="false">IF(VLOOKUP(InputDataA_GeneralAssumptions!$D$39,DataSummary!$A$110:$B$112,2,FALSE())=1,InputDataA_GeneralAssumptions!BK39,InputDataA_GeneralAssumptions!BK40)</f>
      </c>
      <c r="BL41" s="115" t="n">
        <f aca="false">IF(VLOOKUP(InputDataA_GeneralAssumptions!$D$39,DataSummary!$A$110:$B$112,2,FALSE())=1,InputDataA_GeneralAssumptions!BL39,InputDataA_GeneralAssumptions!BL40)</f>
      </c>
      <c r="BM41" s="115" t="n">
        <f aca="false">IF(VLOOKUP(InputDataA_GeneralAssumptions!$D$39,DataSummary!$A$110:$B$112,2,FALSE())=1,InputDataA_GeneralAssumptions!BM39,InputDataA_GeneralAssumptions!BM40)</f>
      </c>
      <c r="BN41" s="115" t="n">
        <f aca="false">IF(VLOOKUP(InputDataA_GeneralAssumptions!$D$39,DataSummary!$A$110:$B$112,2,FALSE())=1,InputDataA_GeneralAssumptions!BN39,InputDataA_GeneralAssumptions!BN40)</f>
      </c>
      <c r="BO41" s="115" t="n">
        <f aca="false">IF(VLOOKUP(InputDataA_GeneralAssumptions!$D$39,DataSummary!$A$110:$B$112,2,FALSE())=1,InputDataA_GeneralAssumptions!BO39,InputDataA_GeneralAssumptions!BO40)</f>
      </c>
      <c r="BP41" s="115" t="n">
        <f aca="false">IF(VLOOKUP(InputDataA_GeneralAssumptions!$D$39,DataSummary!$A$110:$B$112,2,FALSE())=1,InputDataA_GeneralAssumptions!BP39,InputDataA_GeneralAssumptions!BP40)</f>
      </c>
      <c r="BQ41" s="115" t="n">
        <f aca="false">IF(VLOOKUP(InputDataA_GeneralAssumptions!$D$39,DataSummary!$A$110:$B$112,2,FALSE())=1,InputDataA_GeneralAssumptions!BQ39,InputDataA_GeneralAssumptions!BQ40)</f>
      </c>
      <c r="BR41" s="115" t="n">
        <f aca="false">IF(VLOOKUP(InputDataA_GeneralAssumptions!$D$39,DataSummary!$A$110:$B$112,2,FALSE())=1,InputDataA_GeneralAssumptions!BR39,InputDataA_GeneralAssumptions!BR40)</f>
      </c>
      <c r="BS41" s="115" t="n">
        <f aca="false">IF(VLOOKUP(InputDataA_GeneralAssumptions!$D$39,DataSummary!$A$110:$B$112,2,FALSE())=1,InputDataA_GeneralAssumptions!BS39,InputDataA_GeneralAssumptions!BS40)</f>
      </c>
      <c r="BT41" s="115" t="n">
        <f aca="false">IF(VLOOKUP(InputDataA_GeneralAssumptions!$D$39,DataSummary!$A$110:$B$112,2,FALSE())=1,InputDataA_GeneralAssumptions!BT39,InputDataA_GeneralAssumptions!BT40)</f>
      </c>
      <c r="BU41" s="115" t="n">
        <f aca="false">IF(VLOOKUP(InputDataA_GeneralAssumptions!$D$39,DataSummary!$A$110:$B$112,2,FALSE())=1,InputDataA_GeneralAssumptions!BU39,InputDataA_GeneralAssumptions!BU40)</f>
      </c>
      <c r="BV41" s="115" t="n">
        <f aca="false">IF(VLOOKUP(InputDataA_GeneralAssumptions!$D$39,DataSummary!$A$110:$B$112,2,FALSE())=1,InputDataA_GeneralAssumptions!BV39,InputDataA_GeneralAssumptions!BV40)</f>
      </c>
      <c r="BW41" s="115" t="n">
        <f aca="false">IF(VLOOKUP(InputDataA_GeneralAssumptions!$D$39,DataSummary!$A$110:$B$112,2,FALSE())=1,InputDataA_GeneralAssumptions!BW39,InputDataA_GeneralAssumptions!BW40)</f>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c>
      <c r="C43" s="55" t="s">
        <v>100</v>
      </c>
      <c r="D43" s="78" t="n">
        <f aca="false">IF(ISNUMBER(DataSummary!D36)=TRUE(),DataSummary!D36,".")</f>
      </c>
      <c r="E43" s="78"/>
      <c r="F43" s="136" t="str">
        <f aca="false">DataSummary!N5</f>
      </c>
      <c r="G43" s="107" t="s">
        <v>120</v>
      </c>
      <c r="H43" s="108" t="s">
        <v>100</v>
      </c>
      <c r="I43" s="109" t="n">
        <f aca="false">I44</f>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c>
      <c r="E44" s="113" t="n">
        <f aca="false">IF(ISBLANK(E42)=TRUE(),D43,E42)</f>
      </c>
      <c r="F44" s="136"/>
      <c r="G44" s="111" t="s">
        <v>124</v>
      </c>
      <c r="H44" s="112" t="s">
        <v>100</v>
      </c>
      <c r="I44" s="26" t="n">
        <f aca="false">InputDataA_GeneralAssumptions!E44</f>
      </c>
      <c r="J44" s="26" t="n">
        <f aca="false">IF(J38&gt;InputDataA_GeneralAssumptions!$E$47,InputDataA_GeneralAssumptions!$E$46,I44+(InputDataA_GeneralAssumptions!$E$46-$I$44)/(InputDataA_GeneralAssumptions!$E$47-InputDataA_GeneralAssumptions!$D$7))</f>
      </c>
      <c r="K44" s="26" t="n">
        <f aca="false">IF(K38&gt;InputDataA_GeneralAssumptions!$E$47,InputDataA_GeneralAssumptions!$E$46,J44+(InputDataA_GeneralAssumptions!$E$46-$I$44)/(InputDataA_GeneralAssumptions!$E$47-InputDataA_GeneralAssumptions!$D$7))</f>
      </c>
      <c r="L44" s="26" t="n">
        <f aca="false">IF(L38&gt;InputDataA_GeneralAssumptions!$E$47,InputDataA_GeneralAssumptions!$E$46,K44+(InputDataA_GeneralAssumptions!$E$46-$I$44)/(InputDataA_GeneralAssumptions!$E$47-InputDataA_GeneralAssumptions!$D$7))</f>
      </c>
      <c r="M44" s="26" t="n">
        <f aca="false">IF(M38&gt;InputDataA_GeneralAssumptions!$E$47,InputDataA_GeneralAssumptions!$E$46,L44+(InputDataA_GeneralAssumptions!$E$46-$I$44)/(InputDataA_GeneralAssumptions!$E$47-InputDataA_GeneralAssumptions!$D$7))</f>
      </c>
      <c r="N44" s="26" t="n">
        <f aca="false">IF(N38&gt;InputDataA_GeneralAssumptions!$E$47,InputDataA_GeneralAssumptions!$E$46,M44+(InputDataA_GeneralAssumptions!$E$46-$I$44)/(InputDataA_GeneralAssumptions!$E$47-InputDataA_GeneralAssumptions!$D$7))</f>
      </c>
      <c r="O44" s="26" t="n">
        <f aca="false">IF(O38&gt;InputDataA_GeneralAssumptions!$E$47,InputDataA_GeneralAssumptions!$E$46,N44+(InputDataA_GeneralAssumptions!$E$46-$I$44)/(InputDataA_GeneralAssumptions!$E$47-InputDataA_GeneralAssumptions!$D$7))</f>
      </c>
      <c r="P44" s="26" t="n">
        <f aca="false">IF(P38&gt;InputDataA_GeneralAssumptions!$E$47,InputDataA_GeneralAssumptions!$E$46,O44+(InputDataA_GeneralAssumptions!$E$46-$I$44)/(InputDataA_GeneralAssumptions!$E$47-InputDataA_GeneralAssumptions!$D$7))</f>
      </c>
      <c r="Q44" s="26" t="n">
        <f aca="false">IF(Q38&gt;InputDataA_GeneralAssumptions!$E$47,InputDataA_GeneralAssumptions!$E$46,P44+(InputDataA_GeneralAssumptions!$E$46-$I$44)/(InputDataA_GeneralAssumptions!$E$47-InputDataA_GeneralAssumptions!$D$7))</f>
      </c>
      <c r="R44" s="26" t="n">
        <f aca="false">IF(R38&gt;InputDataA_GeneralAssumptions!$E$47,InputDataA_GeneralAssumptions!$E$46,Q44+(InputDataA_GeneralAssumptions!$E$46-$I$44)/(InputDataA_GeneralAssumptions!$E$47-InputDataA_GeneralAssumptions!$D$7))</f>
      </c>
      <c r="S44" s="26" t="n">
        <f aca="false">IF(S38&gt;InputDataA_GeneralAssumptions!$E$47,InputDataA_GeneralAssumptions!$E$46,R44+(InputDataA_GeneralAssumptions!$E$46-$I$44)/(InputDataA_GeneralAssumptions!$E$47-InputDataA_GeneralAssumptions!$D$7))</f>
      </c>
      <c r="T44" s="26" t="n">
        <f aca="false">IF(T38&gt;InputDataA_GeneralAssumptions!$E$47,InputDataA_GeneralAssumptions!$E$46,S44+(InputDataA_GeneralAssumptions!$E$46-$I$44)/(InputDataA_GeneralAssumptions!$E$47-InputDataA_GeneralAssumptions!$D$7))</f>
      </c>
      <c r="U44" s="26" t="n">
        <f aca="false">IF(U38&gt;InputDataA_GeneralAssumptions!$E$47,InputDataA_GeneralAssumptions!$E$46,T44+(InputDataA_GeneralAssumptions!$E$46-$I$44)/(InputDataA_GeneralAssumptions!$E$47-InputDataA_GeneralAssumptions!$D$7))</f>
      </c>
      <c r="V44" s="26" t="n">
        <f aca="false">IF(V38&gt;InputDataA_GeneralAssumptions!$E$47,InputDataA_GeneralAssumptions!$E$46,U44+(InputDataA_GeneralAssumptions!$E$46-$I$44)/(InputDataA_GeneralAssumptions!$E$47-InputDataA_GeneralAssumptions!$D$7))</f>
      </c>
      <c r="W44" s="26" t="n">
        <f aca="false">IF(W38&gt;InputDataA_GeneralAssumptions!$E$47,InputDataA_GeneralAssumptions!$E$46,V44+(InputDataA_GeneralAssumptions!$E$46-$I$44)/(InputDataA_GeneralAssumptions!$E$47-InputDataA_GeneralAssumptions!$D$7))</f>
      </c>
      <c r="X44" s="26" t="n">
        <f aca="false">IF(X38&gt;InputDataA_GeneralAssumptions!$E$47,InputDataA_GeneralAssumptions!$E$46,W44+(InputDataA_GeneralAssumptions!$E$46-$I$44)/(InputDataA_GeneralAssumptions!$E$47-InputDataA_GeneralAssumptions!$D$7))</f>
      </c>
      <c r="Y44" s="26" t="n">
        <f aca="false">IF(Y38&gt;InputDataA_GeneralAssumptions!$E$47,InputDataA_GeneralAssumptions!$E$46,X44+(InputDataA_GeneralAssumptions!$E$46-$I$44)/(InputDataA_GeneralAssumptions!$E$47-InputDataA_GeneralAssumptions!$D$7))</f>
      </c>
      <c r="Z44" s="26" t="n">
        <f aca="false">IF(Z38&gt;InputDataA_GeneralAssumptions!$E$47,InputDataA_GeneralAssumptions!$E$46,Y44+(InputDataA_GeneralAssumptions!$E$46-$I$44)/(InputDataA_GeneralAssumptions!$E$47-InputDataA_GeneralAssumptions!$D$7))</f>
      </c>
      <c r="AA44" s="26" t="n">
        <f aca="false">IF(AA38&gt;InputDataA_GeneralAssumptions!$E$47,InputDataA_GeneralAssumptions!$E$46,Z44+(InputDataA_GeneralAssumptions!$E$46-$I$44)/(InputDataA_GeneralAssumptions!$E$47-InputDataA_GeneralAssumptions!$D$7))</f>
      </c>
      <c r="AB44" s="26" t="n">
        <f aca="false">IF(AB38&gt;InputDataA_GeneralAssumptions!$E$47,InputDataA_GeneralAssumptions!$E$46,AA44+(InputDataA_GeneralAssumptions!$E$46-$I$44)/(InputDataA_GeneralAssumptions!$E$47-InputDataA_GeneralAssumptions!$D$7))</f>
      </c>
      <c r="AC44" s="26" t="n">
        <f aca="false">IF(AC38&gt;InputDataA_GeneralAssumptions!$E$47,InputDataA_GeneralAssumptions!$E$46,AB44+(InputDataA_GeneralAssumptions!$E$46-$I$44)/(InputDataA_GeneralAssumptions!$E$47-InputDataA_GeneralAssumptions!$D$7))</f>
      </c>
      <c r="AD44" s="26" t="n">
        <f aca="false">IF(AD38&gt;InputDataA_GeneralAssumptions!$E$47,InputDataA_GeneralAssumptions!$E$46,AC44+(InputDataA_GeneralAssumptions!$E$46-$I$44)/(InputDataA_GeneralAssumptions!$E$47-InputDataA_GeneralAssumptions!$D$7))</f>
      </c>
      <c r="AE44" s="26" t="n">
        <f aca="false">IF(AE38&gt;InputDataA_GeneralAssumptions!$E$47,InputDataA_GeneralAssumptions!$E$46,AD44+(InputDataA_GeneralAssumptions!$E$46-$I$44)/(InputDataA_GeneralAssumptions!$E$47-InputDataA_GeneralAssumptions!$D$7))</f>
      </c>
      <c r="AF44" s="26" t="n">
        <f aca="false">IF(AF38&gt;InputDataA_GeneralAssumptions!$E$47,InputDataA_GeneralAssumptions!$E$46,AE44+(InputDataA_GeneralAssumptions!$E$46-$I$44)/(InputDataA_GeneralAssumptions!$E$47-InputDataA_GeneralAssumptions!$D$7))</f>
      </c>
      <c r="AG44" s="26" t="n">
        <f aca="false">IF(AG38&gt;InputDataA_GeneralAssumptions!$E$47,InputDataA_GeneralAssumptions!$E$46,AF44+(InputDataA_GeneralAssumptions!$E$46-$I$44)/(InputDataA_GeneralAssumptions!$E$47-InputDataA_GeneralAssumptions!$D$7))</f>
      </c>
      <c r="AH44" s="26" t="n">
        <f aca="false">IF(AH38&gt;InputDataA_GeneralAssumptions!$E$47,InputDataA_GeneralAssumptions!$E$46,AG44+(InputDataA_GeneralAssumptions!$E$46-$I$44)/(InputDataA_GeneralAssumptions!$E$47-InputDataA_GeneralAssumptions!$D$7))</f>
      </c>
      <c r="AI44" s="26" t="n">
        <f aca="false">IF(AI38&gt;InputDataA_GeneralAssumptions!$E$47,InputDataA_GeneralAssumptions!$E$46,AH44+(InputDataA_GeneralAssumptions!$E$46-$I$44)/(InputDataA_GeneralAssumptions!$E$47-InputDataA_GeneralAssumptions!$D$7))</f>
      </c>
      <c r="AJ44" s="26" t="n">
        <f aca="false">IF(AJ38&gt;InputDataA_GeneralAssumptions!$E$47,InputDataA_GeneralAssumptions!$E$46,AI44+(InputDataA_GeneralAssumptions!$E$46-$I$44)/(InputDataA_GeneralAssumptions!$E$47-InputDataA_GeneralAssumptions!$D$7))</f>
      </c>
      <c r="AK44" s="26" t="n">
        <f aca="false">IF(AK38&gt;InputDataA_GeneralAssumptions!$E$47,InputDataA_GeneralAssumptions!$E$46,AJ44+(InputDataA_GeneralAssumptions!$E$46-$I$44)/(InputDataA_GeneralAssumptions!$E$47-InputDataA_GeneralAssumptions!$D$7))</f>
      </c>
      <c r="AL44" s="26" t="n">
        <f aca="false">IF(AL38&gt;InputDataA_GeneralAssumptions!$E$47,InputDataA_GeneralAssumptions!$E$46,AK44+(InputDataA_GeneralAssumptions!$E$46-$I$44)/(InputDataA_GeneralAssumptions!$E$47-InputDataA_GeneralAssumptions!$D$7))</f>
      </c>
      <c r="AM44" s="26" t="n">
        <f aca="false">IF(AM38&gt;InputDataA_GeneralAssumptions!$E$47,InputDataA_GeneralAssumptions!$E$46,AL44+(InputDataA_GeneralAssumptions!$E$46-$I$44)/(InputDataA_GeneralAssumptions!$E$47-InputDataA_GeneralAssumptions!$D$7))</f>
      </c>
      <c r="AN44" s="26" t="n">
        <f aca="false">IF(AN38&gt;InputDataA_GeneralAssumptions!$E$47,InputDataA_GeneralAssumptions!$E$46,AM44+(InputDataA_GeneralAssumptions!$E$46-$I$44)/(InputDataA_GeneralAssumptions!$E$47-InputDataA_GeneralAssumptions!$D$7))</f>
      </c>
      <c r="AO44" s="26" t="n">
        <f aca="false">IF(AO38&gt;InputDataA_GeneralAssumptions!$E$47,InputDataA_GeneralAssumptions!$E$46,AN44+(InputDataA_GeneralAssumptions!$E$46-$I$44)/(InputDataA_GeneralAssumptions!$E$47-InputDataA_GeneralAssumptions!$D$7))</f>
      </c>
      <c r="AP44" s="26" t="n">
        <f aca="false">IF(AP38&gt;InputDataA_GeneralAssumptions!$E$47,InputDataA_GeneralAssumptions!$E$46,AO44+(InputDataA_GeneralAssumptions!$E$46-$I$44)/(InputDataA_GeneralAssumptions!$E$47-InputDataA_GeneralAssumptions!$D$7))</f>
      </c>
      <c r="AQ44" s="26" t="n">
        <f aca="false">IF(AQ38&gt;InputDataA_GeneralAssumptions!$E$47,InputDataA_GeneralAssumptions!$E$46,AP44+(InputDataA_GeneralAssumptions!$E$46-$I$44)/(InputDataA_GeneralAssumptions!$E$47-InputDataA_GeneralAssumptions!$D$7))</f>
      </c>
      <c r="AR44" s="26" t="n">
        <f aca="false">IF(AR38&gt;InputDataA_GeneralAssumptions!$E$47,InputDataA_GeneralAssumptions!$E$46,AQ44+(InputDataA_GeneralAssumptions!$E$46-$I$44)/(InputDataA_GeneralAssumptions!$E$47-InputDataA_GeneralAssumptions!$D$7))</f>
      </c>
      <c r="AS44" s="26" t="n">
        <f aca="false">IF(AS38&gt;InputDataA_GeneralAssumptions!$E$47,InputDataA_GeneralAssumptions!$E$46,AR44+(InputDataA_GeneralAssumptions!$E$46-$I$44)/(InputDataA_GeneralAssumptions!$E$47-InputDataA_GeneralAssumptions!$D$7))</f>
      </c>
      <c r="AT44" s="26" t="n">
        <f aca="false">IF(AT38&gt;InputDataA_GeneralAssumptions!$E$47,InputDataA_GeneralAssumptions!$E$46,AS44+(InputDataA_GeneralAssumptions!$E$46-$I$44)/(InputDataA_GeneralAssumptions!$E$47-InputDataA_GeneralAssumptions!$D$7))</f>
      </c>
      <c r="AU44" s="26" t="n">
        <f aca="false">IF(AU38&gt;InputDataA_GeneralAssumptions!$E$47,InputDataA_GeneralAssumptions!$E$46,AT44+(InputDataA_GeneralAssumptions!$E$46-$I$44)/(InputDataA_GeneralAssumptions!$E$47-InputDataA_GeneralAssumptions!$D$7))</f>
      </c>
      <c r="AV44" s="26" t="n">
        <f aca="false">IF(AV38&gt;InputDataA_GeneralAssumptions!$E$47,InputDataA_GeneralAssumptions!$E$46,AU44+(InputDataA_GeneralAssumptions!$E$46-$I$44)/(InputDataA_GeneralAssumptions!$E$47-InputDataA_GeneralAssumptions!$D$7))</f>
      </c>
      <c r="AW44" s="26" t="n">
        <f aca="false">IF(AW38&gt;InputDataA_GeneralAssumptions!$E$47,InputDataA_GeneralAssumptions!$E$46,AV44+(InputDataA_GeneralAssumptions!$E$46-$I$44)/(InputDataA_GeneralAssumptions!$E$47-InputDataA_GeneralAssumptions!$D$7))</f>
      </c>
      <c r="AX44" s="26" t="n">
        <f aca="false">IF(AX38&gt;InputDataA_GeneralAssumptions!$E$47,InputDataA_GeneralAssumptions!$E$46,AW44+(InputDataA_GeneralAssumptions!$E$46-$I$44)/(InputDataA_GeneralAssumptions!$E$47-InputDataA_GeneralAssumptions!$D$7))</f>
      </c>
      <c r="AY44" s="26" t="n">
        <f aca="false">IF(AY38&gt;InputDataA_GeneralAssumptions!$E$47,InputDataA_GeneralAssumptions!$E$46,AX44+(InputDataA_GeneralAssumptions!$E$46-$I$44)/(InputDataA_GeneralAssumptions!$E$47-InputDataA_GeneralAssumptions!$D$7))</f>
      </c>
      <c r="AZ44" s="26" t="n">
        <f aca="false">IF(AZ38&gt;InputDataA_GeneralAssumptions!$E$47,InputDataA_GeneralAssumptions!$E$46,AY44+(InputDataA_GeneralAssumptions!$E$46-$I$44)/(InputDataA_GeneralAssumptions!$E$47-InputDataA_GeneralAssumptions!$D$7))</f>
      </c>
      <c r="BA44" s="26" t="n">
        <f aca="false">IF(BA38&gt;InputDataA_GeneralAssumptions!$E$47,InputDataA_GeneralAssumptions!$E$46,AZ44+(InputDataA_GeneralAssumptions!$E$46-$I$44)/(InputDataA_GeneralAssumptions!$E$47-InputDataA_GeneralAssumptions!$D$7))</f>
      </c>
      <c r="BB44" s="26" t="n">
        <f aca="false">IF(BB38&gt;InputDataA_GeneralAssumptions!$E$47,InputDataA_GeneralAssumptions!$E$46,BA44+(InputDataA_GeneralAssumptions!$E$46-$I$44)/(InputDataA_GeneralAssumptions!$E$47-InputDataA_GeneralAssumptions!$D$7))</f>
      </c>
      <c r="BC44" s="26" t="n">
        <f aca="false">IF(BC38&gt;InputDataA_GeneralAssumptions!$E$47,InputDataA_GeneralAssumptions!$E$46,BB44+(InputDataA_GeneralAssumptions!$E$46-$I$44)/(InputDataA_GeneralAssumptions!$E$47-InputDataA_GeneralAssumptions!$D$7))</f>
      </c>
      <c r="BD44" s="26" t="n">
        <f aca="false">IF(BD38&gt;InputDataA_GeneralAssumptions!$E$47,InputDataA_GeneralAssumptions!$E$46,BC44+(InputDataA_GeneralAssumptions!$E$46-$I$44)/(InputDataA_GeneralAssumptions!$E$47-InputDataA_GeneralAssumptions!$D$7))</f>
      </c>
      <c r="BE44" s="26" t="n">
        <f aca="false">IF(BE38&gt;InputDataA_GeneralAssumptions!$E$47,InputDataA_GeneralAssumptions!$E$46,BD44+(InputDataA_GeneralAssumptions!$E$46-$I$44)/(InputDataA_GeneralAssumptions!$E$47-InputDataA_GeneralAssumptions!$D$7))</f>
      </c>
      <c r="BF44" s="26" t="n">
        <f aca="false">IF(BF38&gt;InputDataA_GeneralAssumptions!$E$47,InputDataA_GeneralAssumptions!$E$46,BE44+(InputDataA_GeneralAssumptions!$E$46-$I$44)/(InputDataA_GeneralAssumptions!$E$47-InputDataA_GeneralAssumptions!$D$7))</f>
      </c>
      <c r="BG44" s="26" t="n">
        <f aca="false">IF(BG38&gt;InputDataA_GeneralAssumptions!$E$47,InputDataA_GeneralAssumptions!$E$46,BF44+(InputDataA_GeneralAssumptions!$E$46-$I$44)/(InputDataA_GeneralAssumptions!$E$47-InputDataA_GeneralAssumptions!$D$7))</f>
      </c>
      <c r="BH44" s="26" t="n">
        <f aca="false">IF(BH38&gt;InputDataA_GeneralAssumptions!$E$47,InputDataA_GeneralAssumptions!$E$46,BG44+(InputDataA_GeneralAssumptions!$E$46-$I$44)/(InputDataA_GeneralAssumptions!$E$47-InputDataA_GeneralAssumptions!$D$7))</f>
      </c>
      <c r="BI44" s="26" t="n">
        <f aca="false">IF(BI38&gt;InputDataA_GeneralAssumptions!$E$47,InputDataA_GeneralAssumptions!$E$46,BH44+(InputDataA_GeneralAssumptions!$E$46-$I$44)/(InputDataA_GeneralAssumptions!$E$47-InputDataA_GeneralAssumptions!$D$7))</f>
      </c>
      <c r="BJ44" s="26" t="n">
        <f aca="false">IF(BJ38&gt;InputDataA_GeneralAssumptions!$E$47,InputDataA_GeneralAssumptions!$E$46,BI44+(InputDataA_GeneralAssumptions!$E$46-$I$44)/(InputDataA_GeneralAssumptions!$E$47-InputDataA_GeneralAssumptions!$D$7))</f>
      </c>
      <c r="BK44" s="26" t="n">
        <f aca="false">IF(BK38&gt;InputDataA_GeneralAssumptions!$E$47,InputDataA_GeneralAssumptions!$E$46,BJ44+(InputDataA_GeneralAssumptions!$E$46-$I$44)/(InputDataA_GeneralAssumptions!$E$47-InputDataA_GeneralAssumptions!$D$7))</f>
      </c>
      <c r="BL44" s="26" t="n">
        <f aca="false">IF(BL38&gt;InputDataA_GeneralAssumptions!$E$47,InputDataA_GeneralAssumptions!$E$46,BK44+(InputDataA_GeneralAssumptions!$E$46-$I$44)/(InputDataA_GeneralAssumptions!$E$47-InputDataA_GeneralAssumptions!$D$7))</f>
      </c>
      <c r="BM44" s="26" t="n">
        <f aca="false">IF(BM38&gt;InputDataA_GeneralAssumptions!$E$47,InputDataA_GeneralAssumptions!$E$46,BL44+(InputDataA_GeneralAssumptions!$E$46-$I$44)/(InputDataA_GeneralAssumptions!$E$47-InputDataA_GeneralAssumptions!$D$7))</f>
      </c>
      <c r="BN44" s="26" t="n">
        <f aca="false">IF(BN38&gt;InputDataA_GeneralAssumptions!$E$47,InputDataA_GeneralAssumptions!$E$46,BM44+(InputDataA_GeneralAssumptions!$E$46-$I$44)/(InputDataA_GeneralAssumptions!$E$47-InputDataA_GeneralAssumptions!$D$7))</f>
      </c>
      <c r="BO44" s="26" t="n">
        <f aca="false">IF(BO38&gt;InputDataA_GeneralAssumptions!$E$47,InputDataA_GeneralAssumptions!$E$46,BN44+(InputDataA_GeneralAssumptions!$E$46-$I$44)/(InputDataA_GeneralAssumptions!$E$47-InputDataA_GeneralAssumptions!$D$7))</f>
      </c>
      <c r="BP44" s="26" t="n">
        <f aca="false">IF(BP38&gt;InputDataA_GeneralAssumptions!$E$47,InputDataA_GeneralAssumptions!$E$46,BO44+(InputDataA_GeneralAssumptions!$E$46-$I$44)/(InputDataA_GeneralAssumptions!$E$47-InputDataA_GeneralAssumptions!$D$7))</f>
      </c>
      <c r="BQ44" s="26" t="n">
        <f aca="false">IF(BQ38&gt;InputDataA_GeneralAssumptions!$E$47,InputDataA_GeneralAssumptions!$E$46,BP44+(InputDataA_GeneralAssumptions!$E$46-$I$44)/(InputDataA_GeneralAssumptions!$E$47-InputDataA_GeneralAssumptions!$D$7))</f>
      </c>
      <c r="BR44" s="26" t="n">
        <f aca="false">IF(BR38&gt;InputDataA_GeneralAssumptions!$E$47,InputDataA_GeneralAssumptions!$E$46,BQ44+(InputDataA_GeneralAssumptions!$E$46-$I$44)/(InputDataA_GeneralAssumptions!$E$47-InputDataA_GeneralAssumptions!$D$7))</f>
      </c>
      <c r="BS44" s="26" t="n">
        <f aca="false">IF(BS38&gt;InputDataA_GeneralAssumptions!$E$47,InputDataA_GeneralAssumptions!$E$46,BR44+(InputDataA_GeneralAssumptions!$E$46-$I$44)/(InputDataA_GeneralAssumptions!$E$47-InputDataA_GeneralAssumptions!$D$7))</f>
      </c>
      <c r="BT44" s="26" t="n">
        <f aca="false">IF(BT38&gt;InputDataA_GeneralAssumptions!$E$47,InputDataA_GeneralAssumptions!$E$46,BS44+(InputDataA_GeneralAssumptions!$E$46-$I$44)/(InputDataA_GeneralAssumptions!$E$47-InputDataA_GeneralAssumptions!$D$7))</f>
      </c>
      <c r="BU44" s="26" t="n">
        <f aca="false">IF(BU38&gt;InputDataA_GeneralAssumptions!$E$47,InputDataA_GeneralAssumptions!$E$46,BT44+(InputDataA_GeneralAssumptions!$E$46-$I$44)/(InputDataA_GeneralAssumptions!$E$47-InputDataA_GeneralAssumptions!$D$7))</f>
      </c>
      <c r="BV44" s="26" t="n">
        <f aca="false">IF(BV38&gt;InputDataA_GeneralAssumptions!$E$47,InputDataA_GeneralAssumptions!$E$46,BU44+(InputDataA_GeneralAssumptions!$E$46-$I$44)/(InputDataA_GeneralAssumptions!$E$47-InputDataA_GeneralAssumptions!$D$7))</f>
      </c>
      <c r="BW44" s="26" t="n">
        <f aca="false">IF(BW38&gt;InputDataA_GeneralAssumptions!$E$47,InputDataA_GeneralAssumptions!$E$46,BV44+(InputDataA_GeneralAssumptions!$E$46-$I$44)/(InputDataA_GeneralAssumptions!$E$47-InputDataA_GeneralAssumptions!$D$7))</f>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c>
      <c r="J45" s="115" t="n">
        <f aca="false">IF(VLOOKUP(InputDataA_GeneralAssumptions!$D$39,DataSummary!$A$110:$B$112,2,FALSE())=1,InputDataA_GeneralAssumptions!J43,InputDataA_GeneralAssumptions!J44)</f>
      </c>
      <c r="K45" s="115" t="n">
        <f aca="false">IF(VLOOKUP(InputDataA_GeneralAssumptions!$D$39,DataSummary!$A$110:$B$112,2,FALSE())=1,InputDataA_GeneralAssumptions!K43,InputDataA_GeneralAssumptions!K44)</f>
      </c>
      <c r="L45" s="115" t="n">
        <f aca="false">IF(VLOOKUP(InputDataA_GeneralAssumptions!$D$39,DataSummary!$A$110:$B$112,2,FALSE())=1,InputDataA_GeneralAssumptions!L43,InputDataA_GeneralAssumptions!L44)</f>
      </c>
      <c r="M45" s="115" t="n">
        <f aca="false">IF(VLOOKUP(InputDataA_GeneralAssumptions!$D$39,DataSummary!$A$110:$B$112,2,FALSE())=1,InputDataA_GeneralAssumptions!M43,InputDataA_GeneralAssumptions!M44)</f>
      </c>
      <c r="N45" s="115" t="n">
        <f aca="false">IF(VLOOKUP(InputDataA_GeneralAssumptions!$D$39,DataSummary!$A$110:$B$112,2,FALSE())=1,InputDataA_GeneralAssumptions!N43,InputDataA_GeneralAssumptions!N44)</f>
      </c>
      <c r="O45" s="115" t="n">
        <f aca="false">IF(VLOOKUP(InputDataA_GeneralAssumptions!$D$39,DataSummary!$A$110:$B$112,2,FALSE())=1,InputDataA_GeneralAssumptions!O43,InputDataA_GeneralAssumptions!O44)</f>
      </c>
      <c r="P45" s="115" t="n">
        <f aca="false">IF(VLOOKUP(InputDataA_GeneralAssumptions!$D$39,DataSummary!$A$110:$B$112,2,FALSE())=1,InputDataA_GeneralAssumptions!P43,InputDataA_GeneralAssumptions!P44)</f>
      </c>
      <c r="Q45" s="115" t="n">
        <f aca="false">IF(VLOOKUP(InputDataA_GeneralAssumptions!$D$39,DataSummary!$A$110:$B$112,2,FALSE())=1,InputDataA_GeneralAssumptions!Q43,InputDataA_GeneralAssumptions!Q44)</f>
      </c>
      <c r="R45" s="115" t="n">
        <f aca="false">IF(VLOOKUP(InputDataA_GeneralAssumptions!$D$39,DataSummary!$A$110:$B$112,2,FALSE())=1,InputDataA_GeneralAssumptions!R43,InputDataA_GeneralAssumptions!R44)</f>
      </c>
      <c r="S45" s="115" t="n">
        <f aca="false">IF(VLOOKUP(InputDataA_GeneralAssumptions!$D$39,DataSummary!$A$110:$B$112,2,FALSE())=1,InputDataA_GeneralAssumptions!S43,InputDataA_GeneralAssumptions!S44)</f>
      </c>
      <c r="T45" s="115" t="n">
        <f aca="false">IF(VLOOKUP(InputDataA_GeneralAssumptions!$D$39,DataSummary!$A$110:$B$112,2,FALSE())=1,InputDataA_GeneralAssumptions!T43,InputDataA_GeneralAssumptions!T44)</f>
      </c>
      <c r="U45" s="115" t="n">
        <f aca="false">IF(VLOOKUP(InputDataA_GeneralAssumptions!$D$39,DataSummary!$A$110:$B$112,2,FALSE())=1,InputDataA_GeneralAssumptions!U43,InputDataA_GeneralAssumptions!U44)</f>
      </c>
      <c r="V45" s="115" t="n">
        <f aca="false">IF(VLOOKUP(InputDataA_GeneralAssumptions!$D$39,DataSummary!$A$110:$B$112,2,FALSE())=1,InputDataA_GeneralAssumptions!V43,InputDataA_GeneralAssumptions!V44)</f>
      </c>
      <c r="W45" s="115" t="n">
        <f aca="false">IF(VLOOKUP(InputDataA_GeneralAssumptions!$D$39,DataSummary!$A$110:$B$112,2,FALSE())=1,InputDataA_GeneralAssumptions!W43,InputDataA_GeneralAssumptions!W44)</f>
      </c>
      <c r="X45" s="115" t="n">
        <f aca="false">IF(VLOOKUP(InputDataA_GeneralAssumptions!$D$39,DataSummary!$A$110:$B$112,2,FALSE())=1,InputDataA_GeneralAssumptions!X43,InputDataA_GeneralAssumptions!X44)</f>
      </c>
      <c r="Y45" s="115" t="n">
        <f aca="false">IF(VLOOKUP(InputDataA_GeneralAssumptions!$D$39,DataSummary!$A$110:$B$112,2,FALSE())=1,InputDataA_GeneralAssumptions!Y43,InputDataA_GeneralAssumptions!Y44)</f>
      </c>
      <c r="Z45" s="115" t="n">
        <f aca="false">IF(VLOOKUP(InputDataA_GeneralAssumptions!$D$39,DataSummary!$A$110:$B$112,2,FALSE())=1,InputDataA_GeneralAssumptions!Z43,InputDataA_GeneralAssumptions!Z44)</f>
      </c>
      <c r="AA45" s="115" t="n">
        <f aca="false">IF(VLOOKUP(InputDataA_GeneralAssumptions!$D$39,DataSummary!$A$110:$B$112,2,FALSE())=1,InputDataA_GeneralAssumptions!AA43,InputDataA_GeneralAssumptions!AA44)</f>
      </c>
      <c r="AB45" s="115" t="n">
        <f aca="false">IF(VLOOKUP(InputDataA_GeneralAssumptions!$D$39,DataSummary!$A$110:$B$112,2,FALSE())=1,InputDataA_GeneralAssumptions!AB43,InputDataA_GeneralAssumptions!AB44)</f>
      </c>
      <c r="AC45" s="115" t="n">
        <f aca="false">IF(VLOOKUP(InputDataA_GeneralAssumptions!$D$39,DataSummary!$A$110:$B$112,2,FALSE())=1,InputDataA_GeneralAssumptions!AC43,InputDataA_GeneralAssumptions!AC44)</f>
      </c>
      <c r="AD45" s="115" t="n">
        <f aca="false">IF(VLOOKUP(InputDataA_GeneralAssumptions!$D$39,DataSummary!$A$110:$B$112,2,FALSE())=1,InputDataA_GeneralAssumptions!AD43,InputDataA_GeneralAssumptions!AD44)</f>
      </c>
      <c r="AE45" s="115" t="n">
        <f aca="false">IF(VLOOKUP(InputDataA_GeneralAssumptions!$D$39,DataSummary!$A$110:$B$112,2,FALSE())=1,InputDataA_GeneralAssumptions!AE43,InputDataA_GeneralAssumptions!AE44)</f>
      </c>
      <c r="AF45" s="115" t="n">
        <f aca="false">IF(VLOOKUP(InputDataA_GeneralAssumptions!$D$39,DataSummary!$A$110:$B$112,2,FALSE())=1,InputDataA_GeneralAssumptions!AF43,InputDataA_GeneralAssumptions!AF44)</f>
      </c>
      <c r="AG45" s="115" t="n">
        <f aca="false">IF(VLOOKUP(InputDataA_GeneralAssumptions!$D$39,DataSummary!$A$110:$B$112,2,FALSE())=1,InputDataA_GeneralAssumptions!AG43,InputDataA_GeneralAssumptions!AG44)</f>
      </c>
      <c r="AH45" s="115" t="n">
        <f aca="false">IF(VLOOKUP(InputDataA_GeneralAssumptions!$D$39,DataSummary!$A$110:$B$112,2,FALSE())=1,InputDataA_GeneralAssumptions!AH43,InputDataA_GeneralAssumptions!AH44)</f>
      </c>
      <c r="AI45" s="115" t="n">
        <f aca="false">IF(VLOOKUP(InputDataA_GeneralAssumptions!$D$39,DataSummary!$A$110:$B$112,2,FALSE())=1,InputDataA_GeneralAssumptions!AI43,InputDataA_GeneralAssumptions!AI44)</f>
      </c>
      <c r="AJ45" s="115" t="n">
        <f aca="false">IF(VLOOKUP(InputDataA_GeneralAssumptions!$D$39,DataSummary!$A$110:$B$112,2,FALSE())=1,InputDataA_GeneralAssumptions!AJ43,InputDataA_GeneralAssumptions!AJ44)</f>
      </c>
      <c r="AK45" s="115" t="n">
        <f aca="false">IF(VLOOKUP(InputDataA_GeneralAssumptions!$D$39,DataSummary!$A$110:$B$112,2,FALSE())=1,InputDataA_GeneralAssumptions!AK43,InputDataA_GeneralAssumptions!AK44)</f>
      </c>
      <c r="AL45" s="115" t="n">
        <f aca="false">IF(VLOOKUP(InputDataA_GeneralAssumptions!$D$39,DataSummary!$A$110:$B$112,2,FALSE())=1,InputDataA_GeneralAssumptions!AL43,InputDataA_GeneralAssumptions!AL44)</f>
      </c>
      <c r="AM45" s="115" t="n">
        <f aca="false">IF(VLOOKUP(InputDataA_GeneralAssumptions!$D$39,DataSummary!$A$110:$B$112,2,FALSE())=1,InputDataA_GeneralAssumptions!AM43,InputDataA_GeneralAssumptions!AM44)</f>
      </c>
      <c r="AN45" s="115" t="n">
        <f aca="false">IF(VLOOKUP(InputDataA_GeneralAssumptions!$D$39,DataSummary!$A$110:$B$112,2,FALSE())=1,InputDataA_GeneralAssumptions!AN43,InputDataA_GeneralAssumptions!AN44)</f>
      </c>
      <c r="AO45" s="115" t="n">
        <f aca="false">IF(VLOOKUP(InputDataA_GeneralAssumptions!$D$39,DataSummary!$A$110:$B$112,2,FALSE())=1,InputDataA_GeneralAssumptions!AO43,InputDataA_GeneralAssumptions!AO44)</f>
      </c>
      <c r="AP45" s="115" t="n">
        <f aca="false">IF(VLOOKUP(InputDataA_GeneralAssumptions!$D$39,DataSummary!$A$110:$B$112,2,FALSE())=1,InputDataA_GeneralAssumptions!AP43,InputDataA_GeneralAssumptions!AP44)</f>
      </c>
      <c r="AQ45" s="115" t="n">
        <f aca="false">IF(VLOOKUP(InputDataA_GeneralAssumptions!$D$39,DataSummary!$A$110:$B$112,2,FALSE())=1,InputDataA_GeneralAssumptions!AQ43,InputDataA_GeneralAssumptions!AQ44)</f>
      </c>
      <c r="AR45" s="115" t="n">
        <f aca="false">IF(VLOOKUP(InputDataA_GeneralAssumptions!$D$39,DataSummary!$A$110:$B$112,2,FALSE())=1,InputDataA_GeneralAssumptions!AR43,InputDataA_GeneralAssumptions!AR44)</f>
      </c>
      <c r="AS45" s="115" t="n">
        <f aca="false">IF(VLOOKUP(InputDataA_GeneralAssumptions!$D$39,DataSummary!$A$110:$B$112,2,FALSE())=1,InputDataA_GeneralAssumptions!AS43,InputDataA_GeneralAssumptions!AS44)</f>
      </c>
      <c r="AT45" s="115" t="n">
        <f aca="false">IF(VLOOKUP(InputDataA_GeneralAssumptions!$D$39,DataSummary!$A$110:$B$112,2,FALSE())=1,InputDataA_GeneralAssumptions!AT43,InputDataA_GeneralAssumptions!AT44)</f>
      </c>
      <c r="AU45" s="115" t="n">
        <f aca="false">IF(VLOOKUP(InputDataA_GeneralAssumptions!$D$39,DataSummary!$A$110:$B$112,2,FALSE())=1,InputDataA_GeneralAssumptions!AU43,InputDataA_GeneralAssumptions!AU44)</f>
      </c>
      <c r="AV45" s="115" t="n">
        <f aca="false">IF(VLOOKUP(InputDataA_GeneralAssumptions!$D$39,DataSummary!$A$110:$B$112,2,FALSE())=1,InputDataA_GeneralAssumptions!AV43,InputDataA_GeneralAssumptions!AV44)</f>
      </c>
      <c r="AW45" s="115" t="n">
        <f aca="false">IF(VLOOKUP(InputDataA_GeneralAssumptions!$D$39,DataSummary!$A$110:$B$112,2,FALSE())=1,InputDataA_GeneralAssumptions!AW43,InputDataA_GeneralAssumptions!AW44)</f>
      </c>
      <c r="AX45" s="115" t="n">
        <f aca="false">IF(VLOOKUP(InputDataA_GeneralAssumptions!$D$39,DataSummary!$A$110:$B$112,2,FALSE())=1,InputDataA_GeneralAssumptions!AX43,InputDataA_GeneralAssumptions!AX44)</f>
      </c>
      <c r="AY45" s="115" t="n">
        <f aca="false">IF(VLOOKUP(InputDataA_GeneralAssumptions!$D$39,DataSummary!$A$110:$B$112,2,FALSE())=1,InputDataA_GeneralAssumptions!AY43,InputDataA_GeneralAssumptions!AY44)</f>
      </c>
      <c r="AZ45" s="115" t="n">
        <f aca="false">IF(VLOOKUP(InputDataA_GeneralAssumptions!$D$39,DataSummary!$A$110:$B$112,2,FALSE())=1,InputDataA_GeneralAssumptions!AZ43,InputDataA_GeneralAssumptions!AZ44)</f>
      </c>
      <c r="BA45" s="115" t="n">
        <f aca="false">IF(VLOOKUP(InputDataA_GeneralAssumptions!$D$39,DataSummary!$A$110:$B$112,2,FALSE())=1,InputDataA_GeneralAssumptions!BA43,InputDataA_GeneralAssumptions!BA44)</f>
      </c>
      <c r="BB45" s="115" t="n">
        <f aca="false">IF(VLOOKUP(InputDataA_GeneralAssumptions!$D$39,DataSummary!$A$110:$B$112,2,FALSE())=1,InputDataA_GeneralAssumptions!BB43,InputDataA_GeneralAssumptions!BB44)</f>
      </c>
      <c r="BC45" s="115" t="n">
        <f aca="false">IF(VLOOKUP(InputDataA_GeneralAssumptions!$D$39,DataSummary!$A$110:$B$112,2,FALSE())=1,InputDataA_GeneralAssumptions!BC43,InputDataA_GeneralAssumptions!BC44)</f>
      </c>
      <c r="BD45" s="115" t="n">
        <f aca="false">IF(VLOOKUP(InputDataA_GeneralAssumptions!$D$39,DataSummary!$A$110:$B$112,2,FALSE())=1,InputDataA_GeneralAssumptions!BD43,InputDataA_GeneralAssumptions!BD44)</f>
      </c>
      <c r="BE45" s="115" t="n">
        <f aca="false">IF(VLOOKUP(InputDataA_GeneralAssumptions!$D$39,DataSummary!$A$110:$B$112,2,FALSE())=1,InputDataA_GeneralAssumptions!BE43,InputDataA_GeneralAssumptions!BE44)</f>
      </c>
      <c r="BF45" s="115" t="n">
        <f aca="false">IF(VLOOKUP(InputDataA_GeneralAssumptions!$D$39,DataSummary!$A$110:$B$112,2,FALSE())=1,InputDataA_GeneralAssumptions!BF43,InputDataA_GeneralAssumptions!BF44)</f>
      </c>
      <c r="BG45" s="115" t="n">
        <f aca="false">IF(VLOOKUP(InputDataA_GeneralAssumptions!$D$39,DataSummary!$A$110:$B$112,2,FALSE())=1,InputDataA_GeneralAssumptions!BG43,InputDataA_GeneralAssumptions!BG44)</f>
      </c>
      <c r="BH45" s="115" t="n">
        <f aca="false">IF(VLOOKUP(InputDataA_GeneralAssumptions!$D$39,DataSummary!$A$110:$B$112,2,FALSE())=1,InputDataA_GeneralAssumptions!BH43,InputDataA_GeneralAssumptions!BH44)</f>
      </c>
      <c r="BI45" s="115" t="n">
        <f aca="false">IF(VLOOKUP(InputDataA_GeneralAssumptions!$D$39,DataSummary!$A$110:$B$112,2,FALSE())=1,InputDataA_GeneralAssumptions!BI43,InputDataA_GeneralAssumptions!BI44)</f>
      </c>
      <c r="BJ45" s="115" t="n">
        <f aca="false">IF(VLOOKUP(InputDataA_GeneralAssumptions!$D$39,DataSummary!$A$110:$B$112,2,FALSE())=1,InputDataA_GeneralAssumptions!BJ43,InputDataA_GeneralAssumptions!BJ44)</f>
      </c>
      <c r="BK45" s="115" t="n">
        <f aca="false">IF(VLOOKUP(InputDataA_GeneralAssumptions!$D$39,DataSummary!$A$110:$B$112,2,FALSE())=1,InputDataA_GeneralAssumptions!BK43,InputDataA_GeneralAssumptions!BK44)</f>
      </c>
      <c r="BL45" s="115" t="n">
        <f aca="false">IF(VLOOKUP(InputDataA_GeneralAssumptions!$D$39,DataSummary!$A$110:$B$112,2,FALSE())=1,InputDataA_GeneralAssumptions!BL43,InputDataA_GeneralAssumptions!BL44)</f>
      </c>
      <c r="BM45" s="115" t="n">
        <f aca="false">IF(VLOOKUP(InputDataA_GeneralAssumptions!$D$39,DataSummary!$A$110:$B$112,2,FALSE())=1,InputDataA_GeneralAssumptions!BM43,InputDataA_GeneralAssumptions!BM44)</f>
      </c>
      <c r="BN45" s="115" t="n">
        <f aca="false">IF(VLOOKUP(InputDataA_GeneralAssumptions!$D$39,DataSummary!$A$110:$B$112,2,FALSE())=1,InputDataA_GeneralAssumptions!BN43,InputDataA_GeneralAssumptions!BN44)</f>
      </c>
      <c r="BO45" s="115" t="n">
        <f aca="false">IF(VLOOKUP(InputDataA_GeneralAssumptions!$D$39,DataSummary!$A$110:$B$112,2,FALSE())=1,InputDataA_GeneralAssumptions!BO43,InputDataA_GeneralAssumptions!BO44)</f>
      </c>
      <c r="BP45" s="115" t="n">
        <f aca="false">IF(VLOOKUP(InputDataA_GeneralAssumptions!$D$39,DataSummary!$A$110:$B$112,2,FALSE())=1,InputDataA_GeneralAssumptions!BP43,InputDataA_GeneralAssumptions!BP44)</f>
      </c>
      <c r="BQ45" s="115" t="n">
        <f aca="false">IF(VLOOKUP(InputDataA_GeneralAssumptions!$D$39,DataSummary!$A$110:$B$112,2,FALSE())=1,InputDataA_GeneralAssumptions!BQ43,InputDataA_GeneralAssumptions!BQ44)</f>
      </c>
      <c r="BR45" s="115" t="n">
        <f aca="false">IF(VLOOKUP(InputDataA_GeneralAssumptions!$D$39,DataSummary!$A$110:$B$112,2,FALSE())=1,InputDataA_GeneralAssumptions!BR43,InputDataA_GeneralAssumptions!BR44)</f>
      </c>
      <c r="BS45" s="115" t="n">
        <f aca="false">IF(VLOOKUP(InputDataA_GeneralAssumptions!$D$39,DataSummary!$A$110:$B$112,2,FALSE())=1,InputDataA_GeneralAssumptions!BS43,InputDataA_GeneralAssumptions!BS44)</f>
      </c>
      <c r="BT45" s="115" t="n">
        <f aca="false">IF(VLOOKUP(InputDataA_GeneralAssumptions!$D$39,DataSummary!$A$110:$B$112,2,FALSE())=1,InputDataA_GeneralAssumptions!BT43,InputDataA_GeneralAssumptions!BT44)</f>
      </c>
      <c r="BU45" s="115" t="n">
        <f aca="false">IF(VLOOKUP(InputDataA_GeneralAssumptions!$D$39,DataSummary!$A$110:$B$112,2,FALSE())=1,InputDataA_GeneralAssumptions!BU43,InputDataA_GeneralAssumptions!BU44)</f>
      </c>
      <c r="BV45" s="115" t="n">
        <f aca="false">IF(VLOOKUP(InputDataA_GeneralAssumptions!$D$39,DataSummary!$A$110:$B$112,2,FALSE())=1,InputDataA_GeneralAssumptions!BV43,InputDataA_GeneralAssumptions!BV44)</f>
      </c>
      <c r="BW45" s="115" t="n">
        <f aca="false">IF(VLOOKUP(InputDataA_GeneralAssumptions!$D$39,DataSummary!$A$110:$B$112,2,FALSE())=1,InputDataA_GeneralAssumptions!BW43,InputDataA_GeneralAssumptions!BW44)</f>
      </c>
    </row>
    <row r="46" customFormat="false" ht="15.75" hidden="false" customHeight="false" outlineLevel="0" collapsed="false">
      <c r="B46" s="54" t="s">
        <v>146</v>
      </c>
      <c r="C46" s="55" t="s">
        <v>100</v>
      </c>
      <c r="D46" s="72" t="n">
        <f aca="false">D44</f>
      </c>
      <c r="E46" s="72" t="n">
        <f aca="false">E44</f>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c>
      <c r="J47" s="104" t="n">
        <f aca="false">I47+1</f>
      </c>
      <c r="K47" s="104" t="n">
        <f aca="false">J47+1</f>
      </c>
      <c r="L47" s="104" t="n">
        <f aca="false">K47+1</f>
      </c>
      <c r="M47" s="104" t="n">
        <f aca="false">L47+1</f>
      </c>
      <c r="N47" s="104" t="n">
        <f aca="false">M47+1</f>
      </c>
      <c r="O47" s="104" t="n">
        <f aca="false">N47+1</f>
      </c>
      <c r="P47" s="104" t="n">
        <f aca="false">O47+1</f>
      </c>
      <c r="Q47" s="104" t="n">
        <f aca="false">P47+1</f>
      </c>
      <c r="R47" s="104" t="n">
        <f aca="false">Q47+1</f>
      </c>
      <c r="S47" s="104" t="n">
        <f aca="false">R47+1</f>
      </c>
      <c r="T47" s="104" t="n">
        <f aca="false">S47+1</f>
      </c>
      <c r="U47" s="104" t="n">
        <f aca="false">T47+1</f>
      </c>
      <c r="V47" s="104" t="n">
        <f aca="false">U47+1</f>
      </c>
      <c r="W47" s="104" t="n">
        <f aca="false">V47+1</f>
      </c>
      <c r="X47" s="104" t="n">
        <f aca="false">W47+1</f>
      </c>
      <c r="Y47" s="104" t="n">
        <f aca="false">X47+1</f>
      </c>
      <c r="Z47" s="104" t="n">
        <f aca="false">Y47+1</f>
      </c>
      <c r="AA47" s="104" t="n">
        <f aca="false">Z47+1</f>
      </c>
      <c r="AB47" s="104" t="n">
        <f aca="false">AA47+1</f>
      </c>
      <c r="AC47" s="104" t="n">
        <f aca="false">AB47+1</f>
      </c>
      <c r="AD47" s="104" t="n">
        <f aca="false">AC47+1</f>
      </c>
      <c r="AE47" s="104" t="n">
        <f aca="false">AD47+1</f>
      </c>
      <c r="AF47" s="104" t="n">
        <f aca="false">AE47+1</f>
      </c>
      <c r="AG47" s="104" t="n">
        <f aca="false">AF47+1</f>
      </c>
      <c r="AH47" s="104" t="n">
        <f aca="false">AG47+1</f>
      </c>
      <c r="AI47" s="104" t="n">
        <f aca="false">AH47+1</f>
      </c>
      <c r="AJ47" s="104" t="n">
        <f aca="false">AI47+1</f>
      </c>
      <c r="AK47" s="104" t="n">
        <f aca="false">AJ47+1</f>
      </c>
      <c r="AL47" s="104" t="n">
        <f aca="false">AK47+1</f>
      </c>
      <c r="AM47" s="104" t="n">
        <f aca="false">AL47+1</f>
      </c>
      <c r="AN47" s="104" t="n">
        <f aca="false">AM47+1</f>
      </c>
      <c r="AO47" s="104" t="n">
        <f aca="false">AN47+1</f>
      </c>
      <c r="AP47" s="104" t="n">
        <f aca="false">AO47+1</f>
      </c>
      <c r="AQ47" s="104" t="n">
        <f aca="false">AP47+1</f>
      </c>
      <c r="AR47" s="104" t="n">
        <f aca="false">AQ47+1</f>
      </c>
      <c r="AS47" s="105" t="n">
        <f aca="false">AR47+1</f>
      </c>
      <c r="AT47" s="104" t="n">
        <f aca="false">AS47+1</f>
      </c>
      <c r="AU47" s="104" t="n">
        <f aca="false">AT47+1</f>
      </c>
      <c r="AV47" s="104" t="n">
        <f aca="false">AU47+1</f>
      </c>
      <c r="AW47" s="104" t="n">
        <f aca="false">AV47+1</f>
      </c>
      <c r="AX47" s="104" t="n">
        <f aca="false">AW47+1</f>
      </c>
      <c r="AY47" s="104" t="n">
        <f aca="false">AX47+1</f>
      </c>
      <c r="AZ47" s="104" t="n">
        <f aca="false">AY47+1</f>
      </c>
      <c r="BA47" s="104" t="n">
        <f aca="false">AZ47+1</f>
      </c>
      <c r="BB47" s="104" t="n">
        <f aca="false">BA47+1</f>
      </c>
      <c r="BC47" s="104" t="n">
        <f aca="false">BB47+1</f>
      </c>
      <c r="BD47" s="104" t="n">
        <f aca="false">BC47+1</f>
      </c>
      <c r="BE47" s="104" t="n">
        <f aca="false">BD47+1</f>
      </c>
      <c r="BF47" s="104" t="n">
        <f aca="false">BE47+1</f>
      </c>
      <c r="BG47" s="104" t="n">
        <f aca="false">BF47+1</f>
      </c>
      <c r="BH47" s="104" t="n">
        <f aca="false">BG47+1</f>
      </c>
      <c r="BI47" s="104" t="n">
        <f aca="false">BH47+1</f>
      </c>
      <c r="BJ47" s="104" t="n">
        <f aca="false">BI47+1</f>
      </c>
      <c r="BK47" s="104" t="n">
        <f aca="false">BJ47+1</f>
      </c>
      <c r="BL47" s="104" t="n">
        <f aca="false">BK47+1</f>
      </c>
      <c r="BM47" s="104" t="n">
        <f aca="false">BL47+1</f>
      </c>
      <c r="BN47" s="104" t="n">
        <f aca="false">BM47+1</f>
      </c>
      <c r="BO47" s="104" t="n">
        <f aca="false">BN47+1</f>
      </c>
      <c r="BP47" s="104" t="n">
        <f aca="false">BO47+1</f>
      </c>
      <c r="BQ47" s="104" t="n">
        <f aca="false">BP47+1</f>
      </c>
      <c r="BR47" s="104" t="n">
        <f aca="false">BQ47+1</f>
      </c>
      <c r="BS47" s="104" t="n">
        <f aca="false">BR47+1</f>
      </c>
      <c r="BT47" s="104" t="n">
        <f aca="false">BS47+1</f>
      </c>
      <c r="BU47" s="104" t="n">
        <f aca="false">BT47+1</f>
      </c>
      <c r="BV47" s="104" t="n">
        <f aca="false">BU47+1</f>
      </c>
      <c r="BW47" s="105" t="n">
        <f aca="false">BV47+1</f>
      </c>
    </row>
    <row r="48" customFormat="false" ht="15.75" hidden="false" customHeight="false" outlineLevel="0" collapsed="false">
      <c r="B48" s="54"/>
      <c r="C48" s="55"/>
      <c r="D48" s="158"/>
      <c r="E48" s="159"/>
      <c r="F48" s="136" t="str">
        <f aca="false">DataSummary!N4</f>
      </c>
      <c r="G48" s="107" t="s">
        <v>120</v>
      </c>
      <c r="H48" s="108" t="s">
        <v>100</v>
      </c>
      <c r="I48" s="109" t="n">
        <f aca="false">I49</f>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c>
      <c r="AU48" s="121" t="n">
        <f aca="false">AT48</f>
      </c>
      <c r="AV48" s="121" t="n">
        <f aca="false">AU48</f>
      </c>
      <c r="AW48" s="121" t="n">
        <f aca="false">AV48</f>
      </c>
      <c r="AX48" s="121" t="n">
        <f aca="false">AW48</f>
      </c>
      <c r="AY48" s="121" t="n">
        <f aca="false">AX48</f>
      </c>
      <c r="AZ48" s="121" t="n">
        <f aca="false">AY48</f>
      </c>
      <c r="BA48" s="121" t="n">
        <f aca="false">AZ48</f>
      </c>
      <c r="BB48" s="121" t="n">
        <f aca="false">BA48</f>
      </c>
      <c r="BC48" s="121" t="n">
        <f aca="false">BB48</f>
      </c>
      <c r="BD48" s="121" t="n">
        <f aca="false">BC48</f>
      </c>
      <c r="BE48" s="121" t="n">
        <f aca="false">BD48</f>
      </c>
      <c r="BF48" s="121" t="n">
        <f aca="false">BE48</f>
      </c>
      <c r="BG48" s="121" t="n">
        <f aca="false">BF48</f>
      </c>
      <c r="BH48" s="121" t="n">
        <f aca="false">BG48</f>
      </c>
      <c r="BI48" s="121" t="n">
        <f aca="false">BH48</f>
      </c>
      <c r="BJ48" s="121" t="n">
        <f aca="false">BI48</f>
      </c>
      <c r="BK48" s="121" t="n">
        <f aca="false">BJ48</f>
      </c>
      <c r="BL48" s="121" t="n">
        <f aca="false">BK48</f>
      </c>
      <c r="BM48" s="121" t="n">
        <f aca="false">BL48</f>
      </c>
      <c r="BN48" s="121" t="n">
        <f aca="false">BM48</f>
      </c>
      <c r="BO48" s="121" t="n">
        <f aca="false">BN48</f>
      </c>
      <c r="BP48" s="121" t="n">
        <f aca="false">BO48</f>
      </c>
      <c r="BQ48" s="121" t="n">
        <f aca="false">BP48</f>
      </c>
      <c r="BR48" s="121" t="n">
        <f aca="false">BQ48</f>
      </c>
      <c r="BS48" s="121" t="n">
        <f aca="false">BR48</f>
      </c>
      <c r="BT48" s="121" t="n">
        <f aca="false">BS48</f>
      </c>
      <c r="BU48" s="121" t="n">
        <f aca="false">BT48</f>
      </c>
      <c r="BV48" s="121" t="n">
        <f aca="false">BU48</f>
      </c>
      <c r="BW48" s="122" t="n">
        <f aca="false">BV48</f>
      </c>
    </row>
    <row r="49" customFormat="false" ht="15.75" hidden="false" customHeight="false" outlineLevel="0" collapsed="false">
      <c r="B49" s="54"/>
      <c r="C49" s="55"/>
      <c r="D49" s="158"/>
      <c r="E49" s="159"/>
      <c r="F49" s="136"/>
      <c r="G49" s="111" t="s">
        <v>124</v>
      </c>
      <c r="H49" s="112" t="str">
        <f aca="false">H48</f>
      </c>
      <c r="I49" s="26" t="n">
        <f aca="false">InputDataA_GeneralAssumptions!D53</f>
      </c>
      <c r="J49" s="26" t="n">
        <f aca="false">IF(J47&gt;InputDataA_GeneralAssumptions!$D$56,InputDataA_GeneralAssumptions!$D$55,I49+(InputDataA_GeneralAssumptions!$D$55-$I$49)/(InputDataA_GeneralAssumptions!$D$56-InputDataA_GeneralAssumptions!$D$7))</f>
      </c>
      <c r="K49" s="26" t="n">
        <f aca="false">IF(K47&gt;InputDataA_GeneralAssumptions!$D$56,InputDataA_GeneralAssumptions!$D$55,J49+(InputDataA_GeneralAssumptions!$D$55-$I$49)/(InputDataA_GeneralAssumptions!$D$56-InputDataA_GeneralAssumptions!$D$7))</f>
      </c>
      <c r="L49" s="26" t="n">
        <f aca="false">IF(L47&gt;InputDataA_GeneralAssumptions!$D$56,InputDataA_GeneralAssumptions!$D$55,K49+(InputDataA_GeneralAssumptions!$D$55-$I$49)/(InputDataA_GeneralAssumptions!$D$56-InputDataA_GeneralAssumptions!$D$7))</f>
      </c>
      <c r="M49" s="26" t="n">
        <f aca="false">IF(M47&gt;InputDataA_GeneralAssumptions!$D$56,InputDataA_GeneralAssumptions!$D$55,L49+(InputDataA_GeneralAssumptions!$D$55-$I$49)/(InputDataA_GeneralAssumptions!$D$56-InputDataA_GeneralAssumptions!$D$7))</f>
      </c>
      <c r="N49" s="26" t="n">
        <f aca="false">IF(N47&gt;InputDataA_GeneralAssumptions!$D$56,InputDataA_GeneralAssumptions!$D$55,M49+(InputDataA_GeneralAssumptions!$D$55-$I$49)/(InputDataA_GeneralAssumptions!$D$56-InputDataA_GeneralAssumptions!$D$7))</f>
      </c>
      <c r="O49" s="26" t="n">
        <f aca="false">IF(O47&gt;InputDataA_GeneralAssumptions!$D$56,InputDataA_GeneralAssumptions!$D$55,N49+(InputDataA_GeneralAssumptions!$D$55-$I$49)/(InputDataA_GeneralAssumptions!$D$56-InputDataA_GeneralAssumptions!$D$7))</f>
      </c>
      <c r="P49" s="26" t="n">
        <f aca="false">IF(P47&gt;InputDataA_GeneralAssumptions!$D$56,InputDataA_GeneralAssumptions!$D$55,O49+(InputDataA_GeneralAssumptions!$D$55-$I$49)/(InputDataA_GeneralAssumptions!$D$56-InputDataA_GeneralAssumptions!$D$7))</f>
      </c>
      <c r="Q49" s="26" t="n">
        <f aca="false">IF(Q47&gt;InputDataA_GeneralAssumptions!$D$56,InputDataA_GeneralAssumptions!$D$55,P49+(InputDataA_GeneralAssumptions!$D$55-$I$49)/(InputDataA_GeneralAssumptions!$D$56-InputDataA_GeneralAssumptions!$D$7))</f>
      </c>
      <c r="R49" s="26" t="n">
        <f aca="false">IF(R47&gt;InputDataA_GeneralAssumptions!$D$56,InputDataA_GeneralAssumptions!$D$55,Q49+(InputDataA_GeneralAssumptions!$D$55-$I$49)/(InputDataA_GeneralAssumptions!$D$56-InputDataA_GeneralAssumptions!$D$7))</f>
      </c>
      <c r="S49" s="26" t="n">
        <f aca="false">IF(S47&gt;InputDataA_GeneralAssumptions!$D$56,InputDataA_GeneralAssumptions!$D$55,R49+(InputDataA_GeneralAssumptions!$D$55-$I$49)/(InputDataA_GeneralAssumptions!$D$56-InputDataA_GeneralAssumptions!$D$7))</f>
      </c>
      <c r="T49" s="26" t="n">
        <f aca="false">IF(T47&gt;InputDataA_GeneralAssumptions!$D$56,InputDataA_GeneralAssumptions!$D$55,S49+(InputDataA_GeneralAssumptions!$D$55-$I$49)/(InputDataA_GeneralAssumptions!$D$56-InputDataA_GeneralAssumptions!$D$7))</f>
      </c>
      <c r="U49" s="26" t="n">
        <f aca="false">IF(U47&gt;InputDataA_GeneralAssumptions!$D$56,InputDataA_GeneralAssumptions!$D$55,T49+(InputDataA_GeneralAssumptions!$D$55-$I$49)/(InputDataA_GeneralAssumptions!$D$56-InputDataA_GeneralAssumptions!$D$7))</f>
      </c>
      <c r="V49" s="26" t="n">
        <f aca="false">IF(V47&gt;InputDataA_GeneralAssumptions!$D$56,InputDataA_GeneralAssumptions!$D$55,U49+(InputDataA_GeneralAssumptions!$D$55-$I$49)/(InputDataA_GeneralAssumptions!$D$56-InputDataA_GeneralAssumptions!$D$7))</f>
      </c>
      <c r="W49" s="26" t="n">
        <f aca="false">IF(W47&gt;InputDataA_GeneralAssumptions!$D$56,InputDataA_GeneralAssumptions!$D$55,V49+(InputDataA_GeneralAssumptions!$D$55-$I$49)/(InputDataA_GeneralAssumptions!$D$56-InputDataA_GeneralAssumptions!$D$7))</f>
      </c>
      <c r="X49" s="26" t="n">
        <f aca="false">IF(X47&gt;InputDataA_GeneralAssumptions!$D$56,InputDataA_GeneralAssumptions!$D$55,W49+(InputDataA_GeneralAssumptions!$D$55-$I$49)/(InputDataA_GeneralAssumptions!$D$56-InputDataA_GeneralAssumptions!$D$7))</f>
      </c>
      <c r="Y49" s="26" t="n">
        <f aca="false">IF(Y47&gt;InputDataA_GeneralAssumptions!$D$56,InputDataA_GeneralAssumptions!$D$55,X49+(InputDataA_GeneralAssumptions!$D$55-$I$49)/(InputDataA_GeneralAssumptions!$D$56-InputDataA_GeneralAssumptions!$D$7))</f>
      </c>
      <c r="Z49" s="26" t="n">
        <f aca="false">IF(Z47&gt;InputDataA_GeneralAssumptions!$D$56,InputDataA_GeneralAssumptions!$D$55,Y49+(InputDataA_GeneralAssumptions!$D$55-$I$49)/(InputDataA_GeneralAssumptions!$D$56-InputDataA_GeneralAssumptions!$D$7))</f>
      </c>
      <c r="AA49" s="26" t="n">
        <f aca="false">IF(AA47&gt;InputDataA_GeneralAssumptions!$D$56,InputDataA_GeneralAssumptions!$D$55,Z49+(InputDataA_GeneralAssumptions!$D$55-$I$49)/(InputDataA_GeneralAssumptions!$D$56-InputDataA_GeneralAssumptions!$D$7))</f>
      </c>
      <c r="AB49" s="26" t="n">
        <f aca="false">IF(AB47&gt;InputDataA_GeneralAssumptions!$D$56,InputDataA_GeneralAssumptions!$D$55,AA49+(InputDataA_GeneralAssumptions!$D$55-$I$49)/(InputDataA_GeneralAssumptions!$D$56-InputDataA_GeneralAssumptions!$D$7))</f>
      </c>
      <c r="AC49" s="26" t="n">
        <f aca="false">IF(AC47&gt;InputDataA_GeneralAssumptions!$D$56,InputDataA_GeneralAssumptions!$D$55,AB49+(InputDataA_GeneralAssumptions!$D$55-$I$49)/(InputDataA_GeneralAssumptions!$D$56-InputDataA_GeneralAssumptions!$D$7))</f>
      </c>
      <c r="AD49" s="26" t="n">
        <f aca="false">IF(AD47&gt;InputDataA_GeneralAssumptions!$D$56,InputDataA_GeneralAssumptions!$D$55,AC49+(InputDataA_GeneralAssumptions!$D$55-$I$49)/(InputDataA_GeneralAssumptions!$D$56-InputDataA_GeneralAssumptions!$D$7))</f>
      </c>
      <c r="AE49" s="26" t="n">
        <f aca="false">IF(AE47&gt;InputDataA_GeneralAssumptions!$D$56,InputDataA_GeneralAssumptions!$D$55,AD49+(InputDataA_GeneralAssumptions!$D$55-$I$49)/(InputDataA_GeneralAssumptions!$D$56-InputDataA_GeneralAssumptions!$D$7))</f>
      </c>
      <c r="AF49" s="26" t="n">
        <f aca="false">IF(AF47&gt;InputDataA_GeneralAssumptions!$D$56,InputDataA_GeneralAssumptions!$D$55,AE49+(InputDataA_GeneralAssumptions!$D$55-$I$49)/(InputDataA_GeneralAssumptions!$D$56-InputDataA_GeneralAssumptions!$D$7))</f>
      </c>
      <c r="AG49" s="26" t="n">
        <f aca="false">IF(AG47&gt;InputDataA_GeneralAssumptions!$D$56,InputDataA_GeneralAssumptions!$D$55,AF49+(InputDataA_GeneralAssumptions!$D$55-$I$49)/(InputDataA_GeneralAssumptions!$D$56-InputDataA_GeneralAssumptions!$D$7))</f>
      </c>
      <c r="AH49" s="26" t="n">
        <f aca="false">IF(AH47&gt;InputDataA_GeneralAssumptions!$D$56,InputDataA_GeneralAssumptions!$D$55,AG49+(InputDataA_GeneralAssumptions!$D$55-$I$49)/(InputDataA_GeneralAssumptions!$D$56-InputDataA_GeneralAssumptions!$D$7))</f>
      </c>
      <c r="AI49" s="26" t="n">
        <f aca="false">IF(AI47&gt;InputDataA_GeneralAssumptions!$D$56,InputDataA_GeneralAssumptions!$D$55,AH49+(InputDataA_GeneralAssumptions!$D$55-$I$49)/(InputDataA_GeneralAssumptions!$D$56-InputDataA_GeneralAssumptions!$D$7))</f>
      </c>
      <c r="AJ49" s="26" t="n">
        <f aca="false">IF(AJ47&gt;InputDataA_GeneralAssumptions!$D$56,InputDataA_GeneralAssumptions!$D$55,AI49+(InputDataA_GeneralAssumptions!$D$55-$I$49)/(InputDataA_GeneralAssumptions!$D$56-InputDataA_GeneralAssumptions!$D$7))</f>
      </c>
      <c r="AK49" s="26" t="n">
        <f aca="false">IF(AK47&gt;InputDataA_GeneralAssumptions!$D$56,InputDataA_GeneralAssumptions!$D$55,AJ49+(InputDataA_GeneralAssumptions!$D$55-$I$49)/(InputDataA_GeneralAssumptions!$D$56-InputDataA_GeneralAssumptions!$D$7))</f>
      </c>
      <c r="AL49" s="26" t="n">
        <f aca="false">IF(AL47&gt;InputDataA_GeneralAssumptions!$D$56,InputDataA_GeneralAssumptions!$D$55,AK49+(InputDataA_GeneralAssumptions!$D$55-$I$49)/(InputDataA_GeneralAssumptions!$D$56-InputDataA_GeneralAssumptions!$D$7))</f>
      </c>
      <c r="AM49" s="26" t="n">
        <f aca="false">IF(AM47&gt;InputDataA_GeneralAssumptions!$D$56,InputDataA_GeneralAssumptions!$D$55,AL49+(InputDataA_GeneralAssumptions!$D$55-$I$49)/(InputDataA_GeneralAssumptions!$D$56-InputDataA_GeneralAssumptions!$D$7))</f>
      </c>
      <c r="AN49" s="26" t="n">
        <f aca="false">IF(AN47&gt;InputDataA_GeneralAssumptions!$D$56,InputDataA_GeneralAssumptions!$D$55,AM49+(InputDataA_GeneralAssumptions!$D$55-$I$49)/(InputDataA_GeneralAssumptions!$D$56-InputDataA_GeneralAssumptions!$D$7))</f>
      </c>
      <c r="AO49" s="26" t="n">
        <f aca="false">IF(AO47&gt;InputDataA_GeneralAssumptions!$D$56,InputDataA_GeneralAssumptions!$D$55,AN49+(InputDataA_GeneralAssumptions!$D$55-$I$49)/(InputDataA_GeneralAssumptions!$D$56-InputDataA_GeneralAssumptions!$D$7))</f>
      </c>
      <c r="AP49" s="26" t="n">
        <f aca="false">IF(AP47&gt;InputDataA_GeneralAssumptions!$D$56,InputDataA_GeneralAssumptions!$D$55,AO49+(InputDataA_GeneralAssumptions!$D$55-$I$49)/(InputDataA_GeneralAssumptions!$D$56-InputDataA_GeneralAssumptions!$D$7))</f>
      </c>
      <c r="AQ49" s="26" t="n">
        <f aca="false">IF(AQ47&gt;InputDataA_GeneralAssumptions!$D$56,InputDataA_GeneralAssumptions!$D$55,AP49+(InputDataA_GeneralAssumptions!$D$55-$I$49)/(InputDataA_GeneralAssumptions!$D$56-InputDataA_GeneralAssumptions!$D$7))</f>
      </c>
      <c r="AR49" s="26" t="n">
        <f aca="false">IF(AR47&gt;InputDataA_GeneralAssumptions!$D$56,InputDataA_GeneralAssumptions!$D$55,AQ49+(InputDataA_GeneralAssumptions!$D$55-$I$49)/(InputDataA_GeneralAssumptions!$D$56-InputDataA_GeneralAssumptions!$D$7))</f>
      </c>
      <c r="AS49" s="26" t="n">
        <f aca="false">IF(AS47&gt;InputDataA_GeneralAssumptions!$D$56,InputDataA_GeneralAssumptions!$D$55,AR49+(InputDataA_GeneralAssumptions!$D$55-$I$49)/(InputDataA_GeneralAssumptions!$D$56-InputDataA_GeneralAssumptions!$D$7))</f>
      </c>
      <c r="AT49" s="26" t="n">
        <f aca="false">IF(AT47&gt;InputDataA_GeneralAssumptions!$D$56,InputDataA_GeneralAssumptions!$D$55,AS49+(InputDataA_GeneralAssumptions!$D$55-$I$49)/(InputDataA_GeneralAssumptions!$D$56-InputDataA_GeneralAssumptions!$D$7))</f>
      </c>
      <c r="AU49" s="26" t="n">
        <f aca="false">IF(AU47&gt;InputDataA_GeneralAssumptions!$D$56,InputDataA_GeneralAssumptions!$D$55,AT49+(InputDataA_GeneralAssumptions!$D$55-$I$49)/(InputDataA_GeneralAssumptions!$D$56-InputDataA_GeneralAssumptions!$D$7))</f>
      </c>
      <c r="AV49" s="26" t="n">
        <f aca="false">IF(AV47&gt;InputDataA_GeneralAssumptions!$D$56,InputDataA_GeneralAssumptions!$D$55,AU49+(InputDataA_GeneralAssumptions!$D$55-$I$49)/(InputDataA_GeneralAssumptions!$D$56-InputDataA_GeneralAssumptions!$D$7))</f>
      </c>
      <c r="AW49" s="26" t="n">
        <f aca="false">IF(AW47&gt;InputDataA_GeneralAssumptions!$D$56,InputDataA_GeneralAssumptions!$D$55,AV49+(InputDataA_GeneralAssumptions!$D$55-$I$49)/(InputDataA_GeneralAssumptions!$D$56-InputDataA_GeneralAssumptions!$D$7))</f>
      </c>
      <c r="AX49" s="26" t="n">
        <f aca="false">IF(AX47&gt;InputDataA_GeneralAssumptions!$D$56,InputDataA_GeneralAssumptions!$D$55,AW49+(InputDataA_GeneralAssumptions!$D$55-$I$49)/(InputDataA_GeneralAssumptions!$D$56-InputDataA_GeneralAssumptions!$D$7))</f>
      </c>
      <c r="AY49" s="26" t="n">
        <f aca="false">IF(AY47&gt;InputDataA_GeneralAssumptions!$D$56,InputDataA_GeneralAssumptions!$D$55,AX49+(InputDataA_GeneralAssumptions!$D$55-$I$49)/(InputDataA_GeneralAssumptions!$D$56-InputDataA_GeneralAssumptions!$D$7))</f>
      </c>
      <c r="AZ49" s="26" t="n">
        <f aca="false">IF(AZ47&gt;InputDataA_GeneralAssumptions!$D$56,InputDataA_GeneralAssumptions!$D$55,AY49+(InputDataA_GeneralAssumptions!$D$55-$I$49)/(InputDataA_GeneralAssumptions!$D$56-InputDataA_GeneralAssumptions!$D$7))</f>
      </c>
      <c r="BA49" s="26" t="n">
        <f aca="false">IF(BA47&gt;InputDataA_GeneralAssumptions!$D$56,InputDataA_GeneralAssumptions!$D$55,AZ49+(InputDataA_GeneralAssumptions!$D$55-$I$49)/(InputDataA_GeneralAssumptions!$D$56-InputDataA_GeneralAssumptions!$D$7))</f>
      </c>
      <c r="BB49" s="26" t="n">
        <f aca="false">IF(BB47&gt;InputDataA_GeneralAssumptions!$D$56,InputDataA_GeneralAssumptions!$D$55,BA49+(InputDataA_GeneralAssumptions!$D$55-$I$49)/(InputDataA_GeneralAssumptions!$D$56-InputDataA_GeneralAssumptions!$D$7))</f>
      </c>
      <c r="BC49" s="26" t="n">
        <f aca="false">IF(BC47&gt;InputDataA_GeneralAssumptions!$D$56,InputDataA_GeneralAssumptions!$D$55,BB49+(InputDataA_GeneralAssumptions!$D$55-$I$49)/(InputDataA_GeneralAssumptions!$D$56-InputDataA_GeneralAssumptions!$D$7))</f>
      </c>
      <c r="BD49" s="26" t="n">
        <f aca="false">IF(BD47&gt;InputDataA_GeneralAssumptions!$D$56,InputDataA_GeneralAssumptions!$D$55,BC49+(InputDataA_GeneralAssumptions!$D$55-$I$49)/(InputDataA_GeneralAssumptions!$D$56-InputDataA_GeneralAssumptions!$D$7))</f>
      </c>
      <c r="BE49" s="26" t="n">
        <f aca="false">IF(BE47&gt;InputDataA_GeneralAssumptions!$D$56,InputDataA_GeneralAssumptions!$D$55,BD49+(InputDataA_GeneralAssumptions!$D$55-$I$49)/(InputDataA_GeneralAssumptions!$D$56-InputDataA_GeneralAssumptions!$D$7))</f>
      </c>
      <c r="BF49" s="26" t="n">
        <f aca="false">IF(BF47&gt;InputDataA_GeneralAssumptions!$D$56,InputDataA_GeneralAssumptions!$D$55,BE49+(InputDataA_GeneralAssumptions!$D$55-$I$49)/(InputDataA_GeneralAssumptions!$D$56-InputDataA_GeneralAssumptions!$D$7))</f>
      </c>
      <c r="BG49" s="26" t="n">
        <f aca="false">IF(BG47&gt;InputDataA_GeneralAssumptions!$D$56,InputDataA_GeneralAssumptions!$D$55,BF49+(InputDataA_GeneralAssumptions!$D$55-$I$49)/(InputDataA_GeneralAssumptions!$D$56-InputDataA_GeneralAssumptions!$D$7))</f>
      </c>
      <c r="BH49" s="26" t="n">
        <f aca="false">IF(BH47&gt;InputDataA_GeneralAssumptions!$D$56,InputDataA_GeneralAssumptions!$D$55,BG49+(InputDataA_GeneralAssumptions!$D$55-$I$49)/(InputDataA_GeneralAssumptions!$D$56-InputDataA_GeneralAssumptions!$D$7))</f>
      </c>
      <c r="BI49" s="26" t="n">
        <f aca="false">IF(BI47&gt;InputDataA_GeneralAssumptions!$D$56,InputDataA_GeneralAssumptions!$D$55,BH49+(InputDataA_GeneralAssumptions!$D$55-$I$49)/(InputDataA_GeneralAssumptions!$D$56-InputDataA_GeneralAssumptions!$D$7))</f>
      </c>
      <c r="BJ49" s="26" t="n">
        <f aca="false">IF(BJ47&gt;InputDataA_GeneralAssumptions!$D$56,InputDataA_GeneralAssumptions!$D$55,BI49+(InputDataA_GeneralAssumptions!$D$55-$I$49)/(InputDataA_GeneralAssumptions!$D$56-InputDataA_GeneralAssumptions!$D$7))</f>
      </c>
      <c r="BK49" s="26" t="n">
        <f aca="false">IF(BK47&gt;InputDataA_GeneralAssumptions!$D$56,InputDataA_GeneralAssumptions!$D$55,BJ49+(InputDataA_GeneralAssumptions!$D$55-$I$49)/(InputDataA_GeneralAssumptions!$D$56-InputDataA_GeneralAssumptions!$D$7))</f>
      </c>
      <c r="BL49" s="26" t="n">
        <f aca="false">IF(BL47&gt;InputDataA_GeneralAssumptions!$D$56,InputDataA_GeneralAssumptions!$D$55,BK49+(InputDataA_GeneralAssumptions!$D$55-$I$49)/(InputDataA_GeneralAssumptions!$D$56-InputDataA_GeneralAssumptions!$D$7))</f>
      </c>
      <c r="BM49" s="26" t="n">
        <f aca="false">IF(BM47&gt;InputDataA_GeneralAssumptions!$D$56,InputDataA_GeneralAssumptions!$D$55,BL49+(InputDataA_GeneralAssumptions!$D$55-$I$49)/(InputDataA_GeneralAssumptions!$D$56-InputDataA_GeneralAssumptions!$D$7))</f>
      </c>
      <c r="BN49" s="26" t="n">
        <f aca="false">IF(BN47&gt;InputDataA_GeneralAssumptions!$D$56,InputDataA_GeneralAssumptions!$D$55,BM49+(InputDataA_GeneralAssumptions!$D$55-$I$49)/(InputDataA_GeneralAssumptions!$D$56-InputDataA_GeneralAssumptions!$D$7))</f>
      </c>
      <c r="BO49" s="26" t="n">
        <f aca="false">IF(BO47&gt;InputDataA_GeneralAssumptions!$D$56,InputDataA_GeneralAssumptions!$D$55,BN49+(InputDataA_GeneralAssumptions!$D$55-$I$49)/(InputDataA_GeneralAssumptions!$D$56-InputDataA_GeneralAssumptions!$D$7))</f>
      </c>
      <c r="BP49" s="26" t="n">
        <f aca="false">IF(BP47&gt;InputDataA_GeneralAssumptions!$D$56,InputDataA_GeneralAssumptions!$D$55,BO49+(InputDataA_GeneralAssumptions!$D$55-$I$49)/(InputDataA_GeneralAssumptions!$D$56-InputDataA_GeneralAssumptions!$D$7))</f>
      </c>
      <c r="BQ49" s="26" t="n">
        <f aca="false">IF(BQ47&gt;InputDataA_GeneralAssumptions!$D$56,InputDataA_GeneralAssumptions!$D$55,BP49+(InputDataA_GeneralAssumptions!$D$55-$I$49)/(InputDataA_GeneralAssumptions!$D$56-InputDataA_GeneralAssumptions!$D$7))</f>
      </c>
      <c r="BR49" s="26" t="n">
        <f aca="false">IF(BR47&gt;InputDataA_GeneralAssumptions!$D$56,InputDataA_GeneralAssumptions!$D$55,BQ49+(InputDataA_GeneralAssumptions!$D$55-$I$49)/(InputDataA_GeneralAssumptions!$D$56-InputDataA_GeneralAssumptions!$D$7))</f>
      </c>
      <c r="BS49" s="26" t="n">
        <f aca="false">IF(BS47&gt;InputDataA_GeneralAssumptions!$D$56,InputDataA_GeneralAssumptions!$D$55,BR49+(InputDataA_GeneralAssumptions!$D$55-$I$49)/(InputDataA_GeneralAssumptions!$D$56-InputDataA_GeneralAssumptions!$D$7))</f>
      </c>
      <c r="BT49" s="26" t="n">
        <f aca="false">IF(BT47&gt;InputDataA_GeneralAssumptions!$D$56,InputDataA_GeneralAssumptions!$D$55,BS49+(InputDataA_GeneralAssumptions!$D$55-$I$49)/(InputDataA_GeneralAssumptions!$D$56-InputDataA_GeneralAssumptions!$D$7))</f>
      </c>
      <c r="BU49" s="26" t="n">
        <f aca="false">IF(BU47&gt;InputDataA_GeneralAssumptions!$D$56,InputDataA_GeneralAssumptions!$D$55,BT49+(InputDataA_GeneralAssumptions!$D$55-$I$49)/(InputDataA_GeneralAssumptions!$D$56-InputDataA_GeneralAssumptions!$D$7))</f>
      </c>
      <c r="BV49" s="26" t="n">
        <f aca="false">IF(BV47&gt;InputDataA_GeneralAssumptions!$D$56,InputDataA_GeneralAssumptions!$D$55,BU49+(InputDataA_GeneralAssumptions!$D$55-$I$49)/(InputDataA_GeneralAssumptions!$D$56-InputDataA_GeneralAssumptions!$D$7))</f>
      </c>
      <c r="BW49" s="26" t="n">
        <f aca="false">IF(BW47&gt;InputDataA_GeneralAssumptions!$D$56,InputDataA_GeneralAssumptions!$D$55,BV49+(InputDataA_GeneralAssumptions!$D$55-$I$49)/(InputDataA_GeneralAssumptions!$D$56-InputDataA_GeneralAssumptions!$D$7))</f>
      </c>
    </row>
    <row r="50" customFormat="false" ht="15.75" hidden="false" customHeight="false" outlineLevel="0" collapsed="false">
      <c r="B50" s="160" t="s">
        <v>148</v>
      </c>
      <c r="C50" s="55"/>
      <c r="D50" s="117"/>
      <c r="E50" s="118"/>
      <c r="F50" s="136"/>
      <c r="G50" s="114" t="s">
        <v>126</v>
      </c>
      <c r="H50" s="112" t="str">
        <f aca="false">H49</f>
      </c>
      <c r="I50" s="115" t="n">
        <f aca="false">IF(VLOOKUP(InputDataA_GeneralAssumptions!$D$39,DataSummary!$A$110:$B$112,2,FALSE())=1,InputDataA_GeneralAssumptions!I48,InputDataA_GeneralAssumptions!I49)</f>
      </c>
      <c r="J50" s="115" t="n">
        <f aca="false">IF(VLOOKUP(InputDataA_GeneralAssumptions!$D$39,DataSummary!$A$110:$B$112,2,FALSE())=1,InputDataA_GeneralAssumptions!J48,InputDataA_GeneralAssumptions!J49)</f>
      </c>
      <c r="K50" s="115" t="n">
        <f aca="false">IF(VLOOKUP(InputDataA_GeneralAssumptions!$D$39,DataSummary!$A$110:$B$112,2,FALSE())=1,InputDataA_GeneralAssumptions!K48,InputDataA_GeneralAssumptions!K49)</f>
      </c>
      <c r="L50" s="115" t="n">
        <f aca="false">IF(VLOOKUP(InputDataA_GeneralAssumptions!$D$39,DataSummary!$A$110:$B$112,2,FALSE())=1,InputDataA_GeneralAssumptions!L48,InputDataA_GeneralAssumptions!L49)</f>
      </c>
      <c r="M50" s="115" t="n">
        <f aca="false">IF(VLOOKUP(InputDataA_GeneralAssumptions!$D$39,DataSummary!$A$110:$B$112,2,FALSE())=1,InputDataA_GeneralAssumptions!M48,InputDataA_GeneralAssumptions!M49)</f>
      </c>
      <c r="N50" s="115" t="n">
        <f aca="false">IF(VLOOKUP(InputDataA_GeneralAssumptions!$D$39,DataSummary!$A$110:$B$112,2,FALSE())=1,InputDataA_GeneralAssumptions!N48,InputDataA_GeneralAssumptions!N49)</f>
      </c>
      <c r="O50" s="115" t="n">
        <f aca="false">IF(VLOOKUP(InputDataA_GeneralAssumptions!$D$39,DataSummary!$A$110:$B$112,2,FALSE())=1,InputDataA_GeneralAssumptions!O48,InputDataA_GeneralAssumptions!O49)</f>
      </c>
      <c r="P50" s="115" t="n">
        <f aca="false">IF(VLOOKUP(InputDataA_GeneralAssumptions!$D$39,DataSummary!$A$110:$B$112,2,FALSE())=1,InputDataA_GeneralAssumptions!P48,InputDataA_GeneralAssumptions!P49)</f>
      </c>
      <c r="Q50" s="115" t="n">
        <f aca="false">IF(VLOOKUP(InputDataA_GeneralAssumptions!$D$39,DataSummary!$A$110:$B$112,2,FALSE())=1,InputDataA_GeneralAssumptions!Q48,InputDataA_GeneralAssumptions!Q49)</f>
      </c>
      <c r="R50" s="115" t="n">
        <f aca="false">IF(VLOOKUP(InputDataA_GeneralAssumptions!$D$39,DataSummary!$A$110:$B$112,2,FALSE())=1,InputDataA_GeneralAssumptions!R48,InputDataA_GeneralAssumptions!R49)</f>
      </c>
      <c r="S50" s="115" t="n">
        <f aca="false">IF(VLOOKUP(InputDataA_GeneralAssumptions!$D$39,DataSummary!$A$110:$B$112,2,FALSE())=1,InputDataA_GeneralAssumptions!S48,InputDataA_GeneralAssumptions!S49)</f>
      </c>
      <c r="T50" s="115" t="n">
        <f aca="false">IF(VLOOKUP(InputDataA_GeneralAssumptions!$D$39,DataSummary!$A$110:$B$112,2,FALSE())=1,InputDataA_GeneralAssumptions!T48,InputDataA_GeneralAssumptions!T49)</f>
      </c>
      <c r="U50" s="115" t="n">
        <f aca="false">IF(VLOOKUP(InputDataA_GeneralAssumptions!$D$39,DataSummary!$A$110:$B$112,2,FALSE())=1,InputDataA_GeneralAssumptions!U48,InputDataA_GeneralAssumptions!U49)</f>
      </c>
      <c r="V50" s="115" t="n">
        <f aca="false">IF(VLOOKUP(InputDataA_GeneralAssumptions!$D$39,DataSummary!$A$110:$B$112,2,FALSE())=1,InputDataA_GeneralAssumptions!V48,InputDataA_GeneralAssumptions!V49)</f>
      </c>
      <c r="W50" s="115" t="n">
        <f aca="false">IF(VLOOKUP(InputDataA_GeneralAssumptions!$D$39,DataSummary!$A$110:$B$112,2,FALSE())=1,InputDataA_GeneralAssumptions!W48,InputDataA_GeneralAssumptions!W49)</f>
      </c>
      <c r="X50" s="115" t="n">
        <f aca="false">IF(VLOOKUP(InputDataA_GeneralAssumptions!$D$39,DataSummary!$A$110:$B$112,2,FALSE())=1,InputDataA_GeneralAssumptions!X48,InputDataA_GeneralAssumptions!X49)</f>
      </c>
      <c r="Y50" s="115" t="n">
        <f aca="false">IF(VLOOKUP(InputDataA_GeneralAssumptions!$D$39,DataSummary!$A$110:$B$112,2,FALSE())=1,InputDataA_GeneralAssumptions!Y48,InputDataA_GeneralAssumptions!Y49)</f>
      </c>
      <c r="Z50" s="115" t="n">
        <f aca="false">IF(VLOOKUP(InputDataA_GeneralAssumptions!$D$39,DataSummary!$A$110:$B$112,2,FALSE())=1,InputDataA_GeneralAssumptions!Z48,InputDataA_GeneralAssumptions!Z49)</f>
      </c>
      <c r="AA50" s="115" t="n">
        <f aca="false">IF(VLOOKUP(InputDataA_GeneralAssumptions!$D$39,DataSummary!$A$110:$B$112,2,FALSE())=1,InputDataA_GeneralAssumptions!AA48,InputDataA_GeneralAssumptions!AA49)</f>
      </c>
      <c r="AB50" s="115" t="n">
        <f aca="false">IF(VLOOKUP(InputDataA_GeneralAssumptions!$D$39,DataSummary!$A$110:$B$112,2,FALSE())=1,InputDataA_GeneralAssumptions!AB48,InputDataA_GeneralAssumptions!AB49)</f>
      </c>
      <c r="AC50" s="115" t="n">
        <f aca="false">IF(VLOOKUP(InputDataA_GeneralAssumptions!$D$39,DataSummary!$A$110:$B$112,2,FALSE())=1,InputDataA_GeneralAssumptions!AC48,InputDataA_GeneralAssumptions!AC49)</f>
      </c>
      <c r="AD50" s="115" t="n">
        <f aca="false">IF(VLOOKUP(InputDataA_GeneralAssumptions!$D$39,DataSummary!$A$110:$B$112,2,FALSE())=1,InputDataA_GeneralAssumptions!AD48,InputDataA_GeneralAssumptions!AD49)</f>
      </c>
      <c r="AE50" s="115" t="n">
        <f aca="false">IF(VLOOKUP(InputDataA_GeneralAssumptions!$D$39,DataSummary!$A$110:$B$112,2,FALSE())=1,InputDataA_GeneralAssumptions!AE48,InputDataA_GeneralAssumptions!AE49)</f>
      </c>
      <c r="AF50" s="115" t="n">
        <f aca="false">IF(VLOOKUP(InputDataA_GeneralAssumptions!$D$39,DataSummary!$A$110:$B$112,2,FALSE())=1,InputDataA_GeneralAssumptions!AF48,InputDataA_GeneralAssumptions!AF49)</f>
      </c>
      <c r="AG50" s="115" t="n">
        <f aca="false">IF(VLOOKUP(InputDataA_GeneralAssumptions!$D$39,DataSummary!$A$110:$B$112,2,FALSE())=1,InputDataA_GeneralAssumptions!AG48,InputDataA_GeneralAssumptions!AG49)</f>
      </c>
      <c r="AH50" s="115" t="n">
        <f aca="false">IF(VLOOKUP(InputDataA_GeneralAssumptions!$D$39,DataSummary!$A$110:$B$112,2,FALSE())=1,InputDataA_GeneralAssumptions!AH48,InputDataA_GeneralAssumptions!AH49)</f>
      </c>
      <c r="AI50" s="115" t="n">
        <f aca="false">IF(VLOOKUP(InputDataA_GeneralAssumptions!$D$39,DataSummary!$A$110:$B$112,2,FALSE())=1,InputDataA_GeneralAssumptions!AI48,InputDataA_GeneralAssumptions!AI49)</f>
      </c>
      <c r="AJ50" s="115" t="n">
        <f aca="false">IF(VLOOKUP(InputDataA_GeneralAssumptions!$D$39,DataSummary!$A$110:$B$112,2,FALSE())=1,InputDataA_GeneralAssumptions!AJ48,InputDataA_GeneralAssumptions!AJ49)</f>
      </c>
      <c r="AK50" s="115" t="n">
        <f aca="false">IF(VLOOKUP(InputDataA_GeneralAssumptions!$D$39,DataSummary!$A$110:$B$112,2,FALSE())=1,InputDataA_GeneralAssumptions!AK48,InputDataA_GeneralAssumptions!AK49)</f>
      </c>
      <c r="AL50" s="115" t="n">
        <f aca="false">IF(VLOOKUP(InputDataA_GeneralAssumptions!$D$39,DataSummary!$A$110:$B$112,2,FALSE())=1,InputDataA_GeneralAssumptions!AL48,InputDataA_GeneralAssumptions!AL49)</f>
      </c>
      <c r="AM50" s="115" t="n">
        <f aca="false">IF(VLOOKUP(InputDataA_GeneralAssumptions!$D$39,DataSummary!$A$110:$B$112,2,FALSE())=1,InputDataA_GeneralAssumptions!AM48,InputDataA_GeneralAssumptions!AM49)</f>
      </c>
      <c r="AN50" s="115" t="n">
        <f aca="false">IF(VLOOKUP(InputDataA_GeneralAssumptions!$D$39,DataSummary!$A$110:$B$112,2,FALSE())=1,InputDataA_GeneralAssumptions!AN48,InputDataA_GeneralAssumptions!AN49)</f>
      </c>
      <c r="AO50" s="115" t="n">
        <f aca="false">IF(VLOOKUP(InputDataA_GeneralAssumptions!$D$39,DataSummary!$A$110:$B$112,2,FALSE())=1,InputDataA_GeneralAssumptions!AO48,InputDataA_GeneralAssumptions!AO49)</f>
      </c>
      <c r="AP50" s="115" t="n">
        <f aca="false">IF(VLOOKUP(InputDataA_GeneralAssumptions!$D$39,DataSummary!$A$110:$B$112,2,FALSE())=1,InputDataA_GeneralAssumptions!AP48,InputDataA_GeneralAssumptions!AP49)</f>
      </c>
      <c r="AQ50" s="115" t="n">
        <f aca="false">IF(VLOOKUP(InputDataA_GeneralAssumptions!$D$39,DataSummary!$A$110:$B$112,2,FALSE())=1,InputDataA_GeneralAssumptions!AQ48,InputDataA_GeneralAssumptions!AQ49)</f>
      </c>
      <c r="AR50" s="115" t="n">
        <f aca="false">IF(VLOOKUP(InputDataA_GeneralAssumptions!$D$39,DataSummary!$A$110:$B$112,2,FALSE())=1,InputDataA_GeneralAssumptions!AR48,InputDataA_GeneralAssumptions!AR49)</f>
      </c>
      <c r="AS50" s="115" t="n">
        <f aca="false">IF(VLOOKUP(InputDataA_GeneralAssumptions!$D$39,DataSummary!$A$110:$B$112,2,FALSE())=1,InputDataA_GeneralAssumptions!AS48,InputDataA_GeneralAssumptions!AS49)</f>
      </c>
      <c r="AT50" s="115" t="n">
        <f aca="false">IF(VLOOKUP(InputDataA_GeneralAssumptions!$D$39,DataSummary!$A$110:$B$112,2,FALSE())=1,InputDataA_GeneralAssumptions!AT48,InputDataA_GeneralAssumptions!AT49)</f>
      </c>
      <c r="AU50" s="115" t="n">
        <f aca="false">IF(VLOOKUP(InputDataA_GeneralAssumptions!$D$39,DataSummary!$A$110:$B$112,2,FALSE())=1,InputDataA_GeneralAssumptions!AU48,InputDataA_GeneralAssumptions!AU49)</f>
      </c>
      <c r="AV50" s="115" t="n">
        <f aca="false">IF(VLOOKUP(InputDataA_GeneralAssumptions!$D$39,DataSummary!$A$110:$B$112,2,FALSE())=1,InputDataA_GeneralAssumptions!AV48,InputDataA_GeneralAssumptions!AV49)</f>
      </c>
      <c r="AW50" s="115" t="n">
        <f aca="false">IF(VLOOKUP(InputDataA_GeneralAssumptions!$D$39,DataSummary!$A$110:$B$112,2,FALSE())=1,InputDataA_GeneralAssumptions!AW48,InputDataA_GeneralAssumptions!AW49)</f>
      </c>
      <c r="AX50" s="115" t="n">
        <f aca="false">IF(VLOOKUP(InputDataA_GeneralAssumptions!$D$39,DataSummary!$A$110:$B$112,2,FALSE())=1,InputDataA_GeneralAssumptions!AX48,InputDataA_GeneralAssumptions!AX49)</f>
      </c>
      <c r="AY50" s="115" t="n">
        <f aca="false">IF(VLOOKUP(InputDataA_GeneralAssumptions!$D$39,DataSummary!$A$110:$B$112,2,FALSE())=1,InputDataA_GeneralAssumptions!AY48,InputDataA_GeneralAssumptions!AY49)</f>
      </c>
      <c r="AZ50" s="115" t="n">
        <f aca="false">IF(VLOOKUP(InputDataA_GeneralAssumptions!$D$39,DataSummary!$A$110:$B$112,2,FALSE())=1,InputDataA_GeneralAssumptions!AZ48,InputDataA_GeneralAssumptions!AZ49)</f>
      </c>
      <c r="BA50" s="115" t="n">
        <f aca="false">IF(VLOOKUP(InputDataA_GeneralAssumptions!$D$39,DataSummary!$A$110:$B$112,2,FALSE())=1,InputDataA_GeneralAssumptions!BA48,InputDataA_GeneralAssumptions!BA49)</f>
      </c>
      <c r="BB50" s="115" t="n">
        <f aca="false">IF(VLOOKUP(InputDataA_GeneralAssumptions!$D$39,DataSummary!$A$110:$B$112,2,FALSE())=1,InputDataA_GeneralAssumptions!BB48,InputDataA_GeneralAssumptions!BB49)</f>
      </c>
      <c r="BC50" s="115" t="n">
        <f aca="false">IF(VLOOKUP(InputDataA_GeneralAssumptions!$D$39,DataSummary!$A$110:$B$112,2,FALSE())=1,InputDataA_GeneralAssumptions!BC48,InputDataA_GeneralAssumptions!BC49)</f>
      </c>
      <c r="BD50" s="115" t="n">
        <f aca="false">IF(VLOOKUP(InputDataA_GeneralAssumptions!$D$39,DataSummary!$A$110:$B$112,2,FALSE())=1,InputDataA_GeneralAssumptions!BD48,InputDataA_GeneralAssumptions!BD49)</f>
      </c>
      <c r="BE50" s="115" t="n">
        <f aca="false">IF(VLOOKUP(InputDataA_GeneralAssumptions!$D$39,DataSummary!$A$110:$B$112,2,FALSE())=1,InputDataA_GeneralAssumptions!BE48,InputDataA_GeneralAssumptions!BE49)</f>
      </c>
      <c r="BF50" s="115" t="n">
        <f aca="false">IF(VLOOKUP(InputDataA_GeneralAssumptions!$D$39,DataSummary!$A$110:$B$112,2,FALSE())=1,InputDataA_GeneralAssumptions!BF48,InputDataA_GeneralAssumptions!BF49)</f>
      </c>
      <c r="BG50" s="115" t="n">
        <f aca="false">IF(VLOOKUP(InputDataA_GeneralAssumptions!$D$39,DataSummary!$A$110:$B$112,2,FALSE())=1,InputDataA_GeneralAssumptions!BG48,InputDataA_GeneralAssumptions!BG49)</f>
      </c>
      <c r="BH50" s="115" t="n">
        <f aca="false">IF(VLOOKUP(InputDataA_GeneralAssumptions!$D$39,DataSummary!$A$110:$B$112,2,FALSE())=1,InputDataA_GeneralAssumptions!BH48,InputDataA_GeneralAssumptions!BH49)</f>
      </c>
      <c r="BI50" s="115" t="n">
        <f aca="false">IF(VLOOKUP(InputDataA_GeneralAssumptions!$D$39,DataSummary!$A$110:$B$112,2,FALSE())=1,InputDataA_GeneralAssumptions!BI48,InputDataA_GeneralAssumptions!BI49)</f>
      </c>
      <c r="BJ50" s="115" t="n">
        <f aca="false">IF(VLOOKUP(InputDataA_GeneralAssumptions!$D$39,DataSummary!$A$110:$B$112,2,FALSE())=1,InputDataA_GeneralAssumptions!BJ48,InputDataA_GeneralAssumptions!BJ49)</f>
      </c>
      <c r="BK50" s="115" t="n">
        <f aca="false">IF(VLOOKUP(InputDataA_GeneralAssumptions!$D$39,DataSummary!$A$110:$B$112,2,FALSE())=1,InputDataA_GeneralAssumptions!BK48,InputDataA_GeneralAssumptions!BK49)</f>
      </c>
      <c r="BL50" s="115" t="n">
        <f aca="false">IF(VLOOKUP(InputDataA_GeneralAssumptions!$D$39,DataSummary!$A$110:$B$112,2,FALSE())=1,InputDataA_GeneralAssumptions!BL48,InputDataA_GeneralAssumptions!BL49)</f>
      </c>
      <c r="BM50" s="115" t="n">
        <f aca="false">IF(VLOOKUP(InputDataA_GeneralAssumptions!$D$39,DataSummary!$A$110:$B$112,2,FALSE())=1,InputDataA_GeneralAssumptions!BM48,InputDataA_GeneralAssumptions!BM49)</f>
      </c>
      <c r="BN50" s="115" t="n">
        <f aca="false">IF(VLOOKUP(InputDataA_GeneralAssumptions!$D$39,DataSummary!$A$110:$B$112,2,FALSE())=1,InputDataA_GeneralAssumptions!BN48,InputDataA_GeneralAssumptions!BN49)</f>
      </c>
      <c r="BO50" s="115" t="n">
        <f aca="false">IF(VLOOKUP(InputDataA_GeneralAssumptions!$D$39,DataSummary!$A$110:$B$112,2,FALSE())=1,InputDataA_GeneralAssumptions!BO48,InputDataA_GeneralAssumptions!BO49)</f>
      </c>
      <c r="BP50" s="115" t="n">
        <f aca="false">IF(VLOOKUP(InputDataA_GeneralAssumptions!$D$39,DataSummary!$A$110:$B$112,2,FALSE())=1,InputDataA_GeneralAssumptions!BP48,InputDataA_GeneralAssumptions!BP49)</f>
      </c>
      <c r="BQ50" s="115" t="n">
        <f aca="false">IF(VLOOKUP(InputDataA_GeneralAssumptions!$D$39,DataSummary!$A$110:$B$112,2,FALSE())=1,InputDataA_GeneralAssumptions!BQ48,InputDataA_GeneralAssumptions!BQ49)</f>
      </c>
      <c r="BR50" s="115" t="n">
        <f aca="false">IF(VLOOKUP(InputDataA_GeneralAssumptions!$D$39,DataSummary!$A$110:$B$112,2,FALSE())=1,InputDataA_GeneralAssumptions!BR48,InputDataA_GeneralAssumptions!BR49)</f>
      </c>
      <c r="BS50" s="115" t="n">
        <f aca="false">IF(VLOOKUP(InputDataA_GeneralAssumptions!$D$39,DataSummary!$A$110:$B$112,2,FALSE())=1,InputDataA_GeneralAssumptions!BS48,InputDataA_GeneralAssumptions!BS49)</f>
      </c>
      <c r="BT50" s="115" t="n">
        <f aca="false">IF(VLOOKUP(InputDataA_GeneralAssumptions!$D$39,DataSummary!$A$110:$B$112,2,FALSE())=1,InputDataA_GeneralAssumptions!BT48,InputDataA_GeneralAssumptions!BT49)</f>
      </c>
      <c r="BU50" s="115" t="n">
        <f aca="false">IF(VLOOKUP(InputDataA_GeneralAssumptions!$D$39,DataSummary!$A$110:$B$112,2,FALSE())=1,InputDataA_GeneralAssumptions!BU48,InputDataA_GeneralAssumptions!BU49)</f>
      </c>
      <c r="BV50" s="115" t="n">
        <f aca="false">IF(VLOOKUP(InputDataA_GeneralAssumptions!$D$39,DataSummary!$A$110:$B$112,2,FALSE())=1,InputDataA_GeneralAssumptions!BV48,InputDataA_GeneralAssumptions!BV49)</f>
      </c>
      <c r="BW50" s="115" t="n">
        <f aca="false">IF(VLOOKUP(InputDataA_GeneralAssumptions!$D$39,DataSummary!$A$110:$B$112,2,FALSE())=1,InputDataA_GeneralAssumptions!BW48,InputDataA_GeneralAssumptions!BW49)</f>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c>
      <c r="C52" s="55" t="s">
        <v>100</v>
      </c>
      <c r="D52" s="78" t="n">
        <f aca="false">IF(ISNUMBER(DataSummary!D37)=TRUE(),DataSummary!D37,".")</f>
      </c>
      <c r="E52" s="78"/>
      <c r="F52" s="136" t="str">
        <f aca="false">DataSummary!N5</f>
      </c>
      <c r="G52" s="107" t="s">
        <v>120</v>
      </c>
      <c r="H52" s="108" t="s">
        <v>100</v>
      </c>
      <c r="I52" s="109" t="n">
        <f aca="false">I53</f>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c>
      <c r="E53" s="113" t="n">
        <f aca="false">IF(ISBLANK(E51)=TRUE(),D52,E51)</f>
      </c>
      <c r="F53" s="136"/>
      <c r="G53" s="111" t="s">
        <v>124</v>
      </c>
      <c r="H53" s="112" t="s">
        <v>100</v>
      </c>
      <c r="I53" s="26" t="n">
        <f aca="false">InputDataA_GeneralAssumptions!E53</f>
      </c>
      <c r="J53" s="26" t="n">
        <f aca="false">IF(J47&gt;InputDataA_GeneralAssumptions!$E$56,InputDataA_GeneralAssumptions!$E$55,I53+(InputDataA_GeneralAssumptions!$E$55-$I$53)/(InputDataA_GeneralAssumptions!$E$56-InputDataA_GeneralAssumptions!$D$7))</f>
      </c>
      <c r="K53" s="26" t="n">
        <f aca="false">IF(K47&gt;InputDataA_GeneralAssumptions!$E$56,InputDataA_GeneralAssumptions!$E$55,J53+(InputDataA_GeneralAssumptions!$E$55-$I$53)/(InputDataA_GeneralAssumptions!$E$56-InputDataA_GeneralAssumptions!$D$7))</f>
      </c>
      <c r="L53" s="26" t="n">
        <f aca="false">IF(L47&gt;InputDataA_GeneralAssumptions!$E$56,InputDataA_GeneralAssumptions!$E$55,K53+(InputDataA_GeneralAssumptions!$E$55-$I$53)/(InputDataA_GeneralAssumptions!$E$56-InputDataA_GeneralAssumptions!$D$7))</f>
      </c>
      <c r="M53" s="26" t="n">
        <f aca="false">IF(M47&gt;InputDataA_GeneralAssumptions!$E$56,InputDataA_GeneralAssumptions!$E$55,L53+(InputDataA_GeneralAssumptions!$E$55-$I$53)/(InputDataA_GeneralAssumptions!$E$56-InputDataA_GeneralAssumptions!$D$7))</f>
      </c>
      <c r="N53" s="26" t="n">
        <f aca="false">IF(N47&gt;InputDataA_GeneralAssumptions!$E$56,InputDataA_GeneralAssumptions!$E$55,M53+(InputDataA_GeneralAssumptions!$E$55-$I$53)/(InputDataA_GeneralAssumptions!$E$56-InputDataA_GeneralAssumptions!$D$7))</f>
      </c>
      <c r="O53" s="26" t="n">
        <f aca="false">IF(O47&gt;InputDataA_GeneralAssumptions!$E$56,InputDataA_GeneralAssumptions!$E$55,N53+(InputDataA_GeneralAssumptions!$E$55-$I$53)/(InputDataA_GeneralAssumptions!$E$56-InputDataA_GeneralAssumptions!$D$7))</f>
      </c>
      <c r="P53" s="26" t="n">
        <f aca="false">IF(P47&gt;InputDataA_GeneralAssumptions!$E$56,InputDataA_GeneralAssumptions!$E$55,O53+(InputDataA_GeneralAssumptions!$E$55-$I$53)/(InputDataA_GeneralAssumptions!$E$56-InputDataA_GeneralAssumptions!$D$7))</f>
      </c>
      <c r="Q53" s="26" t="n">
        <f aca="false">IF(Q47&gt;InputDataA_GeneralAssumptions!$E$56,InputDataA_GeneralAssumptions!$E$55,P53+(InputDataA_GeneralAssumptions!$E$55-$I$53)/(InputDataA_GeneralAssumptions!$E$56-InputDataA_GeneralAssumptions!$D$7))</f>
      </c>
      <c r="R53" s="26" t="n">
        <f aca="false">IF(R47&gt;InputDataA_GeneralAssumptions!$E$56,InputDataA_GeneralAssumptions!$E$55,Q53+(InputDataA_GeneralAssumptions!$E$55-$I$53)/(InputDataA_GeneralAssumptions!$E$56-InputDataA_GeneralAssumptions!$D$7))</f>
      </c>
      <c r="S53" s="26" t="n">
        <f aca="false">IF(S47&gt;InputDataA_GeneralAssumptions!$E$56,InputDataA_GeneralAssumptions!$E$55,R53+(InputDataA_GeneralAssumptions!$E$55-$I$53)/(InputDataA_GeneralAssumptions!$E$56-InputDataA_GeneralAssumptions!$D$7))</f>
      </c>
      <c r="T53" s="26" t="n">
        <f aca="false">IF(T47&gt;InputDataA_GeneralAssumptions!$E$56,InputDataA_GeneralAssumptions!$E$55,S53+(InputDataA_GeneralAssumptions!$E$55-$I$53)/(InputDataA_GeneralAssumptions!$E$56-InputDataA_GeneralAssumptions!$D$7))</f>
      </c>
      <c r="U53" s="26" t="n">
        <f aca="false">IF(U47&gt;InputDataA_GeneralAssumptions!$E$56,InputDataA_GeneralAssumptions!$E$55,T53+(InputDataA_GeneralAssumptions!$E$55-$I$53)/(InputDataA_GeneralAssumptions!$E$56-InputDataA_GeneralAssumptions!$D$7))</f>
      </c>
      <c r="V53" s="26" t="n">
        <f aca="false">IF(V47&gt;InputDataA_GeneralAssumptions!$E$56,InputDataA_GeneralAssumptions!$E$55,U53+(InputDataA_GeneralAssumptions!$E$55-$I$53)/(InputDataA_GeneralAssumptions!$E$56-InputDataA_GeneralAssumptions!$D$7))</f>
      </c>
      <c r="W53" s="26" t="n">
        <f aca="false">IF(W47&gt;InputDataA_GeneralAssumptions!$E$56,InputDataA_GeneralAssumptions!$E$55,V53+(InputDataA_GeneralAssumptions!$E$55-$I$53)/(InputDataA_GeneralAssumptions!$E$56-InputDataA_GeneralAssumptions!$D$7))</f>
      </c>
      <c r="X53" s="26" t="n">
        <f aca="false">IF(X47&gt;InputDataA_GeneralAssumptions!$E$56,InputDataA_GeneralAssumptions!$E$55,W53+(InputDataA_GeneralAssumptions!$E$55-$I$53)/(InputDataA_GeneralAssumptions!$E$56-InputDataA_GeneralAssumptions!$D$7))</f>
      </c>
      <c r="Y53" s="26" t="n">
        <f aca="false">IF(Y47&gt;InputDataA_GeneralAssumptions!$E$56,InputDataA_GeneralAssumptions!$E$55,X53+(InputDataA_GeneralAssumptions!$E$55-$I$53)/(InputDataA_GeneralAssumptions!$E$56-InputDataA_GeneralAssumptions!$D$7))</f>
      </c>
      <c r="Z53" s="26" t="n">
        <f aca="false">IF(Z47&gt;InputDataA_GeneralAssumptions!$E$56,InputDataA_GeneralAssumptions!$E$55,Y53+(InputDataA_GeneralAssumptions!$E$55-$I$53)/(InputDataA_GeneralAssumptions!$E$56-InputDataA_GeneralAssumptions!$D$7))</f>
      </c>
      <c r="AA53" s="26" t="n">
        <f aca="false">IF(AA47&gt;InputDataA_GeneralAssumptions!$E$56,InputDataA_GeneralAssumptions!$E$55,Z53+(InputDataA_GeneralAssumptions!$E$55-$I$53)/(InputDataA_GeneralAssumptions!$E$56-InputDataA_GeneralAssumptions!$D$7))</f>
      </c>
      <c r="AB53" s="26" t="n">
        <f aca="false">IF(AB47&gt;InputDataA_GeneralAssumptions!$E$56,InputDataA_GeneralAssumptions!$E$55,AA53+(InputDataA_GeneralAssumptions!$E$55-$I$53)/(InputDataA_GeneralAssumptions!$E$56-InputDataA_GeneralAssumptions!$D$7))</f>
      </c>
      <c r="AC53" s="26" t="n">
        <f aca="false">IF(AC47&gt;InputDataA_GeneralAssumptions!$E$56,InputDataA_GeneralAssumptions!$E$55,AB53+(InputDataA_GeneralAssumptions!$E$55-$I$53)/(InputDataA_GeneralAssumptions!$E$56-InputDataA_GeneralAssumptions!$D$7))</f>
      </c>
      <c r="AD53" s="26" t="n">
        <f aca="false">IF(AD47&gt;InputDataA_GeneralAssumptions!$E$56,InputDataA_GeneralAssumptions!$E$55,AC53+(InputDataA_GeneralAssumptions!$E$55-$I$53)/(InputDataA_GeneralAssumptions!$E$56-InputDataA_GeneralAssumptions!$D$7))</f>
      </c>
      <c r="AE53" s="26" t="n">
        <f aca="false">IF(AE47&gt;InputDataA_GeneralAssumptions!$E$56,InputDataA_GeneralAssumptions!$E$55,AD53+(InputDataA_GeneralAssumptions!$E$55-$I$53)/(InputDataA_GeneralAssumptions!$E$56-InputDataA_GeneralAssumptions!$D$7))</f>
      </c>
      <c r="AF53" s="26" t="n">
        <f aca="false">IF(AF47&gt;InputDataA_GeneralAssumptions!$E$56,InputDataA_GeneralAssumptions!$E$55,AE53+(InputDataA_GeneralAssumptions!$E$55-$I$53)/(InputDataA_GeneralAssumptions!$E$56-InputDataA_GeneralAssumptions!$D$7))</f>
      </c>
      <c r="AG53" s="26" t="n">
        <f aca="false">IF(AG47&gt;InputDataA_GeneralAssumptions!$E$56,InputDataA_GeneralAssumptions!$E$55,AF53+(InputDataA_GeneralAssumptions!$E$55-$I$53)/(InputDataA_GeneralAssumptions!$E$56-InputDataA_GeneralAssumptions!$D$7))</f>
      </c>
      <c r="AH53" s="26" t="n">
        <f aca="false">IF(AH47&gt;InputDataA_GeneralAssumptions!$E$56,InputDataA_GeneralAssumptions!$E$55,AG53+(InputDataA_GeneralAssumptions!$E$55-$I$53)/(InputDataA_GeneralAssumptions!$E$56-InputDataA_GeneralAssumptions!$D$7))</f>
      </c>
      <c r="AI53" s="26" t="n">
        <f aca="false">IF(AI47&gt;InputDataA_GeneralAssumptions!$E$56,InputDataA_GeneralAssumptions!$E$55,AH53+(InputDataA_GeneralAssumptions!$E$55-$I$53)/(InputDataA_GeneralAssumptions!$E$56-InputDataA_GeneralAssumptions!$D$7))</f>
      </c>
      <c r="AJ53" s="26" t="n">
        <f aca="false">IF(AJ47&gt;InputDataA_GeneralAssumptions!$E$56,InputDataA_GeneralAssumptions!$E$55,AI53+(InputDataA_GeneralAssumptions!$E$55-$I$53)/(InputDataA_GeneralAssumptions!$E$56-InputDataA_GeneralAssumptions!$D$7))</f>
      </c>
      <c r="AK53" s="26" t="n">
        <f aca="false">IF(AK47&gt;InputDataA_GeneralAssumptions!$E$56,InputDataA_GeneralAssumptions!$E$55,AJ53+(InputDataA_GeneralAssumptions!$E$55-$I$53)/(InputDataA_GeneralAssumptions!$E$56-InputDataA_GeneralAssumptions!$D$7))</f>
      </c>
      <c r="AL53" s="26" t="n">
        <f aca="false">IF(AL47&gt;InputDataA_GeneralAssumptions!$E$56,InputDataA_GeneralAssumptions!$E$55,AK53+(InputDataA_GeneralAssumptions!$E$55-$I$53)/(InputDataA_GeneralAssumptions!$E$56-InputDataA_GeneralAssumptions!$D$7))</f>
      </c>
      <c r="AM53" s="26" t="n">
        <f aca="false">IF(AM47&gt;InputDataA_GeneralAssumptions!$E$56,InputDataA_GeneralAssumptions!$E$55,AL53+(InputDataA_GeneralAssumptions!$E$55-$I$53)/(InputDataA_GeneralAssumptions!$E$56-InputDataA_GeneralAssumptions!$D$7))</f>
      </c>
      <c r="AN53" s="26" t="n">
        <f aca="false">IF(AN47&gt;InputDataA_GeneralAssumptions!$E$56,InputDataA_GeneralAssumptions!$E$55,AM53+(InputDataA_GeneralAssumptions!$E$55-$I$53)/(InputDataA_GeneralAssumptions!$E$56-InputDataA_GeneralAssumptions!$D$7))</f>
      </c>
      <c r="AO53" s="26" t="n">
        <f aca="false">IF(AO47&gt;InputDataA_GeneralAssumptions!$E$56,InputDataA_GeneralAssumptions!$E$55,AN53+(InputDataA_GeneralAssumptions!$E$55-$I$53)/(InputDataA_GeneralAssumptions!$E$56-InputDataA_GeneralAssumptions!$D$7))</f>
      </c>
      <c r="AP53" s="26" t="n">
        <f aca="false">IF(AP47&gt;InputDataA_GeneralAssumptions!$E$56,InputDataA_GeneralAssumptions!$E$55,AO53+(InputDataA_GeneralAssumptions!$E$55-$I$53)/(InputDataA_GeneralAssumptions!$E$56-InputDataA_GeneralAssumptions!$D$7))</f>
      </c>
      <c r="AQ53" s="26" t="n">
        <f aca="false">IF(AQ47&gt;InputDataA_GeneralAssumptions!$E$56,InputDataA_GeneralAssumptions!$E$55,AP53+(InputDataA_GeneralAssumptions!$E$55-$I$53)/(InputDataA_GeneralAssumptions!$E$56-InputDataA_GeneralAssumptions!$D$7))</f>
      </c>
      <c r="AR53" s="26" t="n">
        <f aca="false">IF(AR47&gt;InputDataA_GeneralAssumptions!$E$56,InputDataA_GeneralAssumptions!$E$55,AQ53+(InputDataA_GeneralAssumptions!$E$55-$I$53)/(InputDataA_GeneralAssumptions!$E$56-InputDataA_GeneralAssumptions!$D$7))</f>
      </c>
      <c r="AS53" s="26" t="n">
        <f aca="false">IF(AS47&gt;InputDataA_GeneralAssumptions!$E$56,InputDataA_GeneralAssumptions!$E$55,AR53+(InputDataA_GeneralAssumptions!$E$55-$I$53)/(InputDataA_GeneralAssumptions!$E$56-InputDataA_GeneralAssumptions!$D$7))</f>
      </c>
      <c r="AT53" s="26" t="n">
        <f aca="false">IF(AT47&gt;InputDataA_GeneralAssumptions!$E$56,InputDataA_GeneralAssumptions!$E$55,AS53+(InputDataA_GeneralAssumptions!$E$55-$I$53)/(InputDataA_GeneralAssumptions!$E$56-InputDataA_GeneralAssumptions!$D$7))</f>
      </c>
      <c r="AU53" s="26" t="n">
        <f aca="false">IF(AU47&gt;InputDataA_GeneralAssumptions!$E$56,InputDataA_GeneralAssumptions!$E$55,AT53+(InputDataA_GeneralAssumptions!$E$55-$I$53)/(InputDataA_GeneralAssumptions!$E$56-InputDataA_GeneralAssumptions!$D$7))</f>
      </c>
      <c r="AV53" s="26" t="n">
        <f aca="false">IF(AV47&gt;InputDataA_GeneralAssumptions!$E$56,InputDataA_GeneralAssumptions!$E$55,AU53+(InputDataA_GeneralAssumptions!$E$55-$I$53)/(InputDataA_GeneralAssumptions!$E$56-InputDataA_GeneralAssumptions!$D$7))</f>
      </c>
      <c r="AW53" s="26" t="n">
        <f aca="false">IF(AW47&gt;InputDataA_GeneralAssumptions!$E$56,InputDataA_GeneralAssumptions!$E$55,AV53+(InputDataA_GeneralAssumptions!$E$55-$I$53)/(InputDataA_GeneralAssumptions!$E$56-InputDataA_GeneralAssumptions!$D$7))</f>
      </c>
      <c r="AX53" s="26" t="n">
        <f aca="false">IF(AX47&gt;InputDataA_GeneralAssumptions!$E$56,InputDataA_GeneralAssumptions!$E$55,AW53+(InputDataA_GeneralAssumptions!$E$55-$I$53)/(InputDataA_GeneralAssumptions!$E$56-InputDataA_GeneralAssumptions!$D$7))</f>
      </c>
      <c r="AY53" s="26" t="n">
        <f aca="false">IF(AY47&gt;InputDataA_GeneralAssumptions!$E$56,InputDataA_GeneralAssumptions!$E$55,AX53+(InputDataA_GeneralAssumptions!$E$55-$I$53)/(InputDataA_GeneralAssumptions!$E$56-InputDataA_GeneralAssumptions!$D$7))</f>
      </c>
      <c r="AZ53" s="26" t="n">
        <f aca="false">IF(AZ47&gt;InputDataA_GeneralAssumptions!$E$56,InputDataA_GeneralAssumptions!$E$55,AY53+(InputDataA_GeneralAssumptions!$E$55-$I$53)/(InputDataA_GeneralAssumptions!$E$56-InputDataA_GeneralAssumptions!$D$7))</f>
      </c>
      <c r="BA53" s="26" t="n">
        <f aca="false">IF(BA47&gt;InputDataA_GeneralAssumptions!$E$56,InputDataA_GeneralAssumptions!$E$55,AZ53+(InputDataA_GeneralAssumptions!$E$55-$I$53)/(InputDataA_GeneralAssumptions!$E$56-InputDataA_GeneralAssumptions!$D$7))</f>
      </c>
      <c r="BB53" s="26" t="n">
        <f aca="false">IF(BB47&gt;InputDataA_GeneralAssumptions!$E$56,InputDataA_GeneralAssumptions!$E$55,BA53+(InputDataA_GeneralAssumptions!$E$55-$I$53)/(InputDataA_GeneralAssumptions!$E$56-InputDataA_GeneralAssumptions!$D$7))</f>
      </c>
      <c r="BC53" s="26" t="n">
        <f aca="false">IF(BC47&gt;InputDataA_GeneralAssumptions!$E$56,InputDataA_GeneralAssumptions!$E$55,BB53+(InputDataA_GeneralAssumptions!$E$55-$I$53)/(InputDataA_GeneralAssumptions!$E$56-InputDataA_GeneralAssumptions!$D$7))</f>
      </c>
      <c r="BD53" s="26" t="n">
        <f aca="false">IF(BD47&gt;InputDataA_GeneralAssumptions!$E$56,InputDataA_GeneralAssumptions!$E$55,BC53+(InputDataA_GeneralAssumptions!$E$55-$I$53)/(InputDataA_GeneralAssumptions!$E$56-InputDataA_GeneralAssumptions!$D$7))</f>
      </c>
      <c r="BE53" s="26" t="n">
        <f aca="false">IF(BE47&gt;InputDataA_GeneralAssumptions!$E$56,InputDataA_GeneralAssumptions!$E$55,BD53+(InputDataA_GeneralAssumptions!$E$55-$I$53)/(InputDataA_GeneralAssumptions!$E$56-InputDataA_GeneralAssumptions!$D$7))</f>
      </c>
      <c r="BF53" s="26" t="n">
        <f aca="false">IF(BF47&gt;InputDataA_GeneralAssumptions!$E$56,InputDataA_GeneralAssumptions!$E$55,BE53+(InputDataA_GeneralAssumptions!$E$55-$I$53)/(InputDataA_GeneralAssumptions!$E$56-InputDataA_GeneralAssumptions!$D$7))</f>
      </c>
      <c r="BG53" s="26" t="n">
        <f aca="false">IF(BG47&gt;InputDataA_GeneralAssumptions!$E$56,InputDataA_GeneralAssumptions!$E$55,BF53+(InputDataA_GeneralAssumptions!$E$55-$I$53)/(InputDataA_GeneralAssumptions!$E$56-InputDataA_GeneralAssumptions!$D$7))</f>
      </c>
      <c r="BH53" s="26" t="n">
        <f aca="false">IF(BH47&gt;InputDataA_GeneralAssumptions!$E$56,InputDataA_GeneralAssumptions!$E$55,BG53+(InputDataA_GeneralAssumptions!$E$55-$I$53)/(InputDataA_GeneralAssumptions!$E$56-InputDataA_GeneralAssumptions!$D$7))</f>
      </c>
      <c r="BI53" s="26" t="n">
        <f aca="false">IF(BI47&gt;InputDataA_GeneralAssumptions!$E$56,InputDataA_GeneralAssumptions!$E$55,BH53+(InputDataA_GeneralAssumptions!$E$55-$I$53)/(InputDataA_GeneralAssumptions!$E$56-InputDataA_GeneralAssumptions!$D$7))</f>
      </c>
      <c r="BJ53" s="26" t="n">
        <f aca="false">IF(BJ47&gt;InputDataA_GeneralAssumptions!$E$56,InputDataA_GeneralAssumptions!$E$55,BI53+(InputDataA_GeneralAssumptions!$E$55-$I$53)/(InputDataA_GeneralAssumptions!$E$56-InputDataA_GeneralAssumptions!$D$7))</f>
      </c>
      <c r="BK53" s="26" t="n">
        <f aca="false">IF(BK47&gt;InputDataA_GeneralAssumptions!$E$56,InputDataA_GeneralAssumptions!$E$55,BJ53+(InputDataA_GeneralAssumptions!$E$55-$I$53)/(InputDataA_GeneralAssumptions!$E$56-InputDataA_GeneralAssumptions!$D$7))</f>
      </c>
      <c r="BL53" s="26" t="n">
        <f aca="false">IF(BL47&gt;InputDataA_GeneralAssumptions!$E$56,InputDataA_GeneralAssumptions!$E$55,BK53+(InputDataA_GeneralAssumptions!$E$55-$I$53)/(InputDataA_GeneralAssumptions!$E$56-InputDataA_GeneralAssumptions!$D$7))</f>
      </c>
      <c r="BM53" s="26" t="n">
        <f aca="false">IF(BM47&gt;InputDataA_GeneralAssumptions!$E$56,InputDataA_GeneralAssumptions!$E$55,BL53+(InputDataA_GeneralAssumptions!$E$55-$I$53)/(InputDataA_GeneralAssumptions!$E$56-InputDataA_GeneralAssumptions!$D$7))</f>
      </c>
      <c r="BN53" s="26" t="n">
        <f aca="false">IF(BN47&gt;InputDataA_GeneralAssumptions!$E$56,InputDataA_GeneralAssumptions!$E$55,BM53+(InputDataA_GeneralAssumptions!$E$55-$I$53)/(InputDataA_GeneralAssumptions!$E$56-InputDataA_GeneralAssumptions!$D$7))</f>
      </c>
      <c r="BO53" s="26" t="n">
        <f aca="false">IF(BO47&gt;InputDataA_GeneralAssumptions!$E$56,InputDataA_GeneralAssumptions!$E$55,BN53+(InputDataA_GeneralAssumptions!$E$55-$I$53)/(InputDataA_GeneralAssumptions!$E$56-InputDataA_GeneralAssumptions!$D$7))</f>
      </c>
      <c r="BP53" s="26" t="n">
        <f aca="false">IF(BP47&gt;InputDataA_GeneralAssumptions!$E$56,InputDataA_GeneralAssumptions!$E$55,BO53+(InputDataA_GeneralAssumptions!$E$55-$I$53)/(InputDataA_GeneralAssumptions!$E$56-InputDataA_GeneralAssumptions!$D$7))</f>
      </c>
      <c r="BQ53" s="26" t="n">
        <f aca="false">IF(BQ47&gt;InputDataA_GeneralAssumptions!$E$56,InputDataA_GeneralAssumptions!$E$55,BP53+(InputDataA_GeneralAssumptions!$E$55-$I$53)/(InputDataA_GeneralAssumptions!$E$56-InputDataA_GeneralAssumptions!$D$7))</f>
      </c>
      <c r="BR53" s="26" t="n">
        <f aca="false">IF(BR47&gt;InputDataA_GeneralAssumptions!$E$56,InputDataA_GeneralAssumptions!$E$55,BQ53+(InputDataA_GeneralAssumptions!$E$55-$I$53)/(InputDataA_GeneralAssumptions!$E$56-InputDataA_GeneralAssumptions!$D$7))</f>
      </c>
      <c r="BS53" s="26" t="n">
        <f aca="false">IF(BS47&gt;InputDataA_GeneralAssumptions!$E$56,InputDataA_GeneralAssumptions!$E$55,BR53+(InputDataA_GeneralAssumptions!$E$55-$I$53)/(InputDataA_GeneralAssumptions!$E$56-InputDataA_GeneralAssumptions!$D$7))</f>
      </c>
      <c r="BT53" s="26" t="n">
        <f aca="false">IF(BT47&gt;InputDataA_GeneralAssumptions!$E$56,InputDataA_GeneralAssumptions!$E$55,BS53+(InputDataA_GeneralAssumptions!$E$55-$I$53)/(InputDataA_GeneralAssumptions!$E$56-InputDataA_GeneralAssumptions!$D$7))</f>
      </c>
      <c r="BU53" s="26" t="n">
        <f aca="false">IF(BU47&gt;InputDataA_GeneralAssumptions!$E$56,InputDataA_GeneralAssumptions!$E$55,BT53+(InputDataA_GeneralAssumptions!$E$55-$I$53)/(InputDataA_GeneralAssumptions!$E$56-InputDataA_GeneralAssumptions!$D$7))</f>
      </c>
      <c r="BV53" s="26" t="n">
        <f aca="false">IF(BV47&gt;InputDataA_GeneralAssumptions!$E$56,InputDataA_GeneralAssumptions!$E$55,BU53+(InputDataA_GeneralAssumptions!$E$55-$I$53)/(InputDataA_GeneralAssumptions!$E$56-InputDataA_GeneralAssumptions!$D$7))</f>
      </c>
      <c r="BW53" s="26" t="n">
        <f aca="false">IF(BW47&gt;InputDataA_GeneralAssumptions!$E$56,InputDataA_GeneralAssumptions!$E$55,BV53+(InputDataA_GeneralAssumptions!$E$55-$I$53)/(InputDataA_GeneralAssumptions!$E$56-InputDataA_GeneralAssumptions!$D$7))</f>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c>
      <c r="J54" s="115" t="n">
        <f aca="false">IF(VLOOKUP(InputDataA_GeneralAssumptions!$D$39,DataSummary!$A$110:$B$112,2,FALSE())=1,InputDataA_GeneralAssumptions!J52,InputDataA_GeneralAssumptions!J53)</f>
      </c>
      <c r="K54" s="115" t="n">
        <f aca="false">IF(VLOOKUP(InputDataA_GeneralAssumptions!$D$39,DataSummary!$A$110:$B$112,2,FALSE())=1,InputDataA_GeneralAssumptions!K52,InputDataA_GeneralAssumptions!K53)</f>
      </c>
      <c r="L54" s="115" t="n">
        <f aca="false">IF(VLOOKUP(InputDataA_GeneralAssumptions!$D$39,DataSummary!$A$110:$B$112,2,FALSE())=1,InputDataA_GeneralAssumptions!L52,InputDataA_GeneralAssumptions!L53)</f>
      </c>
      <c r="M54" s="115" t="n">
        <f aca="false">IF(VLOOKUP(InputDataA_GeneralAssumptions!$D$39,DataSummary!$A$110:$B$112,2,FALSE())=1,InputDataA_GeneralAssumptions!M52,InputDataA_GeneralAssumptions!M53)</f>
      </c>
      <c r="N54" s="115" t="n">
        <f aca="false">IF(VLOOKUP(InputDataA_GeneralAssumptions!$D$39,DataSummary!$A$110:$B$112,2,FALSE())=1,InputDataA_GeneralAssumptions!N52,InputDataA_GeneralAssumptions!N53)</f>
      </c>
      <c r="O54" s="115" t="n">
        <f aca="false">IF(VLOOKUP(InputDataA_GeneralAssumptions!$D$39,DataSummary!$A$110:$B$112,2,FALSE())=1,InputDataA_GeneralAssumptions!O52,InputDataA_GeneralAssumptions!O53)</f>
      </c>
      <c r="P54" s="115" t="n">
        <f aca="false">IF(VLOOKUP(InputDataA_GeneralAssumptions!$D$39,DataSummary!$A$110:$B$112,2,FALSE())=1,InputDataA_GeneralAssumptions!P52,InputDataA_GeneralAssumptions!P53)</f>
      </c>
      <c r="Q54" s="115" t="n">
        <f aca="false">IF(VLOOKUP(InputDataA_GeneralAssumptions!$D$39,DataSummary!$A$110:$B$112,2,FALSE())=1,InputDataA_GeneralAssumptions!Q52,InputDataA_GeneralAssumptions!Q53)</f>
      </c>
      <c r="R54" s="115" t="n">
        <f aca="false">IF(VLOOKUP(InputDataA_GeneralAssumptions!$D$39,DataSummary!$A$110:$B$112,2,FALSE())=1,InputDataA_GeneralAssumptions!R52,InputDataA_GeneralAssumptions!R53)</f>
      </c>
      <c r="S54" s="115" t="n">
        <f aca="false">IF(VLOOKUP(InputDataA_GeneralAssumptions!$D$39,DataSummary!$A$110:$B$112,2,FALSE())=1,InputDataA_GeneralAssumptions!S52,InputDataA_GeneralAssumptions!S53)</f>
      </c>
      <c r="T54" s="115" t="n">
        <f aca="false">IF(VLOOKUP(InputDataA_GeneralAssumptions!$D$39,DataSummary!$A$110:$B$112,2,FALSE())=1,InputDataA_GeneralAssumptions!T52,InputDataA_GeneralAssumptions!T53)</f>
      </c>
      <c r="U54" s="115" t="n">
        <f aca="false">IF(VLOOKUP(InputDataA_GeneralAssumptions!$D$39,DataSummary!$A$110:$B$112,2,FALSE())=1,InputDataA_GeneralAssumptions!U52,InputDataA_GeneralAssumptions!U53)</f>
      </c>
      <c r="V54" s="115" t="n">
        <f aca="false">IF(VLOOKUP(InputDataA_GeneralAssumptions!$D$39,DataSummary!$A$110:$B$112,2,FALSE())=1,InputDataA_GeneralAssumptions!V52,InputDataA_GeneralAssumptions!V53)</f>
      </c>
      <c r="W54" s="115" t="n">
        <f aca="false">IF(VLOOKUP(InputDataA_GeneralAssumptions!$D$39,DataSummary!$A$110:$B$112,2,FALSE())=1,InputDataA_GeneralAssumptions!W52,InputDataA_GeneralAssumptions!W53)</f>
      </c>
      <c r="X54" s="115" t="n">
        <f aca="false">IF(VLOOKUP(InputDataA_GeneralAssumptions!$D$39,DataSummary!$A$110:$B$112,2,FALSE())=1,InputDataA_GeneralAssumptions!X52,InputDataA_GeneralAssumptions!X53)</f>
      </c>
      <c r="Y54" s="115" t="n">
        <f aca="false">IF(VLOOKUP(InputDataA_GeneralAssumptions!$D$39,DataSummary!$A$110:$B$112,2,FALSE())=1,InputDataA_GeneralAssumptions!Y52,InputDataA_GeneralAssumptions!Y53)</f>
      </c>
      <c r="Z54" s="115" t="n">
        <f aca="false">IF(VLOOKUP(InputDataA_GeneralAssumptions!$D$39,DataSummary!$A$110:$B$112,2,FALSE())=1,InputDataA_GeneralAssumptions!Z52,InputDataA_GeneralAssumptions!Z53)</f>
      </c>
      <c r="AA54" s="115" t="n">
        <f aca="false">IF(VLOOKUP(InputDataA_GeneralAssumptions!$D$39,DataSummary!$A$110:$B$112,2,FALSE())=1,InputDataA_GeneralAssumptions!AA52,InputDataA_GeneralAssumptions!AA53)</f>
      </c>
      <c r="AB54" s="115" t="n">
        <f aca="false">IF(VLOOKUP(InputDataA_GeneralAssumptions!$D$39,DataSummary!$A$110:$B$112,2,FALSE())=1,InputDataA_GeneralAssumptions!AB52,InputDataA_GeneralAssumptions!AB53)</f>
      </c>
      <c r="AC54" s="115" t="n">
        <f aca="false">IF(VLOOKUP(InputDataA_GeneralAssumptions!$D$39,DataSummary!$A$110:$B$112,2,FALSE())=1,InputDataA_GeneralAssumptions!AC52,InputDataA_GeneralAssumptions!AC53)</f>
      </c>
      <c r="AD54" s="115" t="n">
        <f aca="false">IF(VLOOKUP(InputDataA_GeneralAssumptions!$D$39,DataSummary!$A$110:$B$112,2,FALSE())=1,InputDataA_GeneralAssumptions!AD52,InputDataA_GeneralAssumptions!AD53)</f>
      </c>
      <c r="AE54" s="115" t="n">
        <f aca="false">IF(VLOOKUP(InputDataA_GeneralAssumptions!$D$39,DataSummary!$A$110:$B$112,2,FALSE())=1,InputDataA_GeneralAssumptions!AE52,InputDataA_GeneralAssumptions!AE53)</f>
      </c>
      <c r="AF54" s="115" t="n">
        <f aca="false">IF(VLOOKUP(InputDataA_GeneralAssumptions!$D$39,DataSummary!$A$110:$B$112,2,FALSE())=1,InputDataA_GeneralAssumptions!AF52,InputDataA_GeneralAssumptions!AF53)</f>
      </c>
      <c r="AG54" s="115" t="n">
        <f aca="false">IF(VLOOKUP(InputDataA_GeneralAssumptions!$D$39,DataSummary!$A$110:$B$112,2,FALSE())=1,InputDataA_GeneralAssumptions!AG52,InputDataA_GeneralAssumptions!AG53)</f>
      </c>
      <c r="AH54" s="115" t="n">
        <f aca="false">IF(VLOOKUP(InputDataA_GeneralAssumptions!$D$39,DataSummary!$A$110:$B$112,2,FALSE())=1,InputDataA_GeneralAssumptions!AH52,InputDataA_GeneralAssumptions!AH53)</f>
      </c>
      <c r="AI54" s="115" t="n">
        <f aca="false">IF(VLOOKUP(InputDataA_GeneralAssumptions!$D$39,DataSummary!$A$110:$B$112,2,FALSE())=1,InputDataA_GeneralAssumptions!AI52,InputDataA_GeneralAssumptions!AI53)</f>
      </c>
      <c r="AJ54" s="115" t="n">
        <f aca="false">IF(VLOOKUP(InputDataA_GeneralAssumptions!$D$39,DataSummary!$A$110:$B$112,2,FALSE())=1,InputDataA_GeneralAssumptions!AJ52,InputDataA_GeneralAssumptions!AJ53)</f>
      </c>
      <c r="AK54" s="115" t="n">
        <f aca="false">IF(VLOOKUP(InputDataA_GeneralAssumptions!$D$39,DataSummary!$A$110:$B$112,2,FALSE())=1,InputDataA_GeneralAssumptions!AK52,InputDataA_GeneralAssumptions!AK53)</f>
      </c>
      <c r="AL54" s="115" t="n">
        <f aca="false">IF(VLOOKUP(InputDataA_GeneralAssumptions!$D$39,DataSummary!$A$110:$B$112,2,FALSE())=1,InputDataA_GeneralAssumptions!AL52,InputDataA_GeneralAssumptions!AL53)</f>
      </c>
      <c r="AM54" s="115" t="n">
        <f aca="false">IF(VLOOKUP(InputDataA_GeneralAssumptions!$D$39,DataSummary!$A$110:$B$112,2,FALSE())=1,InputDataA_GeneralAssumptions!AM52,InputDataA_GeneralAssumptions!AM53)</f>
      </c>
      <c r="AN54" s="115" t="n">
        <f aca="false">IF(VLOOKUP(InputDataA_GeneralAssumptions!$D$39,DataSummary!$A$110:$B$112,2,FALSE())=1,InputDataA_GeneralAssumptions!AN52,InputDataA_GeneralAssumptions!AN53)</f>
      </c>
      <c r="AO54" s="115" t="n">
        <f aca="false">IF(VLOOKUP(InputDataA_GeneralAssumptions!$D$39,DataSummary!$A$110:$B$112,2,FALSE())=1,InputDataA_GeneralAssumptions!AO52,InputDataA_GeneralAssumptions!AO53)</f>
      </c>
      <c r="AP54" s="115" t="n">
        <f aca="false">IF(VLOOKUP(InputDataA_GeneralAssumptions!$D$39,DataSummary!$A$110:$B$112,2,FALSE())=1,InputDataA_GeneralAssumptions!AP52,InputDataA_GeneralAssumptions!AP53)</f>
      </c>
      <c r="AQ54" s="115" t="n">
        <f aca="false">IF(VLOOKUP(InputDataA_GeneralAssumptions!$D$39,DataSummary!$A$110:$B$112,2,FALSE())=1,InputDataA_GeneralAssumptions!AQ52,InputDataA_GeneralAssumptions!AQ53)</f>
      </c>
      <c r="AR54" s="115" t="n">
        <f aca="false">IF(VLOOKUP(InputDataA_GeneralAssumptions!$D$39,DataSummary!$A$110:$B$112,2,FALSE())=1,InputDataA_GeneralAssumptions!AR52,InputDataA_GeneralAssumptions!AR53)</f>
      </c>
      <c r="AS54" s="115" t="n">
        <f aca="false">IF(VLOOKUP(InputDataA_GeneralAssumptions!$D$39,DataSummary!$A$110:$B$112,2,FALSE())=1,InputDataA_GeneralAssumptions!AS52,InputDataA_GeneralAssumptions!AS53)</f>
      </c>
      <c r="AT54" s="115" t="n">
        <f aca="false">IF(VLOOKUP(InputDataA_GeneralAssumptions!$D$39,DataSummary!$A$110:$B$112,2,FALSE())=1,InputDataA_GeneralAssumptions!AT52,InputDataA_GeneralAssumptions!AT53)</f>
      </c>
      <c r="AU54" s="115" t="n">
        <f aca="false">IF(VLOOKUP(InputDataA_GeneralAssumptions!$D$39,DataSummary!$A$110:$B$112,2,FALSE())=1,InputDataA_GeneralAssumptions!AU52,InputDataA_GeneralAssumptions!AU53)</f>
      </c>
      <c r="AV54" s="115" t="n">
        <f aca="false">IF(VLOOKUP(InputDataA_GeneralAssumptions!$D$39,DataSummary!$A$110:$B$112,2,FALSE())=1,InputDataA_GeneralAssumptions!AV52,InputDataA_GeneralAssumptions!AV53)</f>
      </c>
      <c r="AW54" s="115" t="n">
        <f aca="false">IF(VLOOKUP(InputDataA_GeneralAssumptions!$D$39,DataSummary!$A$110:$B$112,2,FALSE())=1,InputDataA_GeneralAssumptions!AW52,InputDataA_GeneralAssumptions!AW53)</f>
      </c>
      <c r="AX54" s="115" t="n">
        <f aca="false">IF(VLOOKUP(InputDataA_GeneralAssumptions!$D$39,DataSummary!$A$110:$B$112,2,FALSE())=1,InputDataA_GeneralAssumptions!AX52,InputDataA_GeneralAssumptions!AX53)</f>
      </c>
      <c r="AY54" s="115" t="n">
        <f aca="false">IF(VLOOKUP(InputDataA_GeneralAssumptions!$D$39,DataSummary!$A$110:$B$112,2,FALSE())=1,InputDataA_GeneralAssumptions!AY52,InputDataA_GeneralAssumptions!AY53)</f>
      </c>
      <c r="AZ54" s="115" t="n">
        <f aca="false">IF(VLOOKUP(InputDataA_GeneralAssumptions!$D$39,DataSummary!$A$110:$B$112,2,FALSE())=1,InputDataA_GeneralAssumptions!AZ52,InputDataA_GeneralAssumptions!AZ53)</f>
      </c>
      <c r="BA54" s="115" t="n">
        <f aca="false">IF(VLOOKUP(InputDataA_GeneralAssumptions!$D$39,DataSummary!$A$110:$B$112,2,FALSE())=1,InputDataA_GeneralAssumptions!BA52,InputDataA_GeneralAssumptions!BA53)</f>
      </c>
      <c r="BB54" s="115" t="n">
        <f aca="false">IF(VLOOKUP(InputDataA_GeneralAssumptions!$D$39,DataSummary!$A$110:$B$112,2,FALSE())=1,InputDataA_GeneralAssumptions!BB52,InputDataA_GeneralAssumptions!BB53)</f>
      </c>
      <c r="BC54" s="115" t="n">
        <f aca="false">IF(VLOOKUP(InputDataA_GeneralAssumptions!$D$39,DataSummary!$A$110:$B$112,2,FALSE())=1,InputDataA_GeneralAssumptions!BC52,InputDataA_GeneralAssumptions!BC53)</f>
      </c>
      <c r="BD54" s="115" t="n">
        <f aca="false">IF(VLOOKUP(InputDataA_GeneralAssumptions!$D$39,DataSummary!$A$110:$B$112,2,FALSE())=1,InputDataA_GeneralAssumptions!BD52,InputDataA_GeneralAssumptions!BD53)</f>
      </c>
      <c r="BE54" s="115" t="n">
        <f aca="false">IF(VLOOKUP(InputDataA_GeneralAssumptions!$D$39,DataSummary!$A$110:$B$112,2,FALSE())=1,InputDataA_GeneralAssumptions!BE52,InputDataA_GeneralAssumptions!BE53)</f>
      </c>
      <c r="BF54" s="115" t="n">
        <f aca="false">IF(VLOOKUP(InputDataA_GeneralAssumptions!$D$39,DataSummary!$A$110:$B$112,2,FALSE())=1,InputDataA_GeneralAssumptions!BF52,InputDataA_GeneralAssumptions!BF53)</f>
      </c>
      <c r="BG54" s="115" t="n">
        <f aca="false">IF(VLOOKUP(InputDataA_GeneralAssumptions!$D$39,DataSummary!$A$110:$B$112,2,FALSE())=1,InputDataA_GeneralAssumptions!BG52,InputDataA_GeneralAssumptions!BG53)</f>
      </c>
      <c r="BH54" s="115" t="n">
        <f aca="false">IF(VLOOKUP(InputDataA_GeneralAssumptions!$D$39,DataSummary!$A$110:$B$112,2,FALSE())=1,InputDataA_GeneralAssumptions!BH52,InputDataA_GeneralAssumptions!BH53)</f>
      </c>
      <c r="BI54" s="115" t="n">
        <f aca="false">IF(VLOOKUP(InputDataA_GeneralAssumptions!$D$39,DataSummary!$A$110:$B$112,2,FALSE())=1,InputDataA_GeneralAssumptions!BI52,InputDataA_GeneralAssumptions!BI53)</f>
      </c>
      <c r="BJ54" s="115" t="n">
        <f aca="false">IF(VLOOKUP(InputDataA_GeneralAssumptions!$D$39,DataSummary!$A$110:$B$112,2,FALSE())=1,InputDataA_GeneralAssumptions!BJ52,InputDataA_GeneralAssumptions!BJ53)</f>
      </c>
      <c r="BK54" s="115" t="n">
        <f aca="false">IF(VLOOKUP(InputDataA_GeneralAssumptions!$D$39,DataSummary!$A$110:$B$112,2,FALSE())=1,InputDataA_GeneralAssumptions!BK52,InputDataA_GeneralAssumptions!BK53)</f>
      </c>
      <c r="BL54" s="115" t="n">
        <f aca="false">IF(VLOOKUP(InputDataA_GeneralAssumptions!$D$39,DataSummary!$A$110:$B$112,2,FALSE())=1,InputDataA_GeneralAssumptions!BL52,InputDataA_GeneralAssumptions!BL53)</f>
      </c>
      <c r="BM54" s="115" t="n">
        <f aca="false">IF(VLOOKUP(InputDataA_GeneralAssumptions!$D$39,DataSummary!$A$110:$B$112,2,FALSE())=1,InputDataA_GeneralAssumptions!BM52,InputDataA_GeneralAssumptions!BM53)</f>
      </c>
      <c r="BN54" s="115" t="n">
        <f aca="false">IF(VLOOKUP(InputDataA_GeneralAssumptions!$D$39,DataSummary!$A$110:$B$112,2,FALSE())=1,InputDataA_GeneralAssumptions!BN52,InputDataA_GeneralAssumptions!BN53)</f>
      </c>
      <c r="BO54" s="115" t="n">
        <f aca="false">IF(VLOOKUP(InputDataA_GeneralAssumptions!$D$39,DataSummary!$A$110:$B$112,2,FALSE())=1,InputDataA_GeneralAssumptions!BO52,InputDataA_GeneralAssumptions!BO53)</f>
      </c>
      <c r="BP54" s="115" t="n">
        <f aca="false">IF(VLOOKUP(InputDataA_GeneralAssumptions!$D$39,DataSummary!$A$110:$B$112,2,FALSE())=1,InputDataA_GeneralAssumptions!BP52,InputDataA_GeneralAssumptions!BP53)</f>
      </c>
      <c r="BQ54" s="115" t="n">
        <f aca="false">IF(VLOOKUP(InputDataA_GeneralAssumptions!$D$39,DataSummary!$A$110:$B$112,2,FALSE())=1,InputDataA_GeneralAssumptions!BQ52,InputDataA_GeneralAssumptions!BQ53)</f>
      </c>
      <c r="BR54" s="115" t="n">
        <f aca="false">IF(VLOOKUP(InputDataA_GeneralAssumptions!$D$39,DataSummary!$A$110:$B$112,2,FALSE())=1,InputDataA_GeneralAssumptions!BR52,InputDataA_GeneralAssumptions!BR53)</f>
      </c>
      <c r="BS54" s="115" t="n">
        <f aca="false">IF(VLOOKUP(InputDataA_GeneralAssumptions!$D$39,DataSummary!$A$110:$B$112,2,FALSE())=1,InputDataA_GeneralAssumptions!BS52,InputDataA_GeneralAssumptions!BS53)</f>
      </c>
      <c r="BT54" s="115" t="n">
        <f aca="false">IF(VLOOKUP(InputDataA_GeneralAssumptions!$D$39,DataSummary!$A$110:$B$112,2,FALSE())=1,InputDataA_GeneralAssumptions!BT52,InputDataA_GeneralAssumptions!BT53)</f>
      </c>
      <c r="BU54" s="115" t="n">
        <f aca="false">IF(VLOOKUP(InputDataA_GeneralAssumptions!$D$39,DataSummary!$A$110:$B$112,2,FALSE())=1,InputDataA_GeneralAssumptions!BU52,InputDataA_GeneralAssumptions!BU53)</f>
      </c>
      <c r="BV54" s="115" t="n">
        <f aca="false">IF(VLOOKUP(InputDataA_GeneralAssumptions!$D$39,DataSummary!$A$110:$B$112,2,FALSE())=1,InputDataA_GeneralAssumptions!BV52,InputDataA_GeneralAssumptions!BV53)</f>
      </c>
      <c r="BW54" s="115" t="n">
        <f aca="false">IF(VLOOKUP(InputDataA_GeneralAssumptions!$D$39,DataSummary!$A$110:$B$112,2,FALSE())=1,InputDataA_GeneralAssumptions!BW52,InputDataA_GeneralAssumptions!BW53)</f>
      </c>
      <c r="BX54" s="13"/>
    </row>
    <row r="55" customFormat="false" ht="15.75" hidden="false" customHeight="false" outlineLevel="0" collapsed="false">
      <c r="A55" s="161"/>
      <c r="B55" s="54" t="s">
        <v>151</v>
      </c>
      <c r="C55" s="55" t="s">
        <v>100</v>
      </c>
      <c r="D55" s="72" t="n">
        <f aca="false">D53</f>
      </c>
      <c r="E55" s="123" t="n">
        <f aca="false">E53</f>
      </c>
      <c r="H55" s="102" t="s">
        <v>117</v>
      </c>
    </row>
    <row r="56" customFormat="false" ht="15.75" hidden="false" customHeight="false" outlineLevel="0" collapsed="false">
      <c r="A56" s="161"/>
      <c r="B56" s="59" t="s">
        <v>152</v>
      </c>
      <c r="C56" s="60" t="s">
        <v>94</v>
      </c>
      <c r="D56" s="125" t="n">
        <v>2030</v>
      </c>
      <c r="E56" s="126" t="n">
        <f aca="false">D56</f>
      </c>
      <c r="F56" s="17" t="str">
        <f aca="false">DataSummary!N4</f>
      </c>
      <c r="G56" s="164" t="s">
        <v>153</v>
      </c>
      <c r="H56" s="138" t="s">
        <v>154</v>
      </c>
      <c r="I56" s="165" t="n">
        <f aca="false">I41*I103+I50*(1-I103)</f>
      </c>
      <c r="J56" s="165" t="n">
        <f aca="false">J41*J103+J50*(1-J103)</f>
      </c>
      <c r="K56" s="165" t="n">
        <f aca="false">K41*K103+K50*(1-K103)</f>
      </c>
      <c r="L56" s="165" t="n">
        <f aca="false">L41*L103+L50*(1-L103)</f>
      </c>
      <c r="M56" s="165" t="n">
        <f aca="false">M41*M103+M50*(1-M103)</f>
      </c>
      <c r="N56" s="165" t="n">
        <f aca="false">N41*N103+N50*(1-N103)</f>
      </c>
      <c r="O56" s="165" t="n">
        <f aca="false">O41*O103+O50*(1-O103)</f>
      </c>
      <c r="P56" s="165" t="n">
        <f aca="false">P41*P103+P50*(1-P103)</f>
      </c>
      <c r="Q56" s="165" t="n">
        <f aca="false">Q41*Q103+Q50*(1-Q103)</f>
      </c>
      <c r="R56" s="165" t="n">
        <f aca="false">R41*R103+R50*(1-R103)</f>
      </c>
      <c r="S56" s="165" t="n">
        <f aca="false">S41*S103+S50*(1-S103)</f>
      </c>
      <c r="T56" s="165" t="n">
        <f aca="false">T41*T103+T50*(1-T103)</f>
      </c>
      <c r="U56" s="165" t="n">
        <f aca="false">U41*U103+U50*(1-U103)</f>
      </c>
      <c r="V56" s="165" t="n">
        <f aca="false">V41*V103+V50*(1-V103)</f>
      </c>
      <c r="W56" s="165" t="n">
        <f aca="false">W41*W103+W50*(1-W103)</f>
      </c>
      <c r="X56" s="165" t="n">
        <f aca="false">X41*X103+X50*(1-X103)</f>
      </c>
      <c r="Y56" s="165" t="n">
        <f aca="false">Y41*Y103+Y50*(1-Y103)</f>
      </c>
      <c r="Z56" s="165" t="n">
        <f aca="false">Z41*Z103+Z50*(1-Z103)</f>
      </c>
      <c r="AA56" s="165" t="n">
        <f aca="false">AA41*AA103+AA50*(1-AA103)</f>
      </c>
      <c r="AB56" s="165" t="n">
        <f aca="false">AB41*AB103+AB50*(1-AB103)</f>
      </c>
      <c r="AC56" s="165" t="n">
        <f aca="false">AC41*AC103+AC50*(1-AC103)</f>
      </c>
      <c r="AD56" s="165" t="n">
        <f aca="false">AD41*AD103+AD50*(1-AD103)</f>
      </c>
      <c r="AE56" s="165" t="n">
        <f aca="false">AE41*AE103+AE50*(1-AE103)</f>
      </c>
      <c r="AF56" s="165" t="n">
        <f aca="false">AF41*AF103+AF50*(1-AF103)</f>
      </c>
      <c r="AG56" s="165" t="n">
        <f aca="false">AG41*AG103+AG50*(1-AG103)</f>
      </c>
      <c r="AH56" s="165" t="n">
        <f aca="false">AH41*AH103+AH50*(1-AH103)</f>
      </c>
      <c r="AI56" s="165" t="n">
        <f aca="false">AI41*AI103+AI50*(1-AI103)</f>
      </c>
      <c r="AJ56" s="165" t="n">
        <f aca="false">AJ41*AJ103+AJ50*(1-AJ103)</f>
      </c>
      <c r="AK56" s="165" t="n">
        <f aca="false">AK41*AK103+AK50*(1-AK103)</f>
      </c>
      <c r="AL56" s="165" t="n">
        <f aca="false">AL41*AL103+AL50*(1-AL103)</f>
      </c>
      <c r="AM56" s="165" t="n">
        <f aca="false">AM41*AM103+AM50*(1-AM103)</f>
      </c>
      <c r="AN56" s="165" t="n">
        <f aca="false">AN41*AN103+AN50*(1-AN103)</f>
      </c>
      <c r="AO56" s="165" t="e">
        <f aca="false">AO41*AO103+AO50*(1-AO103)</f>
      </c>
      <c r="AP56" s="165" t="e">
        <f aca="false">AP41*AP103+AP50*(1-AP103)</f>
      </c>
      <c r="AQ56" s="165" t="e">
        <f aca="false">AQ41*AQ103+AQ50*(1-AQ103)</f>
      </c>
      <c r="AR56" s="165" t="e">
        <f aca="false">AR41*AR103+AR50*(1-AR103)</f>
      </c>
      <c r="AS56" s="165" t="e">
        <f aca="false">AS41*AS103+AS50*(1-AS103)</f>
      </c>
      <c r="AT56" s="165" t="e">
        <f aca="false">AT41*AT103+AT50*(1-AT103)</f>
      </c>
      <c r="AU56" s="165" t="e">
        <f aca="false">AU41*AU103+AU50*(1-AU103)</f>
      </c>
      <c r="AV56" s="165" t="e">
        <f aca="false">AV41*AV103+AV50*(1-AV103)</f>
      </c>
      <c r="AW56" s="165" t="e">
        <f aca="false">AW41*AW103+AW50*(1-AW103)</f>
      </c>
      <c r="AX56" s="165" t="e">
        <f aca="false">AX41*AX103+AX50*(1-AX103)</f>
      </c>
      <c r="AY56" s="165" t="e">
        <f aca="false">AY41*AY103+AY50*(1-AY103)</f>
      </c>
      <c r="AZ56" s="165" t="e">
        <f aca="false">AZ41*AZ103+AZ50*(1-AZ103)</f>
      </c>
      <c r="BA56" s="165" t="e">
        <f aca="false">BA41*BA103+BA50*(1-BA103)</f>
      </c>
      <c r="BB56" s="165" t="e">
        <f aca="false">BB41*BB103+BB50*(1-BB103)</f>
      </c>
      <c r="BC56" s="165" t="e">
        <f aca="false">BC41*BC103+BC50*(1-BC103)</f>
      </c>
      <c r="BD56" s="165" t="e">
        <f aca="false">BD41*BD103+BD50*(1-BD103)</f>
      </c>
      <c r="BE56" s="165" t="e">
        <f aca="false">BE41*BE103+BE50*(1-BE103)</f>
      </c>
      <c r="BF56" s="165" t="e">
        <f aca="false">BF41*BF103+BF50*(1-BF103)</f>
      </c>
      <c r="BG56" s="165" t="e">
        <f aca="false">BG41*BG103+BG50*(1-BG103)</f>
      </c>
      <c r="BH56" s="165" t="e">
        <f aca="false">BH41*BH103+BH50*(1-BH103)</f>
      </c>
      <c r="BI56" s="165" t="e">
        <f aca="false">BI41*BI103+BI50*(1-BI103)</f>
      </c>
      <c r="BJ56" s="165" t="e">
        <f aca="false">BJ41*BJ103+BJ50*(1-BJ103)</f>
      </c>
      <c r="BK56" s="165" t="e">
        <f aca="false">BK41*BK103+BK50*(1-BK103)</f>
      </c>
      <c r="BL56" s="165" t="e">
        <f aca="false">BL41*BL103+BL50*(1-BL103)</f>
      </c>
      <c r="BM56" s="165" t="e">
        <f aca="false">BM41*BM103+BM50*(1-BM103)</f>
      </c>
      <c r="BN56" s="165" t="e">
        <f aca="false">BN41*BN103+BN50*(1-BN103)</f>
      </c>
      <c r="BO56" s="165" t="e">
        <f aca="false">BO41*BO103+BO50*(1-BO103)</f>
      </c>
      <c r="BP56" s="165" t="e">
        <f aca="false">BP41*BP103+BP50*(1-BP103)</f>
      </c>
      <c r="BQ56" s="165" t="e">
        <f aca="false">BQ41*BQ103+BQ50*(1-BQ103)</f>
      </c>
      <c r="BR56" s="165" t="e">
        <f aca="false">BR41*BR103+BR50*(1-BR103)</f>
      </c>
      <c r="BS56" s="165" t="e">
        <f aca="false">BS41*BS103+BS50*(1-BS103)</f>
      </c>
      <c r="BT56" s="165" t="e">
        <f aca="false">BT41*BT103+BT50*(1-BT103)</f>
      </c>
      <c r="BU56" s="165" t="e">
        <f aca="false">BU41*BU103+BU50*(1-BU103)</f>
      </c>
      <c r="BV56" s="165" t="e">
        <f aca="false">BV41*BV103+BV50*(1-BV103)</f>
      </c>
      <c r="BW56" s="165" t="e">
        <f aca="false">BW41*BW103+BW50*(1-BW103)</f>
      </c>
    </row>
    <row r="57" customFormat="false" ht="15.75" hidden="false" customHeight="false" outlineLevel="0" collapsed="false">
      <c r="A57" s="161"/>
      <c r="D57" s="127"/>
      <c r="E57" s="127"/>
      <c r="F57" s="17" t="str">
        <f aca="false">DataSummary!N5</f>
      </c>
      <c r="G57" s="164" t="s">
        <v>153</v>
      </c>
      <c r="H57" s="138" t="s">
        <v>154</v>
      </c>
      <c r="I57" s="165" t="n">
        <f aca="false">I45*I107+I54*(1-I107)</f>
      </c>
      <c r="J57" s="165" t="n">
        <f aca="false">J45*J107+J54*(1-J107)</f>
      </c>
      <c r="K57" s="165" t="n">
        <f aca="false">K45*K107+K54*(1-K107)</f>
      </c>
      <c r="L57" s="165" t="n">
        <f aca="false">L45*L107+L54*(1-L107)</f>
      </c>
      <c r="M57" s="165" t="n">
        <f aca="false">M45*M107+M54*(1-M107)</f>
      </c>
      <c r="N57" s="165" t="n">
        <f aca="false">N45*N107+N54*(1-N107)</f>
      </c>
      <c r="O57" s="165" t="n">
        <f aca="false">O45*O107+O54*(1-O107)</f>
      </c>
      <c r="P57" s="165" t="n">
        <f aca="false">P45*P107+P54*(1-P107)</f>
      </c>
      <c r="Q57" s="165" t="n">
        <f aca="false">Q45*Q107+Q54*(1-Q107)</f>
      </c>
      <c r="R57" s="165" t="n">
        <f aca="false">R45*R107+R54*(1-R107)</f>
      </c>
      <c r="S57" s="165" t="n">
        <f aca="false">S45*S107+S54*(1-S107)</f>
      </c>
      <c r="T57" s="165" t="n">
        <f aca="false">T45*T107+T54*(1-T107)</f>
      </c>
      <c r="U57" s="165" t="n">
        <f aca="false">U45*U107+U54*(1-U107)</f>
      </c>
      <c r="V57" s="165" t="n">
        <f aca="false">V45*V107+V54*(1-V107)</f>
      </c>
      <c r="W57" s="165" t="n">
        <f aca="false">W45*W107+W54*(1-W107)</f>
      </c>
      <c r="X57" s="165" t="n">
        <f aca="false">X45*X107+X54*(1-X107)</f>
      </c>
      <c r="Y57" s="165" t="n">
        <f aca="false">Y45*Y107+Y54*(1-Y107)</f>
      </c>
      <c r="Z57" s="165" t="n">
        <f aca="false">Z45*Z107+Z54*(1-Z107)</f>
      </c>
      <c r="AA57" s="165" t="n">
        <f aca="false">AA45*AA107+AA54*(1-AA107)</f>
      </c>
      <c r="AB57" s="165" t="n">
        <f aca="false">AB45*AB107+AB54*(1-AB107)</f>
      </c>
      <c r="AC57" s="165" t="n">
        <f aca="false">AC45*AC107+AC54*(1-AC107)</f>
      </c>
      <c r="AD57" s="165" t="n">
        <f aca="false">AD45*AD107+AD54*(1-AD107)</f>
      </c>
      <c r="AE57" s="165" t="n">
        <f aca="false">AE45*AE107+AE54*(1-AE107)</f>
      </c>
      <c r="AF57" s="165" t="n">
        <f aca="false">AF45*AF107+AF54*(1-AF107)</f>
      </c>
      <c r="AG57" s="165" t="n">
        <f aca="false">AG45*AG107+AG54*(1-AG107)</f>
      </c>
      <c r="AH57" s="165" t="n">
        <f aca="false">AH45*AH107+AH54*(1-AH107)</f>
      </c>
      <c r="AI57" s="165" t="n">
        <f aca="false">AI45*AI107+AI54*(1-AI107)</f>
      </c>
      <c r="AJ57" s="165" t="n">
        <f aca="false">AJ45*AJ107+AJ54*(1-AJ107)</f>
      </c>
      <c r="AK57" s="165" t="n">
        <f aca="false">AK45*AK107+AK54*(1-AK107)</f>
      </c>
      <c r="AL57" s="165" t="n">
        <f aca="false">AL45*AL107+AL54*(1-AL107)</f>
      </c>
      <c r="AM57" s="165" t="n">
        <f aca="false">AM45*AM107+AM54*(1-AM107)</f>
      </c>
      <c r="AN57" s="165" t="n">
        <f aca="false">AN45*AN107+AN54*(1-AN107)</f>
      </c>
      <c r="AO57" s="165" t="e">
        <f aca="false">AO45*AO107+AO54*(1-AO107)</f>
      </c>
      <c r="AP57" s="165" t="e">
        <f aca="false">AP45*AP107+AP54*(1-AP107)</f>
      </c>
      <c r="AQ57" s="165" t="e">
        <f aca="false">AQ45*AQ107+AQ54*(1-AQ107)</f>
      </c>
      <c r="AR57" s="165" t="e">
        <f aca="false">AR45*AR107+AR54*(1-AR107)</f>
      </c>
      <c r="AS57" s="165" t="e">
        <f aca="false">AS45*AS107+AS54*(1-AS107)</f>
      </c>
      <c r="AT57" s="165" t="e">
        <f aca="false">AT45*AT107+AT54*(1-AT107)</f>
      </c>
      <c r="AU57" s="165" t="e">
        <f aca="false">AU45*AU107+AU54*(1-AU107)</f>
      </c>
      <c r="AV57" s="165" t="e">
        <f aca="false">AV45*AV107+AV54*(1-AV107)</f>
      </c>
      <c r="AW57" s="165" t="e">
        <f aca="false">AW45*AW107+AW54*(1-AW107)</f>
      </c>
      <c r="AX57" s="165" t="e">
        <f aca="false">AX45*AX107+AX54*(1-AX107)</f>
      </c>
      <c r="AY57" s="165" t="e">
        <f aca="false">AY45*AY107+AY54*(1-AY107)</f>
      </c>
      <c r="AZ57" s="165" t="e">
        <f aca="false">AZ45*AZ107+AZ54*(1-AZ107)</f>
      </c>
      <c r="BA57" s="165" t="e">
        <f aca="false">BA45*BA107+BA54*(1-BA107)</f>
      </c>
      <c r="BB57" s="165" t="e">
        <f aca="false">BB45*BB107+BB54*(1-BB107)</f>
      </c>
      <c r="BC57" s="165" t="e">
        <f aca="false">BC45*BC107+BC54*(1-BC107)</f>
      </c>
      <c r="BD57" s="165" t="e">
        <f aca="false">BD45*BD107+BD54*(1-BD107)</f>
      </c>
      <c r="BE57" s="165" t="e">
        <f aca="false">BE45*BE107+BE54*(1-BE107)</f>
      </c>
      <c r="BF57" s="165" t="e">
        <f aca="false">BF45*BF107+BF54*(1-BF107)</f>
      </c>
      <c r="BG57" s="165" t="e">
        <f aca="false">BG45*BG107+BG54*(1-BG107)</f>
      </c>
      <c r="BH57" s="165" t="e">
        <f aca="false">BH45*BH107+BH54*(1-BH107)</f>
      </c>
      <c r="BI57" s="165" t="e">
        <f aca="false">BI45*BI107+BI54*(1-BI107)</f>
      </c>
      <c r="BJ57" s="165" t="e">
        <f aca="false">BJ45*BJ107+BJ54*(1-BJ107)</f>
      </c>
      <c r="BK57" s="165" t="e">
        <f aca="false">BK45*BK107+BK54*(1-BK107)</f>
      </c>
      <c r="BL57" s="165" t="e">
        <f aca="false">BL45*BL107+BL54*(1-BL107)</f>
      </c>
      <c r="BM57" s="165" t="e">
        <f aca="false">BM45*BM107+BM54*(1-BM107)</f>
      </c>
      <c r="BN57" s="165" t="e">
        <f aca="false">BN45*BN107+BN54*(1-BN107)</f>
      </c>
      <c r="BO57" s="165" t="e">
        <f aca="false">BO45*BO107+BO54*(1-BO107)</f>
      </c>
      <c r="BP57" s="165" t="e">
        <f aca="false">BP45*BP107+BP54*(1-BP107)</f>
      </c>
      <c r="BQ57" s="165" t="e">
        <f aca="false">BQ45*BQ107+BQ54*(1-BQ107)</f>
      </c>
      <c r="BR57" s="165" t="e">
        <f aca="false">BR45*BR107+BR54*(1-BR107)</f>
      </c>
      <c r="BS57" s="165" t="e">
        <f aca="false">BS45*BS107+BS54*(1-BS107)</f>
      </c>
      <c r="BT57" s="165" t="e">
        <f aca="false">BT45*BT107+BT54*(1-BT107)</f>
      </c>
      <c r="BU57" s="165" t="e">
        <f aca="false">BU45*BU107+BU54*(1-BU107)</f>
      </c>
      <c r="BV57" s="165" t="e">
        <f aca="false">BV45*BV107+BV54*(1-BV107)</f>
      </c>
      <c r="BW57" s="165" t="e">
        <f aca="false">BW45*BW107+BW54*(1-BW107)</f>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c>
      <c r="E59" s="67" t="str">
        <f aca="false">DataSummary!N5</f>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c>
      <c r="D61" s="170"/>
      <c r="E61" s="171"/>
    </row>
    <row r="62" customFormat="false" ht="15.75" hidden="false" customHeight="false" outlineLevel="0" collapsed="false">
      <c r="A62" s="161"/>
      <c r="B62" s="172" t="s">
        <v>158</v>
      </c>
      <c r="C62" s="172"/>
      <c r="D62" s="172"/>
      <c r="E62" s="172"/>
      <c r="H62" s="102" t="s">
        <v>117</v>
      </c>
      <c r="I62" s="173" t="n">
        <f aca="false">InputDataA_GeneralAssumptions!$D$7</f>
      </c>
      <c r="J62" s="104" t="n">
        <f aca="false">I62+1</f>
      </c>
      <c r="K62" s="104" t="n">
        <f aca="false">J62+1</f>
      </c>
      <c r="L62" s="104" t="n">
        <f aca="false">K62+1</f>
      </c>
      <c r="M62" s="104" t="n">
        <f aca="false">L62+1</f>
      </c>
      <c r="N62" s="104" t="n">
        <f aca="false">M62+1</f>
      </c>
      <c r="O62" s="104" t="n">
        <f aca="false">N62+1</f>
      </c>
      <c r="P62" s="104" t="n">
        <f aca="false">O62+1</f>
      </c>
      <c r="Q62" s="104" t="n">
        <f aca="false">P62+1</f>
      </c>
      <c r="R62" s="104" t="n">
        <f aca="false">Q62+1</f>
      </c>
      <c r="S62" s="104" t="n">
        <f aca="false">R62+1</f>
      </c>
      <c r="T62" s="104" t="n">
        <f aca="false">S62+1</f>
      </c>
      <c r="U62" s="104" t="n">
        <f aca="false">T62+1</f>
      </c>
      <c r="V62" s="104" t="n">
        <f aca="false">U62+1</f>
      </c>
      <c r="W62" s="104" t="n">
        <f aca="false">V62+1</f>
      </c>
      <c r="X62" s="104" t="n">
        <f aca="false">W62+1</f>
      </c>
      <c r="Y62" s="104" t="n">
        <f aca="false">X62+1</f>
      </c>
      <c r="Z62" s="104" t="n">
        <f aca="false">Y62+1</f>
      </c>
      <c r="AA62" s="104" t="n">
        <f aca="false">Z62+1</f>
      </c>
      <c r="AB62" s="104" t="n">
        <f aca="false">AA62+1</f>
      </c>
      <c r="AC62" s="104" t="n">
        <f aca="false">AB62+1</f>
      </c>
      <c r="AD62" s="104" t="n">
        <f aca="false">AC62+1</f>
      </c>
      <c r="AE62" s="104" t="n">
        <f aca="false">AD62+1</f>
      </c>
      <c r="AF62" s="104" t="n">
        <f aca="false">AE62+1</f>
      </c>
      <c r="AG62" s="104" t="n">
        <f aca="false">AF62+1</f>
      </c>
      <c r="AH62" s="104" t="n">
        <f aca="false">AG62+1</f>
      </c>
      <c r="AI62" s="104" t="n">
        <f aca="false">AH62+1</f>
      </c>
      <c r="AJ62" s="104" t="n">
        <f aca="false">AI62+1</f>
      </c>
      <c r="AK62" s="104" t="n">
        <f aca="false">AJ62+1</f>
      </c>
      <c r="AL62" s="104" t="n">
        <f aca="false">AK62+1</f>
      </c>
      <c r="AM62" s="104" t="n">
        <f aca="false">AL62+1</f>
      </c>
      <c r="AN62" s="104" t="n">
        <f aca="false">AM62+1</f>
      </c>
      <c r="AO62" s="104" t="n">
        <f aca="false">AN62+1</f>
      </c>
      <c r="AP62" s="104" t="n">
        <f aca="false">AO62+1</f>
      </c>
      <c r="AQ62" s="104" t="n">
        <f aca="false">AP62+1</f>
      </c>
      <c r="AR62" s="104" t="n">
        <f aca="false">AQ62+1</f>
      </c>
      <c r="AS62" s="105" t="n">
        <f aca="false">AR62+1</f>
      </c>
      <c r="AT62" s="104" t="n">
        <f aca="false">AS62+1</f>
      </c>
      <c r="AU62" s="104" t="n">
        <f aca="false">AT62+1</f>
      </c>
      <c r="AV62" s="104" t="n">
        <f aca="false">AU62+1</f>
      </c>
      <c r="AW62" s="104" t="n">
        <f aca="false">AV62+1</f>
      </c>
      <c r="AX62" s="104" t="n">
        <f aca="false">AW62+1</f>
      </c>
      <c r="AY62" s="104" t="n">
        <f aca="false">AX62+1</f>
      </c>
      <c r="AZ62" s="104" t="n">
        <f aca="false">AY62+1</f>
      </c>
      <c r="BA62" s="104" t="n">
        <f aca="false">AZ62+1</f>
      </c>
      <c r="BB62" s="104" t="n">
        <f aca="false">BA62+1</f>
      </c>
      <c r="BC62" s="104" t="n">
        <f aca="false">BB62+1</f>
      </c>
      <c r="BD62" s="104" t="n">
        <f aca="false">BC62+1</f>
      </c>
      <c r="BE62" s="104" t="n">
        <f aca="false">BD62+1</f>
      </c>
      <c r="BF62" s="104" t="n">
        <f aca="false">BE62+1</f>
      </c>
      <c r="BG62" s="104" t="n">
        <f aca="false">BF62+1</f>
      </c>
      <c r="BH62" s="104" t="n">
        <f aca="false">BG62+1</f>
      </c>
      <c r="BI62" s="104" t="n">
        <f aca="false">BH62+1</f>
      </c>
      <c r="BJ62" s="104" t="n">
        <f aca="false">BI62+1</f>
      </c>
      <c r="BK62" s="104" t="n">
        <f aca="false">BJ62+1</f>
      </c>
      <c r="BL62" s="104" t="n">
        <f aca="false">BK62+1</f>
      </c>
      <c r="BM62" s="104" t="n">
        <f aca="false">BL62+1</f>
      </c>
      <c r="BN62" s="104" t="n">
        <f aca="false">BM62+1</f>
      </c>
      <c r="BO62" s="104" t="n">
        <f aca="false">BN62+1</f>
      </c>
      <c r="BP62" s="104" t="n">
        <f aca="false">BO62+1</f>
      </c>
      <c r="BQ62" s="104" t="n">
        <f aca="false">BP62+1</f>
      </c>
      <c r="BR62" s="104" t="n">
        <f aca="false">BQ62+1</f>
      </c>
      <c r="BS62" s="104" t="n">
        <f aca="false">BR62+1</f>
      </c>
      <c r="BT62" s="104" t="n">
        <f aca="false">BS62+1</f>
      </c>
      <c r="BU62" s="104" t="n">
        <f aca="false">BT62+1</f>
      </c>
      <c r="BV62" s="104" t="n">
        <f aca="false">BU62+1</f>
      </c>
      <c r="BW62" s="105" t="n">
        <f aca="false">BV62+1</f>
      </c>
    </row>
    <row r="63" customFormat="false" ht="15.75" hidden="false" customHeight="false" outlineLevel="0" collapsed="false">
      <c r="A63" s="161"/>
      <c r="B63" s="174" t="s">
        <v>159</v>
      </c>
      <c r="C63" s="175"/>
      <c r="D63" s="175"/>
      <c r="E63" s="176"/>
      <c r="F63" s="101" t="str">
        <f aca="false">D68</f>
      </c>
      <c r="G63" s="146" t="s">
        <v>160</v>
      </c>
      <c r="H63" s="17" t="str">
        <f aca="false">IF(VLOOKUP(InputDataA_GeneralAssumptions!$D$60,DataSummary!A116:B117,2,FALSE())=1,"This data is utilized, based on User's choice","This data is NOT utilized, based on User's choice")</f>
      </c>
    </row>
    <row r="64" customFormat="false" ht="15.75" hidden="false" customHeight="false" outlineLevel="0" collapsed="false">
      <c r="B64" s="54" t="s">
        <v>161</v>
      </c>
      <c r="C64" s="55" t="s">
        <v>121</v>
      </c>
      <c r="D64" s="75"/>
      <c r="E64" s="75"/>
      <c r="F64" s="106" t="str">
        <f aca="false">DataSummary!N4</f>
      </c>
      <c r="G64" s="107" t="s">
        <v>120</v>
      </c>
      <c r="H64" s="108" t="str">
        <f aca="false">InputDataA_GeneralAssumptions!H29</f>
      </c>
      <c r="I64" s="109" t="n">
        <f aca="false">I65</f>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c>
      <c r="AU64" s="121" t="n">
        <f aca="false">AT64</f>
      </c>
      <c r="AV64" s="121" t="n">
        <f aca="false">AU64</f>
      </c>
      <c r="AW64" s="121" t="n">
        <f aca="false">AV64</f>
      </c>
      <c r="AX64" s="121" t="n">
        <f aca="false">AW64</f>
      </c>
      <c r="AY64" s="121" t="n">
        <f aca="false">AX64</f>
      </c>
      <c r="AZ64" s="121" t="n">
        <f aca="false">AY64</f>
      </c>
      <c r="BA64" s="121" t="n">
        <f aca="false">AZ64</f>
      </c>
      <c r="BB64" s="121" t="n">
        <f aca="false">BA64</f>
      </c>
      <c r="BC64" s="121" t="n">
        <f aca="false">BB64</f>
      </c>
      <c r="BD64" s="121" t="n">
        <f aca="false">BC64</f>
      </c>
      <c r="BE64" s="121" t="n">
        <f aca="false">BD64</f>
      </c>
      <c r="BF64" s="121" t="n">
        <f aca="false">BE64</f>
      </c>
      <c r="BG64" s="121" t="n">
        <f aca="false">BF64</f>
      </c>
      <c r="BH64" s="121" t="n">
        <f aca="false">BG64</f>
      </c>
      <c r="BI64" s="121" t="n">
        <f aca="false">BH64</f>
      </c>
      <c r="BJ64" s="121" t="n">
        <f aca="false">BI64</f>
      </c>
      <c r="BK64" s="121" t="n">
        <f aca="false">BJ64</f>
      </c>
      <c r="BL64" s="121" t="n">
        <f aca="false">BK64</f>
      </c>
      <c r="BM64" s="121" t="n">
        <f aca="false">BL64</f>
      </c>
      <c r="BN64" s="121" t="n">
        <f aca="false">BM64</f>
      </c>
      <c r="BO64" s="121" t="n">
        <f aca="false">BN64</f>
      </c>
      <c r="BP64" s="121" t="n">
        <f aca="false">BO64</f>
      </c>
      <c r="BQ64" s="121" t="n">
        <f aca="false">BP64</f>
      </c>
      <c r="BR64" s="121" t="n">
        <f aca="false">BQ64</f>
      </c>
      <c r="BS64" s="121" t="n">
        <f aca="false">BR64</f>
      </c>
      <c r="BT64" s="121" t="n">
        <f aca="false">BS64</f>
      </c>
      <c r="BU64" s="121" t="n">
        <f aca="false">BT64</f>
      </c>
      <c r="BV64" s="121" t="n">
        <f aca="false">BU64</f>
      </c>
      <c r="BW64" s="122" t="n">
        <f aca="false">BV64</f>
      </c>
    </row>
    <row r="65" customFormat="false" ht="15.75" hidden="false" customHeight="false" outlineLevel="0" collapsed="false">
      <c r="A65" s="161"/>
      <c r="B65" s="54" t="s">
        <v>162</v>
      </c>
      <c r="C65" s="77" t="s">
        <v>163</v>
      </c>
      <c r="D65" s="78" t="n">
        <f aca="false">IF(ISNUMBER(DataSummary!B226)=TRUE(),DataSummary!B226,".")</f>
      </c>
      <c r="E65" s="78"/>
      <c r="F65" s="106"/>
      <c r="G65" s="111" t="s">
        <v>124</v>
      </c>
      <c r="H65" s="112" t="str">
        <f aca="false">H64</f>
      </c>
      <c r="I65" s="26" t="n">
        <f aca="false">InputDataA_GeneralAssumptions!$D$66</f>
      </c>
      <c r="J65" s="26" t="n">
        <f aca="false">IF(J62&gt;InputDataA_GeneralAssumptions!$D$70,InputDataA_GeneralAssumptions!$D$69,I65+(InputDataA_GeneralAssumptions!$D$69-$I$65)/(InputDataA_GeneralAssumptions!$D$70-InputDataA_GeneralAssumptions!$D$7))</f>
      </c>
      <c r="K65" s="26" t="n">
        <f aca="false">IF(K62&gt;InputDataA_GeneralAssumptions!$D$70,InputDataA_GeneralAssumptions!$D$69,J65+(InputDataA_GeneralAssumptions!$D$69-$I$65)/(InputDataA_GeneralAssumptions!$D$70-InputDataA_GeneralAssumptions!$D$7))</f>
      </c>
      <c r="L65" s="26" t="n">
        <f aca="false">IF(L62&gt;InputDataA_GeneralAssumptions!$D$70,InputDataA_GeneralAssumptions!$D$69,K65+(InputDataA_GeneralAssumptions!$D$69-$I$65)/(InputDataA_GeneralAssumptions!$D$70-InputDataA_GeneralAssumptions!$D$7))</f>
      </c>
      <c r="M65" s="26" t="n">
        <f aca="false">IF(M62&gt;InputDataA_GeneralAssumptions!$D$70,InputDataA_GeneralAssumptions!$D$69,L65+(InputDataA_GeneralAssumptions!$D$69-$I$65)/(InputDataA_GeneralAssumptions!$D$70-InputDataA_GeneralAssumptions!$D$7))</f>
      </c>
      <c r="N65" s="26" t="n">
        <f aca="false">IF(N62&gt;InputDataA_GeneralAssumptions!$D$70,InputDataA_GeneralAssumptions!$D$69,M65+(InputDataA_GeneralAssumptions!$D$69-$I$65)/(InputDataA_GeneralAssumptions!$D$70-InputDataA_GeneralAssumptions!$D$7))</f>
      </c>
      <c r="O65" s="26" t="n">
        <f aca="false">IF(O62&gt;InputDataA_GeneralAssumptions!$D$70,InputDataA_GeneralAssumptions!$D$69,N65+(InputDataA_GeneralAssumptions!$D$69-$I$65)/(InputDataA_GeneralAssumptions!$D$70-InputDataA_GeneralAssumptions!$D$7))</f>
      </c>
      <c r="P65" s="26" t="n">
        <f aca="false">IF(P62&gt;InputDataA_GeneralAssumptions!$D$70,InputDataA_GeneralAssumptions!$D$69,O65+(InputDataA_GeneralAssumptions!$D$69-$I$65)/(InputDataA_GeneralAssumptions!$D$70-InputDataA_GeneralAssumptions!$D$7))</f>
      </c>
      <c r="Q65" s="26" t="n">
        <f aca="false">IF(Q62&gt;InputDataA_GeneralAssumptions!$D$70,InputDataA_GeneralAssumptions!$D$69,P65+(InputDataA_GeneralAssumptions!$D$69-$I$65)/(InputDataA_GeneralAssumptions!$D$70-InputDataA_GeneralAssumptions!$D$7))</f>
      </c>
      <c r="R65" s="26" t="n">
        <f aca="false">IF(R62&gt;InputDataA_GeneralAssumptions!$D$70,InputDataA_GeneralAssumptions!$D$69,Q65+(InputDataA_GeneralAssumptions!$D$69-$I$65)/(InputDataA_GeneralAssumptions!$D$70-InputDataA_GeneralAssumptions!$D$7))</f>
      </c>
      <c r="S65" s="26" t="n">
        <f aca="false">IF(S62&gt;InputDataA_GeneralAssumptions!$D$70,InputDataA_GeneralAssumptions!$D$69,R65+(InputDataA_GeneralAssumptions!$D$69-$I$65)/(InputDataA_GeneralAssumptions!$D$70-InputDataA_GeneralAssumptions!$D$7))</f>
      </c>
      <c r="T65" s="26" t="n">
        <f aca="false">IF(T62&gt;InputDataA_GeneralAssumptions!$D$70,InputDataA_GeneralAssumptions!$D$69,S65+(InputDataA_GeneralAssumptions!$D$69-$I$65)/(InputDataA_GeneralAssumptions!$D$70-InputDataA_GeneralAssumptions!$D$7))</f>
      </c>
      <c r="U65" s="26" t="n">
        <f aca="false">IF(U62&gt;InputDataA_GeneralAssumptions!$D$70,InputDataA_GeneralAssumptions!$D$69,T65+(InputDataA_GeneralAssumptions!$D$69-$I$65)/(InputDataA_GeneralAssumptions!$D$70-InputDataA_GeneralAssumptions!$D$7))</f>
      </c>
      <c r="V65" s="26" t="n">
        <f aca="false">IF(V62&gt;InputDataA_GeneralAssumptions!$D$70,InputDataA_GeneralAssumptions!$D$69,U65+(InputDataA_GeneralAssumptions!$D$69-$I$65)/(InputDataA_GeneralAssumptions!$D$70-InputDataA_GeneralAssumptions!$D$7))</f>
      </c>
      <c r="W65" s="26" t="n">
        <f aca="false">IF(W62&gt;InputDataA_GeneralAssumptions!$D$70,InputDataA_GeneralAssumptions!$D$69,V65+(InputDataA_GeneralAssumptions!$D$69-$I$65)/(InputDataA_GeneralAssumptions!$D$70-InputDataA_GeneralAssumptions!$D$7))</f>
      </c>
      <c r="X65" s="26" t="n">
        <f aca="false">IF(X62&gt;InputDataA_GeneralAssumptions!$D$70,InputDataA_GeneralAssumptions!$D$69,W65+(InputDataA_GeneralAssumptions!$D$69-$I$65)/(InputDataA_GeneralAssumptions!$D$70-InputDataA_GeneralAssumptions!$D$7))</f>
      </c>
      <c r="Y65" s="26" t="n">
        <f aca="false">IF(Y62&gt;InputDataA_GeneralAssumptions!$D$70,InputDataA_GeneralAssumptions!$D$69,X65+(InputDataA_GeneralAssumptions!$D$69-$I$65)/(InputDataA_GeneralAssumptions!$D$70-InputDataA_GeneralAssumptions!$D$7))</f>
      </c>
      <c r="Z65" s="26" t="n">
        <f aca="false">IF(Z62&gt;InputDataA_GeneralAssumptions!$D$70,InputDataA_GeneralAssumptions!$D$69,Y65+(InputDataA_GeneralAssumptions!$D$69-$I$65)/(InputDataA_GeneralAssumptions!$D$70-InputDataA_GeneralAssumptions!$D$7))</f>
      </c>
      <c r="AA65" s="26" t="n">
        <f aca="false">IF(AA62&gt;InputDataA_GeneralAssumptions!$D$70,InputDataA_GeneralAssumptions!$D$69,Z65+(InputDataA_GeneralAssumptions!$D$69-$I$65)/(InputDataA_GeneralAssumptions!$D$70-InputDataA_GeneralAssumptions!$D$7))</f>
      </c>
      <c r="AB65" s="26" t="n">
        <f aca="false">IF(AB62&gt;InputDataA_GeneralAssumptions!$D$70,InputDataA_GeneralAssumptions!$D$69,AA65+(InputDataA_GeneralAssumptions!$D$69-$I$65)/(InputDataA_GeneralAssumptions!$D$70-InputDataA_GeneralAssumptions!$D$7))</f>
      </c>
      <c r="AC65" s="26" t="n">
        <f aca="false">IF(AC62&gt;InputDataA_GeneralAssumptions!$D$70,InputDataA_GeneralAssumptions!$D$69,AB65+(InputDataA_GeneralAssumptions!$D$69-$I$65)/(InputDataA_GeneralAssumptions!$D$70-InputDataA_GeneralAssumptions!$D$7))</f>
      </c>
      <c r="AD65" s="26" t="n">
        <f aca="false">IF(AD62&gt;InputDataA_GeneralAssumptions!$D$70,InputDataA_GeneralAssumptions!$D$69,AC65+(InputDataA_GeneralAssumptions!$D$69-$I$65)/(InputDataA_GeneralAssumptions!$D$70-InputDataA_GeneralAssumptions!$D$7))</f>
      </c>
      <c r="AE65" s="26" t="n">
        <f aca="false">IF(AE62&gt;InputDataA_GeneralAssumptions!$D$70,InputDataA_GeneralAssumptions!$D$69,AD65+(InputDataA_GeneralAssumptions!$D$69-$I$65)/(InputDataA_GeneralAssumptions!$D$70-InputDataA_GeneralAssumptions!$D$7))</f>
      </c>
      <c r="AF65" s="26" t="n">
        <f aca="false">IF(AF62&gt;InputDataA_GeneralAssumptions!$D$70,InputDataA_GeneralAssumptions!$D$69,AE65+(InputDataA_GeneralAssumptions!$D$69-$I$65)/(InputDataA_GeneralAssumptions!$D$70-InputDataA_GeneralAssumptions!$D$7))</f>
      </c>
      <c r="AG65" s="26" t="n">
        <f aca="false">IF(AG62&gt;InputDataA_GeneralAssumptions!$D$70,InputDataA_GeneralAssumptions!$D$69,AF65+(InputDataA_GeneralAssumptions!$D$69-$I$65)/(InputDataA_GeneralAssumptions!$D$70-InputDataA_GeneralAssumptions!$D$7))</f>
      </c>
      <c r="AH65" s="26" t="n">
        <f aca="false">IF(AH62&gt;InputDataA_GeneralAssumptions!$D$70,InputDataA_GeneralAssumptions!$D$69,AG65+(InputDataA_GeneralAssumptions!$D$69-$I$65)/(InputDataA_GeneralAssumptions!$D$70-InputDataA_GeneralAssumptions!$D$7))</f>
      </c>
      <c r="AI65" s="26" t="n">
        <f aca="false">IF(AI62&gt;InputDataA_GeneralAssumptions!$D$70,InputDataA_GeneralAssumptions!$D$69,AH65+(InputDataA_GeneralAssumptions!$D$69-$I$65)/(InputDataA_GeneralAssumptions!$D$70-InputDataA_GeneralAssumptions!$D$7))</f>
      </c>
      <c r="AJ65" s="26" t="n">
        <f aca="false">IF(AJ62&gt;InputDataA_GeneralAssumptions!$D$70,InputDataA_GeneralAssumptions!$D$69,AI65+(InputDataA_GeneralAssumptions!$D$69-$I$65)/(InputDataA_GeneralAssumptions!$D$70-InputDataA_GeneralAssumptions!$D$7))</f>
      </c>
      <c r="AK65" s="26" t="n">
        <f aca="false">IF(AK62&gt;InputDataA_GeneralAssumptions!$D$70,InputDataA_GeneralAssumptions!$D$69,AJ65+(InputDataA_GeneralAssumptions!$D$69-$I$65)/(InputDataA_GeneralAssumptions!$D$70-InputDataA_GeneralAssumptions!$D$7))</f>
      </c>
      <c r="AL65" s="26" t="n">
        <f aca="false">IF(AL62&gt;InputDataA_GeneralAssumptions!$D$70,InputDataA_GeneralAssumptions!$D$69,AK65+(InputDataA_GeneralAssumptions!$D$69-$I$65)/(InputDataA_GeneralAssumptions!$D$70-InputDataA_GeneralAssumptions!$D$7))</f>
      </c>
      <c r="AM65" s="26" t="n">
        <f aca="false">IF(AM62&gt;InputDataA_GeneralAssumptions!$D$70,InputDataA_GeneralAssumptions!$D$69,AL65+(InputDataA_GeneralAssumptions!$D$69-$I$65)/(InputDataA_GeneralAssumptions!$D$70-InputDataA_GeneralAssumptions!$D$7))</f>
      </c>
      <c r="AN65" s="26" t="n">
        <f aca="false">IF(AN62&gt;InputDataA_GeneralAssumptions!$D$70,InputDataA_GeneralAssumptions!$D$69,AM65+(InputDataA_GeneralAssumptions!$D$69-$I$65)/(InputDataA_GeneralAssumptions!$D$70-InputDataA_GeneralAssumptions!$D$7))</f>
      </c>
      <c r="AO65" s="26" t="n">
        <f aca="false">IF(AO62&gt;InputDataA_GeneralAssumptions!$D$70,InputDataA_GeneralAssumptions!$D$69,AN65+(InputDataA_GeneralAssumptions!$D$69-$I$65)/(InputDataA_GeneralAssumptions!$D$70-InputDataA_GeneralAssumptions!$D$7))</f>
      </c>
      <c r="AP65" s="26" t="n">
        <f aca="false">IF(AP62&gt;InputDataA_GeneralAssumptions!$D$70,InputDataA_GeneralAssumptions!$D$69,AO65+(InputDataA_GeneralAssumptions!$D$69-$I$65)/(InputDataA_GeneralAssumptions!$D$70-InputDataA_GeneralAssumptions!$D$7))</f>
      </c>
      <c r="AQ65" s="26" t="n">
        <f aca="false">IF(AQ62&gt;InputDataA_GeneralAssumptions!$D$70,InputDataA_GeneralAssumptions!$D$69,AP65+(InputDataA_GeneralAssumptions!$D$69-$I$65)/(InputDataA_GeneralAssumptions!$D$70-InputDataA_GeneralAssumptions!$D$7))</f>
      </c>
      <c r="AR65" s="26" t="n">
        <f aca="false">IF(AR62&gt;InputDataA_GeneralAssumptions!$D$70,InputDataA_GeneralAssumptions!$D$69,AQ65+(InputDataA_GeneralAssumptions!$D$69-$I$65)/(InputDataA_GeneralAssumptions!$D$70-InputDataA_GeneralAssumptions!$D$7))</f>
      </c>
      <c r="AS65" s="26" t="n">
        <f aca="false">IF(AS62&gt;InputDataA_GeneralAssumptions!$D$70,InputDataA_GeneralAssumptions!$D$69,AR65+(InputDataA_GeneralAssumptions!$D$69-$I$65)/(InputDataA_GeneralAssumptions!$D$70-InputDataA_GeneralAssumptions!$D$7))</f>
      </c>
      <c r="AT65" s="26" t="n">
        <f aca="false">IF(AT62&gt;InputDataA_GeneralAssumptions!$D$70,InputDataA_GeneralAssumptions!$D$69,AS65+(InputDataA_GeneralAssumptions!$D$69-$I$65)/(InputDataA_GeneralAssumptions!$D$70-InputDataA_GeneralAssumptions!$D$7))</f>
      </c>
      <c r="AU65" s="26" t="n">
        <f aca="false">IF(AU62&gt;InputDataA_GeneralAssumptions!$D$70,InputDataA_GeneralAssumptions!$D$69,AT65+(InputDataA_GeneralAssumptions!$D$69-$I$65)/(InputDataA_GeneralAssumptions!$D$70-InputDataA_GeneralAssumptions!$D$7))</f>
      </c>
      <c r="AV65" s="26" t="n">
        <f aca="false">IF(AV62&gt;InputDataA_GeneralAssumptions!$D$70,InputDataA_GeneralAssumptions!$D$69,AU65+(InputDataA_GeneralAssumptions!$D$69-$I$65)/(InputDataA_GeneralAssumptions!$D$70-InputDataA_GeneralAssumptions!$D$7))</f>
      </c>
      <c r="AW65" s="26" t="n">
        <f aca="false">IF(AW62&gt;InputDataA_GeneralAssumptions!$D$70,InputDataA_GeneralAssumptions!$D$69,AV65+(InputDataA_GeneralAssumptions!$D$69-$I$65)/(InputDataA_GeneralAssumptions!$D$70-InputDataA_GeneralAssumptions!$D$7))</f>
      </c>
      <c r="AX65" s="26" t="n">
        <f aca="false">IF(AX62&gt;InputDataA_GeneralAssumptions!$D$70,InputDataA_GeneralAssumptions!$D$69,AW65+(InputDataA_GeneralAssumptions!$D$69-$I$65)/(InputDataA_GeneralAssumptions!$D$70-InputDataA_GeneralAssumptions!$D$7))</f>
      </c>
      <c r="AY65" s="26" t="n">
        <f aca="false">IF(AY62&gt;InputDataA_GeneralAssumptions!$D$70,InputDataA_GeneralAssumptions!$D$69,AX65+(InputDataA_GeneralAssumptions!$D$69-$I$65)/(InputDataA_GeneralAssumptions!$D$70-InputDataA_GeneralAssumptions!$D$7))</f>
      </c>
      <c r="AZ65" s="26" t="n">
        <f aca="false">IF(AZ62&gt;InputDataA_GeneralAssumptions!$D$70,InputDataA_GeneralAssumptions!$D$69,AY65+(InputDataA_GeneralAssumptions!$D$69-$I$65)/(InputDataA_GeneralAssumptions!$D$70-InputDataA_GeneralAssumptions!$D$7))</f>
      </c>
      <c r="BA65" s="26" t="n">
        <f aca="false">IF(BA62&gt;InputDataA_GeneralAssumptions!$D$70,InputDataA_GeneralAssumptions!$D$69,AZ65+(InputDataA_GeneralAssumptions!$D$69-$I$65)/(InputDataA_GeneralAssumptions!$D$70-InputDataA_GeneralAssumptions!$D$7))</f>
      </c>
      <c r="BB65" s="26" t="n">
        <f aca="false">IF(BB62&gt;InputDataA_GeneralAssumptions!$D$70,InputDataA_GeneralAssumptions!$D$69,BA65+(InputDataA_GeneralAssumptions!$D$69-$I$65)/(InputDataA_GeneralAssumptions!$D$70-InputDataA_GeneralAssumptions!$D$7))</f>
      </c>
      <c r="BC65" s="26" t="n">
        <f aca="false">IF(BC62&gt;InputDataA_GeneralAssumptions!$D$70,InputDataA_GeneralAssumptions!$D$69,BB65+(InputDataA_GeneralAssumptions!$D$69-$I$65)/(InputDataA_GeneralAssumptions!$D$70-InputDataA_GeneralAssumptions!$D$7))</f>
      </c>
      <c r="BD65" s="26" t="n">
        <f aca="false">IF(BD62&gt;InputDataA_GeneralAssumptions!$D$70,InputDataA_GeneralAssumptions!$D$69,BC65+(InputDataA_GeneralAssumptions!$D$69-$I$65)/(InputDataA_GeneralAssumptions!$D$70-InputDataA_GeneralAssumptions!$D$7))</f>
      </c>
      <c r="BE65" s="26" t="n">
        <f aca="false">IF(BE62&gt;InputDataA_GeneralAssumptions!$D$70,InputDataA_GeneralAssumptions!$D$69,BD65+(InputDataA_GeneralAssumptions!$D$69-$I$65)/(InputDataA_GeneralAssumptions!$D$70-InputDataA_GeneralAssumptions!$D$7))</f>
      </c>
      <c r="BF65" s="26" t="n">
        <f aca="false">IF(BF62&gt;InputDataA_GeneralAssumptions!$D$70,InputDataA_GeneralAssumptions!$D$69,BE65+(InputDataA_GeneralAssumptions!$D$69-$I$65)/(InputDataA_GeneralAssumptions!$D$70-InputDataA_GeneralAssumptions!$D$7))</f>
      </c>
      <c r="BG65" s="26" t="n">
        <f aca="false">IF(BG62&gt;InputDataA_GeneralAssumptions!$D$70,InputDataA_GeneralAssumptions!$D$69,BF65+(InputDataA_GeneralAssumptions!$D$69-$I$65)/(InputDataA_GeneralAssumptions!$D$70-InputDataA_GeneralAssumptions!$D$7))</f>
      </c>
      <c r="BH65" s="26" t="n">
        <f aca="false">IF(BH62&gt;InputDataA_GeneralAssumptions!$D$70,InputDataA_GeneralAssumptions!$D$69,BG65+(InputDataA_GeneralAssumptions!$D$69-$I$65)/(InputDataA_GeneralAssumptions!$D$70-InputDataA_GeneralAssumptions!$D$7))</f>
      </c>
      <c r="BI65" s="26" t="n">
        <f aca="false">IF(BI62&gt;InputDataA_GeneralAssumptions!$D$70,InputDataA_GeneralAssumptions!$D$69,BH65+(InputDataA_GeneralAssumptions!$D$69-$I$65)/(InputDataA_GeneralAssumptions!$D$70-InputDataA_GeneralAssumptions!$D$7))</f>
      </c>
      <c r="BJ65" s="26" t="n">
        <f aca="false">IF(BJ62&gt;InputDataA_GeneralAssumptions!$D$70,InputDataA_GeneralAssumptions!$D$69,BI65+(InputDataA_GeneralAssumptions!$D$69-$I$65)/(InputDataA_GeneralAssumptions!$D$70-InputDataA_GeneralAssumptions!$D$7))</f>
      </c>
      <c r="BK65" s="26" t="n">
        <f aca="false">IF(BK62&gt;InputDataA_GeneralAssumptions!$D$70,InputDataA_GeneralAssumptions!$D$69,BJ65+(InputDataA_GeneralAssumptions!$D$69-$I$65)/(InputDataA_GeneralAssumptions!$D$70-InputDataA_GeneralAssumptions!$D$7))</f>
      </c>
      <c r="BL65" s="26" t="n">
        <f aca="false">IF(BL62&gt;InputDataA_GeneralAssumptions!$D$70,InputDataA_GeneralAssumptions!$D$69,BK65+(InputDataA_GeneralAssumptions!$D$69-$I$65)/(InputDataA_GeneralAssumptions!$D$70-InputDataA_GeneralAssumptions!$D$7))</f>
      </c>
      <c r="BM65" s="26" t="n">
        <f aca="false">IF(BM62&gt;InputDataA_GeneralAssumptions!$D$70,InputDataA_GeneralAssumptions!$D$69,BL65+(InputDataA_GeneralAssumptions!$D$69-$I$65)/(InputDataA_GeneralAssumptions!$D$70-InputDataA_GeneralAssumptions!$D$7))</f>
      </c>
      <c r="BN65" s="26" t="n">
        <f aca="false">IF(BN62&gt;InputDataA_GeneralAssumptions!$D$70,InputDataA_GeneralAssumptions!$D$69,BM65+(InputDataA_GeneralAssumptions!$D$69-$I$65)/(InputDataA_GeneralAssumptions!$D$70-InputDataA_GeneralAssumptions!$D$7))</f>
      </c>
      <c r="BO65" s="26" t="n">
        <f aca="false">IF(BO62&gt;InputDataA_GeneralAssumptions!$D$70,InputDataA_GeneralAssumptions!$D$69,BN65+(InputDataA_GeneralAssumptions!$D$69-$I$65)/(InputDataA_GeneralAssumptions!$D$70-InputDataA_GeneralAssumptions!$D$7))</f>
      </c>
      <c r="BP65" s="26" t="n">
        <f aca="false">IF(BP62&gt;InputDataA_GeneralAssumptions!$D$70,InputDataA_GeneralAssumptions!$D$69,BO65+(InputDataA_GeneralAssumptions!$D$69-$I$65)/(InputDataA_GeneralAssumptions!$D$70-InputDataA_GeneralAssumptions!$D$7))</f>
      </c>
      <c r="BQ65" s="26" t="n">
        <f aca="false">IF(BQ62&gt;InputDataA_GeneralAssumptions!$D$70,InputDataA_GeneralAssumptions!$D$69,BP65+(InputDataA_GeneralAssumptions!$D$69-$I$65)/(InputDataA_GeneralAssumptions!$D$70-InputDataA_GeneralAssumptions!$D$7))</f>
      </c>
      <c r="BR65" s="26" t="n">
        <f aca="false">IF(BR62&gt;InputDataA_GeneralAssumptions!$D$70,InputDataA_GeneralAssumptions!$D$69,BQ65+(InputDataA_GeneralAssumptions!$D$69-$I$65)/(InputDataA_GeneralAssumptions!$D$70-InputDataA_GeneralAssumptions!$D$7))</f>
      </c>
      <c r="BS65" s="26" t="n">
        <f aca="false">IF(BS62&gt;InputDataA_GeneralAssumptions!$D$70,InputDataA_GeneralAssumptions!$D$69,BR65+(InputDataA_GeneralAssumptions!$D$69-$I$65)/(InputDataA_GeneralAssumptions!$D$70-InputDataA_GeneralAssumptions!$D$7))</f>
      </c>
      <c r="BT65" s="26" t="n">
        <f aca="false">IF(BT62&gt;InputDataA_GeneralAssumptions!$D$70,InputDataA_GeneralAssumptions!$D$69,BS65+(InputDataA_GeneralAssumptions!$D$69-$I$65)/(InputDataA_GeneralAssumptions!$D$70-InputDataA_GeneralAssumptions!$D$7))</f>
      </c>
      <c r="BU65" s="26" t="n">
        <f aca="false">IF(BU62&gt;InputDataA_GeneralAssumptions!$D$70,InputDataA_GeneralAssumptions!$D$69,BT65+(InputDataA_GeneralAssumptions!$D$69-$I$65)/(InputDataA_GeneralAssumptions!$D$70-InputDataA_GeneralAssumptions!$D$7))</f>
      </c>
      <c r="BV65" s="26" t="n">
        <f aca="false">IF(BV62&gt;InputDataA_GeneralAssumptions!$D$70,InputDataA_GeneralAssumptions!$D$69,BU65+(InputDataA_GeneralAssumptions!$D$69-$I$65)/(InputDataA_GeneralAssumptions!$D$70-InputDataA_GeneralAssumptions!$D$7))</f>
      </c>
      <c r="BW65" s="26" t="n">
        <f aca="false">IF(BW62&gt;InputDataA_GeneralAssumptions!$D$70,InputDataA_GeneralAssumptions!$D$69,BV65+(InputDataA_GeneralAssumptions!$D$69-$I$65)/(InputDataA_GeneralAssumptions!$D$70-InputDataA_GeneralAssumptions!$D$7))</f>
      </c>
    </row>
    <row r="66" customFormat="false" ht="15.75" hidden="false" customHeight="false" outlineLevel="0" collapsed="false">
      <c r="B66" s="54" t="s">
        <v>164</v>
      </c>
      <c r="C66" s="55" t="s">
        <v>121</v>
      </c>
      <c r="D66" s="113" t="n">
        <f aca="false">IF(ISBLANK(D64)=TRUE(),D65,D64)</f>
      </c>
      <c r="E66" s="113" t="n">
        <f aca="false">IF(ISBLANK(E64)=TRUE(),D65,E64)</f>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c>
      <c r="G68" s="107" t="s">
        <v>120</v>
      </c>
      <c r="H68" s="108" t="s">
        <v>121</v>
      </c>
      <c r="I68" s="109" t="n">
        <f aca="false">I69</f>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c>
      <c r="E69" s="123" t="n">
        <f aca="false">D69</f>
      </c>
      <c r="F69" s="136"/>
      <c r="G69" s="111" t="s">
        <v>124</v>
      </c>
      <c r="H69" s="112" t="s">
        <v>121</v>
      </c>
      <c r="I69" s="26" t="n">
        <f aca="false">InputDataA_GeneralAssumptions!$E$66</f>
      </c>
      <c r="J69" s="26" t="n">
        <f aca="false">IF(J62&gt;InputDataA_GeneralAssumptions!$E$70,InputDataA_GeneralAssumptions!$E$69,I69+(InputDataA_GeneralAssumptions!$E$69-$I$69)/(InputDataA_GeneralAssumptions!$E$70-InputDataA_GeneralAssumptions!$D$7))</f>
      </c>
      <c r="K69" s="26" t="n">
        <f aca="false">IF(K62&gt;InputDataA_GeneralAssumptions!$E$70,InputDataA_GeneralAssumptions!$E$69,J69+(InputDataA_GeneralAssumptions!$E$69-$I$69)/(InputDataA_GeneralAssumptions!$E$70-InputDataA_GeneralAssumptions!$D$7))</f>
      </c>
      <c r="L69" s="26" t="n">
        <f aca="false">IF(L62&gt;InputDataA_GeneralAssumptions!$E$70,InputDataA_GeneralAssumptions!$E$69,K69+(InputDataA_GeneralAssumptions!$E$69-$I$69)/(InputDataA_GeneralAssumptions!$E$70-InputDataA_GeneralAssumptions!$D$7))</f>
      </c>
      <c r="M69" s="26" t="n">
        <f aca="false">IF(M62&gt;InputDataA_GeneralAssumptions!$E$70,InputDataA_GeneralAssumptions!$E$69,L69+(InputDataA_GeneralAssumptions!$E$69-$I$69)/(InputDataA_GeneralAssumptions!$E$70-InputDataA_GeneralAssumptions!$D$7))</f>
      </c>
      <c r="N69" s="26" t="n">
        <f aca="false">IF(N62&gt;InputDataA_GeneralAssumptions!$E$70,InputDataA_GeneralAssumptions!$E$69,M69+(InputDataA_GeneralAssumptions!$E$69-$I$69)/(InputDataA_GeneralAssumptions!$E$70-InputDataA_GeneralAssumptions!$D$7))</f>
      </c>
      <c r="O69" s="26" t="n">
        <f aca="false">IF(O62&gt;InputDataA_GeneralAssumptions!$E$70,InputDataA_GeneralAssumptions!$E$69,N69+(InputDataA_GeneralAssumptions!$E$69-$I$69)/(InputDataA_GeneralAssumptions!$E$70-InputDataA_GeneralAssumptions!$D$7))</f>
      </c>
      <c r="P69" s="26" t="n">
        <f aca="false">IF(P62&gt;InputDataA_GeneralAssumptions!$E$70,InputDataA_GeneralAssumptions!$E$69,O69+(InputDataA_GeneralAssumptions!$E$69-$I$69)/(InputDataA_GeneralAssumptions!$E$70-InputDataA_GeneralAssumptions!$D$7))</f>
      </c>
      <c r="Q69" s="26" t="n">
        <f aca="false">IF(Q62&gt;InputDataA_GeneralAssumptions!$E$70,InputDataA_GeneralAssumptions!$E$69,P69+(InputDataA_GeneralAssumptions!$E$69-$I$69)/(InputDataA_GeneralAssumptions!$E$70-InputDataA_GeneralAssumptions!$D$7))</f>
      </c>
      <c r="R69" s="26" t="n">
        <f aca="false">IF(R62&gt;InputDataA_GeneralAssumptions!$E$70,InputDataA_GeneralAssumptions!$E$69,Q69+(InputDataA_GeneralAssumptions!$E$69-$I$69)/(InputDataA_GeneralAssumptions!$E$70-InputDataA_GeneralAssumptions!$D$7))</f>
      </c>
      <c r="S69" s="26" t="n">
        <f aca="false">IF(S62&gt;InputDataA_GeneralAssumptions!$E$70,InputDataA_GeneralAssumptions!$E$69,R69+(InputDataA_GeneralAssumptions!$E$69-$I$69)/(InputDataA_GeneralAssumptions!$E$70-InputDataA_GeneralAssumptions!$D$7))</f>
      </c>
      <c r="T69" s="26" t="n">
        <f aca="false">IF(T62&gt;InputDataA_GeneralAssumptions!$E$70,InputDataA_GeneralAssumptions!$E$69,S69+(InputDataA_GeneralAssumptions!$E$69-$I$69)/(InputDataA_GeneralAssumptions!$E$70-InputDataA_GeneralAssumptions!$D$7))</f>
      </c>
      <c r="U69" s="26" t="n">
        <f aca="false">IF(U62&gt;InputDataA_GeneralAssumptions!$E$70,InputDataA_GeneralAssumptions!$E$69,T69+(InputDataA_GeneralAssumptions!$E$69-$I$69)/(InputDataA_GeneralAssumptions!$E$70-InputDataA_GeneralAssumptions!$D$7))</f>
      </c>
      <c r="V69" s="26" t="n">
        <f aca="false">IF(V62&gt;InputDataA_GeneralAssumptions!$E$70,InputDataA_GeneralAssumptions!$E$69,U69+(InputDataA_GeneralAssumptions!$E$69-$I$69)/(InputDataA_GeneralAssumptions!$E$70-InputDataA_GeneralAssumptions!$D$7))</f>
      </c>
      <c r="W69" s="26" t="n">
        <f aca="false">IF(W62&gt;InputDataA_GeneralAssumptions!$E$70,InputDataA_GeneralAssumptions!$E$69,V69+(InputDataA_GeneralAssumptions!$E$69-$I$69)/(InputDataA_GeneralAssumptions!$E$70-InputDataA_GeneralAssumptions!$D$7))</f>
      </c>
      <c r="X69" s="26" t="n">
        <f aca="false">IF(X62&gt;InputDataA_GeneralAssumptions!$E$70,InputDataA_GeneralAssumptions!$E$69,W69+(InputDataA_GeneralAssumptions!$E$69-$I$69)/(InputDataA_GeneralAssumptions!$E$70-InputDataA_GeneralAssumptions!$D$7))</f>
      </c>
      <c r="Y69" s="26" t="n">
        <f aca="false">IF(Y62&gt;InputDataA_GeneralAssumptions!$E$70,InputDataA_GeneralAssumptions!$E$69,X69+(InputDataA_GeneralAssumptions!$E$69-$I$69)/(InputDataA_GeneralAssumptions!$E$70-InputDataA_GeneralAssumptions!$D$7))</f>
      </c>
      <c r="Z69" s="26" t="n">
        <f aca="false">IF(Z62&gt;InputDataA_GeneralAssumptions!$E$70,InputDataA_GeneralAssumptions!$E$69,Y69+(InputDataA_GeneralAssumptions!$E$69-$I$69)/(InputDataA_GeneralAssumptions!$E$70-InputDataA_GeneralAssumptions!$D$7))</f>
      </c>
      <c r="AA69" s="26" t="n">
        <f aca="false">IF(AA62&gt;InputDataA_GeneralAssumptions!$E$70,InputDataA_GeneralAssumptions!$E$69,Z69+(InputDataA_GeneralAssumptions!$E$69-$I$69)/(InputDataA_GeneralAssumptions!$E$70-InputDataA_GeneralAssumptions!$D$7))</f>
      </c>
      <c r="AB69" s="26" t="n">
        <f aca="false">IF(AB62&gt;InputDataA_GeneralAssumptions!$E$70,InputDataA_GeneralAssumptions!$E$69,AA69+(InputDataA_GeneralAssumptions!$E$69-$I$69)/(InputDataA_GeneralAssumptions!$E$70-InputDataA_GeneralAssumptions!$D$7))</f>
      </c>
      <c r="AC69" s="26" t="n">
        <f aca="false">IF(AC62&gt;InputDataA_GeneralAssumptions!$E$70,InputDataA_GeneralAssumptions!$E$69,AB69+(InputDataA_GeneralAssumptions!$E$69-$I$69)/(InputDataA_GeneralAssumptions!$E$70-InputDataA_GeneralAssumptions!$D$7))</f>
      </c>
      <c r="AD69" s="26" t="n">
        <f aca="false">IF(AD62&gt;InputDataA_GeneralAssumptions!$E$70,InputDataA_GeneralAssumptions!$E$69,AC69+(InputDataA_GeneralAssumptions!$E$69-$I$69)/(InputDataA_GeneralAssumptions!$E$70-InputDataA_GeneralAssumptions!$D$7))</f>
      </c>
      <c r="AE69" s="26" t="n">
        <f aca="false">IF(AE62&gt;InputDataA_GeneralAssumptions!$E$70,InputDataA_GeneralAssumptions!$E$69,AD69+(InputDataA_GeneralAssumptions!$E$69-$I$69)/(InputDataA_GeneralAssumptions!$E$70-InputDataA_GeneralAssumptions!$D$7))</f>
      </c>
      <c r="AF69" s="26" t="n">
        <f aca="false">IF(AF62&gt;InputDataA_GeneralAssumptions!$E$70,InputDataA_GeneralAssumptions!$E$69,AE69+(InputDataA_GeneralAssumptions!$E$69-$I$69)/(InputDataA_GeneralAssumptions!$E$70-InputDataA_GeneralAssumptions!$D$7))</f>
      </c>
      <c r="AG69" s="26" t="n">
        <f aca="false">IF(AG62&gt;InputDataA_GeneralAssumptions!$E$70,InputDataA_GeneralAssumptions!$E$69,AF69+(InputDataA_GeneralAssumptions!$E$69-$I$69)/(InputDataA_GeneralAssumptions!$E$70-InputDataA_GeneralAssumptions!$D$7))</f>
      </c>
      <c r="AH69" s="26" t="n">
        <f aca="false">IF(AH62&gt;InputDataA_GeneralAssumptions!$E$70,InputDataA_GeneralAssumptions!$E$69,AG69+(InputDataA_GeneralAssumptions!$E$69-$I$69)/(InputDataA_GeneralAssumptions!$E$70-InputDataA_GeneralAssumptions!$D$7))</f>
      </c>
      <c r="AI69" s="26" t="n">
        <f aca="false">IF(AI62&gt;InputDataA_GeneralAssumptions!$E$70,InputDataA_GeneralAssumptions!$E$69,AH69+(InputDataA_GeneralAssumptions!$E$69-$I$69)/(InputDataA_GeneralAssumptions!$E$70-InputDataA_GeneralAssumptions!$D$7))</f>
      </c>
      <c r="AJ69" s="26" t="n">
        <f aca="false">IF(AJ62&gt;InputDataA_GeneralAssumptions!$E$70,InputDataA_GeneralAssumptions!$E$69,AI69+(InputDataA_GeneralAssumptions!$E$69-$I$69)/(InputDataA_GeneralAssumptions!$E$70-InputDataA_GeneralAssumptions!$D$7))</f>
      </c>
      <c r="AK69" s="26" t="n">
        <f aca="false">IF(AK62&gt;InputDataA_GeneralAssumptions!$E$70,InputDataA_GeneralAssumptions!$E$69,AJ69+(InputDataA_GeneralAssumptions!$E$69-$I$69)/(InputDataA_GeneralAssumptions!$E$70-InputDataA_GeneralAssumptions!$D$7))</f>
      </c>
      <c r="AL69" s="26" t="n">
        <f aca="false">IF(AL62&gt;InputDataA_GeneralAssumptions!$E$70,InputDataA_GeneralAssumptions!$E$69,AK69+(InputDataA_GeneralAssumptions!$E$69-$I$69)/(InputDataA_GeneralAssumptions!$E$70-InputDataA_GeneralAssumptions!$D$7))</f>
      </c>
      <c r="AM69" s="26" t="n">
        <f aca="false">IF(AM62&gt;InputDataA_GeneralAssumptions!$E$70,InputDataA_GeneralAssumptions!$E$69,AL69+(InputDataA_GeneralAssumptions!$E$69-$I$69)/(InputDataA_GeneralAssumptions!$E$70-InputDataA_GeneralAssumptions!$D$7))</f>
      </c>
      <c r="AN69" s="26" t="n">
        <f aca="false">IF(AN62&gt;InputDataA_GeneralAssumptions!$E$70,InputDataA_GeneralAssumptions!$E$69,AM69+(InputDataA_GeneralAssumptions!$E$69-$I$69)/(InputDataA_GeneralAssumptions!$E$70-InputDataA_GeneralAssumptions!$D$7))</f>
      </c>
      <c r="AO69" s="26" t="n">
        <f aca="false">IF(AO62&gt;InputDataA_GeneralAssumptions!$E$70,InputDataA_GeneralAssumptions!$E$69,AN69+(InputDataA_GeneralAssumptions!$E$69-$I$69)/(InputDataA_GeneralAssumptions!$E$70-InputDataA_GeneralAssumptions!$D$7))</f>
      </c>
      <c r="AP69" s="26" t="n">
        <f aca="false">IF(AP62&gt;InputDataA_GeneralAssumptions!$E$70,InputDataA_GeneralAssumptions!$E$69,AO69+(InputDataA_GeneralAssumptions!$E$69-$I$69)/(InputDataA_GeneralAssumptions!$E$70-InputDataA_GeneralAssumptions!$D$7))</f>
      </c>
      <c r="AQ69" s="26" t="n">
        <f aca="false">IF(AQ62&gt;InputDataA_GeneralAssumptions!$E$70,InputDataA_GeneralAssumptions!$E$69,AP69+(InputDataA_GeneralAssumptions!$E$69-$I$69)/(InputDataA_GeneralAssumptions!$E$70-InputDataA_GeneralAssumptions!$D$7))</f>
      </c>
      <c r="AR69" s="26" t="n">
        <f aca="false">IF(AR62&gt;InputDataA_GeneralAssumptions!$E$70,InputDataA_GeneralAssumptions!$E$69,AQ69+(InputDataA_GeneralAssumptions!$E$69-$I$69)/(InputDataA_GeneralAssumptions!$E$70-InputDataA_GeneralAssumptions!$D$7))</f>
      </c>
      <c r="AS69" s="26" t="n">
        <f aca="false">IF(AS62&gt;InputDataA_GeneralAssumptions!$E$70,InputDataA_GeneralAssumptions!$E$69,AR69+(InputDataA_GeneralAssumptions!$E$69-$I$69)/(InputDataA_GeneralAssumptions!$E$70-InputDataA_GeneralAssumptions!$D$7))</f>
      </c>
      <c r="AT69" s="26" t="n">
        <f aca="false">IF(AT62&gt;InputDataA_GeneralAssumptions!$E$70,InputDataA_GeneralAssumptions!$E$69,AS69+(InputDataA_GeneralAssumptions!$E$69-$I$69)/(InputDataA_GeneralAssumptions!$E$70-InputDataA_GeneralAssumptions!$D$7))</f>
      </c>
      <c r="AU69" s="26" t="n">
        <f aca="false">IF(AU62&gt;InputDataA_GeneralAssumptions!$E$70,InputDataA_GeneralAssumptions!$E$69,AT69+(InputDataA_GeneralAssumptions!$E$69-$I$69)/(InputDataA_GeneralAssumptions!$E$70-InputDataA_GeneralAssumptions!$D$7))</f>
      </c>
      <c r="AV69" s="26" t="n">
        <f aca="false">IF(AV62&gt;InputDataA_GeneralAssumptions!$E$70,InputDataA_GeneralAssumptions!$E$69,AU69+(InputDataA_GeneralAssumptions!$E$69-$I$69)/(InputDataA_GeneralAssumptions!$E$70-InputDataA_GeneralAssumptions!$D$7))</f>
      </c>
      <c r="AW69" s="26" t="n">
        <f aca="false">IF(AW62&gt;InputDataA_GeneralAssumptions!$E$70,InputDataA_GeneralAssumptions!$E$69,AV69+(InputDataA_GeneralAssumptions!$E$69-$I$69)/(InputDataA_GeneralAssumptions!$E$70-InputDataA_GeneralAssumptions!$D$7))</f>
      </c>
      <c r="AX69" s="26" t="n">
        <f aca="false">IF(AX62&gt;InputDataA_GeneralAssumptions!$E$70,InputDataA_GeneralAssumptions!$E$69,AW69+(InputDataA_GeneralAssumptions!$E$69-$I$69)/(InputDataA_GeneralAssumptions!$E$70-InputDataA_GeneralAssumptions!$D$7))</f>
      </c>
      <c r="AY69" s="26" t="n">
        <f aca="false">IF(AY62&gt;InputDataA_GeneralAssumptions!$E$70,InputDataA_GeneralAssumptions!$E$69,AX69+(InputDataA_GeneralAssumptions!$E$69-$I$69)/(InputDataA_GeneralAssumptions!$E$70-InputDataA_GeneralAssumptions!$D$7))</f>
      </c>
      <c r="AZ69" s="26" t="n">
        <f aca="false">IF(AZ62&gt;InputDataA_GeneralAssumptions!$E$70,InputDataA_GeneralAssumptions!$E$69,AY69+(InputDataA_GeneralAssumptions!$E$69-$I$69)/(InputDataA_GeneralAssumptions!$E$70-InputDataA_GeneralAssumptions!$D$7))</f>
      </c>
      <c r="BA69" s="26" t="n">
        <f aca="false">IF(BA62&gt;InputDataA_GeneralAssumptions!$E$70,InputDataA_GeneralAssumptions!$E$69,AZ69+(InputDataA_GeneralAssumptions!$E$69-$I$69)/(InputDataA_GeneralAssumptions!$E$70-InputDataA_GeneralAssumptions!$D$7))</f>
      </c>
      <c r="BB69" s="26" t="n">
        <f aca="false">IF(BB62&gt;InputDataA_GeneralAssumptions!$E$70,InputDataA_GeneralAssumptions!$E$69,BA69+(InputDataA_GeneralAssumptions!$E$69-$I$69)/(InputDataA_GeneralAssumptions!$E$70-InputDataA_GeneralAssumptions!$D$7))</f>
      </c>
      <c r="BC69" s="26" t="n">
        <f aca="false">IF(BC62&gt;InputDataA_GeneralAssumptions!$E$70,InputDataA_GeneralAssumptions!$E$69,BB69+(InputDataA_GeneralAssumptions!$E$69-$I$69)/(InputDataA_GeneralAssumptions!$E$70-InputDataA_GeneralAssumptions!$D$7))</f>
      </c>
      <c r="BD69" s="26" t="n">
        <f aca="false">IF(BD62&gt;InputDataA_GeneralAssumptions!$E$70,InputDataA_GeneralAssumptions!$E$69,BC69+(InputDataA_GeneralAssumptions!$E$69-$I$69)/(InputDataA_GeneralAssumptions!$E$70-InputDataA_GeneralAssumptions!$D$7))</f>
      </c>
      <c r="BE69" s="26" t="n">
        <f aca="false">IF(BE62&gt;InputDataA_GeneralAssumptions!$E$70,InputDataA_GeneralAssumptions!$E$69,BD69+(InputDataA_GeneralAssumptions!$E$69-$I$69)/(InputDataA_GeneralAssumptions!$E$70-InputDataA_GeneralAssumptions!$D$7))</f>
      </c>
      <c r="BF69" s="26" t="n">
        <f aca="false">IF(BF62&gt;InputDataA_GeneralAssumptions!$E$70,InputDataA_GeneralAssumptions!$E$69,BE69+(InputDataA_GeneralAssumptions!$E$69-$I$69)/(InputDataA_GeneralAssumptions!$E$70-InputDataA_GeneralAssumptions!$D$7))</f>
      </c>
      <c r="BG69" s="26" t="n">
        <f aca="false">IF(BG62&gt;InputDataA_GeneralAssumptions!$E$70,InputDataA_GeneralAssumptions!$E$69,BF69+(InputDataA_GeneralAssumptions!$E$69-$I$69)/(InputDataA_GeneralAssumptions!$E$70-InputDataA_GeneralAssumptions!$D$7))</f>
      </c>
      <c r="BH69" s="26" t="n">
        <f aca="false">IF(BH62&gt;InputDataA_GeneralAssumptions!$E$70,InputDataA_GeneralAssumptions!$E$69,BG69+(InputDataA_GeneralAssumptions!$E$69-$I$69)/(InputDataA_GeneralAssumptions!$E$70-InputDataA_GeneralAssumptions!$D$7))</f>
      </c>
      <c r="BI69" s="26" t="n">
        <f aca="false">IF(BI62&gt;InputDataA_GeneralAssumptions!$E$70,InputDataA_GeneralAssumptions!$E$69,BH69+(InputDataA_GeneralAssumptions!$E$69-$I$69)/(InputDataA_GeneralAssumptions!$E$70-InputDataA_GeneralAssumptions!$D$7))</f>
      </c>
      <c r="BJ69" s="26" t="n">
        <f aca="false">IF(BJ62&gt;InputDataA_GeneralAssumptions!$E$70,InputDataA_GeneralAssumptions!$E$69,BI69+(InputDataA_GeneralAssumptions!$E$69-$I$69)/(InputDataA_GeneralAssumptions!$E$70-InputDataA_GeneralAssumptions!$D$7))</f>
      </c>
      <c r="BK69" s="26" t="n">
        <f aca="false">IF(BK62&gt;InputDataA_GeneralAssumptions!$E$70,InputDataA_GeneralAssumptions!$E$69,BJ69+(InputDataA_GeneralAssumptions!$E$69-$I$69)/(InputDataA_GeneralAssumptions!$E$70-InputDataA_GeneralAssumptions!$D$7))</f>
      </c>
      <c r="BL69" s="26" t="n">
        <f aca="false">IF(BL62&gt;InputDataA_GeneralAssumptions!$E$70,InputDataA_GeneralAssumptions!$E$69,BK69+(InputDataA_GeneralAssumptions!$E$69-$I$69)/(InputDataA_GeneralAssumptions!$E$70-InputDataA_GeneralAssumptions!$D$7))</f>
      </c>
      <c r="BM69" s="26" t="n">
        <f aca="false">IF(BM62&gt;InputDataA_GeneralAssumptions!$E$70,InputDataA_GeneralAssumptions!$E$69,BL69+(InputDataA_GeneralAssumptions!$E$69-$I$69)/(InputDataA_GeneralAssumptions!$E$70-InputDataA_GeneralAssumptions!$D$7))</f>
      </c>
      <c r="BN69" s="26" t="n">
        <f aca="false">IF(BN62&gt;InputDataA_GeneralAssumptions!$E$70,InputDataA_GeneralAssumptions!$E$69,BM69+(InputDataA_GeneralAssumptions!$E$69-$I$69)/(InputDataA_GeneralAssumptions!$E$70-InputDataA_GeneralAssumptions!$D$7))</f>
      </c>
      <c r="BO69" s="26" t="n">
        <f aca="false">IF(BO62&gt;InputDataA_GeneralAssumptions!$E$70,InputDataA_GeneralAssumptions!$E$69,BN69+(InputDataA_GeneralAssumptions!$E$69-$I$69)/(InputDataA_GeneralAssumptions!$E$70-InputDataA_GeneralAssumptions!$D$7))</f>
      </c>
      <c r="BP69" s="26" t="n">
        <f aca="false">IF(BP62&gt;InputDataA_GeneralAssumptions!$E$70,InputDataA_GeneralAssumptions!$E$69,BO69+(InputDataA_GeneralAssumptions!$E$69-$I$69)/(InputDataA_GeneralAssumptions!$E$70-InputDataA_GeneralAssumptions!$D$7))</f>
      </c>
      <c r="BQ69" s="26" t="n">
        <f aca="false">IF(BQ62&gt;InputDataA_GeneralAssumptions!$E$70,InputDataA_GeneralAssumptions!$E$69,BP69+(InputDataA_GeneralAssumptions!$E$69-$I$69)/(InputDataA_GeneralAssumptions!$E$70-InputDataA_GeneralAssumptions!$D$7))</f>
      </c>
      <c r="BR69" s="26" t="n">
        <f aca="false">IF(BR62&gt;InputDataA_GeneralAssumptions!$E$70,InputDataA_GeneralAssumptions!$E$69,BQ69+(InputDataA_GeneralAssumptions!$E$69-$I$69)/(InputDataA_GeneralAssumptions!$E$70-InputDataA_GeneralAssumptions!$D$7))</f>
      </c>
      <c r="BS69" s="26" t="n">
        <f aca="false">IF(BS62&gt;InputDataA_GeneralAssumptions!$E$70,InputDataA_GeneralAssumptions!$E$69,BR69+(InputDataA_GeneralAssumptions!$E$69-$I$69)/(InputDataA_GeneralAssumptions!$E$70-InputDataA_GeneralAssumptions!$D$7))</f>
      </c>
      <c r="BT69" s="26" t="n">
        <f aca="false">IF(BT62&gt;InputDataA_GeneralAssumptions!$E$70,InputDataA_GeneralAssumptions!$E$69,BS69+(InputDataA_GeneralAssumptions!$E$69-$I$69)/(InputDataA_GeneralAssumptions!$E$70-InputDataA_GeneralAssumptions!$D$7))</f>
      </c>
      <c r="BU69" s="26" t="n">
        <f aca="false">IF(BU62&gt;InputDataA_GeneralAssumptions!$E$70,InputDataA_GeneralAssumptions!$E$69,BT69+(InputDataA_GeneralAssumptions!$E$69-$I$69)/(InputDataA_GeneralAssumptions!$E$70-InputDataA_GeneralAssumptions!$D$7))</f>
      </c>
      <c r="BV69" s="26" t="n">
        <f aca="false">IF(BV62&gt;InputDataA_GeneralAssumptions!$E$70,InputDataA_GeneralAssumptions!$E$69,BU69+(InputDataA_GeneralAssumptions!$E$69-$I$69)/(InputDataA_GeneralAssumptions!$E$70-InputDataA_GeneralAssumptions!$D$7))</f>
      </c>
      <c r="BW69" s="26" t="n">
        <f aca="false">IF(BW62&gt;InputDataA_GeneralAssumptions!$E$70,InputDataA_GeneralAssumptions!$E$69,BV69+(InputDataA_GeneralAssumptions!$E$69-$I$69)/(InputDataA_GeneralAssumptions!$E$70-InputDataA_GeneralAssumptions!$D$7))</f>
      </c>
    </row>
    <row r="70" customFormat="false" ht="15.75" hidden="false" customHeight="false" outlineLevel="0" collapsed="false">
      <c r="B70" s="54" t="s">
        <v>167</v>
      </c>
      <c r="C70" s="55" t="s">
        <v>94</v>
      </c>
      <c r="D70" s="137" t="n">
        <v>2030</v>
      </c>
      <c r="E70" s="56" t="n">
        <f aca="false">D70</f>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c>
      <c r="J72" s="104" t="n">
        <f aca="false">I72+1</f>
      </c>
      <c r="K72" s="104" t="n">
        <f aca="false">J72+1</f>
      </c>
      <c r="L72" s="104" t="n">
        <f aca="false">K72+1</f>
      </c>
      <c r="M72" s="104" t="n">
        <f aca="false">L72+1</f>
      </c>
      <c r="N72" s="104" t="n">
        <f aca="false">M72+1</f>
      </c>
      <c r="O72" s="104" t="n">
        <f aca="false">N72+1</f>
      </c>
      <c r="P72" s="104" t="n">
        <f aca="false">O72+1</f>
      </c>
      <c r="Q72" s="104" t="n">
        <f aca="false">P72+1</f>
      </c>
      <c r="R72" s="104" t="n">
        <f aca="false">Q72+1</f>
      </c>
      <c r="S72" s="104" t="n">
        <f aca="false">R72+1</f>
      </c>
      <c r="T72" s="104" t="n">
        <f aca="false">S72+1</f>
      </c>
      <c r="U72" s="104" t="n">
        <f aca="false">T72+1</f>
      </c>
      <c r="V72" s="104" t="n">
        <f aca="false">U72+1</f>
      </c>
      <c r="W72" s="104" t="n">
        <f aca="false">V72+1</f>
      </c>
      <c r="X72" s="104" t="n">
        <f aca="false">W72+1</f>
      </c>
      <c r="Y72" s="104" t="n">
        <f aca="false">X72+1</f>
      </c>
      <c r="Z72" s="104" t="n">
        <f aca="false">Y72+1</f>
      </c>
      <c r="AA72" s="104" t="n">
        <f aca="false">Z72+1</f>
      </c>
      <c r="AB72" s="104" t="n">
        <f aca="false">AA72+1</f>
      </c>
      <c r="AC72" s="104" t="n">
        <f aca="false">AB72+1</f>
      </c>
      <c r="AD72" s="104" t="n">
        <f aca="false">AC72+1</f>
      </c>
      <c r="AE72" s="104" t="n">
        <f aca="false">AD72+1</f>
      </c>
      <c r="AF72" s="104" t="n">
        <f aca="false">AE72+1</f>
      </c>
      <c r="AG72" s="104" t="n">
        <f aca="false">AF72+1</f>
      </c>
      <c r="AH72" s="104" t="n">
        <f aca="false">AG72+1</f>
      </c>
      <c r="AI72" s="104" t="n">
        <f aca="false">AH72+1</f>
      </c>
      <c r="AJ72" s="104" t="n">
        <f aca="false">AI72+1</f>
      </c>
      <c r="AK72" s="104" t="n">
        <f aca="false">AJ72+1</f>
      </c>
      <c r="AL72" s="104" t="n">
        <f aca="false">AK72+1</f>
      </c>
      <c r="AM72" s="104" t="n">
        <f aca="false">AL72+1</f>
      </c>
      <c r="AN72" s="104" t="n">
        <f aca="false">AM72+1</f>
      </c>
      <c r="AO72" s="104" t="n">
        <f aca="false">AN72+1</f>
      </c>
      <c r="AP72" s="104" t="n">
        <f aca="false">AO72+1</f>
      </c>
      <c r="AQ72" s="104" t="n">
        <f aca="false">AP72+1</f>
      </c>
      <c r="AR72" s="104" t="n">
        <f aca="false">AQ72+1</f>
      </c>
      <c r="AS72" s="105" t="n">
        <f aca="false">AR72+1</f>
      </c>
      <c r="AT72" s="104" t="n">
        <f aca="false">AS72+1</f>
      </c>
      <c r="AU72" s="104" t="n">
        <f aca="false">AT72+1</f>
      </c>
      <c r="AV72" s="104" t="n">
        <f aca="false">AU72+1</f>
      </c>
      <c r="AW72" s="104" t="n">
        <f aca="false">AV72+1</f>
      </c>
      <c r="AX72" s="104" t="n">
        <f aca="false">AW72+1</f>
      </c>
      <c r="AY72" s="104" t="n">
        <f aca="false">AX72+1</f>
      </c>
      <c r="AZ72" s="104" t="n">
        <f aca="false">AY72+1</f>
      </c>
      <c r="BA72" s="104" t="n">
        <f aca="false">AZ72+1</f>
      </c>
      <c r="BB72" s="104" t="n">
        <f aca="false">BA72+1</f>
      </c>
      <c r="BC72" s="104" t="n">
        <f aca="false">BB72+1</f>
      </c>
      <c r="BD72" s="104" t="n">
        <f aca="false">BC72+1</f>
      </c>
      <c r="BE72" s="104" t="n">
        <f aca="false">BD72+1</f>
      </c>
      <c r="BF72" s="104" t="n">
        <f aca="false">BE72+1</f>
      </c>
      <c r="BG72" s="104" t="n">
        <f aca="false">BF72+1</f>
      </c>
      <c r="BH72" s="104" t="n">
        <f aca="false">BG72+1</f>
      </c>
      <c r="BI72" s="104" t="n">
        <f aca="false">BH72+1</f>
      </c>
      <c r="BJ72" s="104" t="n">
        <f aca="false">BI72+1</f>
      </c>
      <c r="BK72" s="104" t="n">
        <f aca="false">BJ72+1</f>
      </c>
      <c r="BL72" s="104" t="n">
        <f aca="false">BK72+1</f>
      </c>
      <c r="BM72" s="104" t="n">
        <f aca="false">BL72+1</f>
      </c>
      <c r="BN72" s="104" t="n">
        <f aca="false">BM72+1</f>
      </c>
      <c r="BO72" s="104" t="n">
        <f aca="false">BN72+1</f>
      </c>
      <c r="BP72" s="104" t="n">
        <f aca="false">BO72+1</f>
      </c>
      <c r="BQ72" s="104" t="n">
        <f aca="false">BP72+1</f>
      </c>
      <c r="BR72" s="104" t="n">
        <f aca="false">BQ72+1</f>
      </c>
      <c r="BS72" s="104" t="n">
        <f aca="false">BR72+1</f>
      </c>
      <c r="BT72" s="104" t="n">
        <f aca="false">BS72+1</f>
      </c>
      <c r="BU72" s="104" t="n">
        <f aca="false">BT72+1</f>
      </c>
      <c r="BV72" s="104" t="n">
        <f aca="false">BU72+1</f>
      </c>
      <c r="BW72" s="105" t="n">
        <f aca="false">BV72+1</f>
      </c>
    </row>
    <row r="73" customFormat="false" ht="15.75" hidden="false" customHeight="false" outlineLevel="0" collapsed="false">
      <c r="B73" s="150" t="s">
        <v>169</v>
      </c>
      <c r="C73" s="183" t="s">
        <v>100</v>
      </c>
      <c r="D73" s="75"/>
      <c r="E73" s="75"/>
      <c r="F73" s="101" t="str">
        <f aca="false">D76</f>
      </c>
      <c r="G73" s="146" t="s">
        <v>170</v>
      </c>
      <c r="H73" s="17" t="str">
        <f aca="false">IF(VLOOKUP(InputDataA_GeneralAssumptions!$D$60,DataSummary!A116:B117,2,FALSE())=2,"This data is utilized, based on User's choice","This data is NOT utilized, based on User's choice")</f>
      </c>
    </row>
    <row r="74" customFormat="false" ht="15.75" hidden="false" customHeight="false" outlineLevel="0" collapsed="false">
      <c r="B74" s="54" t="s">
        <v>171</v>
      </c>
      <c r="C74" s="183" t="s">
        <v>100</v>
      </c>
      <c r="D74" s="80" t="n">
        <f aca="false">IF(ISNUMBER(DataSummary!D40)=TRUE(),DataSummary!D40,".")</f>
      </c>
      <c r="E74" s="80"/>
      <c r="F74" s="136" t="str">
        <f aca="false">DataSummary!N4</f>
      </c>
      <c r="G74" s="107" t="s">
        <v>120</v>
      </c>
      <c r="H74" s="108" t="s">
        <v>100</v>
      </c>
      <c r="I74" s="109" t="n">
        <f aca="false">I75</f>
      </c>
      <c r="J74" s="109" t="n">
        <f aca="false">J75</f>
      </c>
      <c r="K74" s="109" t="n">
        <f aca="false">K75</f>
      </c>
      <c r="L74" s="109" t="n">
        <f aca="false">L75</f>
      </c>
      <c r="M74" s="109" t="n">
        <f aca="false">M75</f>
      </c>
      <c r="N74" s="109" t="n">
        <f aca="false">N75</f>
      </c>
      <c r="O74" s="109" t="n">
        <f aca="false">O75</f>
      </c>
      <c r="P74" s="109" t="n">
        <f aca="false">P75</f>
      </c>
      <c r="Q74" s="109" t="n">
        <f aca="false">Q75</f>
      </c>
      <c r="R74" s="109" t="n">
        <f aca="false">R75</f>
      </c>
      <c r="S74" s="109" t="n">
        <f aca="false">S75</f>
      </c>
      <c r="T74" s="109" t="n">
        <f aca="false">T75</f>
      </c>
      <c r="U74" s="109" t="n">
        <f aca="false">U75</f>
      </c>
      <c r="V74" s="109" t="n">
        <f aca="false">V75</f>
      </c>
      <c r="W74" s="109" t="n">
        <f aca="false">W75</f>
      </c>
      <c r="X74" s="109" t="n">
        <f aca="false">X75</f>
      </c>
      <c r="Y74" s="109" t="n">
        <f aca="false">Y75</f>
      </c>
      <c r="Z74" s="109" t="n">
        <f aca="false">Z75</f>
      </c>
      <c r="AA74" s="109" t="n">
        <f aca="false">AA75</f>
      </c>
      <c r="AB74" s="109" t="n">
        <f aca="false">AB75</f>
      </c>
      <c r="AC74" s="109" t="n">
        <f aca="false">AC75</f>
      </c>
      <c r="AD74" s="109" t="n">
        <f aca="false">AD75</f>
      </c>
      <c r="AE74" s="109" t="n">
        <f aca="false">AE75</f>
      </c>
      <c r="AF74" s="109" t="n">
        <f aca="false">AF75</f>
      </c>
      <c r="AG74" s="109" t="n">
        <f aca="false">AG75</f>
      </c>
      <c r="AH74" s="109" t="n">
        <f aca="false">AH75</f>
      </c>
      <c r="AI74" s="109" t="n">
        <f aca="false">AI75</f>
      </c>
      <c r="AJ74" s="109" t="n">
        <f aca="false">AJ75</f>
      </c>
      <c r="AK74" s="109" t="n">
        <f aca="false">AK75</f>
      </c>
      <c r="AL74" s="109" t="n">
        <f aca="false">AL75</f>
      </c>
      <c r="AM74" s="109" t="n">
        <f aca="false">AM75</f>
      </c>
      <c r="AN74" s="109" t="n">
        <f aca="false">AN75</f>
      </c>
      <c r="AO74" s="121" t="n">
        <v>0.6</v>
      </c>
      <c r="AP74" s="121" t="n">
        <v>0.6</v>
      </c>
      <c r="AQ74" s="121" t="n">
        <v>0.6</v>
      </c>
      <c r="AR74" s="121" t="n">
        <v>0.6</v>
      </c>
      <c r="AS74" s="122" t="n">
        <v>0.6</v>
      </c>
      <c r="AT74" s="121" t="n">
        <f aca="false">AS74</f>
      </c>
      <c r="AU74" s="121" t="n">
        <f aca="false">AT74</f>
      </c>
      <c r="AV74" s="121" t="n">
        <f aca="false">AU74</f>
      </c>
      <c r="AW74" s="121" t="n">
        <f aca="false">AV74</f>
      </c>
      <c r="AX74" s="121" t="n">
        <f aca="false">AW74</f>
      </c>
      <c r="AY74" s="121" t="n">
        <f aca="false">AX74</f>
      </c>
      <c r="AZ74" s="121" t="n">
        <f aca="false">AY74</f>
      </c>
      <c r="BA74" s="121" t="n">
        <f aca="false">AZ74</f>
      </c>
      <c r="BB74" s="121" t="n">
        <f aca="false">BA74</f>
      </c>
      <c r="BC74" s="121" t="n">
        <f aca="false">BB74</f>
      </c>
      <c r="BD74" s="121" t="n">
        <f aca="false">BC74</f>
      </c>
      <c r="BE74" s="121" t="n">
        <f aca="false">BD74</f>
      </c>
      <c r="BF74" s="121" t="n">
        <f aca="false">BE74</f>
      </c>
      <c r="BG74" s="121" t="n">
        <f aca="false">BF74</f>
      </c>
      <c r="BH74" s="121" t="n">
        <f aca="false">BG74</f>
      </c>
      <c r="BI74" s="121" t="n">
        <f aca="false">BH74</f>
      </c>
      <c r="BJ74" s="121" t="n">
        <f aca="false">BI74</f>
      </c>
      <c r="BK74" s="121" t="n">
        <f aca="false">BJ74</f>
      </c>
      <c r="BL74" s="121" t="n">
        <f aca="false">BK74</f>
      </c>
      <c r="BM74" s="121" t="n">
        <f aca="false">BL74</f>
      </c>
      <c r="BN74" s="121" t="n">
        <f aca="false">BM74</f>
      </c>
      <c r="BO74" s="121" t="n">
        <f aca="false">BN74</f>
      </c>
      <c r="BP74" s="121" t="n">
        <f aca="false">BO74</f>
      </c>
      <c r="BQ74" s="121" t="n">
        <f aca="false">BP74</f>
      </c>
      <c r="BR74" s="121" t="n">
        <f aca="false">BQ74</f>
      </c>
      <c r="BS74" s="121" t="n">
        <f aca="false">BR74</f>
      </c>
      <c r="BT74" s="121" t="n">
        <f aca="false">BS74</f>
      </c>
      <c r="BU74" s="121" t="n">
        <f aca="false">BT74</f>
      </c>
      <c r="BV74" s="121" t="n">
        <f aca="false">BU74</f>
      </c>
      <c r="BW74" s="122" t="n">
        <f aca="false">BV74</f>
      </c>
    </row>
    <row r="75" customFormat="false" ht="15.75" hidden="false" customHeight="false" outlineLevel="0" collapsed="false">
      <c r="B75" s="54" t="s">
        <v>172</v>
      </c>
      <c r="C75" s="55" t="s">
        <v>100</v>
      </c>
      <c r="D75" s="184" t="n">
        <f aca="false">IF(ISBLANK(D73)=TRUE(),D74,D73)</f>
      </c>
      <c r="E75" s="184" t="n">
        <f aca="false">IF(ISBLANK(E73)=TRUE(),D74,E73)</f>
      </c>
      <c r="F75" s="136"/>
      <c r="G75" s="111" t="s">
        <v>124</v>
      </c>
      <c r="H75" s="112" t="str">
        <f aca="false">H74</f>
      </c>
      <c r="I75" s="26" t="n">
        <f aca="false">InputDataA_GeneralAssumptions!D75</f>
      </c>
      <c r="J75" s="26" t="n">
        <f aca="false">InputDataA_GeneralAssumptions!$D$75+(InputDataA_GeneralAssumptions!$D$78-InputDataA_GeneralAssumptions!$D$75)/(1+EXP(-DataSummary!$K$97*(J$72-$I$72)))^(1/DataSummary!$H$97)</f>
      </c>
      <c r="K75" s="26" t="n">
        <f aca="false">InputDataA_GeneralAssumptions!$D$75+(InputDataA_GeneralAssumptions!$D$78-InputDataA_GeneralAssumptions!$D$75)/(1+EXP(-DataSummary!$K$97*(K$72-$I$72)))^(1/DataSummary!$H$97)</f>
      </c>
      <c r="L75" s="26" t="n">
        <f aca="false">InputDataA_GeneralAssumptions!$D$75+(InputDataA_GeneralAssumptions!$D$78-InputDataA_GeneralAssumptions!$D$75)/(1+EXP(-DataSummary!$K$97*(L$72-$I$72)))^(1/DataSummary!$H$97)</f>
      </c>
      <c r="M75" s="26" t="n">
        <f aca="false">InputDataA_GeneralAssumptions!$D$75+(InputDataA_GeneralAssumptions!$D$78-InputDataA_GeneralAssumptions!$D$75)/(1+EXP(-DataSummary!$K$97*(M$72-$I$72)))^(1/DataSummary!$H$97)</f>
      </c>
      <c r="N75" s="26" t="n">
        <f aca="false">InputDataA_GeneralAssumptions!$D$75+(InputDataA_GeneralAssumptions!$D$78-InputDataA_GeneralAssumptions!$D$75)/(1+EXP(-DataSummary!$K$97*(N$72-$I$72)))^(1/DataSummary!$H$97)</f>
      </c>
      <c r="O75" s="26" t="n">
        <f aca="false">InputDataA_GeneralAssumptions!$D$75+(InputDataA_GeneralAssumptions!$D$78-InputDataA_GeneralAssumptions!$D$75)/(1+EXP(-DataSummary!$K$97*(O$72-$I$72)))^(1/DataSummary!$H$97)</f>
      </c>
      <c r="P75" s="26" t="n">
        <f aca="false">InputDataA_GeneralAssumptions!$D$75+(InputDataA_GeneralAssumptions!$D$78-InputDataA_GeneralAssumptions!$D$75)/(1+EXP(-DataSummary!$K$97*(P$72-$I$72)))^(1/DataSummary!$H$97)</f>
      </c>
      <c r="Q75" s="26" t="n">
        <f aca="false">InputDataA_GeneralAssumptions!$D$75+(InputDataA_GeneralAssumptions!$D$78-InputDataA_GeneralAssumptions!$D$75)/(1+EXP(-DataSummary!$K$97*(Q$72-$I$72)))^(1/DataSummary!$H$97)</f>
      </c>
      <c r="R75" s="26" t="n">
        <f aca="false">InputDataA_GeneralAssumptions!$D$75+(InputDataA_GeneralAssumptions!$D$78-InputDataA_GeneralAssumptions!$D$75)/(1+EXP(-DataSummary!$K$97*(R$72-$I$72)))^(1/DataSummary!$H$97)</f>
      </c>
      <c r="S75" s="26" t="n">
        <f aca="false">InputDataA_GeneralAssumptions!$D$75+(InputDataA_GeneralAssumptions!$D$78-InputDataA_GeneralAssumptions!$D$75)/(1+EXP(-DataSummary!$K$97*(S$72-$I$72)))^(1/DataSummary!$H$97)</f>
      </c>
      <c r="T75" s="26" t="n">
        <f aca="false">InputDataA_GeneralAssumptions!$D$75+(InputDataA_GeneralAssumptions!$D$78-InputDataA_GeneralAssumptions!$D$75)/(1+EXP(-DataSummary!$K$97*(T$72-$I$72)))^(1/DataSummary!$H$97)</f>
      </c>
      <c r="U75" s="26" t="n">
        <f aca="false">InputDataA_GeneralAssumptions!$D$75+(InputDataA_GeneralAssumptions!$D$78-InputDataA_GeneralAssumptions!$D$75)/(1+EXP(-DataSummary!$K$97*(U$72-$I$72)))^(1/DataSummary!$H$97)</f>
      </c>
      <c r="V75" s="26" t="n">
        <f aca="false">InputDataA_GeneralAssumptions!$D$75+(InputDataA_GeneralAssumptions!$D$78-InputDataA_GeneralAssumptions!$D$75)/(1+EXP(-DataSummary!$K$97*(V$72-$I$72)))^(1/DataSummary!$H$97)</f>
      </c>
      <c r="W75" s="26" t="n">
        <f aca="false">InputDataA_GeneralAssumptions!$D$75+(InputDataA_GeneralAssumptions!$D$78-InputDataA_GeneralAssumptions!$D$75)/(1+EXP(-DataSummary!$K$97*(W$72-$I$72)))^(1/DataSummary!$H$97)</f>
      </c>
      <c r="X75" s="26" t="n">
        <f aca="false">InputDataA_GeneralAssumptions!$D$75+(InputDataA_GeneralAssumptions!$D$78-InputDataA_GeneralAssumptions!$D$75)/(1+EXP(-DataSummary!$K$97*(X$72-$I$72)))^(1/DataSummary!$H$97)</f>
      </c>
      <c r="Y75" s="26" t="n">
        <f aca="false">InputDataA_GeneralAssumptions!$D$75+(InputDataA_GeneralAssumptions!$D$78-InputDataA_GeneralAssumptions!$D$75)/(1+EXP(-DataSummary!$K$97*(Y$72-$I$72)))^(1/DataSummary!$H$97)</f>
      </c>
      <c r="Z75" s="26" t="n">
        <f aca="false">InputDataA_GeneralAssumptions!$D$75+(InputDataA_GeneralAssumptions!$D$78-InputDataA_GeneralAssumptions!$D$75)/(1+EXP(-DataSummary!$K$97*(Z$72-$I$72)))^(1/DataSummary!$H$97)</f>
      </c>
      <c r="AA75" s="26" t="n">
        <f aca="false">InputDataA_GeneralAssumptions!$D$75+(InputDataA_GeneralAssumptions!$D$78-InputDataA_GeneralAssumptions!$D$75)/(1+EXP(-DataSummary!$K$97*(AA$72-$I$72)))^(1/DataSummary!$H$97)</f>
      </c>
      <c r="AB75" s="26" t="n">
        <f aca="false">InputDataA_GeneralAssumptions!$D$75+(InputDataA_GeneralAssumptions!$D$78-InputDataA_GeneralAssumptions!$D$75)/(1+EXP(-DataSummary!$K$97*(AB$72-$I$72)))^(1/DataSummary!$H$97)</f>
      </c>
      <c r="AC75" s="26" t="n">
        <f aca="false">InputDataA_GeneralAssumptions!$D$75+(InputDataA_GeneralAssumptions!$D$78-InputDataA_GeneralAssumptions!$D$75)/(1+EXP(-DataSummary!$K$97*(AC$72-$I$72)))^(1/DataSummary!$H$97)</f>
      </c>
      <c r="AD75" s="26" t="n">
        <f aca="false">InputDataA_GeneralAssumptions!$D$75+(InputDataA_GeneralAssumptions!$D$78-InputDataA_GeneralAssumptions!$D$75)/(1+EXP(-DataSummary!$K$97*(AD$72-$I$72)))^(1/DataSummary!$H$97)</f>
      </c>
      <c r="AE75" s="26" t="n">
        <f aca="false">InputDataA_GeneralAssumptions!$D$75+(InputDataA_GeneralAssumptions!$D$78-InputDataA_GeneralAssumptions!$D$75)/(1+EXP(-DataSummary!$K$97*(AE$72-$I$72)))^(1/DataSummary!$H$97)</f>
      </c>
      <c r="AF75" s="26" t="n">
        <f aca="false">InputDataA_GeneralAssumptions!$D$75+(InputDataA_GeneralAssumptions!$D$78-InputDataA_GeneralAssumptions!$D$75)/(1+EXP(-DataSummary!$K$97*(AF$72-$I$72)))^(1/DataSummary!$H$97)</f>
      </c>
      <c r="AG75" s="26" t="n">
        <f aca="false">InputDataA_GeneralAssumptions!$D$75+(InputDataA_GeneralAssumptions!$D$78-InputDataA_GeneralAssumptions!$D$75)/(1+EXP(-DataSummary!$K$97*(AG$72-$I$72)))^(1/DataSummary!$H$97)</f>
      </c>
      <c r="AH75" s="26" t="n">
        <f aca="false">InputDataA_GeneralAssumptions!$D$75+(InputDataA_GeneralAssumptions!$D$78-InputDataA_GeneralAssumptions!$D$75)/(1+EXP(-DataSummary!$K$97*(AH$72-$I$72)))^(1/DataSummary!$H$97)</f>
      </c>
      <c r="AI75" s="26" t="n">
        <f aca="false">InputDataA_GeneralAssumptions!$D$75+(InputDataA_GeneralAssumptions!$D$78-InputDataA_GeneralAssumptions!$D$75)/(1+EXP(-DataSummary!$K$97*(AI$72-$I$72)))^(1/DataSummary!$H$97)</f>
      </c>
      <c r="AJ75" s="26" t="n">
        <f aca="false">InputDataA_GeneralAssumptions!$D$75+(InputDataA_GeneralAssumptions!$D$78-InputDataA_GeneralAssumptions!$D$75)/(1+EXP(-DataSummary!$K$97*(AJ$72-$I$72)))^(1/DataSummary!$H$97)</f>
      </c>
      <c r="AK75" s="26" t="n">
        <f aca="false">InputDataA_GeneralAssumptions!$D$75+(InputDataA_GeneralAssumptions!$D$78-InputDataA_GeneralAssumptions!$D$75)/(1+EXP(-DataSummary!$K$97*(AK$72-$I$72)))^(1/DataSummary!$H$97)</f>
      </c>
      <c r="AL75" s="26" t="n">
        <f aca="false">InputDataA_GeneralAssumptions!$D$75+(InputDataA_GeneralAssumptions!$D$78-InputDataA_GeneralAssumptions!$D$75)/(1+EXP(-DataSummary!$K$97*(AL$72-$I$72)))^(1/DataSummary!$H$97)</f>
      </c>
      <c r="AM75" s="26" t="n">
        <f aca="false">InputDataA_GeneralAssumptions!$D$75+(InputDataA_GeneralAssumptions!$D$78-InputDataA_GeneralAssumptions!$D$75)/(1+EXP(-DataSummary!$K$97*(AM$72-$I$72)))^(1/DataSummary!$H$97)</f>
      </c>
      <c r="AN75" s="26" t="n">
        <f aca="false">InputDataA_GeneralAssumptions!$D$75+(InputDataA_GeneralAssumptions!$D$78-InputDataA_GeneralAssumptions!$D$75)/(1+EXP(-DataSummary!$K$97*(AN$72-$I$72)))^(1/DataSummary!$H$97)</f>
      </c>
      <c r="AO75" s="26" t="n">
        <f aca="false">InputDataA_GeneralAssumptions!$D$75+(InputDataA_GeneralAssumptions!$D$78-InputDataA_GeneralAssumptions!$D$75)/(1+EXP(-DataSummary!$K$97*(AO$72-$I$72)))^(1/DataSummary!$H$97)</f>
      </c>
      <c r="AP75" s="26" t="n">
        <f aca="false">InputDataA_GeneralAssumptions!$D$75+(InputDataA_GeneralAssumptions!$D$78-InputDataA_GeneralAssumptions!$D$75)/(1+EXP(-DataSummary!$K$97*(AP$72-$I$72)))^(1/DataSummary!$H$97)</f>
      </c>
      <c r="AQ75" s="26" t="n">
        <f aca="false">InputDataA_GeneralAssumptions!$D$75+(InputDataA_GeneralAssumptions!$D$78-InputDataA_GeneralAssumptions!$D$75)/(1+EXP(-DataSummary!$K$97*(AQ$72-$I$72)))^(1/DataSummary!$H$97)</f>
      </c>
      <c r="AR75" s="26" t="n">
        <f aca="false">InputDataA_GeneralAssumptions!$D$75+(InputDataA_GeneralAssumptions!$D$78-InputDataA_GeneralAssumptions!$D$75)/(1+EXP(-DataSummary!$K$97*(AR$72-$I$72)))^(1/DataSummary!$H$97)</f>
      </c>
      <c r="AS75" s="26" t="n">
        <f aca="false">InputDataA_GeneralAssumptions!$D$75+(InputDataA_GeneralAssumptions!$D$78-InputDataA_GeneralAssumptions!$D$75)/(1+EXP(-DataSummary!$K$97*(AS$72-$I$72)))^(1/DataSummary!$H$97)</f>
      </c>
      <c r="AT75" s="26" t="n">
        <f aca="false">InputDataA_GeneralAssumptions!$D$75+(InputDataA_GeneralAssumptions!$D$78-InputDataA_GeneralAssumptions!$D$75)/(1+EXP(-DataSummary!$K$97*(AT$72-$I$72)))^(1/DataSummary!$H$97)</f>
      </c>
      <c r="AU75" s="26" t="n">
        <f aca="false">InputDataA_GeneralAssumptions!$D$75+(InputDataA_GeneralAssumptions!$D$78-InputDataA_GeneralAssumptions!$D$75)/(1+EXP(-DataSummary!$K$97*(AU$72-$I$72)))^(1/DataSummary!$H$97)</f>
      </c>
      <c r="AV75" s="26" t="n">
        <f aca="false">InputDataA_GeneralAssumptions!$D$75+(InputDataA_GeneralAssumptions!$D$78-InputDataA_GeneralAssumptions!$D$75)/(1+EXP(-DataSummary!$K$97*(AV$72-$I$72)))^(1/DataSummary!$H$97)</f>
      </c>
      <c r="AW75" s="26" t="n">
        <f aca="false">InputDataA_GeneralAssumptions!$D$75+(InputDataA_GeneralAssumptions!$D$78-InputDataA_GeneralAssumptions!$D$75)/(1+EXP(-DataSummary!$K$97*(AW$72-$I$72)))^(1/DataSummary!$H$97)</f>
      </c>
      <c r="AX75" s="26" t="n">
        <f aca="false">InputDataA_GeneralAssumptions!$D$75+(InputDataA_GeneralAssumptions!$D$78-InputDataA_GeneralAssumptions!$D$75)/(1+EXP(-DataSummary!$K$97*(AX$72-$I$72)))^(1/DataSummary!$H$97)</f>
      </c>
      <c r="AY75" s="26" t="n">
        <f aca="false">InputDataA_GeneralAssumptions!$D$75+(InputDataA_GeneralAssumptions!$D$78-InputDataA_GeneralAssumptions!$D$75)/(1+EXP(-DataSummary!$K$97*(AY$72-$I$72)))^(1/DataSummary!$H$97)</f>
      </c>
      <c r="AZ75" s="26" t="n">
        <f aca="false">InputDataA_GeneralAssumptions!$D$75+(InputDataA_GeneralAssumptions!$D$78-InputDataA_GeneralAssumptions!$D$75)/(1+EXP(-DataSummary!$K$97*(AZ$72-$I$72)))^(1/DataSummary!$H$97)</f>
      </c>
      <c r="BA75" s="26" t="n">
        <f aca="false">InputDataA_GeneralAssumptions!$D$75+(InputDataA_GeneralAssumptions!$D$78-InputDataA_GeneralAssumptions!$D$75)/(1+EXP(-DataSummary!$K$97*(BA$72-$I$72)))^(1/DataSummary!$H$97)</f>
      </c>
      <c r="BB75" s="26" t="n">
        <f aca="false">InputDataA_GeneralAssumptions!$D$75+(InputDataA_GeneralAssumptions!$D$78-InputDataA_GeneralAssumptions!$D$75)/(1+EXP(-DataSummary!$K$97*(BB$72-$I$72)))^(1/DataSummary!$H$97)</f>
      </c>
      <c r="BC75" s="26" t="n">
        <f aca="false">InputDataA_GeneralAssumptions!$D$75+(InputDataA_GeneralAssumptions!$D$78-InputDataA_GeneralAssumptions!$D$75)/(1+EXP(-DataSummary!$K$97*(BC$72-$I$72)))^(1/DataSummary!$H$97)</f>
      </c>
      <c r="BD75" s="26" t="n">
        <f aca="false">InputDataA_GeneralAssumptions!$D$75+(InputDataA_GeneralAssumptions!$D$78-InputDataA_GeneralAssumptions!$D$75)/(1+EXP(-DataSummary!$K$97*(BD$72-$I$72)))^(1/DataSummary!$H$97)</f>
      </c>
      <c r="BE75" s="26" t="n">
        <f aca="false">InputDataA_GeneralAssumptions!$D$75+(InputDataA_GeneralAssumptions!$D$78-InputDataA_GeneralAssumptions!$D$75)/(1+EXP(-DataSummary!$K$97*(BE$72-$I$72)))^(1/DataSummary!$H$97)</f>
      </c>
      <c r="BF75" s="26" t="n">
        <f aca="false">InputDataA_GeneralAssumptions!$D$75+(InputDataA_GeneralAssumptions!$D$78-InputDataA_GeneralAssumptions!$D$75)/(1+EXP(-DataSummary!$K$97*(BF$72-$I$72)))^(1/DataSummary!$H$97)</f>
      </c>
      <c r="BG75" s="26" t="n">
        <f aca="false">InputDataA_GeneralAssumptions!$D$75+(InputDataA_GeneralAssumptions!$D$78-InputDataA_GeneralAssumptions!$D$75)/(1+EXP(-DataSummary!$K$97*(BG$72-$I$72)))^(1/DataSummary!$H$97)</f>
      </c>
      <c r="BH75" s="26" t="n">
        <f aca="false">InputDataA_GeneralAssumptions!$D$75+(InputDataA_GeneralAssumptions!$D$78-InputDataA_GeneralAssumptions!$D$75)/(1+EXP(-DataSummary!$K$97*(BH$72-$I$72)))^(1/DataSummary!$H$97)</f>
      </c>
      <c r="BI75" s="26" t="n">
        <f aca="false">InputDataA_GeneralAssumptions!$D$75+(InputDataA_GeneralAssumptions!$D$78-InputDataA_GeneralAssumptions!$D$75)/(1+EXP(-DataSummary!$K$97*(BI$72-$I$72)))^(1/DataSummary!$H$97)</f>
      </c>
      <c r="BJ75" s="26" t="n">
        <f aca="false">InputDataA_GeneralAssumptions!$D$75+(InputDataA_GeneralAssumptions!$D$78-InputDataA_GeneralAssumptions!$D$75)/(1+EXP(-DataSummary!$K$97*(BJ$72-$I$72)))^(1/DataSummary!$H$97)</f>
      </c>
      <c r="BK75" s="26" t="n">
        <f aca="false">InputDataA_GeneralAssumptions!$D$75+(InputDataA_GeneralAssumptions!$D$78-InputDataA_GeneralAssumptions!$D$75)/(1+EXP(-DataSummary!$K$97*(BK$72-$I$72)))^(1/DataSummary!$H$97)</f>
      </c>
      <c r="BL75" s="26" t="n">
        <f aca="false">InputDataA_GeneralAssumptions!$D$75+(InputDataA_GeneralAssumptions!$D$78-InputDataA_GeneralAssumptions!$D$75)/(1+EXP(-DataSummary!$K$97*(BL$72-$I$72)))^(1/DataSummary!$H$97)</f>
      </c>
      <c r="BM75" s="26" t="n">
        <f aca="false">InputDataA_GeneralAssumptions!$D$75+(InputDataA_GeneralAssumptions!$D$78-InputDataA_GeneralAssumptions!$D$75)/(1+EXP(-DataSummary!$K$97*(BM$72-$I$72)))^(1/DataSummary!$H$97)</f>
      </c>
      <c r="BN75" s="26" t="n">
        <f aca="false">InputDataA_GeneralAssumptions!$D$75+(InputDataA_GeneralAssumptions!$D$78-InputDataA_GeneralAssumptions!$D$75)/(1+EXP(-DataSummary!$K$97*(BN$72-$I$72)))^(1/DataSummary!$H$97)</f>
      </c>
      <c r="BO75" s="26" t="n">
        <f aca="false">InputDataA_GeneralAssumptions!$D$75+(InputDataA_GeneralAssumptions!$D$78-InputDataA_GeneralAssumptions!$D$75)/(1+EXP(-DataSummary!$K$97*(BO$72-$I$72)))^(1/DataSummary!$H$97)</f>
      </c>
      <c r="BP75" s="26" t="n">
        <f aca="false">InputDataA_GeneralAssumptions!$D$75+(InputDataA_GeneralAssumptions!$D$78-InputDataA_GeneralAssumptions!$D$75)/(1+EXP(-DataSummary!$K$97*(BP$72-$I$72)))^(1/DataSummary!$H$97)</f>
      </c>
      <c r="BQ75" s="26" t="n">
        <f aca="false">InputDataA_GeneralAssumptions!$D$75+(InputDataA_GeneralAssumptions!$D$78-InputDataA_GeneralAssumptions!$D$75)/(1+EXP(-DataSummary!$K$97*(BQ$72-$I$72)))^(1/DataSummary!$H$97)</f>
      </c>
      <c r="BR75" s="26" t="n">
        <f aca="false">InputDataA_GeneralAssumptions!$D$75+(InputDataA_GeneralAssumptions!$D$78-InputDataA_GeneralAssumptions!$D$75)/(1+EXP(-DataSummary!$K$97*(BR$72-$I$72)))^(1/DataSummary!$H$97)</f>
      </c>
      <c r="BS75" s="26" t="n">
        <f aca="false">InputDataA_GeneralAssumptions!$D$75+(InputDataA_GeneralAssumptions!$D$78-InputDataA_GeneralAssumptions!$D$75)/(1+EXP(-DataSummary!$K$97*(BS$72-$I$72)))^(1/DataSummary!$H$97)</f>
      </c>
      <c r="BT75" s="26" t="n">
        <f aca="false">InputDataA_GeneralAssumptions!$D$75+(InputDataA_GeneralAssumptions!$D$78-InputDataA_GeneralAssumptions!$D$75)/(1+EXP(-DataSummary!$K$97*(BT$72-$I$72)))^(1/DataSummary!$H$97)</f>
      </c>
      <c r="BU75" s="26" t="n">
        <f aca="false">InputDataA_GeneralAssumptions!$D$75+(InputDataA_GeneralAssumptions!$D$78-InputDataA_GeneralAssumptions!$D$75)/(1+EXP(-DataSummary!$K$97*(BU$72-$I$72)))^(1/DataSummary!$H$97)</f>
      </c>
      <c r="BV75" s="26" t="n">
        <f aca="false">InputDataA_GeneralAssumptions!$D$75+(InputDataA_GeneralAssumptions!$D$78-InputDataA_GeneralAssumptions!$D$75)/(1+EXP(-DataSummary!$K$97*(BV$72-$I$72)))^(1/DataSummary!$H$97)</f>
      </c>
      <c r="BW75" s="26" t="n">
        <f aca="false">InputDataA_GeneralAssumptions!$D$75+(InputDataA_GeneralAssumptions!$D$78-InputDataA_GeneralAssumptions!$D$75)/(1+EXP(-DataSummary!$K$97*(BW$72-$I$72)))^(1/DataSummary!$H$97)</f>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c>
      <c r="E78" s="187" t="n">
        <f aca="false">D78</f>
      </c>
      <c r="F78" s="136" t="str">
        <f aca="false">DataSummary!N5</f>
      </c>
      <c r="G78" s="107" t="s">
        <v>120</v>
      </c>
      <c r="H78" s="108" t="s">
        <v>100</v>
      </c>
      <c r="I78" s="109" t="n">
        <f aca="false">I79</f>
      </c>
      <c r="J78" s="109" t="n">
        <f aca="false">J79</f>
      </c>
      <c r="K78" s="109" t="n">
        <f aca="false">K79</f>
      </c>
      <c r="L78" s="109" t="n">
        <f aca="false">L79</f>
      </c>
      <c r="M78" s="109" t="n">
        <f aca="false">M79</f>
      </c>
      <c r="N78" s="109" t="n">
        <f aca="false">N79</f>
      </c>
      <c r="O78" s="109" t="n">
        <f aca="false">O79</f>
      </c>
      <c r="P78" s="109" t="n">
        <f aca="false">P79</f>
      </c>
      <c r="Q78" s="109" t="n">
        <f aca="false">Q79</f>
      </c>
      <c r="R78" s="109" t="n">
        <f aca="false">R79</f>
      </c>
      <c r="S78" s="109" t="n">
        <f aca="false">S79</f>
      </c>
      <c r="T78" s="109" t="n">
        <f aca="false">T79</f>
      </c>
      <c r="U78" s="109" t="n">
        <f aca="false">U79</f>
      </c>
      <c r="V78" s="109" t="n">
        <f aca="false">V79</f>
      </c>
      <c r="W78" s="109" t="n">
        <f aca="false">W79</f>
      </c>
      <c r="X78" s="109" t="n">
        <f aca="false">X79</f>
      </c>
      <c r="Y78" s="109" t="n">
        <f aca="false">Y79</f>
      </c>
      <c r="Z78" s="109" t="n">
        <f aca="false">Z79</f>
      </c>
      <c r="AA78" s="109" t="n">
        <f aca="false">AA79</f>
      </c>
      <c r="AB78" s="109" t="n">
        <f aca="false">AB79</f>
      </c>
      <c r="AC78" s="109" t="n">
        <f aca="false">AC79</f>
      </c>
      <c r="AD78" s="109" t="n">
        <f aca="false">AD79</f>
      </c>
      <c r="AE78" s="109" t="n">
        <f aca="false">AE79</f>
      </c>
      <c r="AF78" s="109" t="n">
        <f aca="false">AF79</f>
      </c>
      <c r="AG78" s="109" t="n">
        <f aca="false">AG79</f>
      </c>
      <c r="AH78" s="109" t="n">
        <f aca="false">AH79</f>
      </c>
      <c r="AI78" s="109" t="n">
        <f aca="false">AI79</f>
      </c>
      <c r="AJ78" s="109" t="n">
        <f aca="false">AJ79</f>
      </c>
      <c r="AK78" s="109" t="n">
        <f aca="false">AK79</f>
      </c>
      <c r="AL78" s="109" t="n">
        <f aca="false">AL79</f>
      </c>
      <c r="AM78" s="109" t="n">
        <f aca="false">AM79</f>
      </c>
      <c r="AN78" s="109" t="n">
        <f aca="false">AN79</f>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c>
      <c r="I79" s="26" t="n">
        <f aca="false">InputDataA_GeneralAssumptions!E75</f>
      </c>
      <c r="J79" s="26" t="n">
        <f aca="false">InputDataA_GeneralAssumptions!$D$75+(InputDataA_GeneralAssumptions!$E$78-InputDataA_GeneralAssumptions!$D$75)/(1+EXP(-DataSummary!$K$97*(J$72-$I$72)))^(1/DataSummary!$H$97)</f>
      </c>
      <c r="K79" s="26" t="n">
        <f aca="false">InputDataA_GeneralAssumptions!$D$75+(InputDataA_GeneralAssumptions!$E$78-InputDataA_GeneralAssumptions!$D$75)/(1+EXP(-DataSummary!$K$97*(K$72-$I$72)))^(1/DataSummary!$H$97)</f>
      </c>
      <c r="L79" s="26" t="n">
        <f aca="false">InputDataA_GeneralAssumptions!$D$75+(InputDataA_GeneralAssumptions!$E$78-InputDataA_GeneralAssumptions!$D$75)/(1+EXP(-DataSummary!$K$97*(L$72-$I$72)))^(1/DataSummary!$H$97)</f>
      </c>
      <c r="M79" s="26" t="n">
        <f aca="false">InputDataA_GeneralAssumptions!$D$75+(InputDataA_GeneralAssumptions!$E$78-InputDataA_GeneralAssumptions!$D$75)/(1+EXP(-DataSummary!$K$97*(M$72-$I$72)))^(1/DataSummary!$H$97)</f>
      </c>
      <c r="N79" s="26" t="n">
        <f aca="false">InputDataA_GeneralAssumptions!$D$75+(InputDataA_GeneralAssumptions!$E$78-InputDataA_GeneralAssumptions!$D$75)/(1+EXP(-DataSummary!$K$97*(N$72-$I$72)))^(1/DataSummary!$H$97)</f>
      </c>
      <c r="O79" s="26" t="n">
        <f aca="false">InputDataA_GeneralAssumptions!$D$75+(InputDataA_GeneralAssumptions!$E$78-InputDataA_GeneralAssumptions!$D$75)/(1+EXP(-DataSummary!$K$97*(O$72-$I$72)))^(1/DataSummary!$H$97)</f>
      </c>
      <c r="P79" s="26" t="n">
        <f aca="false">InputDataA_GeneralAssumptions!$D$75+(InputDataA_GeneralAssumptions!$E$78-InputDataA_GeneralAssumptions!$D$75)/(1+EXP(-DataSummary!$K$97*(P$72-$I$72)))^(1/DataSummary!$H$97)</f>
      </c>
      <c r="Q79" s="26" t="n">
        <f aca="false">InputDataA_GeneralAssumptions!$D$75+(InputDataA_GeneralAssumptions!$E$78-InputDataA_GeneralAssumptions!$D$75)/(1+EXP(-DataSummary!$K$97*(Q$72-$I$72)))^(1/DataSummary!$H$97)</f>
      </c>
      <c r="R79" s="26" t="n">
        <f aca="false">InputDataA_GeneralAssumptions!$D$75+(InputDataA_GeneralAssumptions!$E$78-InputDataA_GeneralAssumptions!$D$75)/(1+EXP(-DataSummary!$K$97*(R$72-$I$72)))^(1/DataSummary!$H$97)</f>
      </c>
      <c r="S79" s="26" t="n">
        <f aca="false">InputDataA_GeneralAssumptions!$D$75+(InputDataA_GeneralAssumptions!$E$78-InputDataA_GeneralAssumptions!$D$75)/(1+EXP(-DataSummary!$K$97*(S$72-$I$72)))^(1/DataSummary!$H$97)</f>
      </c>
      <c r="T79" s="26" t="n">
        <f aca="false">InputDataA_GeneralAssumptions!$D$75+(InputDataA_GeneralAssumptions!$E$78-InputDataA_GeneralAssumptions!$D$75)/(1+EXP(-DataSummary!$K$97*(T$72-$I$72)))^(1/DataSummary!$H$97)</f>
      </c>
      <c r="U79" s="26" t="n">
        <f aca="false">InputDataA_GeneralAssumptions!$D$75+(InputDataA_GeneralAssumptions!$E$78-InputDataA_GeneralAssumptions!$D$75)/(1+EXP(-DataSummary!$K$97*(U$72-$I$72)))^(1/DataSummary!$H$97)</f>
      </c>
      <c r="V79" s="26" t="n">
        <f aca="false">InputDataA_GeneralAssumptions!$D$75+(InputDataA_GeneralAssumptions!$E$78-InputDataA_GeneralAssumptions!$D$75)/(1+EXP(-DataSummary!$K$97*(V$72-$I$72)))^(1/DataSummary!$H$97)</f>
      </c>
      <c r="W79" s="26" t="n">
        <f aca="false">InputDataA_GeneralAssumptions!$D$75+(InputDataA_GeneralAssumptions!$E$78-InputDataA_GeneralAssumptions!$D$75)/(1+EXP(-DataSummary!$K$97*(W$72-$I$72)))^(1/DataSummary!$H$97)</f>
      </c>
      <c r="X79" s="26" t="n">
        <f aca="false">InputDataA_GeneralAssumptions!$D$75+(InputDataA_GeneralAssumptions!$E$78-InputDataA_GeneralAssumptions!$D$75)/(1+EXP(-DataSummary!$K$97*(X$72-$I$72)))^(1/DataSummary!$H$97)</f>
      </c>
      <c r="Y79" s="26" t="n">
        <f aca="false">InputDataA_GeneralAssumptions!$D$75+(InputDataA_GeneralAssumptions!$E$78-InputDataA_GeneralAssumptions!$D$75)/(1+EXP(-DataSummary!$K$97*(Y$72-$I$72)))^(1/DataSummary!$H$97)</f>
      </c>
      <c r="Z79" s="26" t="n">
        <f aca="false">InputDataA_GeneralAssumptions!$D$75+(InputDataA_GeneralAssumptions!$E$78-InputDataA_GeneralAssumptions!$D$75)/(1+EXP(-DataSummary!$K$97*(Z$72-$I$72)))^(1/DataSummary!$H$97)</f>
      </c>
      <c r="AA79" s="26" t="n">
        <f aca="false">InputDataA_GeneralAssumptions!$D$75+(InputDataA_GeneralAssumptions!$E$78-InputDataA_GeneralAssumptions!$D$75)/(1+EXP(-DataSummary!$K$97*(AA$72-$I$72)))^(1/DataSummary!$H$97)</f>
      </c>
      <c r="AB79" s="26" t="n">
        <f aca="false">InputDataA_GeneralAssumptions!$D$75+(InputDataA_GeneralAssumptions!$E$78-InputDataA_GeneralAssumptions!$D$75)/(1+EXP(-DataSummary!$K$97*(AB$72-$I$72)))^(1/DataSummary!$H$97)</f>
      </c>
      <c r="AC79" s="26" t="n">
        <f aca="false">InputDataA_GeneralAssumptions!$D$75+(InputDataA_GeneralAssumptions!$E$78-InputDataA_GeneralAssumptions!$D$75)/(1+EXP(-DataSummary!$K$97*(AC$72-$I$72)))^(1/DataSummary!$H$97)</f>
      </c>
      <c r="AD79" s="26" t="n">
        <f aca="false">InputDataA_GeneralAssumptions!$D$75+(InputDataA_GeneralAssumptions!$E$78-InputDataA_GeneralAssumptions!$D$75)/(1+EXP(-DataSummary!$K$97*(AD$72-$I$72)))^(1/DataSummary!$H$97)</f>
      </c>
      <c r="AE79" s="26" t="n">
        <f aca="false">InputDataA_GeneralAssumptions!$D$75+(InputDataA_GeneralAssumptions!$E$78-InputDataA_GeneralAssumptions!$D$75)/(1+EXP(-DataSummary!$K$97*(AE$72-$I$72)))^(1/DataSummary!$H$97)</f>
      </c>
      <c r="AF79" s="26" t="n">
        <f aca="false">InputDataA_GeneralAssumptions!$D$75+(InputDataA_GeneralAssumptions!$E$78-InputDataA_GeneralAssumptions!$D$75)/(1+EXP(-DataSummary!$K$97*(AF$72-$I$72)))^(1/DataSummary!$H$97)</f>
      </c>
      <c r="AG79" s="26" t="n">
        <f aca="false">InputDataA_GeneralAssumptions!$D$75+(InputDataA_GeneralAssumptions!$E$78-InputDataA_GeneralAssumptions!$D$75)/(1+EXP(-DataSummary!$K$97*(AG$72-$I$72)))^(1/DataSummary!$H$97)</f>
      </c>
      <c r="AH79" s="26" t="n">
        <f aca="false">InputDataA_GeneralAssumptions!$D$75+(InputDataA_GeneralAssumptions!$E$78-InputDataA_GeneralAssumptions!$D$75)/(1+EXP(-DataSummary!$K$97*(AH$72-$I$72)))^(1/DataSummary!$H$97)</f>
      </c>
      <c r="AI79" s="26" t="n">
        <f aca="false">InputDataA_GeneralAssumptions!$D$75+(InputDataA_GeneralAssumptions!$E$78-InputDataA_GeneralAssumptions!$D$75)/(1+EXP(-DataSummary!$K$97*(AI$72-$I$72)))^(1/DataSummary!$H$97)</f>
      </c>
      <c r="AJ79" s="26" t="n">
        <f aca="false">InputDataA_GeneralAssumptions!$D$75+(InputDataA_GeneralAssumptions!$E$78-InputDataA_GeneralAssumptions!$D$75)/(1+EXP(-DataSummary!$K$97*(AJ$72-$I$72)))^(1/DataSummary!$H$97)</f>
      </c>
      <c r="AK79" s="26" t="n">
        <f aca="false">InputDataA_GeneralAssumptions!$D$75+(InputDataA_GeneralAssumptions!$E$78-InputDataA_GeneralAssumptions!$D$75)/(1+EXP(-DataSummary!$K$97*(AK$72-$I$72)))^(1/DataSummary!$H$97)</f>
      </c>
      <c r="AL79" s="26" t="n">
        <f aca="false">InputDataA_GeneralAssumptions!$D$75+(InputDataA_GeneralAssumptions!$E$78-InputDataA_GeneralAssumptions!$D$75)/(1+EXP(-DataSummary!$K$97*(AL$72-$I$72)))^(1/DataSummary!$H$97)</f>
      </c>
      <c r="AM79" s="26" t="n">
        <f aca="false">InputDataA_GeneralAssumptions!$D$75+(InputDataA_GeneralAssumptions!$E$78-InputDataA_GeneralAssumptions!$D$75)/(1+EXP(-DataSummary!$K$97*(AM$72-$I$72)))^(1/DataSummary!$H$97)</f>
      </c>
      <c r="AN79" s="26" t="n">
        <f aca="false">InputDataA_GeneralAssumptions!$D$75+(InputDataA_GeneralAssumptions!$E$78-InputDataA_GeneralAssumptions!$D$75)/(1+EXP(-DataSummary!$K$97*(AN$72-$I$72)))^(1/DataSummary!$H$97)</f>
      </c>
      <c r="AO79" s="26" t="n">
        <f aca="false">InputDataA_GeneralAssumptions!$D$75+(InputDataA_GeneralAssumptions!$E$78-InputDataA_GeneralAssumptions!$D$75)/(1+EXP(-DataSummary!$K$97*(AO$72-$I$72)))^(1/DataSummary!$H$97)</f>
      </c>
      <c r="AP79" s="26" t="n">
        <f aca="false">InputDataA_GeneralAssumptions!$D$75+(InputDataA_GeneralAssumptions!$E$78-InputDataA_GeneralAssumptions!$D$75)/(1+EXP(-DataSummary!$K$97*(AP$72-$I$72)))^(1/DataSummary!$H$97)</f>
      </c>
      <c r="AQ79" s="26" t="n">
        <f aca="false">InputDataA_GeneralAssumptions!$D$75+(InputDataA_GeneralAssumptions!$E$78-InputDataA_GeneralAssumptions!$D$75)/(1+EXP(-DataSummary!$K$97*(AQ$72-$I$72)))^(1/DataSummary!$H$97)</f>
      </c>
      <c r="AR79" s="26" t="n">
        <f aca="false">InputDataA_GeneralAssumptions!$D$75+(InputDataA_GeneralAssumptions!$E$78-InputDataA_GeneralAssumptions!$D$75)/(1+EXP(-DataSummary!$K$97*(AR$72-$I$72)))^(1/DataSummary!$H$97)</f>
      </c>
      <c r="AS79" s="26" t="n">
        <f aca="false">InputDataA_GeneralAssumptions!$D$75+(InputDataA_GeneralAssumptions!$E$78-InputDataA_GeneralAssumptions!$D$75)/(1+EXP(-DataSummary!$K$97*(AS$72-$I$72)))^(1/DataSummary!$H$97)</f>
      </c>
      <c r="AT79" s="26" t="n">
        <f aca="false">InputDataA_GeneralAssumptions!$D$75+(InputDataA_GeneralAssumptions!$E$78-InputDataA_GeneralAssumptions!$D$75)/(1+EXP(-DataSummary!$K$97*(AT$72-$I$72)))^(1/DataSummary!$H$97)</f>
      </c>
      <c r="AU79" s="26" t="n">
        <f aca="false">InputDataA_GeneralAssumptions!$D$75+(InputDataA_GeneralAssumptions!$E$78-InputDataA_GeneralAssumptions!$D$75)/(1+EXP(-DataSummary!$K$97*(AU$72-$I$72)))^(1/DataSummary!$H$97)</f>
      </c>
      <c r="AV79" s="26" t="n">
        <f aca="false">InputDataA_GeneralAssumptions!$D$75+(InputDataA_GeneralAssumptions!$E$78-InputDataA_GeneralAssumptions!$D$75)/(1+EXP(-DataSummary!$K$97*(AV$72-$I$72)))^(1/DataSummary!$H$97)</f>
      </c>
      <c r="AW79" s="26" t="n">
        <f aca="false">InputDataA_GeneralAssumptions!$D$75+(InputDataA_GeneralAssumptions!$E$78-InputDataA_GeneralAssumptions!$D$75)/(1+EXP(-DataSummary!$K$97*(AW$72-$I$72)))^(1/DataSummary!$H$97)</f>
      </c>
      <c r="AX79" s="26" t="n">
        <f aca="false">InputDataA_GeneralAssumptions!$D$75+(InputDataA_GeneralAssumptions!$E$78-InputDataA_GeneralAssumptions!$D$75)/(1+EXP(-DataSummary!$K$97*(AX$72-$I$72)))^(1/DataSummary!$H$97)</f>
      </c>
      <c r="AY79" s="26" t="n">
        <f aca="false">InputDataA_GeneralAssumptions!$D$75+(InputDataA_GeneralAssumptions!$E$78-InputDataA_GeneralAssumptions!$D$75)/(1+EXP(-DataSummary!$K$97*(AY$72-$I$72)))^(1/DataSummary!$H$97)</f>
      </c>
      <c r="AZ79" s="26" t="n">
        <f aca="false">InputDataA_GeneralAssumptions!$D$75+(InputDataA_GeneralAssumptions!$E$78-InputDataA_GeneralAssumptions!$D$75)/(1+EXP(-DataSummary!$K$97*(AZ$72-$I$72)))^(1/DataSummary!$H$97)</f>
      </c>
      <c r="BA79" s="26" t="n">
        <f aca="false">InputDataA_GeneralAssumptions!$D$75+(InputDataA_GeneralAssumptions!$E$78-InputDataA_GeneralAssumptions!$D$75)/(1+EXP(-DataSummary!$K$97*(BA$72-$I$72)))^(1/DataSummary!$H$97)</f>
      </c>
      <c r="BB79" s="26" t="n">
        <f aca="false">InputDataA_GeneralAssumptions!$D$75+(InputDataA_GeneralAssumptions!$E$78-InputDataA_GeneralAssumptions!$D$75)/(1+EXP(-DataSummary!$K$97*(BB$72-$I$72)))^(1/DataSummary!$H$97)</f>
      </c>
      <c r="BC79" s="26" t="n">
        <f aca="false">InputDataA_GeneralAssumptions!$D$75+(InputDataA_GeneralAssumptions!$E$78-InputDataA_GeneralAssumptions!$D$75)/(1+EXP(-DataSummary!$K$97*(BC$72-$I$72)))^(1/DataSummary!$H$97)</f>
      </c>
      <c r="BD79" s="26" t="n">
        <f aca="false">InputDataA_GeneralAssumptions!$D$75+(InputDataA_GeneralAssumptions!$E$78-InputDataA_GeneralAssumptions!$D$75)/(1+EXP(-DataSummary!$K$97*(BD$72-$I$72)))^(1/DataSummary!$H$97)</f>
      </c>
      <c r="BE79" s="26" t="n">
        <f aca="false">InputDataA_GeneralAssumptions!$D$75+(InputDataA_GeneralAssumptions!$E$78-InputDataA_GeneralAssumptions!$D$75)/(1+EXP(-DataSummary!$K$97*(BE$72-$I$72)))^(1/DataSummary!$H$97)</f>
      </c>
      <c r="BF79" s="26" t="n">
        <f aca="false">InputDataA_GeneralAssumptions!$D$75+(InputDataA_GeneralAssumptions!$E$78-InputDataA_GeneralAssumptions!$D$75)/(1+EXP(-DataSummary!$K$97*(BF$72-$I$72)))^(1/DataSummary!$H$97)</f>
      </c>
      <c r="BG79" s="26" t="n">
        <f aca="false">InputDataA_GeneralAssumptions!$D$75+(InputDataA_GeneralAssumptions!$E$78-InputDataA_GeneralAssumptions!$D$75)/(1+EXP(-DataSummary!$K$97*(BG$72-$I$72)))^(1/DataSummary!$H$97)</f>
      </c>
      <c r="BH79" s="26" t="n">
        <f aca="false">InputDataA_GeneralAssumptions!$D$75+(InputDataA_GeneralAssumptions!$E$78-InputDataA_GeneralAssumptions!$D$75)/(1+EXP(-DataSummary!$K$97*(BH$72-$I$72)))^(1/DataSummary!$H$97)</f>
      </c>
      <c r="BI79" s="26" t="n">
        <f aca="false">InputDataA_GeneralAssumptions!$D$75+(InputDataA_GeneralAssumptions!$E$78-InputDataA_GeneralAssumptions!$D$75)/(1+EXP(-DataSummary!$K$97*(BI$72-$I$72)))^(1/DataSummary!$H$97)</f>
      </c>
      <c r="BJ79" s="26" t="n">
        <f aca="false">InputDataA_GeneralAssumptions!$D$75+(InputDataA_GeneralAssumptions!$E$78-InputDataA_GeneralAssumptions!$D$75)/(1+EXP(-DataSummary!$K$97*(BJ$72-$I$72)))^(1/DataSummary!$H$97)</f>
      </c>
      <c r="BK79" s="26" t="n">
        <f aca="false">InputDataA_GeneralAssumptions!$D$75+(InputDataA_GeneralAssumptions!$E$78-InputDataA_GeneralAssumptions!$D$75)/(1+EXP(-DataSummary!$K$97*(BK$72-$I$72)))^(1/DataSummary!$H$97)</f>
      </c>
      <c r="BL79" s="26" t="n">
        <f aca="false">InputDataA_GeneralAssumptions!$D$75+(InputDataA_GeneralAssumptions!$E$78-InputDataA_GeneralAssumptions!$D$75)/(1+EXP(-DataSummary!$K$97*(BL$72-$I$72)))^(1/DataSummary!$H$97)</f>
      </c>
      <c r="BM79" s="26" t="n">
        <f aca="false">InputDataA_GeneralAssumptions!$D$75+(InputDataA_GeneralAssumptions!$E$78-InputDataA_GeneralAssumptions!$D$75)/(1+EXP(-DataSummary!$K$97*(BM$72-$I$72)))^(1/DataSummary!$H$97)</f>
      </c>
      <c r="BN79" s="26" t="n">
        <f aca="false">InputDataA_GeneralAssumptions!$D$75+(InputDataA_GeneralAssumptions!$E$78-InputDataA_GeneralAssumptions!$D$75)/(1+EXP(-DataSummary!$K$97*(BN$72-$I$72)))^(1/DataSummary!$H$97)</f>
      </c>
      <c r="BO79" s="26" t="n">
        <f aca="false">InputDataA_GeneralAssumptions!$D$75+(InputDataA_GeneralAssumptions!$E$78-InputDataA_GeneralAssumptions!$D$75)/(1+EXP(-DataSummary!$K$97*(BO$72-$I$72)))^(1/DataSummary!$H$97)</f>
      </c>
      <c r="BP79" s="26" t="n">
        <f aca="false">InputDataA_GeneralAssumptions!$D$75+(InputDataA_GeneralAssumptions!$E$78-InputDataA_GeneralAssumptions!$D$75)/(1+EXP(-DataSummary!$K$97*(BP$72-$I$72)))^(1/DataSummary!$H$97)</f>
      </c>
      <c r="BQ79" s="26" t="n">
        <f aca="false">InputDataA_GeneralAssumptions!$D$75+(InputDataA_GeneralAssumptions!$E$78-InputDataA_GeneralAssumptions!$D$75)/(1+EXP(-DataSummary!$K$97*(BQ$72-$I$72)))^(1/DataSummary!$H$97)</f>
      </c>
      <c r="BR79" s="26" t="n">
        <f aca="false">InputDataA_GeneralAssumptions!$D$75+(InputDataA_GeneralAssumptions!$E$78-InputDataA_GeneralAssumptions!$D$75)/(1+EXP(-DataSummary!$K$97*(BR$72-$I$72)))^(1/DataSummary!$H$97)</f>
      </c>
      <c r="BS79" s="26" t="n">
        <f aca="false">InputDataA_GeneralAssumptions!$D$75+(InputDataA_GeneralAssumptions!$E$78-InputDataA_GeneralAssumptions!$D$75)/(1+EXP(-DataSummary!$K$97*(BS$72-$I$72)))^(1/DataSummary!$H$97)</f>
      </c>
      <c r="BT79" s="26" t="n">
        <f aca="false">InputDataA_GeneralAssumptions!$D$75+(InputDataA_GeneralAssumptions!$E$78-InputDataA_GeneralAssumptions!$D$75)/(1+EXP(-DataSummary!$K$97*(BT$72-$I$72)))^(1/DataSummary!$H$97)</f>
      </c>
      <c r="BU79" s="26" t="n">
        <f aca="false">InputDataA_GeneralAssumptions!$D$75+(InputDataA_GeneralAssumptions!$E$78-InputDataA_GeneralAssumptions!$D$75)/(1+EXP(-DataSummary!$K$97*(BU$72-$I$72)))^(1/DataSummary!$H$97)</f>
      </c>
      <c r="BV79" s="26" t="n">
        <f aca="false">InputDataA_GeneralAssumptions!$D$75+(InputDataA_GeneralAssumptions!$E$78-InputDataA_GeneralAssumptions!$D$75)/(1+EXP(-DataSummary!$K$97*(BV$72-$I$72)))^(1/DataSummary!$H$97)</f>
      </c>
      <c r="BW79" s="26" t="n">
        <f aca="false">InputDataA_GeneralAssumptions!$D$75+(InputDataA_GeneralAssumptions!$E$78-InputDataA_GeneralAssumptions!$D$75)/(1+EXP(-DataSummary!$K$97*(BW$72-$I$72)))^(1/DataSummary!$H$97)</f>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c>
      <c r="G82" s="17" t="s">
        <v>176</v>
      </c>
      <c r="H82" s="102" t="s">
        <v>117</v>
      </c>
      <c r="I82" s="182" t="n">
        <f aca="false">InputDataA_GeneralAssumptions!$D$7</f>
      </c>
      <c r="J82" s="104" t="n">
        <f aca="false">I82+1</f>
      </c>
      <c r="K82" s="104" t="n">
        <f aca="false">J82+1</f>
      </c>
      <c r="L82" s="104" t="n">
        <f aca="false">K82+1</f>
      </c>
      <c r="M82" s="104" t="n">
        <f aca="false">L82+1</f>
      </c>
      <c r="N82" s="104" t="n">
        <f aca="false">M82+1</f>
      </c>
      <c r="O82" s="104" t="n">
        <f aca="false">N82+1</f>
      </c>
      <c r="P82" s="104" t="n">
        <f aca="false">O82+1</f>
      </c>
      <c r="Q82" s="104" t="n">
        <f aca="false">P82+1</f>
      </c>
      <c r="R82" s="104" t="n">
        <f aca="false">Q82+1</f>
      </c>
      <c r="S82" s="104" t="n">
        <f aca="false">R82+1</f>
      </c>
      <c r="T82" s="104" t="n">
        <f aca="false">S82+1</f>
      </c>
      <c r="U82" s="104" t="n">
        <f aca="false">T82+1</f>
      </c>
      <c r="V82" s="104" t="n">
        <f aca="false">U82+1</f>
      </c>
      <c r="W82" s="104" t="n">
        <f aca="false">V82+1</f>
      </c>
      <c r="X82" s="104" t="n">
        <f aca="false">W82+1</f>
      </c>
      <c r="Y82" s="104" t="n">
        <f aca="false">X82+1</f>
      </c>
      <c r="Z82" s="104" t="n">
        <f aca="false">Y82+1</f>
      </c>
      <c r="AA82" s="104" t="n">
        <f aca="false">Z82+1</f>
      </c>
      <c r="AB82" s="104" t="n">
        <f aca="false">AA82+1</f>
      </c>
      <c r="AC82" s="104" t="n">
        <f aca="false">AB82+1</f>
      </c>
      <c r="AD82" s="104" t="n">
        <f aca="false">AC82+1</f>
      </c>
      <c r="AE82" s="104" t="n">
        <f aca="false">AD82+1</f>
      </c>
      <c r="AF82" s="104" t="n">
        <f aca="false">AE82+1</f>
      </c>
      <c r="AG82" s="104" t="n">
        <f aca="false">AF82+1</f>
      </c>
      <c r="AH82" s="104" t="n">
        <f aca="false">AG82+1</f>
      </c>
      <c r="AI82" s="104" t="n">
        <f aca="false">AH82+1</f>
      </c>
      <c r="AJ82" s="104" t="n">
        <f aca="false">AI82+1</f>
      </c>
      <c r="AK82" s="104" t="n">
        <f aca="false">AJ82+1</f>
      </c>
      <c r="AL82" s="104" t="n">
        <f aca="false">AK82+1</f>
      </c>
      <c r="AM82" s="104" t="n">
        <f aca="false">AL82+1</f>
      </c>
      <c r="AN82" s="104" t="n">
        <f aca="false">AM82+1</f>
      </c>
      <c r="AO82" s="104" t="n">
        <f aca="false">AN82+1</f>
      </c>
      <c r="AP82" s="104" t="n">
        <f aca="false">AO82+1</f>
      </c>
      <c r="AQ82" s="104" t="n">
        <f aca="false">AP82+1</f>
      </c>
      <c r="AR82" s="104" t="n">
        <f aca="false">AQ82+1</f>
      </c>
      <c r="AS82" s="105" t="n">
        <f aca="false">AR82+1</f>
      </c>
      <c r="AT82" s="104" t="n">
        <f aca="false">AS82+1</f>
      </c>
      <c r="AU82" s="104" t="n">
        <f aca="false">AT82+1</f>
      </c>
      <c r="AV82" s="104" t="n">
        <f aca="false">AU82+1</f>
      </c>
      <c r="AW82" s="104" t="n">
        <f aca="false">AV82+1</f>
      </c>
      <c r="AX82" s="104" t="n">
        <f aca="false">AW82+1</f>
      </c>
      <c r="AY82" s="104" t="n">
        <f aca="false">AX82+1</f>
      </c>
      <c r="AZ82" s="104" t="n">
        <f aca="false">AY82+1</f>
      </c>
      <c r="BA82" s="104" t="n">
        <f aca="false">AZ82+1</f>
      </c>
      <c r="BB82" s="104" t="n">
        <f aca="false">BA82+1</f>
      </c>
      <c r="BC82" s="104" t="n">
        <f aca="false">BB82+1</f>
      </c>
      <c r="BD82" s="104" t="n">
        <f aca="false">BC82+1</f>
      </c>
      <c r="BE82" s="104" t="n">
        <f aca="false">BD82+1</f>
      </c>
      <c r="BF82" s="104" t="n">
        <f aca="false">BE82+1</f>
      </c>
      <c r="BG82" s="104" t="n">
        <f aca="false">BF82+1</f>
      </c>
      <c r="BH82" s="104" t="n">
        <f aca="false">BG82+1</f>
      </c>
      <c r="BI82" s="104" t="n">
        <f aca="false">BH82+1</f>
      </c>
      <c r="BJ82" s="104" t="n">
        <f aca="false">BI82+1</f>
      </c>
      <c r="BK82" s="104" t="n">
        <f aca="false">BJ82+1</f>
      </c>
      <c r="BL82" s="104" t="n">
        <f aca="false">BK82+1</f>
      </c>
      <c r="BM82" s="104" t="n">
        <f aca="false">BL82+1</f>
      </c>
      <c r="BN82" s="104" t="n">
        <f aca="false">BM82+1</f>
      </c>
      <c r="BO82" s="104" t="n">
        <f aca="false">BN82+1</f>
      </c>
      <c r="BP82" s="104" t="n">
        <f aca="false">BO82+1</f>
      </c>
      <c r="BQ82" s="104" t="n">
        <f aca="false">BP82+1</f>
      </c>
      <c r="BR82" s="104" t="n">
        <f aca="false">BQ82+1</f>
      </c>
      <c r="BS82" s="104" t="n">
        <f aca="false">BR82+1</f>
      </c>
      <c r="BT82" s="104" t="n">
        <f aca="false">BS82+1</f>
      </c>
      <c r="BU82" s="104" t="n">
        <f aca="false">BT82+1</f>
      </c>
      <c r="BV82" s="104" t="n">
        <f aca="false">BU82+1</f>
      </c>
      <c r="BW82" s="105" t="n">
        <f aca="false">BV82+1</f>
      </c>
    </row>
    <row r="83" customFormat="false" ht="15.75" hidden="false" customHeight="false" outlineLevel="0" collapsed="false">
      <c r="B83" s="150" t="s">
        <v>177</v>
      </c>
      <c r="C83" s="151" t="s">
        <v>178</v>
      </c>
      <c r="D83" s="75"/>
      <c r="E83" s="75"/>
      <c r="F83" s="106" t="str">
        <f aca="false">DataSummary!N4</f>
      </c>
      <c r="G83" s="107" t="s">
        <v>120</v>
      </c>
      <c r="H83" s="138" t="s">
        <v>100</v>
      </c>
      <c r="I83" s="109" t="n">
        <f aca="false">I84</f>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c>
      <c r="AU83" s="121" t="n">
        <f aca="false">AT83</f>
      </c>
      <c r="AV83" s="121" t="n">
        <f aca="false">AU83</f>
      </c>
      <c r="AW83" s="121" t="n">
        <f aca="false">AV83</f>
      </c>
      <c r="AX83" s="121" t="n">
        <f aca="false">AW83</f>
      </c>
      <c r="AY83" s="121" t="n">
        <f aca="false">AX83</f>
      </c>
      <c r="AZ83" s="121" t="n">
        <f aca="false">AY83</f>
      </c>
      <c r="BA83" s="121" t="n">
        <f aca="false">AZ83</f>
      </c>
      <c r="BB83" s="121" t="n">
        <f aca="false">BA83</f>
      </c>
      <c r="BC83" s="121" t="n">
        <f aca="false">BB83</f>
      </c>
      <c r="BD83" s="121" t="n">
        <f aca="false">BC83</f>
      </c>
      <c r="BE83" s="121" t="n">
        <f aca="false">BD83</f>
      </c>
      <c r="BF83" s="121" t="n">
        <f aca="false">BE83</f>
      </c>
      <c r="BG83" s="121" t="n">
        <f aca="false">BF83</f>
      </c>
      <c r="BH83" s="121" t="n">
        <f aca="false">BG83</f>
      </c>
      <c r="BI83" s="121" t="n">
        <f aca="false">BH83</f>
      </c>
      <c r="BJ83" s="121" t="n">
        <f aca="false">BI83</f>
      </c>
      <c r="BK83" s="121" t="n">
        <f aca="false">BJ83</f>
      </c>
      <c r="BL83" s="121" t="n">
        <f aca="false">BK83</f>
      </c>
      <c r="BM83" s="121" t="n">
        <f aca="false">BL83</f>
      </c>
      <c r="BN83" s="121" t="n">
        <f aca="false">BM83</f>
      </c>
      <c r="BO83" s="121" t="n">
        <f aca="false">BN83</f>
      </c>
      <c r="BP83" s="121" t="n">
        <f aca="false">BO83</f>
      </c>
      <c r="BQ83" s="121" t="n">
        <f aca="false">BP83</f>
      </c>
      <c r="BR83" s="121" t="n">
        <f aca="false">BQ83</f>
      </c>
      <c r="BS83" s="121" t="n">
        <f aca="false">BR83</f>
      </c>
      <c r="BT83" s="121" t="n">
        <f aca="false">BS83</f>
      </c>
      <c r="BU83" s="121" t="n">
        <f aca="false">BT83</f>
      </c>
      <c r="BV83" s="121" t="n">
        <f aca="false">BU83</f>
      </c>
      <c r="BW83" s="122" t="n">
        <f aca="false">BV83</f>
      </c>
    </row>
    <row r="84" customFormat="false" ht="15.75" hidden="false" customHeight="false" outlineLevel="0" collapsed="false">
      <c r="B84" s="54" t="s">
        <v>179</v>
      </c>
      <c r="C84" s="77" t="n">
        <v>2019</v>
      </c>
      <c r="D84" s="188" t="n">
        <f aca="false">IF(ISNUMBER(DataSummary!B240)=TRUE(),DataSummary!B240,".")</f>
      </c>
      <c r="E84" s="188"/>
      <c r="F84" s="106"/>
      <c r="G84" s="111" t="s">
        <v>124</v>
      </c>
      <c r="H84" s="138" t="s">
        <v>100</v>
      </c>
      <c r="I84" s="26" t="n">
        <f aca="false">D85</f>
      </c>
      <c r="J84" s="26" t="n">
        <f aca="false">IF(J82&gt;InputDataA_GeneralAssumptions!$D$89,InputDataA_GeneralAssumptions!$D$88,I84+(InputDataA_GeneralAssumptions!$D$88-$I84)/(InputDataA_GeneralAssumptions!$D$89-InputDataA_GeneralAssumptions!$D$7))</f>
      </c>
      <c r="K84" s="26" t="n">
        <f aca="false">IF(K82&gt;InputDataA_GeneralAssumptions!$D$89,InputDataA_GeneralAssumptions!$D$88,J84+(InputDataA_GeneralAssumptions!$D$88-$I84)/(InputDataA_GeneralAssumptions!$D$89-InputDataA_GeneralAssumptions!$D$7))</f>
      </c>
      <c r="L84" s="26" t="n">
        <f aca="false">IF(L82&gt;InputDataA_GeneralAssumptions!$D$89,InputDataA_GeneralAssumptions!$D$88,K84+(InputDataA_GeneralAssumptions!$D$88-$I84)/(InputDataA_GeneralAssumptions!$D$89-InputDataA_GeneralAssumptions!$D$7))</f>
      </c>
      <c r="M84" s="26" t="n">
        <f aca="false">IF(M82&gt;InputDataA_GeneralAssumptions!$D$89,InputDataA_GeneralAssumptions!$D$88,L84+(InputDataA_GeneralAssumptions!$D$88-$I84)/(InputDataA_GeneralAssumptions!$D$89-InputDataA_GeneralAssumptions!$D$7))</f>
      </c>
      <c r="N84" s="26" t="n">
        <f aca="false">IF(N82&gt;InputDataA_GeneralAssumptions!$D$89,InputDataA_GeneralAssumptions!$D$88,M84+(InputDataA_GeneralAssumptions!$D$88-$I84)/(InputDataA_GeneralAssumptions!$D$89-InputDataA_GeneralAssumptions!$D$7))</f>
      </c>
      <c r="O84" s="26" t="n">
        <f aca="false">IF(O82&gt;InputDataA_GeneralAssumptions!$D$89,InputDataA_GeneralAssumptions!$D$88,N84+(InputDataA_GeneralAssumptions!$D$88-$I84)/(InputDataA_GeneralAssumptions!$D$89-InputDataA_GeneralAssumptions!$D$7))</f>
      </c>
      <c r="P84" s="26" t="n">
        <f aca="false">IF(P82&gt;InputDataA_GeneralAssumptions!$D$89,InputDataA_GeneralAssumptions!$D$88,O84+(InputDataA_GeneralAssumptions!$D$88-$I84)/(InputDataA_GeneralAssumptions!$D$89-InputDataA_GeneralAssumptions!$D$7))</f>
      </c>
      <c r="Q84" s="26" t="n">
        <f aca="false">IF(Q82&gt;InputDataA_GeneralAssumptions!$D$89,InputDataA_GeneralAssumptions!$D$88,P84+(InputDataA_GeneralAssumptions!$D$88-$I84)/(InputDataA_GeneralAssumptions!$D$89-InputDataA_GeneralAssumptions!$D$7))</f>
      </c>
      <c r="R84" s="26" t="n">
        <f aca="false">IF(R82&gt;InputDataA_GeneralAssumptions!$D$89,InputDataA_GeneralAssumptions!$D$88,Q84+(InputDataA_GeneralAssumptions!$D$88-$I84)/(InputDataA_GeneralAssumptions!$D$89-InputDataA_GeneralAssumptions!$D$7))</f>
      </c>
      <c r="S84" s="26" t="n">
        <f aca="false">IF(S82&gt;InputDataA_GeneralAssumptions!$D$89,InputDataA_GeneralAssumptions!$D$88,R84+(InputDataA_GeneralAssumptions!$D$88-$I84)/(InputDataA_GeneralAssumptions!$D$89-InputDataA_GeneralAssumptions!$D$7))</f>
      </c>
      <c r="T84" s="26" t="n">
        <f aca="false">IF(T82&gt;InputDataA_GeneralAssumptions!$D$89,InputDataA_GeneralAssumptions!$D$88,S84+(InputDataA_GeneralAssumptions!$D$88-$I84)/(InputDataA_GeneralAssumptions!$D$89-InputDataA_GeneralAssumptions!$D$7))</f>
      </c>
      <c r="U84" s="26" t="n">
        <f aca="false">IF(U82&gt;InputDataA_GeneralAssumptions!$D$89,InputDataA_GeneralAssumptions!$D$88,T84+(InputDataA_GeneralAssumptions!$D$88-$I84)/(InputDataA_GeneralAssumptions!$D$89-InputDataA_GeneralAssumptions!$D$7))</f>
      </c>
      <c r="V84" s="26" t="n">
        <f aca="false">IF(V82&gt;InputDataA_GeneralAssumptions!$D$89,InputDataA_GeneralAssumptions!$D$88,U84+(InputDataA_GeneralAssumptions!$D$88-$I84)/(InputDataA_GeneralAssumptions!$D$89-InputDataA_GeneralAssumptions!$D$7))</f>
      </c>
      <c r="W84" s="26" t="n">
        <f aca="false">IF(W82&gt;InputDataA_GeneralAssumptions!$D$89,InputDataA_GeneralAssumptions!$D$88,V84+(InputDataA_GeneralAssumptions!$D$88-$I84)/(InputDataA_GeneralAssumptions!$D$89-InputDataA_GeneralAssumptions!$D$7))</f>
      </c>
      <c r="X84" s="26" t="n">
        <f aca="false">IF(X82&gt;InputDataA_GeneralAssumptions!$D$89,InputDataA_GeneralAssumptions!$D$88,W84+(InputDataA_GeneralAssumptions!$D$88-$I84)/(InputDataA_GeneralAssumptions!$D$89-InputDataA_GeneralAssumptions!$D$7))</f>
      </c>
      <c r="Y84" s="26" t="n">
        <f aca="false">IF(Y82&gt;InputDataA_GeneralAssumptions!$D$89,InputDataA_GeneralAssumptions!$D$88,X84+(InputDataA_GeneralAssumptions!$D$88-$I84)/(InputDataA_GeneralAssumptions!$D$89-InputDataA_GeneralAssumptions!$D$7))</f>
      </c>
      <c r="Z84" s="26" t="n">
        <f aca="false">IF(Z82&gt;InputDataA_GeneralAssumptions!$D$89,InputDataA_GeneralAssumptions!$D$88,Y84+(InputDataA_GeneralAssumptions!$D$88-$I84)/(InputDataA_GeneralAssumptions!$D$89-InputDataA_GeneralAssumptions!$D$7))</f>
      </c>
      <c r="AA84" s="26" t="n">
        <f aca="false">IF(AA82&gt;InputDataA_GeneralAssumptions!$D$89,InputDataA_GeneralAssumptions!$D$88,Z84+(InputDataA_GeneralAssumptions!$D$88-$I84)/(InputDataA_GeneralAssumptions!$D$89-InputDataA_GeneralAssumptions!$D$7))</f>
      </c>
      <c r="AB84" s="26" t="n">
        <f aca="false">IF(AB82&gt;InputDataA_GeneralAssumptions!$D$89,InputDataA_GeneralAssumptions!$D$88,AA84+(InputDataA_GeneralAssumptions!$D$88-$I84)/(InputDataA_GeneralAssumptions!$D$89-InputDataA_GeneralAssumptions!$D$7))</f>
      </c>
      <c r="AC84" s="26" t="n">
        <f aca="false">IF(AC82&gt;InputDataA_GeneralAssumptions!$D$89,InputDataA_GeneralAssumptions!$D$88,AB84+(InputDataA_GeneralAssumptions!$D$88-$I84)/(InputDataA_GeneralAssumptions!$D$89-InputDataA_GeneralAssumptions!$D$7))</f>
      </c>
      <c r="AD84" s="26" t="n">
        <f aca="false">IF(AD82&gt;InputDataA_GeneralAssumptions!$D$89,InputDataA_GeneralAssumptions!$D$88,AC84+(InputDataA_GeneralAssumptions!$D$88-$I84)/(InputDataA_GeneralAssumptions!$D$89-InputDataA_GeneralAssumptions!$D$7))</f>
      </c>
      <c r="AE84" s="26" t="n">
        <f aca="false">IF(AE82&gt;InputDataA_GeneralAssumptions!$D$89,InputDataA_GeneralAssumptions!$D$88,AD84+(InputDataA_GeneralAssumptions!$D$88-$I84)/(InputDataA_GeneralAssumptions!$D$89-InputDataA_GeneralAssumptions!$D$7))</f>
      </c>
      <c r="AF84" s="26" t="n">
        <f aca="false">IF(AF82&gt;InputDataA_GeneralAssumptions!$D$89,InputDataA_GeneralAssumptions!$D$88,AE84+(InputDataA_GeneralAssumptions!$D$88-$I84)/(InputDataA_GeneralAssumptions!$D$89-InputDataA_GeneralAssumptions!$D$7))</f>
      </c>
      <c r="AG84" s="26" t="n">
        <f aca="false">IF(AG82&gt;InputDataA_GeneralAssumptions!$D$89,InputDataA_GeneralAssumptions!$D$88,AF84+(InputDataA_GeneralAssumptions!$D$88-$I84)/(InputDataA_GeneralAssumptions!$D$89-InputDataA_GeneralAssumptions!$D$7))</f>
      </c>
      <c r="AH84" s="26" t="n">
        <f aca="false">IF(AH82&gt;InputDataA_GeneralAssumptions!$D$89,InputDataA_GeneralAssumptions!$D$88,AG84+(InputDataA_GeneralAssumptions!$D$88-$I84)/(InputDataA_GeneralAssumptions!$D$89-InputDataA_GeneralAssumptions!$D$7))</f>
      </c>
      <c r="AI84" s="26" t="n">
        <f aca="false">IF(AI82&gt;InputDataA_GeneralAssumptions!$D$89,InputDataA_GeneralAssumptions!$D$88,AH84+(InputDataA_GeneralAssumptions!$D$88-$I84)/(InputDataA_GeneralAssumptions!$D$89-InputDataA_GeneralAssumptions!$D$7))</f>
      </c>
      <c r="AJ84" s="26" t="n">
        <f aca="false">IF(AJ82&gt;InputDataA_GeneralAssumptions!$D$89,InputDataA_GeneralAssumptions!$D$88,AI84+(InputDataA_GeneralAssumptions!$D$88-$I84)/(InputDataA_GeneralAssumptions!$D$89-InputDataA_GeneralAssumptions!$D$7))</f>
      </c>
      <c r="AK84" s="26" t="n">
        <f aca="false">IF(AK82&gt;InputDataA_GeneralAssumptions!$D$89,InputDataA_GeneralAssumptions!$D$88,AJ84+(InputDataA_GeneralAssumptions!$D$88-$I84)/(InputDataA_GeneralAssumptions!$D$89-InputDataA_GeneralAssumptions!$D$7))</f>
      </c>
      <c r="AL84" s="26" t="n">
        <f aca="false">IF(AL82&gt;InputDataA_GeneralAssumptions!$D$89,InputDataA_GeneralAssumptions!$D$88,AK84+(InputDataA_GeneralAssumptions!$D$88-$I84)/(InputDataA_GeneralAssumptions!$D$89-InputDataA_GeneralAssumptions!$D$7))</f>
      </c>
      <c r="AM84" s="26" t="n">
        <f aca="false">IF(AM82&gt;InputDataA_GeneralAssumptions!$D$89,InputDataA_GeneralAssumptions!$D$88,AL84+(InputDataA_GeneralAssumptions!$D$88-$I84)/(InputDataA_GeneralAssumptions!$D$89-InputDataA_GeneralAssumptions!$D$7))</f>
      </c>
      <c r="AN84" s="26" t="n">
        <f aca="false">IF(AN82&gt;InputDataA_GeneralAssumptions!$D$89,InputDataA_GeneralAssumptions!$D$88,AM84+(InputDataA_GeneralAssumptions!$D$88-$I84)/(InputDataA_GeneralAssumptions!$D$89-InputDataA_GeneralAssumptions!$D$7))</f>
      </c>
      <c r="AO84" s="26" t="n">
        <f aca="false">IF(AO82&gt;InputDataA_GeneralAssumptions!$D$89,InputDataA_GeneralAssumptions!$D$88,AN84+(InputDataA_GeneralAssumptions!$D$88-$I84)/(InputDataA_GeneralAssumptions!$D$89-InputDataA_GeneralAssumptions!$D$7))</f>
      </c>
      <c r="AP84" s="26" t="n">
        <f aca="false">IF(AP82&gt;InputDataA_GeneralAssumptions!$D$89,InputDataA_GeneralAssumptions!$D$88,AO84+(InputDataA_GeneralAssumptions!$D$88-$I84)/(InputDataA_GeneralAssumptions!$D$89-InputDataA_GeneralAssumptions!$D$7))</f>
      </c>
      <c r="AQ84" s="26" t="n">
        <f aca="false">IF(AQ82&gt;InputDataA_GeneralAssumptions!$D$89,InputDataA_GeneralAssumptions!$D$88,AP84+(InputDataA_GeneralAssumptions!$D$88-$I84)/(InputDataA_GeneralAssumptions!$D$89-InputDataA_GeneralAssumptions!$D$7))</f>
      </c>
      <c r="AR84" s="26" t="n">
        <f aca="false">IF(AR82&gt;InputDataA_GeneralAssumptions!$D$89,InputDataA_GeneralAssumptions!$D$88,AQ84+(InputDataA_GeneralAssumptions!$D$88-$I84)/(InputDataA_GeneralAssumptions!$D$89-InputDataA_GeneralAssumptions!$D$7))</f>
      </c>
      <c r="AS84" s="26" t="n">
        <f aca="false">IF(AS82&gt;InputDataA_GeneralAssumptions!$D$89,InputDataA_GeneralAssumptions!$D$88,AR84+(InputDataA_GeneralAssumptions!$D$88-$I84)/(InputDataA_GeneralAssumptions!$D$89-InputDataA_GeneralAssumptions!$D$7))</f>
      </c>
      <c r="AT84" s="26" t="n">
        <f aca="false">IF(AT82&gt;InputDataA_GeneralAssumptions!$D$89,InputDataA_GeneralAssumptions!$D$88,AS84+(InputDataA_GeneralAssumptions!$D$88-$I84)/(InputDataA_GeneralAssumptions!$D$89-InputDataA_GeneralAssumptions!$D$7))</f>
      </c>
      <c r="AU84" s="26" t="n">
        <f aca="false">IF(AU82&gt;InputDataA_GeneralAssumptions!$D$89,InputDataA_GeneralAssumptions!$D$88,AT84+(InputDataA_GeneralAssumptions!$D$88-$I84)/(InputDataA_GeneralAssumptions!$D$89-InputDataA_GeneralAssumptions!$D$7))</f>
      </c>
      <c r="AV84" s="26" t="n">
        <f aca="false">IF(AV82&gt;InputDataA_GeneralAssumptions!$D$89,InputDataA_GeneralAssumptions!$D$88,AU84+(InputDataA_GeneralAssumptions!$D$88-$I84)/(InputDataA_GeneralAssumptions!$D$89-InputDataA_GeneralAssumptions!$D$7))</f>
      </c>
      <c r="AW84" s="26" t="n">
        <f aca="false">IF(AW82&gt;InputDataA_GeneralAssumptions!$D$89,InputDataA_GeneralAssumptions!$D$88,AV84+(InputDataA_GeneralAssumptions!$D$88-$I84)/(InputDataA_GeneralAssumptions!$D$89-InputDataA_GeneralAssumptions!$D$7))</f>
      </c>
      <c r="AX84" s="26" t="n">
        <f aca="false">IF(AX82&gt;InputDataA_GeneralAssumptions!$D$89,InputDataA_GeneralAssumptions!$D$88,AW84+(InputDataA_GeneralAssumptions!$D$88-$I84)/(InputDataA_GeneralAssumptions!$D$89-InputDataA_GeneralAssumptions!$D$7))</f>
      </c>
      <c r="AY84" s="26" t="n">
        <f aca="false">IF(AY82&gt;InputDataA_GeneralAssumptions!$D$89,InputDataA_GeneralAssumptions!$D$88,AX84+(InputDataA_GeneralAssumptions!$D$88-$I84)/(InputDataA_GeneralAssumptions!$D$89-InputDataA_GeneralAssumptions!$D$7))</f>
      </c>
      <c r="AZ84" s="26" t="n">
        <f aca="false">IF(AZ82&gt;InputDataA_GeneralAssumptions!$D$89,InputDataA_GeneralAssumptions!$D$88,AY84+(InputDataA_GeneralAssumptions!$D$88-$I84)/(InputDataA_GeneralAssumptions!$D$89-InputDataA_GeneralAssumptions!$D$7))</f>
      </c>
      <c r="BA84" s="26" t="n">
        <f aca="false">IF(BA82&gt;InputDataA_GeneralAssumptions!$D$89,InputDataA_GeneralAssumptions!$D$88,AZ84+(InputDataA_GeneralAssumptions!$D$88-$I84)/(InputDataA_GeneralAssumptions!$D$89-InputDataA_GeneralAssumptions!$D$7))</f>
      </c>
      <c r="BB84" s="26" t="n">
        <f aca="false">IF(BB82&gt;InputDataA_GeneralAssumptions!$D$89,InputDataA_GeneralAssumptions!$D$88,BA84+(InputDataA_GeneralAssumptions!$D$88-$I84)/(InputDataA_GeneralAssumptions!$D$89-InputDataA_GeneralAssumptions!$D$7))</f>
      </c>
      <c r="BC84" s="26" t="n">
        <f aca="false">IF(BC82&gt;InputDataA_GeneralAssumptions!$D$89,InputDataA_GeneralAssumptions!$D$88,BB84+(InputDataA_GeneralAssumptions!$D$88-$I84)/(InputDataA_GeneralAssumptions!$D$89-InputDataA_GeneralAssumptions!$D$7))</f>
      </c>
      <c r="BD84" s="26" t="n">
        <f aca="false">IF(BD82&gt;InputDataA_GeneralAssumptions!$D$89,InputDataA_GeneralAssumptions!$D$88,BC84+(InputDataA_GeneralAssumptions!$D$88-$I84)/(InputDataA_GeneralAssumptions!$D$89-InputDataA_GeneralAssumptions!$D$7))</f>
      </c>
      <c r="BE84" s="26" t="n">
        <f aca="false">IF(BE82&gt;InputDataA_GeneralAssumptions!$D$89,InputDataA_GeneralAssumptions!$D$88,BD84+(InputDataA_GeneralAssumptions!$D$88-$I84)/(InputDataA_GeneralAssumptions!$D$89-InputDataA_GeneralAssumptions!$D$7))</f>
      </c>
      <c r="BF84" s="26" t="n">
        <f aca="false">IF(BF82&gt;InputDataA_GeneralAssumptions!$D$89,InputDataA_GeneralAssumptions!$D$88,BE84+(InputDataA_GeneralAssumptions!$D$88-$I84)/(InputDataA_GeneralAssumptions!$D$89-InputDataA_GeneralAssumptions!$D$7))</f>
      </c>
      <c r="BG84" s="26" t="n">
        <f aca="false">IF(BG82&gt;InputDataA_GeneralAssumptions!$D$89,InputDataA_GeneralAssumptions!$D$88,BF84+(InputDataA_GeneralAssumptions!$D$88-$I84)/(InputDataA_GeneralAssumptions!$D$89-InputDataA_GeneralAssumptions!$D$7))</f>
      </c>
      <c r="BH84" s="26" t="n">
        <f aca="false">IF(BH82&gt;InputDataA_GeneralAssumptions!$D$89,InputDataA_GeneralAssumptions!$D$88,BG84+(InputDataA_GeneralAssumptions!$D$88-$I84)/(InputDataA_GeneralAssumptions!$D$89-InputDataA_GeneralAssumptions!$D$7))</f>
      </c>
      <c r="BI84" s="26" t="n">
        <f aca="false">IF(BI82&gt;InputDataA_GeneralAssumptions!$D$89,InputDataA_GeneralAssumptions!$D$88,BH84+(InputDataA_GeneralAssumptions!$D$88-$I84)/(InputDataA_GeneralAssumptions!$D$89-InputDataA_GeneralAssumptions!$D$7))</f>
      </c>
      <c r="BJ84" s="26" t="n">
        <f aca="false">IF(BJ82&gt;InputDataA_GeneralAssumptions!$D$89,InputDataA_GeneralAssumptions!$D$88,BI84+(InputDataA_GeneralAssumptions!$D$88-$I84)/(InputDataA_GeneralAssumptions!$D$89-InputDataA_GeneralAssumptions!$D$7))</f>
      </c>
      <c r="BK84" s="26" t="n">
        <f aca="false">IF(BK82&gt;InputDataA_GeneralAssumptions!$D$89,InputDataA_GeneralAssumptions!$D$88,BJ84+(InputDataA_GeneralAssumptions!$D$88-$I84)/(InputDataA_GeneralAssumptions!$D$89-InputDataA_GeneralAssumptions!$D$7))</f>
      </c>
      <c r="BL84" s="26" t="n">
        <f aca="false">IF(BL82&gt;InputDataA_GeneralAssumptions!$D$89,InputDataA_GeneralAssumptions!$D$88,BK84+(InputDataA_GeneralAssumptions!$D$88-$I84)/(InputDataA_GeneralAssumptions!$D$89-InputDataA_GeneralAssumptions!$D$7))</f>
      </c>
      <c r="BM84" s="26" t="n">
        <f aca="false">IF(BM82&gt;InputDataA_GeneralAssumptions!$D$89,InputDataA_GeneralAssumptions!$D$88,BL84+(InputDataA_GeneralAssumptions!$D$88-$I84)/(InputDataA_GeneralAssumptions!$D$89-InputDataA_GeneralAssumptions!$D$7))</f>
      </c>
      <c r="BN84" s="26" t="n">
        <f aca="false">IF(BN82&gt;InputDataA_GeneralAssumptions!$D$89,InputDataA_GeneralAssumptions!$D$88,BM84+(InputDataA_GeneralAssumptions!$D$88-$I84)/(InputDataA_GeneralAssumptions!$D$89-InputDataA_GeneralAssumptions!$D$7))</f>
      </c>
      <c r="BO84" s="26" t="n">
        <f aca="false">IF(BO82&gt;InputDataA_GeneralAssumptions!$D$89,InputDataA_GeneralAssumptions!$D$88,BN84+(InputDataA_GeneralAssumptions!$D$88-$I84)/(InputDataA_GeneralAssumptions!$D$89-InputDataA_GeneralAssumptions!$D$7))</f>
      </c>
      <c r="BP84" s="26" t="n">
        <f aca="false">IF(BP82&gt;InputDataA_GeneralAssumptions!$D$89,InputDataA_GeneralAssumptions!$D$88,BO84+(InputDataA_GeneralAssumptions!$D$88-$I84)/(InputDataA_GeneralAssumptions!$D$89-InputDataA_GeneralAssumptions!$D$7))</f>
      </c>
      <c r="BQ84" s="26" t="n">
        <f aca="false">IF(BQ82&gt;InputDataA_GeneralAssumptions!$D$89,InputDataA_GeneralAssumptions!$D$88,BP84+(InputDataA_GeneralAssumptions!$D$88-$I84)/(InputDataA_GeneralAssumptions!$D$89-InputDataA_GeneralAssumptions!$D$7))</f>
      </c>
      <c r="BR84" s="26" t="n">
        <f aca="false">IF(BR82&gt;InputDataA_GeneralAssumptions!$D$89,InputDataA_GeneralAssumptions!$D$88,BQ84+(InputDataA_GeneralAssumptions!$D$88-$I84)/(InputDataA_GeneralAssumptions!$D$89-InputDataA_GeneralAssumptions!$D$7))</f>
      </c>
      <c r="BS84" s="26" t="n">
        <f aca="false">IF(BS82&gt;InputDataA_GeneralAssumptions!$D$89,InputDataA_GeneralAssumptions!$D$88,BR84+(InputDataA_GeneralAssumptions!$D$88-$I84)/(InputDataA_GeneralAssumptions!$D$89-InputDataA_GeneralAssumptions!$D$7))</f>
      </c>
      <c r="BT84" s="26" t="n">
        <f aca="false">IF(BT82&gt;InputDataA_GeneralAssumptions!$D$89,InputDataA_GeneralAssumptions!$D$88,BS84+(InputDataA_GeneralAssumptions!$D$88-$I84)/(InputDataA_GeneralAssumptions!$D$89-InputDataA_GeneralAssumptions!$D$7))</f>
      </c>
      <c r="BU84" s="26" t="n">
        <f aca="false">IF(BU82&gt;InputDataA_GeneralAssumptions!$D$89,InputDataA_GeneralAssumptions!$D$88,BT84+(InputDataA_GeneralAssumptions!$D$88-$I84)/(InputDataA_GeneralAssumptions!$D$89-InputDataA_GeneralAssumptions!$D$7))</f>
      </c>
      <c r="BV84" s="26" t="n">
        <f aca="false">IF(BV82&gt;InputDataA_GeneralAssumptions!$D$89,InputDataA_GeneralAssumptions!$D$88,BU84+(InputDataA_GeneralAssumptions!$D$88-$I84)/(InputDataA_GeneralAssumptions!$D$89-InputDataA_GeneralAssumptions!$D$7))</f>
      </c>
      <c r="BW84" s="26" t="n">
        <f aca="false">IF(BW82&gt;InputDataA_GeneralAssumptions!$D$89,InputDataA_GeneralAssumptions!$D$88,BV84+(InputDataA_GeneralAssumptions!$D$88-$I84)/(InputDataA_GeneralAssumptions!$D$89-InputDataA_GeneralAssumptions!$D$7))</f>
      </c>
    </row>
    <row r="85" customFormat="false" ht="15.75" hidden="false" customHeight="false" outlineLevel="0" collapsed="false">
      <c r="B85" s="54" t="s">
        <v>180</v>
      </c>
      <c r="C85" s="55" t="s">
        <v>178</v>
      </c>
      <c r="D85" s="189" t="n">
        <f aca="false">IF(ISBLANK(D83)=TRUE(),D84,D83)</f>
      </c>
      <c r="E85" s="189" t="n">
        <f aca="false">IF(ISBLANK(E83)=TRUE(),D84,E83)</f>
      </c>
      <c r="F85" s="106"/>
      <c r="G85" s="114" t="s">
        <v>126</v>
      </c>
      <c r="H85" s="138" t="s">
        <v>100</v>
      </c>
      <c r="I85" s="115" t="n">
        <f aca="false">IF(VLOOKUP(InputDataA_GeneralAssumptions!$D$87,DataSummary!$A$111:$B$112,2,FALSE())=1,I83,I84)</f>
      </c>
      <c r="J85" s="115" t="n">
        <f aca="false">IF(VLOOKUP(InputDataA_GeneralAssumptions!$D$87,DataSummary!$A$111:$B$112,2,FALSE())=1,J83,J84)</f>
      </c>
      <c r="K85" s="115" t="n">
        <f aca="false">IF(VLOOKUP(InputDataA_GeneralAssumptions!$D$87,DataSummary!$A$111:$B$112,2,FALSE())=1,K83,K84)</f>
      </c>
      <c r="L85" s="115" t="n">
        <f aca="false">IF(VLOOKUP(InputDataA_GeneralAssumptions!$D$87,DataSummary!$A$111:$B$112,2,FALSE())=1,L83,L84)</f>
      </c>
      <c r="M85" s="115" t="n">
        <f aca="false">IF(VLOOKUP(InputDataA_GeneralAssumptions!$D$87,DataSummary!$A$111:$B$112,2,FALSE())=1,M83,M84)</f>
      </c>
      <c r="N85" s="115" t="n">
        <f aca="false">IF(VLOOKUP(InputDataA_GeneralAssumptions!$D$87,DataSummary!$A$111:$B$112,2,FALSE())=1,N83,N84)</f>
      </c>
      <c r="O85" s="115" t="n">
        <f aca="false">IF(VLOOKUP(InputDataA_GeneralAssumptions!$D$87,DataSummary!$A$111:$B$112,2,FALSE())=1,O83,O84)</f>
      </c>
      <c r="P85" s="115" t="n">
        <f aca="false">IF(VLOOKUP(InputDataA_GeneralAssumptions!$D$87,DataSummary!$A$111:$B$112,2,FALSE())=1,P83,P84)</f>
      </c>
      <c r="Q85" s="115" t="n">
        <f aca="false">IF(VLOOKUP(InputDataA_GeneralAssumptions!$D$87,DataSummary!$A$111:$B$112,2,FALSE())=1,Q83,Q84)</f>
      </c>
      <c r="R85" s="115" t="n">
        <f aca="false">IF(VLOOKUP(InputDataA_GeneralAssumptions!$D$87,DataSummary!$A$111:$B$112,2,FALSE())=1,R83,R84)</f>
      </c>
      <c r="S85" s="115" t="n">
        <f aca="false">IF(VLOOKUP(InputDataA_GeneralAssumptions!$D$87,DataSummary!$A$111:$B$112,2,FALSE())=1,S83,S84)</f>
      </c>
      <c r="T85" s="115" t="n">
        <f aca="false">IF(VLOOKUP(InputDataA_GeneralAssumptions!$D$87,DataSummary!$A$111:$B$112,2,FALSE())=1,T83,T84)</f>
      </c>
      <c r="U85" s="115" t="n">
        <f aca="false">IF(VLOOKUP(InputDataA_GeneralAssumptions!$D$87,DataSummary!$A$111:$B$112,2,FALSE())=1,U83,U84)</f>
      </c>
      <c r="V85" s="115" t="n">
        <f aca="false">IF(VLOOKUP(InputDataA_GeneralAssumptions!$D$87,DataSummary!$A$111:$B$112,2,FALSE())=1,V83,V84)</f>
      </c>
      <c r="W85" s="115" t="n">
        <f aca="false">IF(VLOOKUP(InputDataA_GeneralAssumptions!$D$87,DataSummary!$A$111:$B$112,2,FALSE())=1,W83,W84)</f>
      </c>
      <c r="X85" s="115" t="n">
        <f aca="false">IF(VLOOKUP(InputDataA_GeneralAssumptions!$D$87,DataSummary!$A$111:$B$112,2,FALSE())=1,X83,X84)</f>
      </c>
      <c r="Y85" s="115" t="n">
        <f aca="false">IF(VLOOKUP(InputDataA_GeneralAssumptions!$D$87,DataSummary!$A$111:$B$112,2,FALSE())=1,Y83,Y84)</f>
      </c>
      <c r="Z85" s="115" t="n">
        <f aca="false">IF(VLOOKUP(InputDataA_GeneralAssumptions!$D$87,DataSummary!$A$111:$B$112,2,FALSE())=1,Z83,Z84)</f>
      </c>
      <c r="AA85" s="115" t="n">
        <f aca="false">IF(VLOOKUP(InputDataA_GeneralAssumptions!$D$87,DataSummary!$A$111:$B$112,2,FALSE())=1,AA83,AA84)</f>
      </c>
      <c r="AB85" s="115" t="n">
        <f aca="false">IF(VLOOKUP(InputDataA_GeneralAssumptions!$D$87,DataSummary!$A$111:$B$112,2,FALSE())=1,AB83,AB84)</f>
      </c>
      <c r="AC85" s="115" t="n">
        <f aca="false">IF(VLOOKUP(InputDataA_GeneralAssumptions!$D$87,DataSummary!$A$111:$B$112,2,FALSE())=1,AC83,AC84)</f>
      </c>
      <c r="AD85" s="115" t="n">
        <f aca="false">IF(VLOOKUP(InputDataA_GeneralAssumptions!$D$87,DataSummary!$A$111:$B$112,2,FALSE())=1,AD83,AD84)</f>
      </c>
      <c r="AE85" s="115" t="n">
        <f aca="false">IF(VLOOKUP(InputDataA_GeneralAssumptions!$D$87,DataSummary!$A$111:$B$112,2,FALSE())=1,AE83,AE84)</f>
      </c>
      <c r="AF85" s="115" t="n">
        <f aca="false">IF(VLOOKUP(InputDataA_GeneralAssumptions!$D$87,DataSummary!$A$111:$B$112,2,FALSE())=1,AF83,AF84)</f>
      </c>
      <c r="AG85" s="115" t="n">
        <f aca="false">IF(VLOOKUP(InputDataA_GeneralAssumptions!$D$87,DataSummary!$A$111:$B$112,2,FALSE())=1,AG83,AG84)</f>
      </c>
      <c r="AH85" s="115" t="n">
        <f aca="false">IF(VLOOKUP(InputDataA_GeneralAssumptions!$D$87,DataSummary!$A$111:$B$112,2,FALSE())=1,AH83,AH84)</f>
      </c>
      <c r="AI85" s="115" t="n">
        <f aca="false">IF(VLOOKUP(InputDataA_GeneralAssumptions!$D$87,DataSummary!$A$111:$B$112,2,FALSE())=1,AI83,AI84)</f>
      </c>
      <c r="AJ85" s="115" t="n">
        <f aca="false">IF(VLOOKUP(InputDataA_GeneralAssumptions!$D$87,DataSummary!$A$111:$B$112,2,FALSE())=1,AJ83,AJ84)</f>
      </c>
      <c r="AK85" s="115" t="n">
        <f aca="false">IF(VLOOKUP(InputDataA_GeneralAssumptions!$D$87,DataSummary!$A$111:$B$112,2,FALSE())=1,AK83,AK84)</f>
      </c>
      <c r="AL85" s="115" t="n">
        <f aca="false">IF(VLOOKUP(InputDataA_GeneralAssumptions!$D$87,DataSummary!$A$111:$B$112,2,FALSE())=1,AL83,AL84)</f>
      </c>
      <c r="AM85" s="115" t="n">
        <f aca="false">IF(VLOOKUP(InputDataA_GeneralAssumptions!$D$87,DataSummary!$A$111:$B$112,2,FALSE())=1,AM83,AM84)</f>
      </c>
      <c r="AN85" s="115" t="n">
        <f aca="false">IF(VLOOKUP(InputDataA_GeneralAssumptions!$D$87,DataSummary!$A$111:$B$112,2,FALSE())=1,AN83,AN84)</f>
      </c>
      <c r="AO85" s="115" t="n">
        <f aca="false">IF(VLOOKUP(InputDataA_GeneralAssumptions!$D$87,DataSummary!$A$111:$B$112,2,FALSE())=1,AO83,AO84)</f>
      </c>
      <c r="AP85" s="115" t="n">
        <f aca="false">IF(VLOOKUP(InputDataA_GeneralAssumptions!$D$87,DataSummary!$A$111:$B$112,2,FALSE())=1,AP83,AP84)</f>
      </c>
      <c r="AQ85" s="115" t="n">
        <f aca="false">IF(VLOOKUP(InputDataA_GeneralAssumptions!$D$87,DataSummary!$A$111:$B$112,2,FALSE())=1,AQ83,AQ84)</f>
      </c>
      <c r="AR85" s="115" t="n">
        <f aca="false">IF(VLOOKUP(InputDataA_GeneralAssumptions!$D$87,DataSummary!$A$111:$B$112,2,FALSE())=1,AR83,AR84)</f>
      </c>
      <c r="AS85" s="115" t="n">
        <f aca="false">IF(VLOOKUP(InputDataA_GeneralAssumptions!$D$87,DataSummary!$A$111:$B$112,2,FALSE())=1,AS83,AS84)</f>
      </c>
      <c r="AT85" s="115" t="n">
        <f aca="false">IF(VLOOKUP(InputDataA_GeneralAssumptions!$D$87,DataSummary!$A$111:$B$112,2,FALSE())=1,AT83,AT84)</f>
      </c>
      <c r="AU85" s="115" t="n">
        <f aca="false">IF(VLOOKUP(InputDataA_GeneralAssumptions!$D$87,DataSummary!$A$111:$B$112,2,FALSE())=1,AU83,AU84)</f>
      </c>
      <c r="AV85" s="115" t="n">
        <f aca="false">IF(VLOOKUP(InputDataA_GeneralAssumptions!$D$87,DataSummary!$A$111:$B$112,2,FALSE())=1,AV83,AV84)</f>
      </c>
      <c r="AW85" s="115" t="n">
        <f aca="false">IF(VLOOKUP(InputDataA_GeneralAssumptions!$D$87,DataSummary!$A$111:$B$112,2,FALSE())=1,AW83,AW84)</f>
      </c>
      <c r="AX85" s="115" t="n">
        <f aca="false">IF(VLOOKUP(InputDataA_GeneralAssumptions!$D$87,DataSummary!$A$111:$B$112,2,FALSE())=1,AX83,AX84)</f>
      </c>
      <c r="AY85" s="115" t="n">
        <f aca="false">IF(VLOOKUP(InputDataA_GeneralAssumptions!$D$87,DataSummary!$A$111:$B$112,2,FALSE())=1,AY83,AY84)</f>
      </c>
      <c r="AZ85" s="115" t="n">
        <f aca="false">IF(VLOOKUP(InputDataA_GeneralAssumptions!$D$87,DataSummary!$A$111:$B$112,2,FALSE())=1,AZ83,AZ84)</f>
      </c>
      <c r="BA85" s="115" t="n">
        <f aca="false">IF(VLOOKUP(InputDataA_GeneralAssumptions!$D$87,DataSummary!$A$111:$B$112,2,FALSE())=1,BA83,BA84)</f>
      </c>
      <c r="BB85" s="115" t="n">
        <f aca="false">IF(VLOOKUP(InputDataA_GeneralAssumptions!$D$87,DataSummary!$A$111:$B$112,2,FALSE())=1,BB83,BB84)</f>
      </c>
      <c r="BC85" s="115" t="n">
        <f aca="false">IF(VLOOKUP(InputDataA_GeneralAssumptions!$D$87,DataSummary!$A$111:$B$112,2,FALSE())=1,BC83,BC84)</f>
      </c>
      <c r="BD85" s="115" t="n">
        <f aca="false">IF(VLOOKUP(InputDataA_GeneralAssumptions!$D$87,DataSummary!$A$111:$B$112,2,FALSE())=1,BD83,BD84)</f>
      </c>
      <c r="BE85" s="115" t="n">
        <f aca="false">IF(VLOOKUP(InputDataA_GeneralAssumptions!$D$87,DataSummary!$A$111:$B$112,2,FALSE())=1,BE83,BE84)</f>
      </c>
      <c r="BF85" s="115" t="n">
        <f aca="false">IF(VLOOKUP(InputDataA_GeneralAssumptions!$D$87,DataSummary!$A$111:$B$112,2,FALSE())=1,BF83,BF84)</f>
      </c>
      <c r="BG85" s="115" t="n">
        <f aca="false">IF(VLOOKUP(InputDataA_GeneralAssumptions!$D$87,DataSummary!$A$111:$B$112,2,FALSE())=1,BG83,BG84)</f>
      </c>
      <c r="BH85" s="115" t="n">
        <f aca="false">IF(VLOOKUP(InputDataA_GeneralAssumptions!$D$87,DataSummary!$A$111:$B$112,2,FALSE())=1,BH83,BH84)</f>
      </c>
      <c r="BI85" s="115" t="n">
        <f aca="false">IF(VLOOKUP(InputDataA_GeneralAssumptions!$D$87,DataSummary!$A$111:$B$112,2,FALSE())=1,BI83,BI84)</f>
      </c>
      <c r="BJ85" s="115" t="n">
        <f aca="false">IF(VLOOKUP(InputDataA_GeneralAssumptions!$D$87,DataSummary!$A$111:$B$112,2,FALSE())=1,BJ83,BJ84)</f>
      </c>
      <c r="BK85" s="115" t="n">
        <f aca="false">IF(VLOOKUP(InputDataA_GeneralAssumptions!$D$87,DataSummary!$A$111:$B$112,2,FALSE())=1,BK83,BK84)</f>
      </c>
      <c r="BL85" s="115" t="n">
        <f aca="false">IF(VLOOKUP(InputDataA_GeneralAssumptions!$D$87,DataSummary!$A$111:$B$112,2,FALSE())=1,BL83,BL84)</f>
      </c>
      <c r="BM85" s="115" t="n">
        <f aca="false">IF(VLOOKUP(InputDataA_GeneralAssumptions!$D$87,DataSummary!$A$111:$B$112,2,FALSE())=1,BM83,BM84)</f>
      </c>
      <c r="BN85" s="115" t="n">
        <f aca="false">IF(VLOOKUP(InputDataA_GeneralAssumptions!$D$87,DataSummary!$A$111:$B$112,2,FALSE())=1,BN83,BN84)</f>
      </c>
      <c r="BO85" s="115" t="n">
        <f aca="false">IF(VLOOKUP(InputDataA_GeneralAssumptions!$D$87,DataSummary!$A$111:$B$112,2,FALSE())=1,BO83,BO84)</f>
      </c>
      <c r="BP85" s="115" t="n">
        <f aca="false">IF(VLOOKUP(InputDataA_GeneralAssumptions!$D$87,DataSummary!$A$111:$B$112,2,FALSE())=1,BP83,BP84)</f>
      </c>
      <c r="BQ85" s="115" t="n">
        <f aca="false">IF(VLOOKUP(InputDataA_GeneralAssumptions!$D$87,DataSummary!$A$111:$B$112,2,FALSE())=1,BQ83,BQ84)</f>
      </c>
      <c r="BR85" s="115" t="n">
        <f aca="false">IF(VLOOKUP(InputDataA_GeneralAssumptions!$D$87,DataSummary!$A$111:$B$112,2,FALSE())=1,BR83,BR84)</f>
      </c>
      <c r="BS85" s="115" t="n">
        <f aca="false">IF(VLOOKUP(InputDataA_GeneralAssumptions!$D$87,DataSummary!$A$111:$B$112,2,FALSE())=1,BS83,BS84)</f>
      </c>
      <c r="BT85" s="115" t="n">
        <f aca="false">IF(VLOOKUP(InputDataA_GeneralAssumptions!$D$87,DataSummary!$A$111:$B$112,2,FALSE())=1,BT83,BT84)</f>
      </c>
      <c r="BU85" s="115" t="n">
        <f aca="false">IF(VLOOKUP(InputDataA_GeneralAssumptions!$D$87,DataSummary!$A$111:$B$112,2,FALSE())=1,BU83,BU84)</f>
      </c>
      <c r="BV85" s="115" t="n">
        <f aca="false">IF(VLOOKUP(InputDataA_GeneralAssumptions!$D$87,DataSummary!$A$111:$B$112,2,FALSE())=1,BV83,BV84)</f>
      </c>
      <c r="BW85" s="115" t="n">
        <f aca="false">IF(VLOOKUP(InputDataA_GeneralAssumptions!$D$87,DataSummary!$A$111:$B$112,2,FALSE())=1,BW83,BW84)</f>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c>
      <c r="G87" s="107" t="s">
        <v>120</v>
      </c>
      <c r="H87" s="138" t="s">
        <v>100</v>
      </c>
      <c r="I87" s="109" t="n">
        <f aca="false">I88</f>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c>
      <c r="E88" s="123" t="n">
        <f aca="false">E85</f>
      </c>
      <c r="F88" s="136"/>
      <c r="G88" s="111" t="s">
        <v>124</v>
      </c>
      <c r="H88" s="138" t="s">
        <v>100</v>
      </c>
      <c r="I88" s="26" t="n">
        <f aca="false">InputDataA_GeneralAssumptions!E85</f>
      </c>
      <c r="J88" s="26" t="n">
        <f aca="false">IF(J82&gt;InputDataA_GeneralAssumptions!$E$89,InputDataA_GeneralAssumptions!$E$88,I88+(InputDataA_GeneralAssumptions!$E$88-$I88)/(InputDataA_GeneralAssumptions!$E$89-InputDataA_GeneralAssumptions!$D$7))</f>
      </c>
      <c r="K88" s="26" t="n">
        <f aca="false">IF(K82&gt;InputDataA_GeneralAssumptions!$E$89,InputDataA_GeneralAssumptions!$E$88,J88+(InputDataA_GeneralAssumptions!$E$88-$I88)/(InputDataA_GeneralAssumptions!$E$89-InputDataA_GeneralAssumptions!$D$7))</f>
      </c>
      <c r="L88" s="26" t="n">
        <f aca="false">IF(L82&gt;InputDataA_GeneralAssumptions!$E$89,InputDataA_GeneralAssumptions!$E$88,K88+(InputDataA_GeneralAssumptions!$E$88-$I88)/(InputDataA_GeneralAssumptions!$E$89-InputDataA_GeneralAssumptions!$D$7))</f>
      </c>
      <c r="M88" s="26" t="n">
        <f aca="false">IF(M82&gt;InputDataA_GeneralAssumptions!$E$89,InputDataA_GeneralAssumptions!$E$88,L88+(InputDataA_GeneralAssumptions!$E$88-$I88)/(InputDataA_GeneralAssumptions!$E$89-InputDataA_GeneralAssumptions!$D$7))</f>
      </c>
      <c r="N88" s="26" t="n">
        <f aca="false">IF(N82&gt;InputDataA_GeneralAssumptions!$E$89,InputDataA_GeneralAssumptions!$E$88,M88+(InputDataA_GeneralAssumptions!$E$88-$I88)/(InputDataA_GeneralAssumptions!$E$89-InputDataA_GeneralAssumptions!$D$7))</f>
      </c>
      <c r="O88" s="26" t="n">
        <f aca="false">IF(O82&gt;InputDataA_GeneralAssumptions!$E$89,InputDataA_GeneralAssumptions!$E$88,N88+(InputDataA_GeneralAssumptions!$E$88-$I88)/(InputDataA_GeneralAssumptions!$E$89-InputDataA_GeneralAssumptions!$D$7))</f>
      </c>
      <c r="P88" s="26" t="n">
        <f aca="false">IF(P82&gt;InputDataA_GeneralAssumptions!$E$89,InputDataA_GeneralAssumptions!$E$88,O88+(InputDataA_GeneralAssumptions!$E$88-$I88)/(InputDataA_GeneralAssumptions!$E$89-InputDataA_GeneralAssumptions!$D$7))</f>
      </c>
      <c r="Q88" s="26" t="n">
        <f aca="false">IF(Q82&gt;InputDataA_GeneralAssumptions!$E$89,InputDataA_GeneralAssumptions!$E$88,P88+(InputDataA_GeneralAssumptions!$E$88-$I88)/(InputDataA_GeneralAssumptions!$E$89-InputDataA_GeneralAssumptions!$D$7))</f>
      </c>
      <c r="R88" s="26" t="n">
        <f aca="false">IF(R82&gt;InputDataA_GeneralAssumptions!$E$89,InputDataA_GeneralAssumptions!$E$88,Q88+(InputDataA_GeneralAssumptions!$E$88-$I88)/(InputDataA_GeneralAssumptions!$E$89-InputDataA_GeneralAssumptions!$D$7))</f>
      </c>
      <c r="S88" s="26" t="n">
        <f aca="false">IF(S82&gt;InputDataA_GeneralAssumptions!$E$89,InputDataA_GeneralAssumptions!$E$88,R88+(InputDataA_GeneralAssumptions!$E$88-$I88)/(InputDataA_GeneralAssumptions!$E$89-InputDataA_GeneralAssumptions!$D$7))</f>
      </c>
      <c r="T88" s="26" t="n">
        <f aca="false">IF(T82&gt;InputDataA_GeneralAssumptions!$E$89,InputDataA_GeneralAssumptions!$E$88,S88+(InputDataA_GeneralAssumptions!$E$88-$I88)/(InputDataA_GeneralAssumptions!$E$89-InputDataA_GeneralAssumptions!$D$7))</f>
      </c>
      <c r="U88" s="26" t="n">
        <f aca="false">IF(U82&gt;InputDataA_GeneralAssumptions!$E$89,InputDataA_GeneralAssumptions!$E$88,T88+(InputDataA_GeneralAssumptions!$E$88-$I88)/(InputDataA_GeneralAssumptions!$E$89-InputDataA_GeneralAssumptions!$D$7))</f>
      </c>
      <c r="V88" s="26" t="n">
        <f aca="false">IF(V82&gt;InputDataA_GeneralAssumptions!$E$89,InputDataA_GeneralAssumptions!$E$88,U88+(InputDataA_GeneralAssumptions!$E$88-$I88)/(InputDataA_GeneralAssumptions!$E$89-InputDataA_GeneralAssumptions!$D$7))</f>
      </c>
      <c r="W88" s="26" t="n">
        <f aca="false">IF(W82&gt;InputDataA_GeneralAssumptions!$E$89,InputDataA_GeneralAssumptions!$E$88,V88+(InputDataA_GeneralAssumptions!$E$88-$I88)/(InputDataA_GeneralAssumptions!$E$89-InputDataA_GeneralAssumptions!$D$7))</f>
      </c>
      <c r="X88" s="26" t="n">
        <f aca="false">IF(X82&gt;InputDataA_GeneralAssumptions!$E$89,InputDataA_GeneralAssumptions!$E$88,W88+(InputDataA_GeneralAssumptions!$E$88-$I88)/(InputDataA_GeneralAssumptions!$E$89-InputDataA_GeneralAssumptions!$D$7))</f>
      </c>
      <c r="Y88" s="26" t="n">
        <f aca="false">IF(Y82&gt;InputDataA_GeneralAssumptions!$E$89,InputDataA_GeneralAssumptions!$E$88,X88+(InputDataA_GeneralAssumptions!$E$88-$I88)/(InputDataA_GeneralAssumptions!$E$89-InputDataA_GeneralAssumptions!$D$7))</f>
      </c>
      <c r="Z88" s="26" t="n">
        <f aca="false">IF(Z82&gt;InputDataA_GeneralAssumptions!$E$89,InputDataA_GeneralAssumptions!$E$88,Y88+(InputDataA_GeneralAssumptions!$E$88-$I88)/(InputDataA_GeneralAssumptions!$E$89-InputDataA_GeneralAssumptions!$D$7))</f>
      </c>
      <c r="AA88" s="26" t="n">
        <f aca="false">IF(AA82&gt;InputDataA_GeneralAssumptions!$E$89,InputDataA_GeneralAssumptions!$E$88,Z88+(InputDataA_GeneralAssumptions!$E$88-$I88)/(InputDataA_GeneralAssumptions!$E$89-InputDataA_GeneralAssumptions!$D$7))</f>
      </c>
      <c r="AB88" s="26" t="n">
        <f aca="false">IF(AB82&gt;InputDataA_GeneralAssumptions!$E$89,InputDataA_GeneralAssumptions!$E$88,AA88+(InputDataA_GeneralAssumptions!$E$88-$I88)/(InputDataA_GeneralAssumptions!$E$89-InputDataA_GeneralAssumptions!$D$7))</f>
      </c>
      <c r="AC88" s="26" t="n">
        <f aca="false">IF(AC82&gt;InputDataA_GeneralAssumptions!$E$89,InputDataA_GeneralAssumptions!$E$88,AB88+(InputDataA_GeneralAssumptions!$E$88-$I88)/(InputDataA_GeneralAssumptions!$E$89-InputDataA_GeneralAssumptions!$D$7))</f>
      </c>
      <c r="AD88" s="26" t="n">
        <f aca="false">IF(AD82&gt;InputDataA_GeneralAssumptions!$E$89,InputDataA_GeneralAssumptions!$E$88,AC88+(InputDataA_GeneralAssumptions!$E$88-$I88)/(InputDataA_GeneralAssumptions!$E$89-InputDataA_GeneralAssumptions!$D$7))</f>
      </c>
      <c r="AE88" s="26" t="n">
        <f aca="false">IF(AE82&gt;InputDataA_GeneralAssumptions!$E$89,InputDataA_GeneralAssumptions!$E$88,AD88+(InputDataA_GeneralAssumptions!$E$88-$I88)/(InputDataA_GeneralAssumptions!$E$89-InputDataA_GeneralAssumptions!$D$7))</f>
      </c>
      <c r="AF88" s="26" t="n">
        <f aca="false">IF(AF82&gt;InputDataA_GeneralAssumptions!$E$89,InputDataA_GeneralAssumptions!$E$88,AE88+(InputDataA_GeneralAssumptions!$E$88-$I88)/(InputDataA_GeneralAssumptions!$E$89-InputDataA_GeneralAssumptions!$D$7))</f>
      </c>
      <c r="AG88" s="26" t="n">
        <f aca="false">IF(AG82&gt;InputDataA_GeneralAssumptions!$E$89,InputDataA_GeneralAssumptions!$E$88,AF88+(InputDataA_GeneralAssumptions!$E$88-$I88)/(InputDataA_GeneralAssumptions!$E$89-InputDataA_GeneralAssumptions!$D$7))</f>
      </c>
      <c r="AH88" s="26" t="n">
        <f aca="false">IF(AH82&gt;InputDataA_GeneralAssumptions!$E$89,InputDataA_GeneralAssumptions!$E$88,AG88+(InputDataA_GeneralAssumptions!$E$88-$I88)/(InputDataA_GeneralAssumptions!$E$89-InputDataA_GeneralAssumptions!$D$7))</f>
      </c>
      <c r="AI88" s="26" t="n">
        <f aca="false">IF(AI82&gt;InputDataA_GeneralAssumptions!$E$89,InputDataA_GeneralAssumptions!$E$88,AH88+(InputDataA_GeneralAssumptions!$E$88-$I88)/(InputDataA_GeneralAssumptions!$E$89-InputDataA_GeneralAssumptions!$D$7))</f>
      </c>
      <c r="AJ88" s="26" t="n">
        <f aca="false">IF(AJ82&gt;InputDataA_GeneralAssumptions!$E$89,InputDataA_GeneralAssumptions!$E$88,AI88+(InputDataA_GeneralAssumptions!$E$88-$I88)/(InputDataA_GeneralAssumptions!$E$89-InputDataA_GeneralAssumptions!$D$7))</f>
      </c>
      <c r="AK88" s="26" t="n">
        <f aca="false">IF(AK82&gt;InputDataA_GeneralAssumptions!$E$89,InputDataA_GeneralAssumptions!$E$88,AJ88+(InputDataA_GeneralAssumptions!$E$88-$I88)/(InputDataA_GeneralAssumptions!$E$89-InputDataA_GeneralAssumptions!$D$7))</f>
      </c>
      <c r="AL88" s="26" t="n">
        <f aca="false">IF(AL82&gt;InputDataA_GeneralAssumptions!$E$89,InputDataA_GeneralAssumptions!$E$88,AK88+(InputDataA_GeneralAssumptions!$E$88-$I88)/(InputDataA_GeneralAssumptions!$E$89-InputDataA_GeneralAssumptions!$D$7))</f>
      </c>
      <c r="AM88" s="26" t="n">
        <f aca="false">IF(AM82&gt;InputDataA_GeneralAssumptions!$E$89,InputDataA_GeneralAssumptions!$E$88,AL88+(InputDataA_GeneralAssumptions!$E$88-$I88)/(InputDataA_GeneralAssumptions!$E$89-InputDataA_GeneralAssumptions!$D$7))</f>
      </c>
      <c r="AN88" s="26" t="n">
        <f aca="false">IF(AN82&gt;InputDataA_GeneralAssumptions!$E$89,InputDataA_GeneralAssumptions!$E$88,AM88+(InputDataA_GeneralAssumptions!$E$88-$I88)/(InputDataA_GeneralAssumptions!$E$89-InputDataA_GeneralAssumptions!$D$7))</f>
      </c>
      <c r="AO88" s="26" t="n">
        <f aca="false">IF(AO82&gt;InputDataA_GeneralAssumptions!$E$89,InputDataA_GeneralAssumptions!$E$88,AN88+(InputDataA_GeneralAssumptions!$E$88-$I88)/(InputDataA_GeneralAssumptions!$E$89-InputDataA_GeneralAssumptions!$D$7))</f>
      </c>
      <c r="AP88" s="26" t="n">
        <f aca="false">IF(AP82&gt;InputDataA_GeneralAssumptions!$E$89,InputDataA_GeneralAssumptions!$E$88,AO88+(InputDataA_GeneralAssumptions!$E$88-$I88)/(InputDataA_GeneralAssumptions!$E$89-InputDataA_GeneralAssumptions!$D$7))</f>
      </c>
      <c r="AQ88" s="26" t="n">
        <f aca="false">IF(AQ82&gt;InputDataA_GeneralAssumptions!$E$89,InputDataA_GeneralAssumptions!$E$88,AP88+(InputDataA_GeneralAssumptions!$E$88-$I88)/(InputDataA_GeneralAssumptions!$E$89-InputDataA_GeneralAssumptions!$D$7))</f>
      </c>
      <c r="AR88" s="26" t="n">
        <f aca="false">IF(AR82&gt;InputDataA_GeneralAssumptions!$E$89,InputDataA_GeneralAssumptions!$E$88,AQ88+(InputDataA_GeneralAssumptions!$E$88-$I88)/(InputDataA_GeneralAssumptions!$E$89-InputDataA_GeneralAssumptions!$D$7))</f>
      </c>
      <c r="AS88" s="26" t="n">
        <f aca="false">IF(AS82&gt;InputDataA_GeneralAssumptions!$E$89,InputDataA_GeneralAssumptions!$E$88,AR88+(InputDataA_GeneralAssumptions!$E$88-$I88)/(InputDataA_GeneralAssumptions!$E$89-InputDataA_GeneralAssumptions!$D$7))</f>
      </c>
      <c r="AT88" s="26" t="n">
        <f aca="false">IF(AT82&gt;InputDataA_GeneralAssumptions!$E$89,InputDataA_GeneralAssumptions!$E$88,AS88+(InputDataA_GeneralAssumptions!$E$88-$I88)/(InputDataA_GeneralAssumptions!$E$89-InputDataA_GeneralAssumptions!$D$7))</f>
      </c>
      <c r="AU88" s="26" t="n">
        <f aca="false">IF(AU82&gt;InputDataA_GeneralAssumptions!$E$89,InputDataA_GeneralAssumptions!$E$88,AT88+(InputDataA_GeneralAssumptions!$E$88-$I88)/(InputDataA_GeneralAssumptions!$E$89-InputDataA_GeneralAssumptions!$D$7))</f>
      </c>
      <c r="AV88" s="26" t="n">
        <f aca="false">IF(AV82&gt;InputDataA_GeneralAssumptions!$E$89,InputDataA_GeneralAssumptions!$E$88,AU88+(InputDataA_GeneralAssumptions!$E$88-$I88)/(InputDataA_GeneralAssumptions!$E$89-InputDataA_GeneralAssumptions!$D$7))</f>
      </c>
      <c r="AW88" s="26" t="n">
        <f aca="false">IF(AW82&gt;InputDataA_GeneralAssumptions!$E$89,InputDataA_GeneralAssumptions!$E$88,AV88+(InputDataA_GeneralAssumptions!$E$88-$I88)/(InputDataA_GeneralAssumptions!$E$89-InputDataA_GeneralAssumptions!$D$7))</f>
      </c>
      <c r="AX88" s="26" t="n">
        <f aca="false">IF(AX82&gt;InputDataA_GeneralAssumptions!$E$89,InputDataA_GeneralAssumptions!$E$88,AW88+(InputDataA_GeneralAssumptions!$E$88-$I88)/(InputDataA_GeneralAssumptions!$E$89-InputDataA_GeneralAssumptions!$D$7))</f>
      </c>
      <c r="AY88" s="26" t="n">
        <f aca="false">IF(AY82&gt;InputDataA_GeneralAssumptions!$E$89,InputDataA_GeneralAssumptions!$E$88,AX88+(InputDataA_GeneralAssumptions!$E$88-$I88)/(InputDataA_GeneralAssumptions!$E$89-InputDataA_GeneralAssumptions!$D$7))</f>
      </c>
      <c r="AZ88" s="26" t="n">
        <f aca="false">IF(AZ82&gt;InputDataA_GeneralAssumptions!$E$89,InputDataA_GeneralAssumptions!$E$88,AY88+(InputDataA_GeneralAssumptions!$E$88-$I88)/(InputDataA_GeneralAssumptions!$E$89-InputDataA_GeneralAssumptions!$D$7))</f>
      </c>
      <c r="BA88" s="26" t="n">
        <f aca="false">IF(BA82&gt;InputDataA_GeneralAssumptions!$E$89,InputDataA_GeneralAssumptions!$E$88,AZ88+(InputDataA_GeneralAssumptions!$E$88-$I88)/(InputDataA_GeneralAssumptions!$E$89-InputDataA_GeneralAssumptions!$D$7))</f>
      </c>
      <c r="BB88" s="26" t="n">
        <f aca="false">IF(BB82&gt;InputDataA_GeneralAssumptions!$E$89,InputDataA_GeneralAssumptions!$E$88,BA88+(InputDataA_GeneralAssumptions!$E$88-$I88)/(InputDataA_GeneralAssumptions!$E$89-InputDataA_GeneralAssumptions!$D$7))</f>
      </c>
      <c r="BC88" s="26" t="n">
        <f aca="false">IF(BC82&gt;InputDataA_GeneralAssumptions!$E$89,InputDataA_GeneralAssumptions!$E$88,BB88+(InputDataA_GeneralAssumptions!$E$88-$I88)/(InputDataA_GeneralAssumptions!$E$89-InputDataA_GeneralAssumptions!$D$7))</f>
      </c>
      <c r="BD88" s="26" t="n">
        <f aca="false">IF(BD82&gt;InputDataA_GeneralAssumptions!$E$89,InputDataA_GeneralAssumptions!$E$88,BC88+(InputDataA_GeneralAssumptions!$E$88-$I88)/(InputDataA_GeneralAssumptions!$E$89-InputDataA_GeneralAssumptions!$D$7))</f>
      </c>
      <c r="BE88" s="26" t="n">
        <f aca="false">IF(BE82&gt;InputDataA_GeneralAssumptions!$E$89,InputDataA_GeneralAssumptions!$E$88,BD88+(InputDataA_GeneralAssumptions!$E$88-$I88)/(InputDataA_GeneralAssumptions!$E$89-InputDataA_GeneralAssumptions!$D$7))</f>
      </c>
      <c r="BF88" s="26" t="n">
        <f aca="false">IF(BF82&gt;InputDataA_GeneralAssumptions!$E$89,InputDataA_GeneralAssumptions!$E$88,BE88+(InputDataA_GeneralAssumptions!$E$88-$I88)/(InputDataA_GeneralAssumptions!$E$89-InputDataA_GeneralAssumptions!$D$7))</f>
      </c>
      <c r="BG88" s="26" t="n">
        <f aca="false">IF(BG82&gt;InputDataA_GeneralAssumptions!$E$89,InputDataA_GeneralAssumptions!$E$88,BF88+(InputDataA_GeneralAssumptions!$E$88-$I88)/(InputDataA_GeneralAssumptions!$E$89-InputDataA_GeneralAssumptions!$D$7))</f>
      </c>
      <c r="BH88" s="26" t="n">
        <f aca="false">IF(BH82&gt;InputDataA_GeneralAssumptions!$E$89,InputDataA_GeneralAssumptions!$E$88,BG88+(InputDataA_GeneralAssumptions!$E$88-$I88)/(InputDataA_GeneralAssumptions!$E$89-InputDataA_GeneralAssumptions!$D$7))</f>
      </c>
      <c r="BI88" s="26" t="n">
        <f aca="false">IF(BI82&gt;InputDataA_GeneralAssumptions!$E$89,InputDataA_GeneralAssumptions!$E$88,BH88+(InputDataA_GeneralAssumptions!$E$88-$I88)/(InputDataA_GeneralAssumptions!$E$89-InputDataA_GeneralAssumptions!$D$7))</f>
      </c>
      <c r="BJ88" s="26" t="n">
        <f aca="false">IF(BJ82&gt;InputDataA_GeneralAssumptions!$E$89,InputDataA_GeneralAssumptions!$E$88,BI88+(InputDataA_GeneralAssumptions!$E$88-$I88)/(InputDataA_GeneralAssumptions!$E$89-InputDataA_GeneralAssumptions!$D$7))</f>
      </c>
      <c r="BK88" s="26" t="n">
        <f aca="false">IF(BK82&gt;InputDataA_GeneralAssumptions!$E$89,InputDataA_GeneralAssumptions!$E$88,BJ88+(InputDataA_GeneralAssumptions!$E$88-$I88)/(InputDataA_GeneralAssumptions!$E$89-InputDataA_GeneralAssumptions!$D$7))</f>
      </c>
      <c r="BL88" s="26" t="n">
        <f aca="false">IF(BL82&gt;InputDataA_GeneralAssumptions!$E$89,InputDataA_GeneralAssumptions!$E$88,BK88+(InputDataA_GeneralAssumptions!$E$88-$I88)/(InputDataA_GeneralAssumptions!$E$89-InputDataA_GeneralAssumptions!$D$7))</f>
      </c>
      <c r="BM88" s="26" t="n">
        <f aca="false">IF(BM82&gt;InputDataA_GeneralAssumptions!$E$89,InputDataA_GeneralAssumptions!$E$88,BL88+(InputDataA_GeneralAssumptions!$E$88-$I88)/(InputDataA_GeneralAssumptions!$E$89-InputDataA_GeneralAssumptions!$D$7))</f>
      </c>
      <c r="BN88" s="26" t="n">
        <f aca="false">IF(BN82&gt;InputDataA_GeneralAssumptions!$E$89,InputDataA_GeneralAssumptions!$E$88,BM88+(InputDataA_GeneralAssumptions!$E$88-$I88)/(InputDataA_GeneralAssumptions!$E$89-InputDataA_GeneralAssumptions!$D$7))</f>
      </c>
      <c r="BO88" s="26" t="n">
        <f aca="false">IF(BO82&gt;InputDataA_GeneralAssumptions!$E$89,InputDataA_GeneralAssumptions!$E$88,BN88+(InputDataA_GeneralAssumptions!$E$88-$I88)/(InputDataA_GeneralAssumptions!$E$89-InputDataA_GeneralAssumptions!$D$7))</f>
      </c>
      <c r="BP88" s="26" t="n">
        <f aca="false">IF(BP82&gt;InputDataA_GeneralAssumptions!$E$89,InputDataA_GeneralAssumptions!$E$88,BO88+(InputDataA_GeneralAssumptions!$E$88-$I88)/(InputDataA_GeneralAssumptions!$E$89-InputDataA_GeneralAssumptions!$D$7))</f>
      </c>
      <c r="BQ88" s="26" t="n">
        <f aca="false">IF(BQ82&gt;InputDataA_GeneralAssumptions!$E$89,InputDataA_GeneralAssumptions!$E$88,BP88+(InputDataA_GeneralAssumptions!$E$88-$I88)/(InputDataA_GeneralAssumptions!$E$89-InputDataA_GeneralAssumptions!$D$7))</f>
      </c>
      <c r="BR88" s="26" t="n">
        <f aca="false">IF(BR82&gt;InputDataA_GeneralAssumptions!$E$89,InputDataA_GeneralAssumptions!$E$88,BQ88+(InputDataA_GeneralAssumptions!$E$88-$I88)/(InputDataA_GeneralAssumptions!$E$89-InputDataA_GeneralAssumptions!$D$7))</f>
      </c>
      <c r="BS88" s="26" t="n">
        <f aca="false">IF(BS82&gt;InputDataA_GeneralAssumptions!$E$89,InputDataA_GeneralAssumptions!$E$88,BR88+(InputDataA_GeneralAssumptions!$E$88-$I88)/(InputDataA_GeneralAssumptions!$E$89-InputDataA_GeneralAssumptions!$D$7))</f>
      </c>
      <c r="BT88" s="26" t="n">
        <f aca="false">IF(BT82&gt;InputDataA_GeneralAssumptions!$E$89,InputDataA_GeneralAssumptions!$E$88,BS88+(InputDataA_GeneralAssumptions!$E$88-$I88)/(InputDataA_GeneralAssumptions!$E$89-InputDataA_GeneralAssumptions!$D$7))</f>
      </c>
      <c r="BU88" s="26" t="n">
        <f aca="false">IF(BU82&gt;InputDataA_GeneralAssumptions!$E$89,InputDataA_GeneralAssumptions!$E$88,BT88+(InputDataA_GeneralAssumptions!$E$88-$I88)/(InputDataA_GeneralAssumptions!$E$89-InputDataA_GeneralAssumptions!$D$7))</f>
      </c>
      <c r="BV88" s="26" t="n">
        <f aca="false">IF(BV82&gt;InputDataA_GeneralAssumptions!$E$89,InputDataA_GeneralAssumptions!$E$88,BU88+(InputDataA_GeneralAssumptions!$E$88-$I88)/(InputDataA_GeneralAssumptions!$E$89-InputDataA_GeneralAssumptions!$D$7))</f>
      </c>
      <c r="BW88" s="26" t="n">
        <f aca="false">IF(BW82&gt;InputDataA_GeneralAssumptions!$E$89,InputDataA_GeneralAssumptions!$E$88,BV88+(InputDataA_GeneralAssumptions!$E$88-$I88)/(InputDataA_GeneralAssumptions!$E$89-InputDataA_GeneralAssumptions!$D$7))</f>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c>
      <c r="J89" s="115" t="n">
        <f aca="false">IF(VLOOKUP(InputDataA_GeneralAssumptions!$D$87,DataSummary!$A$111:$B$112,2,FALSE())=1,J87,J88)</f>
      </c>
      <c r="K89" s="115" t="n">
        <f aca="false">IF(VLOOKUP(InputDataA_GeneralAssumptions!$D$87,DataSummary!$A$111:$B$112,2,FALSE())=1,K87,K88)</f>
      </c>
      <c r="L89" s="115" t="n">
        <f aca="false">IF(VLOOKUP(InputDataA_GeneralAssumptions!$D$87,DataSummary!$A$111:$B$112,2,FALSE())=1,L87,L88)</f>
      </c>
      <c r="M89" s="115" t="n">
        <f aca="false">IF(VLOOKUP(InputDataA_GeneralAssumptions!$D$87,DataSummary!$A$111:$B$112,2,FALSE())=1,M87,M88)</f>
      </c>
      <c r="N89" s="115" t="n">
        <f aca="false">IF(VLOOKUP(InputDataA_GeneralAssumptions!$D$87,DataSummary!$A$111:$B$112,2,FALSE())=1,N87,N88)</f>
      </c>
      <c r="O89" s="115" t="n">
        <f aca="false">IF(VLOOKUP(InputDataA_GeneralAssumptions!$D$87,DataSummary!$A$111:$B$112,2,FALSE())=1,O87,O88)</f>
      </c>
      <c r="P89" s="115" t="n">
        <f aca="false">IF(VLOOKUP(InputDataA_GeneralAssumptions!$D$87,DataSummary!$A$111:$B$112,2,FALSE())=1,P87,P88)</f>
      </c>
      <c r="Q89" s="115" t="n">
        <f aca="false">IF(VLOOKUP(InputDataA_GeneralAssumptions!$D$87,DataSummary!$A$111:$B$112,2,FALSE())=1,Q87,Q88)</f>
      </c>
      <c r="R89" s="115" t="n">
        <f aca="false">IF(VLOOKUP(InputDataA_GeneralAssumptions!$D$87,DataSummary!$A$111:$B$112,2,FALSE())=1,R87,R88)</f>
      </c>
      <c r="S89" s="115" t="n">
        <f aca="false">IF(VLOOKUP(InputDataA_GeneralAssumptions!$D$87,DataSummary!$A$111:$B$112,2,FALSE())=1,S87,S88)</f>
      </c>
      <c r="T89" s="115" t="n">
        <f aca="false">IF(VLOOKUP(InputDataA_GeneralAssumptions!$D$87,DataSummary!$A$111:$B$112,2,FALSE())=1,T87,T88)</f>
      </c>
      <c r="U89" s="115" t="n">
        <f aca="false">IF(VLOOKUP(InputDataA_GeneralAssumptions!$D$87,DataSummary!$A$111:$B$112,2,FALSE())=1,U87,U88)</f>
      </c>
      <c r="V89" s="115" t="n">
        <f aca="false">IF(VLOOKUP(InputDataA_GeneralAssumptions!$D$87,DataSummary!$A$111:$B$112,2,FALSE())=1,V87,V88)</f>
      </c>
      <c r="W89" s="115" t="n">
        <f aca="false">IF(VLOOKUP(InputDataA_GeneralAssumptions!$D$87,DataSummary!$A$111:$B$112,2,FALSE())=1,W87,W88)</f>
      </c>
      <c r="X89" s="115" t="n">
        <f aca="false">IF(VLOOKUP(InputDataA_GeneralAssumptions!$D$87,DataSummary!$A$111:$B$112,2,FALSE())=1,X87,X88)</f>
      </c>
      <c r="Y89" s="115" t="n">
        <f aca="false">IF(VLOOKUP(InputDataA_GeneralAssumptions!$D$87,DataSummary!$A$111:$B$112,2,FALSE())=1,Y87,Y88)</f>
      </c>
      <c r="Z89" s="115" t="n">
        <f aca="false">IF(VLOOKUP(InputDataA_GeneralAssumptions!$D$87,DataSummary!$A$111:$B$112,2,FALSE())=1,Z87,Z88)</f>
      </c>
      <c r="AA89" s="115" t="n">
        <f aca="false">IF(VLOOKUP(InputDataA_GeneralAssumptions!$D$87,DataSummary!$A$111:$B$112,2,FALSE())=1,AA87,AA88)</f>
      </c>
      <c r="AB89" s="115" t="n">
        <f aca="false">IF(VLOOKUP(InputDataA_GeneralAssumptions!$D$87,DataSummary!$A$111:$B$112,2,FALSE())=1,AB87,AB88)</f>
      </c>
      <c r="AC89" s="115" t="n">
        <f aca="false">IF(VLOOKUP(InputDataA_GeneralAssumptions!$D$87,DataSummary!$A$111:$B$112,2,FALSE())=1,AC87,AC88)</f>
      </c>
      <c r="AD89" s="115" t="n">
        <f aca="false">IF(VLOOKUP(InputDataA_GeneralAssumptions!$D$87,DataSummary!$A$111:$B$112,2,FALSE())=1,AD87,AD88)</f>
      </c>
      <c r="AE89" s="115" t="n">
        <f aca="false">IF(VLOOKUP(InputDataA_GeneralAssumptions!$D$87,DataSummary!$A$111:$B$112,2,FALSE())=1,AE87,AE88)</f>
      </c>
      <c r="AF89" s="115" t="n">
        <f aca="false">IF(VLOOKUP(InputDataA_GeneralAssumptions!$D$87,DataSummary!$A$111:$B$112,2,FALSE())=1,AF87,AF88)</f>
      </c>
      <c r="AG89" s="115" t="n">
        <f aca="false">IF(VLOOKUP(InputDataA_GeneralAssumptions!$D$87,DataSummary!$A$111:$B$112,2,FALSE())=1,AG87,AG88)</f>
      </c>
      <c r="AH89" s="115" t="n">
        <f aca="false">IF(VLOOKUP(InputDataA_GeneralAssumptions!$D$87,DataSummary!$A$111:$B$112,2,FALSE())=1,AH87,AH88)</f>
      </c>
      <c r="AI89" s="115" t="n">
        <f aca="false">IF(VLOOKUP(InputDataA_GeneralAssumptions!$D$87,DataSummary!$A$111:$B$112,2,FALSE())=1,AI87,AI88)</f>
      </c>
      <c r="AJ89" s="115" t="n">
        <f aca="false">IF(VLOOKUP(InputDataA_GeneralAssumptions!$D$87,DataSummary!$A$111:$B$112,2,FALSE())=1,AJ87,AJ88)</f>
      </c>
      <c r="AK89" s="115" t="n">
        <f aca="false">IF(VLOOKUP(InputDataA_GeneralAssumptions!$D$87,DataSummary!$A$111:$B$112,2,FALSE())=1,AK87,AK88)</f>
      </c>
      <c r="AL89" s="115" t="n">
        <f aca="false">IF(VLOOKUP(InputDataA_GeneralAssumptions!$D$87,DataSummary!$A$111:$B$112,2,FALSE())=1,AL87,AL88)</f>
      </c>
      <c r="AM89" s="115" t="n">
        <f aca="false">IF(VLOOKUP(InputDataA_GeneralAssumptions!$D$87,DataSummary!$A$111:$B$112,2,FALSE())=1,AM87,AM88)</f>
      </c>
      <c r="AN89" s="115" t="n">
        <f aca="false">IF(VLOOKUP(InputDataA_GeneralAssumptions!$D$87,DataSummary!$A$111:$B$112,2,FALSE())=1,AN87,AN88)</f>
      </c>
      <c r="AO89" s="115" t="n">
        <f aca="false">IF(VLOOKUP(InputDataA_GeneralAssumptions!$D$87,DataSummary!$A$111:$B$112,2,FALSE())=1,AO87,AO88)</f>
      </c>
      <c r="AP89" s="115" t="n">
        <f aca="false">IF(VLOOKUP(InputDataA_GeneralAssumptions!$D$87,DataSummary!$A$111:$B$112,2,FALSE())=1,AP87,AP88)</f>
      </c>
      <c r="AQ89" s="115" t="n">
        <f aca="false">IF(VLOOKUP(InputDataA_GeneralAssumptions!$D$87,DataSummary!$A$111:$B$112,2,FALSE())=1,AQ87,AQ88)</f>
      </c>
      <c r="AR89" s="115" t="n">
        <f aca="false">IF(VLOOKUP(InputDataA_GeneralAssumptions!$D$87,DataSummary!$A$111:$B$112,2,FALSE())=1,AR87,AR88)</f>
      </c>
      <c r="AS89" s="115" t="n">
        <f aca="false">IF(VLOOKUP(InputDataA_GeneralAssumptions!$D$87,DataSummary!$A$111:$B$112,2,FALSE())=1,AS87,AS88)</f>
      </c>
      <c r="AT89" s="115" t="n">
        <f aca="false">IF(VLOOKUP(InputDataA_GeneralAssumptions!$D$87,DataSummary!$A$111:$B$112,2,FALSE())=1,AT87,AT88)</f>
      </c>
      <c r="AU89" s="115" t="n">
        <f aca="false">IF(VLOOKUP(InputDataA_GeneralAssumptions!$D$87,DataSummary!$A$111:$B$112,2,FALSE())=1,AU87,AU88)</f>
      </c>
      <c r="AV89" s="115" t="n">
        <f aca="false">IF(VLOOKUP(InputDataA_GeneralAssumptions!$D$87,DataSummary!$A$111:$B$112,2,FALSE())=1,AV87,AV88)</f>
      </c>
      <c r="AW89" s="115" t="n">
        <f aca="false">IF(VLOOKUP(InputDataA_GeneralAssumptions!$D$87,DataSummary!$A$111:$B$112,2,FALSE())=1,AW87,AW88)</f>
      </c>
      <c r="AX89" s="115" t="n">
        <f aca="false">IF(VLOOKUP(InputDataA_GeneralAssumptions!$D$87,DataSummary!$A$111:$B$112,2,FALSE())=1,AX87,AX88)</f>
      </c>
      <c r="AY89" s="115" t="n">
        <f aca="false">IF(VLOOKUP(InputDataA_GeneralAssumptions!$D$87,DataSummary!$A$111:$B$112,2,FALSE())=1,AY87,AY88)</f>
      </c>
      <c r="AZ89" s="115" t="n">
        <f aca="false">IF(VLOOKUP(InputDataA_GeneralAssumptions!$D$87,DataSummary!$A$111:$B$112,2,FALSE())=1,AZ87,AZ88)</f>
      </c>
      <c r="BA89" s="115" t="n">
        <f aca="false">IF(VLOOKUP(InputDataA_GeneralAssumptions!$D$87,DataSummary!$A$111:$B$112,2,FALSE())=1,BA87,BA88)</f>
      </c>
      <c r="BB89" s="115" t="n">
        <f aca="false">IF(VLOOKUP(InputDataA_GeneralAssumptions!$D$87,DataSummary!$A$111:$B$112,2,FALSE())=1,BB87,BB88)</f>
      </c>
      <c r="BC89" s="115" t="n">
        <f aca="false">IF(VLOOKUP(InputDataA_GeneralAssumptions!$D$87,DataSummary!$A$111:$B$112,2,FALSE())=1,BC87,BC88)</f>
      </c>
      <c r="BD89" s="115" t="n">
        <f aca="false">IF(VLOOKUP(InputDataA_GeneralAssumptions!$D$87,DataSummary!$A$111:$B$112,2,FALSE())=1,BD87,BD88)</f>
      </c>
      <c r="BE89" s="115" t="n">
        <f aca="false">IF(VLOOKUP(InputDataA_GeneralAssumptions!$D$87,DataSummary!$A$111:$B$112,2,FALSE())=1,BE87,BE88)</f>
      </c>
      <c r="BF89" s="115" t="n">
        <f aca="false">IF(VLOOKUP(InputDataA_GeneralAssumptions!$D$87,DataSummary!$A$111:$B$112,2,FALSE())=1,BF87,BF88)</f>
      </c>
      <c r="BG89" s="115" t="n">
        <f aca="false">IF(VLOOKUP(InputDataA_GeneralAssumptions!$D$87,DataSummary!$A$111:$B$112,2,FALSE())=1,BG87,BG88)</f>
      </c>
      <c r="BH89" s="115" t="n">
        <f aca="false">IF(VLOOKUP(InputDataA_GeneralAssumptions!$D$87,DataSummary!$A$111:$B$112,2,FALSE())=1,BH87,BH88)</f>
      </c>
      <c r="BI89" s="115" t="n">
        <f aca="false">IF(VLOOKUP(InputDataA_GeneralAssumptions!$D$87,DataSummary!$A$111:$B$112,2,FALSE())=1,BI87,BI88)</f>
      </c>
      <c r="BJ89" s="115" t="n">
        <f aca="false">IF(VLOOKUP(InputDataA_GeneralAssumptions!$D$87,DataSummary!$A$111:$B$112,2,FALSE())=1,BJ87,BJ88)</f>
      </c>
      <c r="BK89" s="115" t="n">
        <f aca="false">IF(VLOOKUP(InputDataA_GeneralAssumptions!$D$87,DataSummary!$A$111:$B$112,2,FALSE())=1,BK87,BK88)</f>
      </c>
      <c r="BL89" s="115" t="n">
        <f aca="false">IF(VLOOKUP(InputDataA_GeneralAssumptions!$D$87,DataSummary!$A$111:$B$112,2,FALSE())=1,BL87,BL88)</f>
      </c>
      <c r="BM89" s="115" t="n">
        <f aca="false">IF(VLOOKUP(InputDataA_GeneralAssumptions!$D$87,DataSummary!$A$111:$B$112,2,FALSE())=1,BM87,BM88)</f>
      </c>
      <c r="BN89" s="115" t="n">
        <f aca="false">IF(VLOOKUP(InputDataA_GeneralAssumptions!$D$87,DataSummary!$A$111:$B$112,2,FALSE())=1,BN87,BN88)</f>
      </c>
      <c r="BO89" s="115" t="n">
        <f aca="false">IF(VLOOKUP(InputDataA_GeneralAssumptions!$D$87,DataSummary!$A$111:$B$112,2,FALSE())=1,BO87,BO88)</f>
      </c>
      <c r="BP89" s="115" t="n">
        <f aca="false">IF(VLOOKUP(InputDataA_GeneralAssumptions!$D$87,DataSummary!$A$111:$B$112,2,FALSE())=1,BP87,BP88)</f>
      </c>
      <c r="BQ89" s="115" t="n">
        <f aca="false">IF(VLOOKUP(InputDataA_GeneralAssumptions!$D$87,DataSummary!$A$111:$B$112,2,FALSE())=1,BQ87,BQ88)</f>
      </c>
      <c r="BR89" s="115" t="n">
        <f aca="false">IF(VLOOKUP(InputDataA_GeneralAssumptions!$D$87,DataSummary!$A$111:$B$112,2,FALSE())=1,BR87,BR88)</f>
      </c>
      <c r="BS89" s="115" t="n">
        <f aca="false">IF(VLOOKUP(InputDataA_GeneralAssumptions!$D$87,DataSummary!$A$111:$B$112,2,FALSE())=1,BS87,BS88)</f>
      </c>
      <c r="BT89" s="115" t="n">
        <f aca="false">IF(VLOOKUP(InputDataA_GeneralAssumptions!$D$87,DataSummary!$A$111:$B$112,2,FALSE())=1,BT87,BT88)</f>
      </c>
      <c r="BU89" s="115" t="n">
        <f aca="false">IF(VLOOKUP(InputDataA_GeneralAssumptions!$D$87,DataSummary!$A$111:$B$112,2,FALSE())=1,BU87,BU88)</f>
      </c>
      <c r="BV89" s="115" t="n">
        <f aca="false">IF(VLOOKUP(InputDataA_GeneralAssumptions!$D$87,DataSummary!$A$111:$B$112,2,FALSE())=1,BV87,BV88)</f>
      </c>
      <c r="BW89" s="115" t="n">
        <f aca="false">IF(VLOOKUP(InputDataA_GeneralAssumptions!$D$87,DataSummary!$A$111:$B$112,2,FALSE())=1,BW87,BW88)</f>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c>
      <c r="D91" s="66" t="str">
        <f aca="false">DataSummary!N4</f>
      </c>
      <c r="E91" s="67" t="str">
        <f aca="false">DataSummary!N5</f>
      </c>
      <c r="F91" s="101" t="str">
        <f aca="false">D92</f>
      </c>
      <c r="G91" s="193" t="s">
        <v>185</v>
      </c>
      <c r="H91" s="102" t="s">
        <v>117</v>
      </c>
      <c r="I91" s="182" t="n">
        <f aca="false">InputDataA_GeneralAssumptions!$D$7</f>
      </c>
      <c r="J91" s="104" t="n">
        <f aca="false">I91+1</f>
      </c>
      <c r="K91" s="104" t="n">
        <f aca="false">J91+1</f>
      </c>
      <c r="L91" s="104" t="n">
        <f aca="false">K91+1</f>
      </c>
      <c r="M91" s="104" t="n">
        <f aca="false">L91+1</f>
      </c>
      <c r="N91" s="104" t="n">
        <f aca="false">M91+1</f>
      </c>
      <c r="O91" s="104" t="n">
        <f aca="false">N91+1</f>
      </c>
      <c r="P91" s="104" t="n">
        <f aca="false">O91+1</f>
      </c>
      <c r="Q91" s="104" t="n">
        <f aca="false">P91+1</f>
      </c>
      <c r="R91" s="104" t="n">
        <f aca="false">Q91+1</f>
      </c>
      <c r="S91" s="104" t="n">
        <f aca="false">R91+1</f>
      </c>
      <c r="T91" s="104" t="n">
        <f aca="false">S91+1</f>
      </c>
      <c r="U91" s="104" t="n">
        <f aca="false">T91+1</f>
      </c>
      <c r="V91" s="104" t="n">
        <f aca="false">U91+1</f>
      </c>
      <c r="W91" s="104" t="n">
        <f aca="false">V91+1</f>
      </c>
      <c r="X91" s="104" t="n">
        <f aca="false">W91+1</f>
      </c>
      <c r="Y91" s="104" t="n">
        <f aca="false">X91+1</f>
      </c>
      <c r="Z91" s="104" t="n">
        <f aca="false">Y91+1</f>
      </c>
      <c r="AA91" s="104" t="n">
        <f aca="false">Z91+1</f>
      </c>
      <c r="AB91" s="104" t="n">
        <f aca="false">AA91+1</f>
      </c>
      <c r="AC91" s="104" t="n">
        <f aca="false">AB91+1</f>
      </c>
      <c r="AD91" s="104" t="n">
        <f aca="false">AC91+1</f>
      </c>
      <c r="AE91" s="104" t="n">
        <f aca="false">AD91+1</f>
      </c>
      <c r="AF91" s="104" t="n">
        <f aca="false">AE91+1</f>
      </c>
      <c r="AG91" s="104" t="n">
        <f aca="false">AF91+1</f>
      </c>
      <c r="AH91" s="104" t="n">
        <f aca="false">AG91+1</f>
      </c>
      <c r="AI91" s="104" t="n">
        <f aca="false">AH91+1</f>
      </c>
      <c r="AJ91" s="104" t="n">
        <f aca="false">AI91+1</f>
      </c>
      <c r="AK91" s="104" t="n">
        <f aca="false">AJ91+1</f>
      </c>
      <c r="AL91" s="104" t="n">
        <f aca="false">AK91+1</f>
      </c>
      <c r="AM91" s="104" t="n">
        <f aca="false">AL91+1</f>
      </c>
      <c r="AN91" s="104" t="n">
        <f aca="false">AM91+1</f>
      </c>
      <c r="AO91" s="104" t="n">
        <f aca="false">AN91+1</f>
      </c>
      <c r="AP91" s="104" t="n">
        <f aca="false">AO91+1</f>
      </c>
      <c r="AQ91" s="104" t="n">
        <f aca="false">AP91+1</f>
      </c>
      <c r="AR91" s="104" t="n">
        <f aca="false">AQ91+1</f>
      </c>
      <c r="AS91" s="105" t="n">
        <f aca="false">AR91+1</f>
      </c>
      <c r="AT91" s="104" t="n">
        <f aca="false">AS91+1</f>
      </c>
      <c r="AU91" s="104" t="n">
        <f aca="false">AT91+1</f>
      </c>
      <c r="AV91" s="104" t="n">
        <f aca="false">AU91+1</f>
      </c>
      <c r="AW91" s="104" t="n">
        <f aca="false">AV91+1</f>
      </c>
      <c r="AX91" s="104" t="n">
        <f aca="false">AW91+1</f>
      </c>
      <c r="AY91" s="104" t="n">
        <f aca="false">AX91+1</f>
      </c>
      <c r="AZ91" s="104" t="n">
        <f aca="false">AY91+1</f>
      </c>
      <c r="BA91" s="104" t="n">
        <f aca="false">AZ91+1</f>
      </c>
      <c r="BB91" s="104" t="n">
        <f aca="false">BA91+1</f>
      </c>
      <c r="BC91" s="104" t="n">
        <f aca="false">BB91+1</f>
      </c>
      <c r="BD91" s="104" t="n">
        <f aca="false">BC91+1</f>
      </c>
      <c r="BE91" s="104" t="n">
        <f aca="false">BD91+1</f>
      </c>
      <c r="BF91" s="104" t="n">
        <f aca="false">BE91+1</f>
      </c>
      <c r="BG91" s="104" t="n">
        <f aca="false">BF91+1</f>
      </c>
      <c r="BH91" s="104" t="n">
        <f aca="false">BG91+1</f>
      </c>
      <c r="BI91" s="104" t="n">
        <f aca="false">BH91+1</f>
      </c>
      <c r="BJ91" s="104" t="n">
        <f aca="false">BI91+1</f>
      </c>
      <c r="BK91" s="104" t="n">
        <f aca="false">BJ91+1</f>
      </c>
      <c r="BL91" s="104" t="n">
        <f aca="false">BK91+1</f>
      </c>
      <c r="BM91" s="104" t="n">
        <f aca="false">BL91+1</f>
      </c>
      <c r="BN91" s="104" t="n">
        <f aca="false">BM91+1</f>
      </c>
      <c r="BO91" s="104" t="n">
        <f aca="false">BN91+1</f>
      </c>
      <c r="BP91" s="104" t="n">
        <f aca="false">BO91+1</f>
      </c>
      <c r="BQ91" s="104" t="n">
        <f aca="false">BP91+1</f>
      </c>
      <c r="BR91" s="104" t="n">
        <f aca="false">BQ91+1</f>
      </c>
      <c r="BS91" s="104" t="n">
        <f aca="false">BR91+1</f>
      </c>
      <c r="BT91" s="104" t="n">
        <f aca="false">BS91+1</f>
      </c>
      <c r="BU91" s="104" t="n">
        <f aca="false">BT91+1</f>
      </c>
      <c r="BV91" s="104" t="n">
        <f aca="false">BU91+1</f>
      </c>
      <c r="BW91" s="105" t="n">
        <f aca="false">BV91+1</f>
      </c>
    </row>
    <row r="92" customFormat="false" ht="15.75" hidden="false" customHeight="false" outlineLevel="0" collapsed="false">
      <c r="B92" s="194"/>
      <c r="C92" s="192"/>
      <c r="D92" s="120" t="s">
        <v>129</v>
      </c>
      <c r="E92" s="120"/>
      <c r="F92" s="195" t="str">
        <f aca="false">DataSummary!N4</f>
      </c>
      <c r="G92" s="107" t="s">
        <v>120</v>
      </c>
      <c r="H92" s="108" t="s">
        <v>100</v>
      </c>
      <c r="I92" s="121" t="n">
        <f aca="false">I93</f>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c>
      <c r="AU92" s="121" t="n">
        <f aca="false">AT92</f>
      </c>
      <c r="AV92" s="121" t="n">
        <f aca="false">AU92</f>
      </c>
      <c r="AW92" s="121" t="n">
        <f aca="false">AV92</f>
      </c>
      <c r="AX92" s="121" t="n">
        <f aca="false">AW92</f>
      </c>
      <c r="AY92" s="121" t="n">
        <f aca="false">AX92</f>
      </c>
      <c r="AZ92" s="121" t="n">
        <f aca="false">AY92</f>
      </c>
      <c r="BA92" s="121" t="n">
        <f aca="false">AZ92</f>
      </c>
      <c r="BB92" s="121" t="n">
        <f aca="false">BA92</f>
      </c>
      <c r="BC92" s="121" t="n">
        <f aca="false">BB92</f>
      </c>
      <c r="BD92" s="121" t="n">
        <f aca="false">BC92</f>
      </c>
      <c r="BE92" s="121" t="n">
        <f aca="false">BD92</f>
      </c>
      <c r="BF92" s="121" t="n">
        <f aca="false">BE92</f>
      </c>
      <c r="BG92" s="121" t="n">
        <f aca="false">BF92</f>
      </c>
      <c r="BH92" s="121" t="n">
        <f aca="false">BG92</f>
      </c>
      <c r="BI92" s="121" t="n">
        <f aca="false">BH92</f>
      </c>
      <c r="BJ92" s="121" t="n">
        <f aca="false">BI92</f>
      </c>
      <c r="BK92" s="121" t="n">
        <f aca="false">BJ92</f>
      </c>
      <c r="BL92" s="121" t="n">
        <f aca="false">BK92</f>
      </c>
      <c r="BM92" s="121" t="n">
        <f aca="false">BL92</f>
      </c>
      <c r="BN92" s="121" t="n">
        <f aca="false">BM92</f>
      </c>
      <c r="BO92" s="121" t="n">
        <f aca="false">BN92</f>
      </c>
      <c r="BP92" s="121" t="n">
        <f aca="false">BO92</f>
      </c>
      <c r="BQ92" s="121" t="n">
        <f aca="false">BP92</f>
      </c>
      <c r="BR92" s="121" t="n">
        <f aca="false">BQ92</f>
      </c>
      <c r="BS92" s="121" t="n">
        <f aca="false">BR92</f>
      </c>
      <c r="BT92" s="121" t="n">
        <f aca="false">BS92</f>
      </c>
      <c r="BU92" s="121" t="n">
        <f aca="false">BT92</f>
      </c>
      <c r="BV92" s="121" t="n">
        <f aca="false">BU92</f>
      </c>
      <c r="BW92" s="122" t="n">
        <f aca="false">BV92</f>
      </c>
    </row>
    <row r="93" customFormat="false" ht="15.75" hidden="false" customHeight="false" outlineLevel="0" collapsed="false">
      <c r="B93" s="54" t="s">
        <v>186</v>
      </c>
      <c r="C93" s="55" t="s">
        <v>119</v>
      </c>
      <c r="D93" s="196" t="n">
        <f aca="false">IF(ISNUMBER(DataSummary!D42)=TRUE(),DataSummary!D42,".")</f>
      </c>
      <c r="E93" s="196"/>
      <c r="F93" s="195"/>
      <c r="G93" s="111" t="s">
        <v>124</v>
      </c>
      <c r="H93" s="108" t="s">
        <v>100</v>
      </c>
      <c r="I93" s="26" t="n">
        <f aca="false">IF(ISNUMBER(DataSummary!F81),DataSummary!F81,"#N/A")</f>
      </c>
      <c r="J93" s="26" t="n">
        <f aca="false">IF(ISNUMBER(DataSummary!G81),DataSummary!G81,"#N/A")</f>
      </c>
      <c r="K93" s="26" t="n">
        <f aca="false">IF(ISNUMBER(DataSummary!H81),DataSummary!H81,"#N/A")</f>
      </c>
      <c r="L93" s="26" t="n">
        <f aca="false">IF(ISNUMBER(DataSummary!I81),DataSummary!I81,"#N/A")</f>
      </c>
      <c r="M93" s="26" t="n">
        <f aca="false">IF(ISNUMBER(DataSummary!J81),DataSummary!J81,"#N/A")</f>
      </c>
      <c r="N93" s="26" t="n">
        <f aca="false">IF(ISNUMBER(DataSummary!K81),DataSummary!K81,"#N/A")</f>
      </c>
      <c r="O93" s="26" t="n">
        <f aca="false">IF(ISNUMBER(DataSummary!L81),DataSummary!L81,"#N/A")</f>
      </c>
      <c r="P93" s="26" t="n">
        <f aca="false">IF(ISNUMBER(DataSummary!M81),DataSummary!M81,"#N/A")</f>
      </c>
      <c r="Q93" s="26" t="n">
        <f aca="false">IF(ISNUMBER(DataSummary!N81),DataSummary!N81,"#N/A")</f>
      </c>
      <c r="R93" s="26" t="n">
        <f aca="false">IF(ISNUMBER(DataSummary!O81),DataSummary!O81,"#N/A")</f>
      </c>
      <c r="S93" s="26" t="n">
        <f aca="false">IF(ISNUMBER(DataSummary!P81),DataSummary!P81,"#N/A")</f>
      </c>
      <c r="T93" s="26" t="n">
        <f aca="false">IF(ISNUMBER(DataSummary!Q81),DataSummary!Q81,"#N/A")</f>
      </c>
      <c r="U93" s="26" t="n">
        <f aca="false">IF(ISNUMBER(DataSummary!R81),DataSummary!R81,"#N/A")</f>
      </c>
      <c r="V93" s="26" t="n">
        <f aca="false">IF(ISNUMBER(DataSummary!S81),DataSummary!S81,"#N/A")</f>
      </c>
      <c r="W93" s="26" t="n">
        <f aca="false">IF(ISNUMBER(DataSummary!T81),DataSummary!T81,"#N/A")</f>
      </c>
      <c r="X93" s="26" t="n">
        <f aca="false">IF(ISNUMBER(DataSummary!U81),DataSummary!U81,"#N/A")</f>
      </c>
      <c r="Y93" s="26" t="n">
        <f aca="false">IF(ISNUMBER(DataSummary!V81),DataSummary!V81,"#N/A")</f>
      </c>
      <c r="Z93" s="26" t="n">
        <f aca="false">IF(ISNUMBER(DataSummary!W81),DataSummary!W81,"#N/A")</f>
      </c>
      <c r="AA93" s="26" t="n">
        <f aca="false">IF(ISNUMBER(DataSummary!X81),DataSummary!X81,"#N/A")</f>
      </c>
      <c r="AB93" s="26" t="n">
        <f aca="false">IF(ISNUMBER(DataSummary!Y81),DataSummary!Y81,"#N/A")</f>
      </c>
      <c r="AC93" s="26" t="n">
        <f aca="false">IF(ISNUMBER(DataSummary!Z81),DataSummary!Z81,"#N/A")</f>
      </c>
      <c r="AD93" s="26" t="n">
        <f aca="false">IF(ISNUMBER(DataSummary!AA81),DataSummary!AA81,"#N/A")</f>
      </c>
      <c r="AE93" s="26" t="n">
        <f aca="false">IF(ISNUMBER(DataSummary!AB81),DataSummary!AB81,"#N/A")</f>
      </c>
      <c r="AF93" s="26" t="n">
        <f aca="false">IF(ISNUMBER(DataSummary!AC81),DataSummary!AC81,"#N/A")</f>
      </c>
      <c r="AG93" s="26" t="n">
        <f aca="false">IF(ISNUMBER(DataSummary!AD81),DataSummary!AD81,"#N/A")</f>
      </c>
      <c r="AH93" s="26" t="n">
        <f aca="false">IF(ISNUMBER(DataSummary!AE81),DataSummary!AE81,"#N/A")</f>
      </c>
      <c r="AI93" s="26" t="n">
        <f aca="false">IF(ISNUMBER(DataSummary!AF81),DataSummary!AF81,"#N/A")</f>
      </c>
      <c r="AJ93" s="26" t="n">
        <f aca="false">IF(ISNUMBER(DataSummary!AG81),DataSummary!AG81,"#N/A")</f>
      </c>
      <c r="AK93" s="26" t="n">
        <f aca="false">IF(ISNUMBER(DataSummary!AH81),DataSummary!AH81,"#N/A")</f>
      </c>
      <c r="AL93" s="26" t="n">
        <f aca="false">IF(ISNUMBER(DataSummary!AI81),DataSummary!AI81,"#N/A")</f>
      </c>
      <c r="AM93" s="26" t="n">
        <f aca="false">IF(ISNUMBER(DataSummary!AJ81),DataSummary!AJ81,"#N/A")</f>
      </c>
      <c r="AN93" s="26" t="n">
        <f aca="false">IF(ISNUMBER(DataSummary!AK81),DataSummary!AK81,"#N/A")</f>
      </c>
      <c r="AO93" s="26" t="str">
        <f aca="false">IF(ISNUMBER(DataSummary!AL81),DataSummary!AL81,"#N/A")</f>
      </c>
      <c r="AP93" s="26" t="str">
        <f aca="false">IF(ISNUMBER(DataSummary!AM81),DataSummary!AM81,"#N/A")</f>
      </c>
      <c r="AQ93" s="26" t="str">
        <f aca="false">AP93</f>
      </c>
      <c r="AR93" s="26" t="str">
        <f aca="false">AQ93</f>
      </c>
      <c r="AS93" s="26" t="str">
        <f aca="false">AR93</f>
      </c>
      <c r="AT93" s="26" t="str">
        <f aca="false">AS93</f>
      </c>
      <c r="AU93" s="26" t="str">
        <f aca="false">AT93</f>
      </c>
      <c r="AV93" s="26" t="str">
        <f aca="false">AU93</f>
      </c>
      <c r="AW93" s="26" t="str">
        <f aca="false">AV93</f>
      </c>
      <c r="AX93" s="26" t="str">
        <f aca="false">AW93</f>
      </c>
      <c r="AY93" s="26" t="str">
        <f aca="false">AX93</f>
      </c>
      <c r="AZ93" s="26" t="str">
        <f aca="false">AY93</f>
      </c>
      <c r="BA93" s="26" t="str">
        <f aca="false">AZ93</f>
      </c>
      <c r="BB93" s="26" t="str">
        <f aca="false">BA93</f>
      </c>
      <c r="BC93" s="26" t="str">
        <f aca="false">BB93</f>
      </c>
      <c r="BD93" s="26" t="str">
        <f aca="false">BC93</f>
      </c>
      <c r="BE93" s="26" t="str">
        <f aca="false">BD93</f>
      </c>
      <c r="BF93" s="26" t="str">
        <f aca="false">BE93</f>
      </c>
      <c r="BG93" s="26" t="str">
        <f aca="false">BF93</f>
      </c>
      <c r="BH93" s="26" t="str">
        <f aca="false">BG93</f>
      </c>
      <c r="BI93" s="26" t="str">
        <f aca="false">BH93</f>
      </c>
      <c r="BJ93" s="26" t="str">
        <f aca="false">BI93</f>
      </c>
      <c r="BK93" s="26" t="str">
        <f aca="false">BJ93</f>
      </c>
      <c r="BL93" s="26" t="str">
        <f aca="false">BK93</f>
      </c>
      <c r="BM93" s="26" t="str">
        <f aca="false">BL93</f>
      </c>
      <c r="BN93" s="26" t="str">
        <f aca="false">BM93</f>
      </c>
      <c r="BO93" s="26" t="str">
        <f aca="false">BN93</f>
      </c>
      <c r="BP93" s="26" t="str">
        <f aca="false">BO93</f>
      </c>
      <c r="BQ93" s="26" t="str">
        <f aca="false">BP93</f>
      </c>
      <c r="BR93" s="26" t="str">
        <f aca="false">BQ93</f>
      </c>
      <c r="BS93" s="26" t="str">
        <f aca="false">BR93</f>
      </c>
      <c r="BT93" s="26" t="str">
        <f aca="false">BS93</f>
      </c>
      <c r="BU93" s="26" t="str">
        <f aca="false">BT93</f>
      </c>
      <c r="BV93" s="26" t="str">
        <f aca="false">BU93</f>
      </c>
      <c r="BW93" s="26" t="str">
        <f aca="false">BV93</f>
      </c>
    </row>
    <row r="94" customFormat="false" ht="15.75" hidden="false" customHeight="false" outlineLevel="0" collapsed="false">
      <c r="B94" s="54" t="str">
        <f aca="false">"Automated: Population growth rate by "&amp;DataSummary!AK79&amp;" --&gt;"</f>
      </c>
      <c r="C94" s="55" t="s">
        <v>119</v>
      </c>
      <c r="D94" s="196" t="n">
        <f aca="false">IF(ISNUMBER(DataSummary!D43)=TRUE(),DataSummary!D43,".")</f>
      </c>
      <c r="E94" s="196"/>
      <c r="F94" s="195"/>
      <c r="G94" s="114" t="s">
        <v>126</v>
      </c>
      <c r="H94" s="112" t="str">
        <f aca="false">H93</f>
      </c>
      <c r="I94" s="115" t="n">
        <f aca="false">IF(VLOOKUP(InputDataA_GeneralAssumptions!$D$92,DataSummary!$A$111:$B$112,2,FALSE())=1,I92,I93)</f>
      </c>
      <c r="J94" s="115" t="n">
        <f aca="false">IF(VLOOKUP(InputDataA_GeneralAssumptions!$D$92,DataSummary!$A$111:$B$112,2,FALSE())=1,J92,J93)</f>
      </c>
      <c r="K94" s="115" t="n">
        <f aca="false">IF(VLOOKUP(InputDataA_GeneralAssumptions!$D$92,DataSummary!$A$111:$B$112,2,FALSE())=1,K92,K93)</f>
      </c>
      <c r="L94" s="115" t="n">
        <f aca="false">IF(VLOOKUP(InputDataA_GeneralAssumptions!$D$92,DataSummary!$A$111:$B$112,2,FALSE())=1,L92,L93)</f>
      </c>
      <c r="M94" s="115" t="n">
        <f aca="false">IF(VLOOKUP(InputDataA_GeneralAssumptions!$D$92,DataSummary!$A$111:$B$112,2,FALSE())=1,M92,M93)</f>
      </c>
      <c r="N94" s="115" t="n">
        <f aca="false">IF(VLOOKUP(InputDataA_GeneralAssumptions!$D$92,DataSummary!$A$111:$B$112,2,FALSE())=1,N92,N93)</f>
      </c>
      <c r="O94" s="115" t="n">
        <f aca="false">IF(VLOOKUP(InputDataA_GeneralAssumptions!$D$92,DataSummary!$A$111:$B$112,2,FALSE())=1,O92,O93)</f>
      </c>
      <c r="P94" s="115" t="n">
        <f aca="false">IF(VLOOKUP(InputDataA_GeneralAssumptions!$D$92,DataSummary!$A$111:$B$112,2,FALSE())=1,P92,P93)</f>
      </c>
      <c r="Q94" s="115" t="n">
        <f aca="false">IF(VLOOKUP(InputDataA_GeneralAssumptions!$D$92,DataSummary!$A$111:$B$112,2,FALSE())=1,Q92,Q93)</f>
      </c>
      <c r="R94" s="115" t="n">
        <f aca="false">IF(VLOOKUP(InputDataA_GeneralAssumptions!$D$92,DataSummary!$A$111:$B$112,2,FALSE())=1,R92,R93)</f>
      </c>
      <c r="S94" s="115" t="n">
        <f aca="false">IF(VLOOKUP(InputDataA_GeneralAssumptions!$D$92,DataSummary!$A$111:$B$112,2,FALSE())=1,S92,S93)</f>
      </c>
      <c r="T94" s="115" t="n">
        <f aca="false">IF(VLOOKUP(InputDataA_GeneralAssumptions!$D$92,DataSummary!$A$111:$B$112,2,FALSE())=1,T92,T93)</f>
      </c>
      <c r="U94" s="115" t="n">
        <f aca="false">IF(VLOOKUP(InputDataA_GeneralAssumptions!$D$92,DataSummary!$A$111:$B$112,2,FALSE())=1,U92,U93)</f>
      </c>
      <c r="V94" s="115" t="n">
        <f aca="false">IF(VLOOKUP(InputDataA_GeneralAssumptions!$D$92,DataSummary!$A$111:$B$112,2,FALSE())=1,V92,V93)</f>
      </c>
      <c r="W94" s="115" t="n">
        <f aca="false">IF(VLOOKUP(InputDataA_GeneralAssumptions!$D$92,DataSummary!$A$111:$B$112,2,FALSE())=1,W92,W93)</f>
      </c>
      <c r="X94" s="115" t="n">
        <f aca="false">IF(VLOOKUP(InputDataA_GeneralAssumptions!$D$92,DataSummary!$A$111:$B$112,2,FALSE())=1,X92,X93)</f>
      </c>
      <c r="Y94" s="115" t="n">
        <f aca="false">IF(VLOOKUP(InputDataA_GeneralAssumptions!$D$92,DataSummary!$A$111:$B$112,2,FALSE())=1,Y92,Y93)</f>
      </c>
      <c r="Z94" s="115" t="n">
        <f aca="false">IF(VLOOKUP(InputDataA_GeneralAssumptions!$D$92,DataSummary!$A$111:$B$112,2,FALSE())=1,Z92,Z93)</f>
      </c>
      <c r="AA94" s="115" t="n">
        <f aca="false">IF(VLOOKUP(InputDataA_GeneralAssumptions!$D$92,DataSummary!$A$111:$B$112,2,FALSE())=1,AA92,AA93)</f>
      </c>
      <c r="AB94" s="115" t="n">
        <f aca="false">IF(VLOOKUP(InputDataA_GeneralAssumptions!$D$92,DataSummary!$A$111:$B$112,2,FALSE())=1,AB92,AB93)</f>
      </c>
      <c r="AC94" s="115" t="n">
        <f aca="false">IF(VLOOKUP(InputDataA_GeneralAssumptions!$D$92,DataSummary!$A$111:$B$112,2,FALSE())=1,AC92,AC93)</f>
      </c>
      <c r="AD94" s="115" t="n">
        <f aca="false">IF(VLOOKUP(InputDataA_GeneralAssumptions!$D$92,DataSummary!$A$111:$B$112,2,FALSE())=1,AD92,AD93)</f>
      </c>
      <c r="AE94" s="115" t="n">
        <f aca="false">IF(VLOOKUP(InputDataA_GeneralAssumptions!$D$92,DataSummary!$A$111:$B$112,2,FALSE())=1,AE92,AE93)</f>
      </c>
      <c r="AF94" s="115" t="n">
        <f aca="false">IF(VLOOKUP(InputDataA_GeneralAssumptions!$D$92,DataSummary!$A$111:$B$112,2,FALSE())=1,AF92,AF93)</f>
      </c>
      <c r="AG94" s="115" t="n">
        <f aca="false">IF(VLOOKUP(InputDataA_GeneralAssumptions!$D$92,DataSummary!$A$111:$B$112,2,FALSE())=1,AG92,AG93)</f>
      </c>
      <c r="AH94" s="115" t="n">
        <f aca="false">IF(VLOOKUP(InputDataA_GeneralAssumptions!$D$92,DataSummary!$A$111:$B$112,2,FALSE())=1,AH92,AH93)</f>
      </c>
      <c r="AI94" s="115" t="n">
        <f aca="false">IF(VLOOKUP(InputDataA_GeneralAssumptions!$D$92,DataSummary!$A$111:$B$112,2,FALSE())=1,AI92,AI93)</f>
      </c>
      <c r="AJ94" s="115" t="n">
        <f aca="false">IF(VLOOKUP(InputDataA_GeneralAssumptions!$D$92,DataSummary!$A$111:$B$112,2,FALSE())=1,AJ92,AJ93)</f>
      </c>
      <c r="AK94" s="115" t="n">
        <f aca="false">IF(VLOOKUP(InputDataA_GeneralAssumptions!$D$92,DataSummary!$A$111:$B$112,2,FALSE())=1,AK92,AK93)</f>
      </c>
      <c r="AL94" s="115" t="n">
        <f aca="false">IF(VLOOKUP(InputDataA_GeneralAssumptions!$D$92,DataSummary!$A$111:$B$112,2,FALSE())=1,AL92,AL93)</f>
      </c>
      <c r="AM94" s="115" t="n">
        <f aca="false">IF(VLOOKUP(InputDataA_GeneralAssumptions!$D$92,DataSummary!$A$111:$B$112,2,FALSE())=1,AM92,AM93)</f>
      </c>
      <c r="AN94" s="115" t="n">
        <f aca="false">IF(VLOOKUP(InputDataA_GeneralAssumptions!$D$92,DataSummary!$A$111:$B$112,2,FALSE())=1,AN92,AN93)</f>
      </c>
      <c r="AO94" s="115" t="str">
        <f aca="false">IF(VLOOKUP(InputDataA_GeneralAssumptions!$D$92,DataSummary!$A$111:$B$112,2,FALSE())=1,AO92,AO93)</f>
      </c>
      <c r="AP94" s="115" t="str">
        <f aca="false">IF(VLOOKUP(InputDataA_GeneralAssumptions!$D$92,DataSummary!$A$111:$B$112,2,FALSE())=1,AP92,AP93)</f>
      </c>
      <c r="AQ94" s="115" t="str">
        <f aca="false">IF(VLOOKUP(InputDataA_GeneralAssumptions!$D$92,DataSummary!$A$111:$B$112,2,FALSE())=1,AQ92,AQ93)</f>
      </c>
      <c r="AR94" s="115" t="str">
        <f aca="false">IF(VLOOKUP(InputDataA_GeneralAssumptions!$D$92,DataSummary!$A$111:$B$112,2,FALSE())=1,AR92,AR93)</f>
      </c>
      <c r="AS94" s="115" t="str">
        <f aca="false">IF(VLOOKUP(InputDataA_GeneralAssumptions!$D$92,DataSummary!$A$111:$B$112,2,FALSE())=1,AS92,AS93)</f>
      </c>
      <c r="AT94" s="115" t="str">
        <f aca="false">IF(VLOOKUP(InputDataA_GeneralAssumptions!$D$92,DataSummary!$A$111:$B$112,2,FALSE())=1,AT92,AT93)</f>
      </c>
      <c r="AU94" s="115" t="str">
        <f aca="false">IF(VLOOKUP(InputDataA_GeneralAssumptions!$D$92,DataSummary!$A$111:$B$112,2,FALSE())=1,AU92,AU93)</f>
      </c>
      <c r="AV94" s="115" t="str">
        <f aca="false">IF(VLOOKUP(InputDataA_GeneralAssumptions!$D$92,DataSummary!$A$111:$B$112,2,FALSE())=1,AV92,AV93)</f>
      </c>
      <c r="AW94" s="115" t="str">
        <f aca="false">IF(VLOOKUP(InputDataA_GeneralAssumptions!$D$92,DataSummary!$A$111:$B$112,2,FALSE())=1,AW92,AW93)</f>
      </c>
      <c r="AX94" s="115" t="str">
        <f aca="false">IF(VLOOKUP(InputDataA_GeneralAssumptions!$D$92,DataSummary!$A$111:$B$112,2,FALSE())=1,AX92,AX93)</f>
      </c>
      <c r="AY94" s="115" t="str">
        <f aca="false">IF(VLOOKUP(InputDataA_GeneralAssumptions!$D$92,DataSummary!$A$111:$B$112,2,FALSE())=1,AY92,AY93)</f>
      </c>
      <c r="AZ94" s="115" t="str">
        <f aca="false">IF(VLOOKUP(InputDataA_GeneralAssumptions!$D$92,DataSummary!$A$111:$B$112,2,FALSE())=1,AZ92,AZ93)</f>
      </c>
      <c r="BA94" s="115" t="str">
        <f aca="false">IF(VLOOKUP(InputDataA_GeneralAssumptions!$D$92,DataSummary!$A$111:$B$112,2,FALSE())=1,BA92,BA93)</f>
      </c>
      <c r="BB94" s="115" t="str">
        <f aca="false">IF(VLOOKUP(InputDataA_GeneralAssumptions!$D$92,DataSummary!$A$111:$B$112,2,FALSE())=1,BB92,BB93)</f>
      </c>
      <c r="BC94" s="115" t="str">
        <f aca="false">IF(VLOOKUP(InputDataA_GeneralAssumptions!$D$92,DataSummary!$A$111:$B$112,2,FALSE())=1,BC92,BC93)</f>
      </c>
      <c r="BD94" s="115" t="str">
        <f aca="false">IF(VLOOKUP(InputDataA_GeneralAssumptions!$D$92,DataSummary!$A$111:$B$112,2,FALSE())=1,BD92,BD93)</f>
      </c>
      <c r="BE94" s="115" t="str">
        <f aca="false">IF(VLOOKUP(InputDataA_GeneralAssumptions!$D$92,DataSummary!$A$111:$B$112,2,FALSE())=1,BE92,BE93)</f>
      </c>
      <c r="BF94" s="115" t="str">
        <f aca="false">IF(VLOOKUP(InputDataA_GeneralAssumptions!$D$92,DataSummary!$A$111:$B$112,2,FALSE())=1,BF92,BF93)</f>
      </c>
      <c r="BG94" s="115" t="str">
        <f aca="false">IF(VLOOKUP(InputDataA_GeneralAssumptions!$D$92,DataSummary!$A$111:$B$112,2,FALSE())=1,BG92,BG93)</f>
      </c>
      <c r="BH94" s="115" t="str">
        <f aca="false">IF(VLOOKUP(InputDataA_GeneralAssumptions!$D$92,DataSummary!$A$111:$B$112,2,FALSE())=1,BH92,BH93)</f>
      </c>
      <c r="BI94" s="115" t="str">
        <f aca="false">IF(VLOOKUP(InputDataA_GeneralAssumptions!$D$92,DataSummary!$A$111:$B$112,2,FALSE())=1,BI92,BI93)</f>
      </c>
      <c r="BJ94" s="115" t="str">
        <f aca="false">IF(VLOOKUP(InputDataA_GeneralAssumptions!$D$92,DataSummary!$A$111:$B$112,2,FALSE())=1,BJ92,BJ93)</f>
      </c>
      <c r="BK94" s="115" t="str">
        <f aca="false">IF(VLOOKUP(InputDataA_GeneralAssumptions!$D$92,DataSummary!$A$111:$B$112,2,FALSE())=1,BK92,BK93)</f>
      </c>
      <c r="BL94" s="115" t="str">
        <f aca="false">IF(VLOOKUP(InputDataA_GeneralAssumptions!$D$92,DataSummary!$A$111:$B$112,2,FALSE())=1,BL92,BL93)</f>
      </c>
      <c r="BM94" s="115" t="str">
        <f aca="false">IF(VLOOKUP(InputDataA_GeneralAssumptions!$D$92,DataSummary!$A$111:$B$112,2,FALSE())=1,BM92,BM93)</f>
      </c>
      <c r="BN94" s="115" t="str">
        <f aca="false">IF(VLOOKUP(InputDataA_GeneralAssumptions!$D$92,DataSummary!$A$111:$B$112,2,FALSE())=1,BN92,BN93)</f>
      </c>
      <c r="BO94" s="115" t="str">
        <f aca="false">IF(VLOOKUP(InputDataA_GeneralAssumptions!$D$92,DataSummary!$A$111:$B$112,2,FALSE())=1,BO92,BO93)</f>
      </c>
      <c r="BP94" s="115" t="str">
        <f aca="false">IF(VLOOKUP(InputDataA_GeneralAssumptions!$D$92,DataSummary!$A$111:$B$112,2,FALSE())=1,BP92,BP93)</f>
      </c>
      <c r="BQ94" s="115" t="str">
        <f aca="false">IF(VLOOKUP(InputDataA_GeneralAssumptions!$D$92,DataSummary!$A$111:$B$112,2,FALSE())=1,BQ92,BQ93)</f>
      </c>
      <c r="BR94" s="115" t="str">
        <f aca="false">IF(VLOOKUP(InputDataA_GeneralAssumptions!$D$92,DataSummary!$A$111:$B$112,2,FALSE())=1,BR92,BR93)</f>
      </c>
      <c r="BS94" s="115" t="str">
        <f aca="false">IF(VLOOKUP(InputDataA_GeneralAssumptions!$D$92,DataSummary!$A$111:$B$112,2,FALSE())=1,BS92,BS93)</f>
      </c>
      <c r="BT94" s="115" t="str">
        <f aca="false">IF(VLOOKUP(InputDataA_GeneralAssumptions!$D$92,DataSummary!$A$111:$B$112,2,FALSE())=1,BT92,BT93)</f>
      </c>
      <c r="BU94" s="115" t="str">
        <f aca="false">IF(VLOOKUP(InputDataA_GeneralAssumptions!$D$92,DataSummary!$A$111:$B$112,2,FALSE())=1,BU92,BU93)</f>
      </c>
      <c r="BV94" s="115" t="str">
        <f aca="false">IF(VLOOKUP(InputDataA_GeneralAssumptions!$D$92,DataSummary!$A$111:$B$112,2,FALSE())=1,BV92,BV93)</f>
      </c>
      <c r="BW94" s="115" t="str">
        <f aca="false">IF(VLOOKUP(InputDataA_GeneralAssumptions!$D$92,DataSummary!$A$111:$B$112,2,FALSE())=1,BW92,BW93)</f>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c>
      <c r="G96" s="107" t="s">
        <v>120</v>
      </c>
      <c r="H96" s="108" t="s">
        <v>121</v>
      </c>
      <c r="I96" s="121" t="n">
        <f aca="false">I97</f>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c>
      <c r="J97" s="26" t="n">
        <f aca="false">IF(ISNUMBER(DataSummary!G81),DataSummary!G81,"#N/A")</f>
      </c>
      <c r="K97" s="26" t="n">
        <f aca="false">IF(ISNUMBER(DataSummary!H81),DataSummary!H81,"#N/A")</f>
      </c>
      <c r="L97" s="26" t="n">
        <f aca="false">IF(ISNUMBER(DataSummary!I81),DataSummary!I81,"#N/A")</f>
      </c>
      <c r="M97" s="26" t="n">
        <f aca="false">IF(ISNUMBER(DataSummary!J81),DataSummary!J81,"#N/A")</f>
      </c>
      <c r="N97" s="26" t="n">
        <f aca="false">IF(ISNUMBER(DataSummary!K81),DataSummary!K81,"#N/A")</f>
      </c>
      <c r="O97" s="26" t="n">
        <f aca="false">IF(ISNUMBER(DataSummary!L81),DataSummary!L81,"#N/A")</f>
      </c>
      <c r="P97" s="26" t="n">
        <f aca="false">IF(ISNUMBER(DataSummary!M81),DataSummary!M81,"#N/A")</f>
      </c>
      <c r="Q97" s="26" t="n">
        <f aca="false">IF(ISNUMBER(DataSummary!N81),DataSummary!N81,"#N/A")</f>
      </c>
      <c r="R97" s="26" t="n">
        <f aca="false">IF(ISNUMBER(DataSummary!O81),DataSummary!O81,"#N/A")</f>
      </c>
      <c r="S97" s="26" t="n">
        <f aca="false">IF(ISNUMBER(DataSummary!P81),DataSummary!P81,"#N/A")</f>
      </c>
      <c r="T97" s="26" t="n">
        <f aca="false">IF(ISNUMBER(DataSummary!Q81),DataSummary!Q81,"#N/A")</f>
      </c>
      <c r="U97" s="26" t="n">
        <f aca="false">IF(ISNUMBER(DataSummary!R81),DataSummary!R81,"#N/A")</f>
      </c>
      <c r="V97" s="26" t="n">
        <f aca="false">IF(ISNUMBER(DataSummary!S81),DataSummary!S81,"#N/A")</f>
      </c>
      <c r="W97" s="26" t="n">
        <f aca="false">IF(ISNUMBER(DataSummary!T81),DataSummary!T81,"#N/A")</f>
      </c>
      <c r="X97" s="26" t="n">
        <f aca="false">IF(ISNUMBER(DataSummary!U81),DataSummary!U81,"#N/A")</f>
      </c>
      <c r="Y97" s="26" t="n">
        <f aca="false">IF(ISNUMBER(DataSummary!V81),DataSummary!V81,"#N/A")</f>
      </c>
      <c r="Z97" s="26" t="n">
        <f aca="false">IF(ISNUMBER(DataSummary!W81),DataSummary!W81,"#N/A")</f>
      </c>
      <c r="AA97" s="26" t="n">
        <f aca="false">IF(ISNUMBER(DataSummary!X81),DataSummary!X81,"#N/A")</f>
      </c>
      <c r="AB97" s="26" t="n">
        <f aca="false">IF(ISNUMBER(DataSummary!Y81),DataSummary!Y81,"#N/A")</f>
      </c>
      <c r="AC97" s="26" t="n">
        <f aca="false">IF(ISNUMBER(DataSummary!Z81),DataSummary!Z81,"#N/A")</f>
      </c>
      <c r="AD97" s="26" t="n">
        <f aca="false">IF(ISNUMBER(DataSummary!AA81),DataSummary!AA81,"#N/A")</f>
      </c>
      <c r="AE97" s="26" t="n">
        <f aca="false">IF(ISNUMBER(DataSummary!AB81),DataSummary!AB81,"#N/A")</f>
      </c>
      <c r="AF97" s="26" t="n">
        <f aca="false">IF(ISNUMBER(DataSummary!AC81),DataSummary!AC81,"#N/A")</f>
      </c>
      <c r="AG97" s="26" t="n">
        <f aca="false">IF(ISNUMBER(DataSummary!AD81),DataSummary!AD81,"#N/A")</f>
      </c>
      <c r="AH97" s="26" t="n">
        <f aca="false">IF(ISNUMBER(DataSummary!AE81),DataSummary!AE81,"#N/A")</f>
      </c>
      <c r="AI97" s="26" t="n">
        <f aca="false">IF(ISNUMBER(DataSummary!AF81),DataSummary!AF81,"#N/A")</f>
      </c>
      <c r="AJ97" s="26" t="n">
        <f aca="false">IF(ISNUMBER(DataSummary!AG81),DataSummary!AG81,"#N/A")</f>
      </c>
      <c r="AK97" s="26" t="n">
        <f aca="false">IF(ISNUMBER(DataSummary!AH81),DataSummary!AH81,"#N/A")</f>
      </c>
      <c r="AL97" s="26" t="n">
        <f aca="false">IF(ISNUMBER(DataSummary!AI81),DataSummary!AI81,"#N/A")</f>
      </c>
      <c r="AM97" s="26" t="n">
        <f aca="false">IF(ISNUMBER(DataSummary!AJ81),DataSummary!AJ81,"#N/A")</f>
      </c>
      <c r="AN97" s="26" t="n">
        <f aca="false">IF(ISNUMBER(DataSummary!AK81),DataSummary!AK81,"#N/A")</f>
      </c>
      <c r="AO97" s="26" t="str">
        <f aca="false">IF(ISNUMBER(DataSummary!AL81),DataSummary!AL81,"#N/A")</f>
      </c>
      <c r="AP97" s="26" t="str">
        <f aca="false">IF(ISNUMBER(DataSummary!AM81),DataSummary!AM81,"#N/A")</f>
      </c>
      <c r="AQ97" s="26" t="str">
        <f aca="false">AP97</f>
      </c>
      <c r="AR97" s="26" t="str">
        <f aca="false">AQ97</f>
      </c>
      <c r="AS97" s="26" t="str">
        <f aca="false">AR97</f>
      </c>
      <c r="AT97" s="26" t="str">
        <f aca="false">AS97</f>
      </c>
      <c r="AU97" s="26" t="str">
        <f aca="false">AT97</f>
      </c>
      <c r="AV97" s="26" t="str">
        <f aca="false">AU97</f>
      </c>
      <c r="AW97" s="26" t="str">
        <f aca="false">AV97</f>
      </c>
      <c r="AX97" s="26" t="str">
        <f aca="false">AW97</f>
      </c>
      <c r="AY97" s="26" t="str">
        <f aca="false">AX97</f>
      </c>
      <c r="AZ97" s="26" t="str">
        <f aca="false">AY97</f>
      </c>
      <c r="BA97" s="26" t="str">
        <f aca="false">AZ97</f>
      </c>
      <c r="BB97" s="26" t="str">
        <f aca="false">BA97</f>
      </c>
      <c r="BC97" s="26" t="str">
        <f aca="false">BB97</f>
      </c>
      <c r="BD97" s="26" t="str">
        <f aca="false">BC97</f>
      </c>
      <c r="BE97" s="26" t="str">
        <f aca="false">BD97</f>
      </c>
      <c r="BF97" s="26" t="str">
        <f aca="false">BE97</f>
      </c>
      <c r="BG97" s="26" t="str">
        <f aca="false">BF97</f>
      </c>
      <c r="BH97" s="26" t="str">
        <f aca="false">BG97</f>
      </c>
      <c r="BI97" s="26" t="str">
        <f aca="false">BH97</f>
      </c>
      <c r="BJ97" s="26" t="str">
        <f aca="false">BI97</f>
      </c>
      <c r="BK97" s="26" t="str">
        <f aca="false">BJ97</f>
      </c>
      <c r="BL97" s="26" t="str">
        <f aca="false">BK97</f>
      </c>
      <c r="BM97" s="26" t="str">
        <f aca="false">BL97</f>
      </c>
      <c r="BN97" s="26" t="str">
        <f aca="false">BM97</f>
      </c>
      <c r="BO97" s="26" t="str">
        <f aca="false">BN97</f>
      </c>
      <c r="BP97" s="26" t="str">
        <f aca="false">BO97</f>
      </c>
      <c r="BQ97" s="26" t="str">
        <f aca="false">BP97</f>
      </c>
      <c r="BR97" s="26" t="str">
        <f aca="false">BQ97</f>
      </c>
      <c r="BS97" s="26" t="str">
        <f aca="false">BR97</f>
      </c>
      <c r="BT97" s="26" t="str">
        <f aca="false">BS97</f>
      </c>
      <c r="BU97" s="26" t="str">
        <f aca="false">BT97</f>
      </c>
      <c r="BV97" s="26" t="str">
        <f aca="false">BU97</f>
      </c>
      <c r="BW97" s="26" t="str">
        <f aca="false">BV97</f>
      </c>
    </row>
    <row r="98" customFormat="false" ht="15.75" hidden="false" customHeight="false" outlineLevel="0" collapsed="false">
      <c r="B98" s="194"/>
      <c r="C98" s="55"/>
      <c r="D98" s="199"/>
      <c r="E98" s="201"/>
      <c r="F98" s="195"/>
      <c r="G98" s="114" t="s">
        <v>132</v>
      </c>
      <c r="H98" s="138" t="str">
        <f aca="false">H97</f>
      </c>
      <c r="I98" s="115" t="n">
        <f aca="false">IF(VLOOKUP(InputDataA_GeneralAssumptions!$D$92,DataSummary!$A$111:$B$112,2,FALSE())=1,I96,I97)</f>
      </c>
      <c r="J98" s="115" t="n">
        <f aca="false">IF(VLOOKUP(InputDataA_GeneralAssumptions!$D$92,DataSummary!$A$111:$B$112,2,FALSE())=1,J96,J97)</f>
      </c>
      <c r="K98" s="115" t="n">
        <f aca="false">IF(VLOOKUP(InputDataA_GeneralAssumptions!$D$92,DataSummary!$A$111:$B$112,2,FALSE())=1,K96,K97)</f>
      </c>
      <c r="L98" s="115" t="n">
        <f aca="false">IF(VLOOKUP(InputDataA_GeneralAssumptions!$D$92,DataSummary!$A$111:$B$112,2,FALSE())=1,L96,L97)</f>
      </c>
      <c r="M98" s="115" t="n">
        <f aca="false">IF(VLOOKUP(InputDataA_GeneralAssumptions!$D$92,DataSummary!$A$111:$B$112,2,FALSE())=1,M96,M97)</f>
      </c>
      <c r="N98" s="115" t="n">
        <f aca="false">IF(VLOOKUP(InputDataA_GeneralAssumptions!$D$92,DataSummary!$A$111:$B$112,2,FALSE())=1,N96,N97)</f>
      </c>
      <c r="O98" s="115" t="n">
        <f aca="false">IF(VLOOKUP(InputDataA_GeneralAssumptions!$D$92,DataSummary!$A$111:$B$112,2,FALSE())=1,O96,O97)</f>
      </c>
      <c r="P98" s="115" t="n">
        <f aca="false">IF(VLOOKUP(InputDataA_GeneralAssumptions!$D$92,DataSummary!$A$111:$B$112,2,FALSE())=1,P96,P97)</f>
      </c>
      <c r="Q98" s="115" t="n">
        <f aca="false">IF(VLOOKUP(InputDataA_GeneralAssumptions!$D$92,DataSummary!$A$111:$B$112,2,FALSE())=1,Q96,Q97)</f>
      </c>
      <c r="R98" s="115" t="n">
        <f aca="false">IF(VLOOKUP(InputDataA_GeneralAssumptions!$D$92,DataSummary!$A$111:$B$112,2,FALSE())=1,R96,R97)</f>
      </c>
      <c r="S98" s="115" t="n">
        <f aca="false">IF(VLOOKUP(InputDataA_GeneralAssumptions!$D$92,DataSummary!$A$111:$B$112,2,FALSE())=1,S96,S97)</f>
      </c>
      <c r="T98" s="115" t="n">
        <f aca="false">IF(VLOOKUP(InputDataA_GeneralAssumptions!$D$92,DataSummary!$A$111:$B$112,2,FALSE())=1,T96,T97)</f>
      </c>
      <c r="U98" s="115" t="n">
        <f aca="false">IF(VLOOKUP(InputDataA_GeneralAssumptions!$D$92,DataSummary!$A$111:$B$112,2,FALSE())=1,U96,U97)</f>
      </c>
      <c r="V98" s="115" t="n">
        <f aca="false">IF(VLOOKUP(InputDataA_GeneralAssumptions!$D$92,DataSummary!$A$111:$B$112,2,FALSE())=1,V96,V97)</f>
      </c>
      <c r="W98" s="115" t="n">
        <f aca="false">IF(VLOOKUP(InputDataA_GeneralAssumptions!$D$92,DataSummary!$A$111:$B$112,2,FALSE())=1,W96,W97)</f>
      </c>
      <c r="X98" s="115" t="n">
        <f aca="false">IF(VLOOKUP(InputDataA_GeneralAssumptions!$D$92,DataSummary!$A$111:$B$112,2,FALSE())=1,X96,X97)</f>
      </c>
      <c r="Y98" s="115" t="n">
        <f aca="false">IF(VLOOKUP(InputDataA_GeneralAssumptions!$D$92,DataSummary!$A$111:$B$112,2,FALSE())=1,Y96,Y97)</f>
      </c>
      <c r="Z98" s="115" t="n">
        <f aca="false">IF(VLOOKUP(InputDataA_GeneralAssumptions!$D$92,DataSummary!$A$111:$B$112,2,FALSE())=1,Z96,Z97)</f>
      </c>
      <c r="AA98" s="115" t="n">
        <f aca="false">IF(VLOOKUP(InputDataA_GeneralAssumptions!$D$92,DataSummary!$A$111:$B$112,2,FALSE())=1,AA96,AA97)</f>
      </c>
      <c r="AB98" s="115" t="n">
        <f aca="false">IF(VLOOKUP(InputDataA_GeneralAssumptions!$D$92,DataSummary!$A$111:$B$112,2,FALSE())=1,AB96,AB97)</f>
      </c>
      <c r="AC98" s="115" t="n">
        <f aca="false">IF(VLOOKUP(InputDataA_GeneralAssumptions!$D$92,DataSummary!$A$111:$B$112,2,FALSE())=1,AC96,AC97)</f>
      </c>
      <c r="AD98" s="115" t="n">
        <f aca="false">IF(VLOOKUP(InputDataA_GeneralAssumptions!$D$92,DataSummary!$A$111:$B$112,2,FALSE())=1,AD96,AD97)</f>
      </c>
      <c r="AE98" s="115" t="n">
        <f aca="false">IF(VLOOKUP(InputDataA_GeneralAssumptions!$D$92,DataSummary!$A$111:$B$112,2,FALSE())=1,AE96,AE97)</f>
      </c>
      <c r="AF98" s="115" t="n">
        <f aca="false">IF(VLOOKUP(InputDataA_GeneralAssumptions!$D$92,DataSummary!$A$111:$B$112,2,FALSE())=1,AF96,AF97)</f>
      </c>
      <c r="AG98" s="115" t="n">
        <f aca="false">IF(VLOOKUP(InputDataA_GeneralAssumptions!$D$92,DataSummary!$A$111:$B$112,2,FALSE())=1,AG96,AG97)</f>
      </c>
      <c r="AH98" s="115" t="n">
        <f aca="false">IF(VLOOKUP(InputDataA_GeneralAssumptions!$D$92,DataSummary!$A$111:$B$112,2,FALSE())=1,AH96,AH97)</f>
      </c>
      <c r="AI98" s="115" t="n">
        <f aca="false">IF(VLOOKUP(InputDataA_GeneralAssumptions!$D$92,DataSummary!$A$111:$B$112,2,FALSE())=1,AI96,AI97)</f>
      </c>
      <c r="AJ98" s="115" t="n">
        <f aca="false">IF(VLOOKUP(InputDataA_GeneralAssumptions!$D$92,DataSummary!$A$111:$B$112,2,FALSE())=1,AJ96,AJ97)</f>
      </c>
      <c r="AK98" s="115" t="n">
        <f aca="false">IF(VLOOKUP(InputDataA_GeneralAssumptions!$D$92,DataSummary!$A$111:$B$112,2,FALSE())=1,AK96,AK97)</f>
      </c>
      <c r="AL98" s="115" t="n">
        <f aca="false">IF(VLOOKUP(InputDataA_GeneralAssumptions!$D$92,DataSummary!$A$111:$B$112,2,FALSE())=1,AL96,AL97)</f>
      </c>
      <c r="AM98" s="115" t="n">
        <f aca="false">IF(VLOOKUP(InputDataA_GeneralAssumptions!$D$92,DataSummary!$A$111:$B$112,2,FALSE())=1,AM96,AM97)</f>
      </c>
      <c r="AN98" s="115" t="n">
        <f aca="false">IF(VLOOKUP(InputDataA_GeneralAssumptions!$D$92,DataSummary!$A$111:$B$112,2,FALSE())=1,AN96,AN97)</f>
      </c>
      <c r="AO98" s="115" t="str">
        <f aca="false">IF(VLOOKUP(InputDataA_GeneralAssumptions!$D$92,DataSummary!$A$111:$B$112,2,FALSE())=1,AO96,AO97)</f>
      </c>
      <c r="AP98" s="115" t="str">
        <f aca="false">IF(VLOOKUP(InputDataA_GeneralAssumptions!$D$92,DataSummary!$A$111:$B$112,2,FALSE())=1,AP96,AP97)</f>
      </c>
      <c r="AQ98" s="115" t="str">
        <f aca="false">IF(VLOOKUP(InputDataA_GeneralAssumptions!$D$92,DataSummary!$A$111:$B$112,2,FALSE())=1,AQ96,AQ97)</f>
      </c>
      <c r="AR98" s="115" t="str">
        <f aca="false">IF(VLOOKUP(InputDataA_GeneralAssumptions!$D$92,DataSummary!$A$111:$B$112,2,FALSE())=1,AR96,AR97)</f>
      </c>
      <c r="AS98" s="115" t="str">
        <f aca="false">IF(VLOOKUP(InputDataA_GeneralAssumptions!$D$92,DataSummary!$A$111:$B$112,2,FALSE())=1,AS96,AS97)</f>
      </c>
      <c r="AT98" s="115" t="str">
        <f aca="false">IF(VLOOKUP(InputDataA_GeneralAssumptions!$D$92,DataSummary!$A$111:$B$112,2,FALSE())=1,AT96,AT97)</f>
      </c>
      <c r="AU98" s="115" t="str">
        <f aca="false">IF(VLOOKUP(InputDataA_GeneralAssumptions!$D$92,DataSummary!$A$111:$B$112,2,FALSE())=1,AU96,AU97)</f>
      </c>
      <c r="AV98" s="115" t="str">
        <f aca="false">IF(VLOOKUP(InputDataA_GeneralAssumptions!$D$92,DataSummary!$A$111:$B$112,2,FALSE())=1,AV96,AV97)</f>
      </c>
      <c r="AW98" s="115" t="str">
        <f aca="false">IF(VLOOKUP(InputDataA_GeneralAssumptions!$D$92,DataSummary!$A$111:$B$112,2,FALSE())=1,AW96,AW97)</f>
      </c>
      <c r="AX98" s="115" t="str">
        <f aca="false">IF(VLOOKUP(InputDataA_GeneralAssumptions!$D$92,DataSummary!$A$111:$B$112,2,FALSE())=1,AX96,AX97)</f>
      </c>
      <c r="AY98" s="115" t="str">
        <f aca="false">IF(VLOOKUP(InputDataA_GeneralAssumptions!$D$92,DataSummary!$A$111:$B$112,2,FALSE())=1,AY96,AY97)</f>
      </c>
      <c r="AZ98" s="115" t="str">
        <f aca="false">IF(VLOOKUP(InputDataA_GeneralAssumptions!$D$92,DataSummary!$A$111:$B$112,2,FALSE())=1,AZ96,AZ97)</f>
      </c>
      <c r="BA98" s="115" t="str">
        <f aca="false">IF(VLOOKUP(InputDataA_GeneralAssumptions!$D$92,DataSummary!$A$111:$B$112,2,FALSE())=1,BA96,BA97)</f>
      </c>
      <c r="BB98" s="115" t="str">
        <f aca="false">IF(VLOOKUP(InputDataA_GeneralAssumptions!$D$92,DataSummary!$A$111:$B$112,2,FALSE())=1,BB96,BB97)</f>
      </c>
      <c r="BC98" s="115" t="str">
        <f aca="false">IF(VLOOKUP(InputDataA_GeneralAssumptions!$D$92,DataSummary!$A$111:$B$112,2,FALSE())=1,BC96,BC97)</f>
      </c>
      <c r="BD98" s="115" t="str">
        <f aca="false">IF(VLOOKUP(InputDataA_GeneralAssumptions!$D$92,DataSummary!$A$111:$B$112,2,FALSE())=1,BD96,BD97)</f>
      </c>
      <c r="BE98" s="115" t="str">
        <f aca="false">IF(VLOOKUP(InputDataA_GeneralAssumptions!$D$92,DataSummary!$A$111:$B$112,2,FALSE())=1,BE96,BE97)</f>
      </c>
      <c r="BF98" s="115" t="str">
        <f aca="false">IF(VLOOKUP(InputDataA_GeneralAssumptions!$D$92,DataSummary!$A$111:$B$112,2,FALSE())=1,BF96,BF97)</f>
      </c>
      <c r="BG98" s="115" t="str">
        <f aca="false">IF(VLOOKUP(InputDataA_GeneralAssumptions!$D$92,DataSummary!$A$111:$B$112,2,FALSE())=1,BG96,BG97)</f>
      </c>
      <c r="BH98" s="115" t="str">
        <f aca="false">IF(VLOOKUP(InputDataA_GeneralAssumptions!$D$92,DataSummary!$A$111:$B$112,2,FALSE())=1,BH96,BH97)</f>
      </c>
      <c r="BI98" s="115" t="str">
        <f aca="false">IF(VLOOKUP(InputDataA_GeneralAssumptions!$D$92,DataSummary!$A$111:$B$112,2,FALSE())=1,BI96,BI97)</f>
      </c>
      <c r="BJ98" s="115" t="str">
        <f aca="false">IF(VLOOKUP(InputDataA_GeneralAssumptions!$D$92,DataSummary!$A$111:$B$112,2,FALSE())=1,BJ96,BJ97)</f>
      </c>
      <c r="BK98" s="115" t="str">
        <f aca="false">IF(VLOOKUP(InputDataA_GeneralAssumptions!$D$92,DataSummary!$A$111:$B$112,2,FALSE())=1,BK96,BK97)</f>
      </c>
      <c r="BL98" s="115" t="str">
        <f aca="false">IF(VLOOKUP(InputDataA_GeneralAssumptions!$D$92,DataSummary!$A$111:$B$112,2,FALSE())=1,BL96,BL97)</f>
      </c>
      <c r="BM98" s="115" t="str">
        <f aca="false">IF(VLOOKUP(InputDataA_GeneralAssumptions!$D$92,DataSummary!$A$111:$B$112,2,FALSE())=1,BM96,BM97)</f>
      </c>
      <c r="BN98" s="115" t="str">
        <f aca="false">IF(VLOOKUP(InputDataA_GeneralAssumptions!$D$92,DataSummary!$A$111:$B$112,2,FALSE())=1,BN96,BN97)</f>
      </c>
      <c r="BO98" s="115" t="str">
        <f aca="false">IF(VLOOKUP(InputDataA_GeneralAssumptions!$D$92,DataSummary!$A$111:$B$112,2,FALSE())=1,BO96,BO97)</f>
      </c>
      <c r="BP98" s="115" t="str">
        <f aca="false">IF(VLOOKUP(InputDataA_GeneralAssumptions!$D$92,DataSummary!$A$111:$B$112,2,FALSE())=1,BP96,BP97)</f>
      </c>
      <c r="BQ98" s="115" t="str">
        <f aca="false">IF(VLOOKUP(InputDataA_GeneralAssumptions!$D$92,DataSummary!$A$111:$B$112,2,FALSE())=1,BQ96,BQ97)</f>
      </c>
      <c r="BR98" s="115" t="str">
        <f aca="false">IF(VLOOKUP(InputDataA_GeneralAssumptions!$D$92,DataSummary!$A$111:$B$112,2,FALSE())=1,BR96,BR97)</f>
      </c>
      <c r="BS98" s="115" t="str">
        <f aca="false">IF(VLOOKUP(InputDataA_GeneralAssumptions!$D$92,DataSummary!$A$111:$B$112,2,FALSE())=1,BS96,BS97)</f>
      </c>
      <c r="BT98" s="115" t="str">
        <f aca="false">IF(VLOOKUP(InputDataA_GeneralAssumptions!$D$92,DataSummary!$A$111:$B$112,2,FALSE())=1,BT96,BT97)</f>
      </c>
      <c r="BU98" s="115" t="str">
        <f aca="false">IF(VLOOKUP(InputDataA_GeneralAssumptions!$D$92,DataSummary!$A$111:$B$112,2,FALSE())=1,BU96,BU97)</f>
      </c>
      <c r="BV98" s="115" t="str">
        <f aca="false">IF(VLOOKUP(InputDataA_GeneralAssumptions!$D$92,DataSummary!$A$111:$B$112,2,FALSE())=1,BV96,BV97)</f>
      </c>
      <c r="BW98" s="115" t="str">
        <f aca="false">IF(VLOOKUP(InputDataA_GeneralAssumptions!$D$92,DataSummary!$A$111:$B$112,2,FALSE())=1,BW96,BW97)</f>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c>
      <c r="I100" s="182" t="n">
        <f aca="false">InputDataA_GeneralAssumptions!$D$7</f>
      </c>
      <c r="J100" s="104" t="n">
        <f aca="false">I100+1</f>
      </c>
      <c r="K100" s="104" t="n">
        <f aca="false">J100+1</f>
      </c>
      <c r="L100" s="104" t="n">
        <f aca="false">K100+1</f>
      </c>
      <c r="M100" s="104" t="n">
        <f aca="false">L100+1</f>
      </c>
      <c r="N100" s="104" t="n">
        <f aca="false">M100+1</f>
      </c>
      <c r="O100" s="104" t="n">
        <f aca="false">N100+1</f>
      </c>
      <c r="P100" s="104" t="n">
        <f aca="false">O100+1</f>
      </c>
      <c r="Q100" s="104" t="n">
        <f aca="false">P100+1</f>
      </c>
      <c r="R100" s="104" t="n">
        <f aca="false">Q100+1</f>
      </c>
      <c r="S100" s="104" t="n">
        <f aca="false">R100+1</f>
      </c>
      <c r="T100" s="104" t="n">
        <f aca="false">S100+1</f>
      </c>
      <c r="U100" s="104" t="n">
        <f aca="false">T100+1</f>
      </c>
      <c r="V100" s="104" t="n">
        <f aca="false">U100+1</f>
      </c>
      <c r="W100" s="104" t="n">
        <f aca="false">V100+1</f>
      </c>
      <c r="X100" s="104" t="n">
        <f aca="false">W100+1</f>
      </c>
      <c r="Y100" s="104" t="n">
        <f aca="false">X100+1</f>
      </c>
      <c r="Z100" s="104" t="n">
        <f aca="false">Y100+1</f>
      </c>
      <c r="AA100" s="104" t="n">
        <f aca="false">Z100+1</f>
      </c>
      <c r="AB100" s="104" t="n">
        <f aca="false">AA100+1</f>
      </c>
      <c r="AC100" s="104" t="n">
        <f aca="false">AB100+1</f>
      </c>
      <c r="AD100" s="104" t="n">
        <f aca="false">AC100+1</f>
      </c>
      <c r="AE100" s="104" t="n">
        <f aca="false">AD100+1</f>
      </c>
      <c r="AF100" s="104" t="n">
        <f aca="false">AE100+1</f>
      </c>
      <c r="AG100" s="104" t="n">
        <f aca="false">AF100+1</f>
      </c>
      <c r="AH100" s="104" t="n">
        <f aca="false">AG100+1</f>
      </c>
      <c r="AI100" s="104" t="n">
        <f aca="false">AH100+1</f>
      </c>
      <c r="AJ100" s="104" t="n">
        <f aca="false">AI100+1</f>
      </c>
      <c r="AK100" s="104" t="n">
        <f aca="false">AJ100+1</f>
      </c>
      <c r="AL100" s="104" t="n">
        <f aca="false">AK100+1</f>
      </c>
      <c r="AM100" s="104" t="n">
        <f aca="false">AL100+1</f>
      </c>
      <c r="AN100" s="104" t="n">
        <f aca="false">AM100+1</f>
      </c>
      <c r="AO100" s="104" t="n">
        <f aca="false">AN100+1</f>
      </c>
      <c r="AP100" s="104" t="n">
        <f aca="false">AO100+1</f>
      </c>
      <c r="AQ100" s="104" t="n">
        <f aca="false">AP100+1</f>
      </c>
      <c r="AR100" s="104" t="n">
        <f aca="false">AQ100+1</f>
      </c>
      <c r="AS100" s="105" t="n">
        <f aca="false">AR100+1</f>
      </c>
      <c r="AT100" s="104" t="n">
        <f aca="false">AS100+1</f>
      </c>
      <c r="AU100" s="104" t="n">
        <f aca="false">AT100+1</f>
      </c>
      <c r="AV100" s="104" t="n">
        <f aca="false">AU100+1</f>
      </c>
      <c r="AW100" s="104" t="n">
        <f aca="false">AV100+1</f>
      </c>
      <c r="AX100" s="104" t="n">
        <f aca="false">AW100+1</f>
      </c>
      <c r="AY100" s="104" t="n">
        <f aca="false">AX100+1</f>
      </c>
      <c r="AZ100" s="104" t="n">
        <f aca="false">AY100+1</f>
      </c>
      <c r="BA100" s="104" t="n">
        <f aca="false">AZ100+1</f>
      </c>
      <c r="BB100" s="104" t="n">
        <f aca="false">BA100+1</f>
      </c>
      <c r="BC100" s="104" t="n">
        <f aca="false">BB100+1</f>
      </c>
      <c r="BD100" s="104" t="n">
        <f aca="false">BC100+1</f>
      </c>
      <c r="BE100" s="104" t="n">
        <f aca="false">BD100+1</f>
      </c>
      <c r="BF100" s="104" t="n">
        <f aca="false">BE100+1</f>
      </c>
      <c r="BG100" s="104" t="n">
        <f aca="false">BF100+1</f>
      </c>
      <c r="BH100" s="104" t="n">
        <f aca="false">BG100+1</f>
      </c>
      <c r="BI100" s="104" t="n">
        <f aca="false">BH100+1</f>
      </c>
      <c r="BJ100" s="104" t="n">
        <f aca="false">BI100+1</f>
      </c>
      <c r="BK100" s="104" t="n">
        <f aca="false">BJ100+1</f>
      </c>
      <c r="BL100" s="104" t="n">
        <f aca="false">BK100+1</f>
      </c>
      <c r="BM100" s="104" t="n">
        <f aca="false">BL100+1</f>
      </c>
      <c r="BN100" s="104" t="n">
        <f aca="false">BM100+1</f>
      </c>
      <c r="BO100" s="104" t="n">
        <f aca="false">BN100+1</f>
      </c>
      <c r="BP100" s="104" t="n">
        <f aca="false">BO100+1</f>
      </c>
      <c r="BQ100" s="104" t="n">
        <f aca="false">BP100+1</f>
      </c>
      <c r="BR100" s="104" t="n">
        <f aca="false">BQ100+1</f>
      </c>
      <c r="BS100" s="104" t="n">
        <f aca="false">BR100+1</f>
      </c>
      <c r="BT100" s="104" t="n">
        <f aca="false">BS100+1</f>
      </c>
      <c r="BU100" s="104" t="n">
        <f aca="false">BT100+1</f>
      </c>
      <c r="BV100" s="104" t="n">
        <f aca="false">BU100+1</f>
      </c>
      <c r="BW100" s="105" t="n">
        <f aca="false">BV100+1</f>
      </c>
    </row>
    <row r="101" customFormat="false" ht="15.75" hidden="false" customHeight="false" outlineLevel="0" collapsed="false">
      <c r="B101" s="206"/>
      <c r="C101" s="55"/>
      <c r="D101" s="152"/>
      <c r="E101" s="207"/>
      <c r="F101" s="208" t="str">
        <f aca="false">DataSummary!N4</f>
      </c>
      <c r="G101" s="107" t="s">
        <v>120</v>
      </c>
      <c r="H101" s="108" t="s">
        <v>100</v>
      </c>
      <c r="I101" s="121" t="n">
        <f aca="false">I102</f>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c>
      <c r="AU101" s="121" t="n">
        <f aca="false">AT101</f>
      </c>
      <c r="AV101" s="121" t="n">
        <f aca="false">AU101</f>
      </c>
      <c r="AW101" s="121" t="n">
        <f aca="false">AV101</f>
      </c>
      <c r="AX101" s="121" t="n">
        <f aca="false">AW101</f>
      </c>
      <c r="AY101" s="121" t="n">
        <f aca="false">AX101</f>
      </c>
      <c r="AZ101" s="121" t="n">
        <f aca="false">AY101</f>
      </c>
      <c r="BA101" s="121" t="n">
        <f aca="false">AZ101</f>
      </c>
      <c r="BB101" s="121" t="n">
        <f aca="false">BA101</f>
      </c>
      <c r="BC101" s="121" t="n">
        <f aca="false">BB101</f>
      </c>
      <c r="BD101" s="121" t="n">
        <f aca="false">BC101</f>
      </c>
      <c r="BE101" s="121" t="n">
        <f aca="false">BD101</f>
      </c>
      <c r="BF101" s="121" t="n">
        <f aca="false">BE101</f>
      </c>
      <c r="BG101" s="121" t="n">
        <f aca="false">BF101</f>
      </c>
      <c r="BH101" s="121" t="n">
        <f aca="false">BG101</f>
      </c>
      <c r="BI101" s="121" t="n">
        <f aca="false">BH101</f>
      </c>
      <c r="BJ101" s="121" t="n">
        <f aca="false">BI101</f>
      </c>
      <c r="BK101" s="121" t="n">
        <f aca="false">BJ101</f>
      </c>
      <c r="BL101" s="121" t="n">
        <f aca="false">BK101</f>
      </c>
      <c r="BM101" s="121" t="n">
        <f aca="false">BL101</f>
      </c>
      <c r="BN101" s="121" t="n">
        <f aca="false">BM101</f>
      </c>
      <c r="BO101" s="121" t="n">
        <f aca="false">BN101</f>
      </c>
      <c r="BP101" s="121" t="n">
        <f aca="false">BO101</f>
      </c>
      <c r="BQ101" s="121" t="n">
        <f aca="false">BP101</f>
      </c>
      <c r="BR101" s="121" t="n">
        <f aca="false">BQ101</f>
      </c>
      <c r="BS101" s="121" t="n">
        <f aca="false">BR101</f>
      </c>
      <c r="BT101" s="121" t="n">
        <f aca="false">BS101</f>
      </c>
      <c r="BU101" s="121" t="n">
        <f aca="false">BT101</f>
      </c>
      <c r="BV101" s="121" t="n">
        <f aca="false">BU101</f>
      </c>
      <c r="BW101" s="122" t="n">
        <f aca="false">BV101</f>
      </c>
    </row>
    <row r="102" customFormat="false" ht="15.75" hidden="false" customHeight="false" outlineLevel="0" collapsed="false">
      <c r="B102" s="206"/>
      <c r="C102" s="55"/>
      <c r="D102" s="152"/>
      <c r="E102" s="207"/>
      <c r="F102" s="208"/>
      <c r="G102" s="111" t="s">
        <v>124</v>
      </c>
      <c r="H102" s="108" t="s">
        <v>100</v>
      </c>
      <c r="I102" s="26" t="n">
        <f aca="false">IF(ISNUMBER(DataSummary!F82),DataSummary!F82,"N/A")</f>
      </c>
      <c r="J102" s="26" t="n">
        <f aca="false">IF(ISNUMBER(DataSummary!G82),DataSummary!G82,"N/A")</f>
      </c>
      <c r="K102" s="26" t="n">
        <f aca="false">IF(ISNUMBER(DataSummary!H82),DataSummary!H82,"N/A")</f>
      </c>
      <c r="L102" s="26" t="n">
        <f aca="false">IF(ISNUMBER(DataSummary!I82),DataSummary!I82,"N/A")</f>
      </c>
      <c r="M102" s="26" t="n">
        <f aca="false">IF(ISNUMBER(DataSummary!J82),DataSummary!J82,"N/A")</f>
      </c>
      <c r="N102" s="26" t="n">
        <f aca="false">IF(ISNUMBER(DataSummary!K82),DataSummary!K82,"N/A")</f>
      </c>
      <c r="O102" s="26" t="n">
        <f aca="false">IF(ISNUMBER(DataSummary!L82),DataSummary!L82,"N/A")</f>
      </c>
      <c r="P102" s="26" t="n">
        <f aca="false">IF(ISNUMBER(DataSummary!M82),DataSummary!M82,"N/A")</f>
      </c>
      <c r="Q102" s="26" t="n">
        <f aca="false">IF(ISNUMBER(DataSummary!N82),DataSummary!N82,"N/A")</f>
      </c>
      <c r="R102" s="26" t="n">
        <f aca="false">IF(ISNUMBER(DataSummary!O82),DataSummary!O82,"N/A")</f>
      </c>
      <c r="S102" s="26" t="n">
        <f aca="false">IF(ISNUMBER(DataSummary!P82),DataSummary!P82,"N/A")</f>
      </c>
      <c r="T102" s="26" t="n">
        <f aca="false">IF(ISNUMBER(DataSummary!Q82),DataSummary!Q82,"N/A")</f>
      </c>
      <c r="U102" s="26" t="n">
        <f aca="false">IF(ISNUMBER(DataSummary!R82),DataSummary!R82,"N/A")</f>
      </c>
      <c r="V102" s="26" t="n">
        <f aca="false">IF(ISNUMBER(DataSummary!S82),DataSummary!S82,"N/A")</f>
      </c>
      <c r="W102" s="26" t="n">
        <f aca="false">IF(ISNUMBER(DataSummary!T82),DataSummary!T82,"N/A")</f>
      </c>
      <c r="X102" s="26" t="n">
        <f aca="false">IF(ISNUMBER(DataSummary!U82),DataSummary!U82,"N/A")</f>
      </c>
      <c r="Y102" s="26" t="n">
        <f aca="false">IF(ISNUMBER(DataSummary!V82),DataSummary!V82,"N/A")</f>
      </c>
      <c r="Z102" s="26" t="n">
        <f aca="false">IF(ISNUMBER(DataSummary!W82),DataSummary!W82,"N/A")</f>
      </c>
      <c r="AA102" s="26" t="n">
        <f aca="false">IF(ISNUMBER(DataSummary!X82),DataSummary!X82,"N/A")</f>
      </c>
      <c r="AB102" s="26" t="n">
        <f aca="false">IF(ISNUMBER(DataSummary!Y82),DataSummary!Y82,"N/A")</f>
      </c>
      <c r="AC102" s="26" t="n">
        <f aca="false">IF(ISNUMBER(DataSummary!Z82),DataSummary!Z82,"N/A")</f>
      </c>
      <c r="AD102" s="26" t="n">
        <f aca="false">IF(ISNUMBER(DataSummary!AA82),DataSummary!AA82,"N/A")</f>
      </c>
      <c r="AE102" s="26" t="n">
        <f aca="false">IF(ISNUMBER(DataSummary!AB82),DataSummary!AB82,"N/A")</f>
      </c>
      <c r="AF102" s="26" t="n">
        <f aca="false">IF(ISNUMBER(DataSummary!AC82),DataSummary!AC82,"N/A")</f>
      </c>
      <c r="AG102" s="26" t="n">
        <f aca="false">IF(ISNUMBER(DataSummary!AD82),DataSummary!AD82,"N/A")</f>
      </c>
      <c r="AH102" s="26" t="n">
        <f aca="false">IF(ISNUMBER(DataSummary!AE82),DataSummary!AE82,"N/A")</f>
      </c>
      <c r="AI102" s="26" t="n">
        <f aca="false">IF(ISNUMBER(DataSummary!AF82),DataSummary!AF82,"N/A")</f>
      </c>
      <c r="AJ102" s="26" t="n">
        <f aca="false">IF(ISNUMBER(DataSummary!AG82),DataSummary!AG82,"N/A")</f>
      </c>
      <c r="AK102" s="26" t="n">
        <f aca="false">IF(ISNUMBER(DataSummary!AH82),DataSummary!AH82,"N/A")</f>
      </c>
      <c r="AL102" s="26" t="n">
        <f aca="false">IF(ISNUMBER(DataSummary!AI82),DataSummary!AI82,"N/A")</f>
      </c>
      <c r="AM102" s="26" t="n">
        <f aca="false">IF(ISNUMBER(DataSummary!AJ82),DataSummary!AJ82,"N/A")</f>
      </c>
      <c r="AN102" s="26" t="n">
        <f aca="false">IF(ISNUMBER(DataSummary!AK82),DataSummary!AK82,"N/A")</f>
      </c>
      <c r="AO102" s="26" t="str">
        <f aca="false">IF(ISNUMBER(DataSummary!AL82),DataSummary!AL82,"N/A")</f>
      </c>
      <c r="AP102" s="26" t="str">
        <f aca="false">IF(ISNUMBER(DataSummary!AM82),DataSummary!AM82,"N/A")</f>
      </c>
      <c r="AQ102" s="26" t="str">
        <f aca="false">AP102</f>
      </c>
      <c r="AR102" s="26" t="str">
        <f aca="false">AQ102</f>
      </c>
      <c r="AS102" s="26" t="str">
        <f aca="false">AR102</f>
      </c>
      <c r="AT102" s="26" t="str">
        <f aca="false">AS102</f>
      </c>
      <c r="AU102" s="26" t="str">
        <f aca="false">AT102</f>
      </c>
      <c r="AV102" s="26" t="str">
        <f aca="false">AU102</f>
      </c>
      <c r="AW102" s="26" t="str">
        <f aca="false">AV102</f>
      </c>
      <c r="AX102" s="26" t="str">
        <f aca="false">AW102</f>
      </c>
      <c r="AY102" s="26" t="str">
        <f aca="false">AX102</f>
      </c>
      <c r="AZ102" s="26" t="str">
        <f aca="false">AY102</f>
      </c>
      <c r="BA102" s="26" t="str">
        <f aca="false">AZ102</f>
      </c>
      <c r="BB102" s="26" t="str">
        <f aca="false">BA102</f>
      </c>
      <c r="BC102" s="26" t="str">
        <f aca="false">BB102</f>
      </c>
      <c r="BD102" s="26" t="str">
        <f aca="false">BC102</f>
      </c>
      <c r="BE102" s="26" t="str">
        <f aca="false">BD102</f>
      </c>
      <c r="BF102" s="26" t="str">
        <f aca="false">BE102</f>
      </c>
      <c r="BG102" s="26" t="str">
        <f aca="false">BF102</f>
      </c>
      <c r="BH102" s="26" t="str">
        <f aca="false">BG102</f>
      </c>
      <c r="BI102" s="26" t="str">
        <f aca="false">BH102</f>
      </c>
      <c r="BJ102" s="26" t="str">
        <f aca="false">BI102</f>
      </c>
      <c r="BK102" s="26" t="str">
        <f aca="false">BJ102</f>
      </c>
      <c r="BL102" s="26" t="str">
        <f aca="false">BK102</f>
      </c>
      <c r="BM102" s="26" t="str">
        <f aca="false">BL102</f>
      </c>
      <c r="BN102" s="26" t="str">
        <f aca="false">BM102</f>
      </c>
      <c r="BO102" s="26" t="str">
        <f aca="false">BN102</f>
      </c>
      <c r="BP102" s="26" t="str">
        <f aca="false">BO102</f>
      </c>
      <c r="BQ102" s="26" t="str">
        <f aca="false">BP102</f>
      </c>
      <c r="BR102" s="26" t="str">
        <f aca="false">BQ102</f>
      </c>
      <c r="BS102" s="26" t="str">
        <f aca="false">BR102</f>
      </c>
      <c r="BT102" s="26" t="str">
        <f aca="false">BS102</f>
      </c>
      <c r="BU102" s="26" t="str">
        <f aca="false">BT102</f>
      </c>
      <c r="BV102" s="26" t="str">
        <f aca="false">BU102</f>
      </c>
      <c r="BW102" s="26" t="str">
        <f aca="false">BV102</f>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c>
      <c r="J103" s="115" t="n">
        <f aca="false">IF(VLOOKUP(InputDataA_GeneralAssumptions!$D$92,DataSummary!$A$111:$B$112,2,FALSE())=1,J101,J102)</f>
      </c>
      <c r="K103" s="115" t="n">
        <f aca="false">IF(VLOOKUP(InputDataA_GeneralAssumptions!$D$92,DataSummary!$A$111:$B$112,2,FALSE())=1,K101,K102)</f>
      </c>
      <c r="L103" s="115" t="n">
        <f aca="false">IF(VLOOKUP(InputDataA_GeneralAssumptions!$D$92,DataSummary!$A$111:$B$112,2,FALSE())=1,L101,L102)</f>
      </c>
      <c r="M103" s="115" t="n">
        <f aca="false">IF(VLOOKUP(InputDataA_GeneralAssumptions!$D$92,DataSummary!$A$111:$B$112,2,FALSE())=1,M101,M102)</f>
      </c>
      <c r="N103" s="115" t="n">
        <f aca="false">IF(VLOOKUP(InputDataA_GeneralAssumptions!$D$92,DataSummary!$A$111:$B$112,2,FALSE())=1,N101,N102)</f>
      </c>
      <c r="O103" s="115" t="n">
        <f aca="false">IF(VLOOKUP(InputDataA_GeneralAssumptions!$D$92,DataSummary!$A$111:$B$112,2,FALSE())=1,O101,O102)</f>
      </c>
      <c r="P103" s="115" t="n">
        <f aca="false">IF(VLOOKUP(InputDataA_GeneralAssumptions!$D$92,DataSummary!$A$111:$B$112,2,FALSE())=1,P101,P102)</f>
      </c>
      <c r="Q103" s="115" t="n">
        <f aca="false">IF(VLOOKUP(InputDataA_GeneralAssumptions!$D$92,DataSummary!$A$111:$B$112,2,FALSE())=1,Q101,Q102)</f>
      </c>
      <c r="R103" s="115" t="n">
        <f aca="false">IF(VLOOKUP(InputDataA_GeneralAssumptions!$D$92,DataSummary!$A$111:$B$112,2,FALSE())=1,R101,R102)</f>
      </c>
      <c r="S103" s="115" t="n">
        <f aca="false">IF(VLOOKUP(InputDataA_GeneralAssumptions!$D$92,DataSummary!$A$111:$B$112,2,FALSE())=1,S101,S102)</f>
      </c>
      <c r="T103" s="115" t="n">
        <f aca="false">IF(VLOOKUP(InputDataA_GeneralAssumptions!$D$92,DataSummary!$A$111:$B$112,2,FALSE())=1,T101,T102)</f>
      </c>
      <c r="U103" s="115" t="n">
        <f aca="false">IF(VLOOKUP(InputDataA_GeneralAssumptions!$D$92,DataSummary!$A$111:$B$112,2,FALSE())=1,U101,U102)</f>
      </c>
      <c r="V103" s="115" t="n">
        <f aca="false">IF(VLOOKUP(InputDataA_GeneralAssumptions!$D$92,DataSummary!$A$111:$B$112,2,FALSE())=1,V101,V102)</f>
      </c>
      <c r="W103" s="115" t="n">
        <f aca="false">IF(VLOOKUP(InputDataA_GeneralAssumptions!$D$92,DataSummary!$A$111:$B$112,2,FALSE())=1,W101,W102)</f>
      </c>
      <c r="X103" s="115" t="n">
        <f aca="false">IF(VLOOKUP(InputDataA_GeneralAssumptions!$D$92,DataSummary!$A$111:$B$112,2,FALSE())=1,X101,X102)</f>
      </c>
      <c r="Y103" s="115" t="n">
        <f aca="false">IF(VLOOKUP(InputDataA_GeneralAssumptions!$D$92,DataSummary!$A$111:$B$112,2,FALSE())=1,Y101,Y102)</f>
      </c>
      <c r="Z103" s="115" t="n">
        <f aca="false">IF(VLOOKUP(InputDataA_GeneralAssumptions!$D$92,DataSummary!$A$111:$B$112,2,FALSE())=1,Z101,Z102)</f>
      </c>
      <c r="AA103" s="115" t="n">
        <f aca="false">IF(VLOOKUP(InputDataA_GeneralAssumptions!$D$92,DataSummary!$A$111:$B$112,2,FALSE())=1,AA101,AA102)</f>
      </c>
      <c r="AB103" s="115" t="n">
        <f aca="false">IF(VLOOKUP(InputDataA_GeneralAssumptions!$D$92,DataSummary!$A$111:$B$112,2,FALSE())=1,AB101,AB102)</f>
      </c>
      <c r="AC103" s="115" t="n">
        <f aca="false">IF(VLOOKUP(InputDataA_GeneralAssumptions!$D$92,DataSummary!$A$111:$B$112,2,FALSE())=1,AC101,AC102)</f>
      </c>
      <c r="AD103" s="115" t="n">
        <f aca="false">IF(VLOOKUP(InputDataA_GeneralAssumptions!$D$92,DataSummary!$A$111:$B$112,2,FALSE())=1,AD101,AD102)</f>
      </c>
      <c r="AE103" s="115" t="n">
        <f aca="false">IF(VLOOKUP(InputDataA_GeneralAssumptions!$D$92,DataSummary!$A$111:$B$112,2,FALSE())=1,AE101,AE102)</f>
      </c>
      <c r="AF103" s="115" t="n">
        <f aca="false">IF(VLOOKUP(InputDataA_GeneralAssumptions!$D$92,DataSummary!$A$111:$B$112,2,FALSE())=1,AF101,AF102)</f>
      </c>
      <c r="AG103" s="115" t="n">
        <f aca="false">IF(VLOOKUP(InputDataA_GeneralAssumptions!$D$92,DataSummary!$A$111:$B$112,2,FALSE())=1,AG101,AG102)</f>
      </c>
      <c r="AH103" s="115" t="n">
        <f aca="false">IF(VLOOKUP(InputDataA_GeneralAssumptions!$D$92,DataSummary!$A$111:$B$112,2,FALSE())=1,AH101,AH102)</f>
      </c>
      <c r="AI103" s="115" t="n">
        <f aca="false">IF(VLOOKUP(InputDataA_GeneralAssumptions!$D$92,DataSummary!$A$111:$B$112,2,FALSE())=1,AI101,AI102)</f>
      </c>
      <c r="AJ103" s="115" t="n">
        <f aca="false">IF(VLOOKUP(InputDataA_GeneralAssumptions!$D$92,DataSummary!$A$111:$B$112,2,FALSE())=1,AJ101,AJ102)</f>
      </c>
      <c r="AK103" s="115" t="n">
        <f aca="false">IF(VLOOKUP(InputDataA_GeneralAssumptions!$D$92,DataSummary!$A$111:$B$112,2,FALSE())=1,AK101,AK102)</f>
      </c>
      <c r="AL103" s="115" t="n">
        <f aca="false">IF(VLOOKUP(InputDataA_GeneralAssumptions!$D$92,DataSummary!$A$111:$B$112,2,FALSE())=1,AL101,AL102)</f>
      </c>
      <c r="AM103" s="115" t="n">
        <f aca="false">IF(VLOOKUP(InputDataA_GeneralAssumptions!$D$92,DataSummary!$A$111:$B$112,2,FALSE())=1,AM101,AM102)</f>
      </c>
      <c r="AN103" s="115" t="n">
        <f aca="false">IF(VLOOKUP(InputDataA_GeneralAssumptions!$D$92,DataSummary!$A$111:$B$112,2,FALSE())=1,AN101,AN102)</f>
      </c>
      <c r="AO103" s="115" t="str">
        <f aca="false">IF(VLOOKUP(InputDataA_GeneralAssumptions!$D$92,DataSummary!$A$111:$B$112,2,FALSE())=1,AO101,AO102)</f>
      </c>
      <c r="AP103" s="115" t="str">
        <f aca="false">IF(VLOOKUP(InputDataA_GeneralAssumptions!$D$92,DataSummary!$A$111:$B$112,2,FALSE())=1,AP101,AP102)</f>
      </c>
      <c r="AQ103" s="115" t="str">
        <f aca="false">IF(VLOOKUP(InputDataA_GeneralAssumptions!$D$92,DataSummary!$A$111:$B$112,2,FALSE())=1,AQ101,AQ102)</f>
      </c>
      <c r="AR103" s="115" t="str">
        <f aca="false">IF(VLOOKUP(InputDataA_GeneralAssumptions!$D$92,DataSummary!$A$111:$B$112,2,FALSE())=1,AR101,AR102)</f>
      </c>
      <c r="AS103" s="115" t="str">
        <f aca="false">IF(VLOOKUP(InputDataA_GeneralAssumptions!$D$92,DataSummary!$A$111:$B$112,2,FALSE())=1,AS101,AS102)</f>
      </c>
      <c r="AT103" s="115" t="str">
        <f aca="false">IF(VLOOKUP(InputDataA_GeneralAssumptions!$D$92,DataSummary!$A$111:$B$112,2,FALSE())=1,AT101,AT102)</f>
      </c>
      <c r="AU103" s="115" t="str">
        <f aca="false">IF(VLOOKUP(InputDataA_GeneralAssumptions!$D$92,DataSummary!$A$111:$B$112,2,FALSE())=1,AU101,AU102)</f>
      </c>
      <c r="AV103" s="115" t="str">
        <f aca="false">IF(VLOOKUP(InputDataA_GeneralAssumptions!$D$92,DataSummary!$A$111:$B$112,2,FALSE())=1,AV101,AV102)</f>
      </c>
      <c r="AW103" s="115" t="str">
        <f aca="false">IF(VLOOKUP(InputDataA_GeneralAssumptions!$D$92,DataSummary!$A$111:$B$112,2,FALSE())=1,AW101,AW102)</f>
      </c>
      <c r="AX103" s="115" t="str">
        <f aca="false">IF(VLOOKUP(InputDataA_GeneralAssumptions!$D$92,DataSummary!$A$111:$B$112,2,FALSE())=1,AX101,AX102)</f>
      </c>
      <c r="AY103" s="115" t="str">
        <f aca="false">IF(VLOOKUP(InputDataA_GeneralAssumptions!$D$92,DataSummary!$A$111:$B$112,2,FALSE())=1,AY101,AY102)</f>
      </c>
      <c r="AZ103" s="115" t="str">
        <f aca="false">IF(VLOOKUP(InputDataA_GeneralAssumptions!$D$92,DataSummary!$A$111:$B$112,2,FALSE())=1,AZ101,AZ102)</f>
      </c>
      <c r="BA103" s="115" t="str">
        <f aca="false">IF(VLOOKUP(InputDataA_GeneralAssumptions!$D$92,DataSummary!$A$111:$B$112,2,FALSE())=1,BA101,BA102)</f>
      </c>
      <c r="BB103" s="115" t="str">
        <f aca="false">IF(VLOOKUP(InputDataA_GeneralAssumptions!$D$92,DataSummary!$A$111:$B$112,2,FALSE())=1,BB101,BB102)</f>
      </c>
      <c r="BC103" s="115" t="str">
        <f aca="false">IF(VLOOKUP(InputDataA_GeneralAssumptions!$D$92,DataSummary!$A$111:$B$112,2,FALSE())=1,BC101,BC102)</f>
      </c>
      <c r="BD103" s="115" t="str">
        <f aca="false">IF(VLOOKUP(InputDataA_GeneralAssumptions!$D$92,DataSummary!$A$111:$B$112,2,FALSE())=1,BD101,BD102)</f>
      </c>
      <c r="BE103" s="115" t="str">
        <f aca="false">IF(VLOOKUP(InputDataA_GeneralAssumptions!$D$92,DataSummary!$A$111:$B$112,2,FALSE())=1,BE101,BE102)</f>
      </c>
      <c r="BF103" s="115" t="str">
        <f aca="false">IF(VLOOKUP(InputDataA_GeneralAssumptions!$D$92,DataSummary!$A$111:$B$112,2,FALSE())=1,BF101,BF102)</f>
      </c>
      <c r="BG103" s="115" t="str">
        <f aca="false">IF(VLOOKUP(InputDataA_GeneralAssumptions!$D$92,DataSummary!$A$111:$B$112,2,FALSE())=1,BG101,BG102)</f>
      </c>
      <c r="BH103" s="115" t="str">
        <f aca="false">IF(VLOOKUP(InputDataA_GeneralAssumptions!$D$92,DataSummary!$A$111:$B$112,2,FALSE())=1,BH101,BH102)</f>
      </c>
      <c r="BI103" s="115" t="str">
        <f aca="false">IF(VLOOKUP(InputDataA_GeneralAssumptions!$D$92,DataSummary!$A$111:$B$112,2,FALSE())=1,BI101,BI102)</f>
      </c>
      <c r="BJ103" s="115" t="str">
        <f aca="false">IF(VLOOKUP(InputDataA_GeneralAssumptions!$D$92,DataSummary!$A$111:$B$112,2,FALSE())=1,BJ101,BJ102)</f>
      </c>
      <c r="BK103" s="115" t="str">
        <f aca="false">IF(VLOOKUP(InputDataA_GeneralAssumptions!$D$92,DataSummary!$A$111:$B$112,2,FALSE())=1,BK101,BK102)</f>
      </c>
      <c r="BL103" s="115" t="str">
        <f aca="false">IF(VLOOKUP(InputDataA_GeneralAssumptions!$D$92,DataSummary!$A$111:$B$112,2,FALSE())=1,BL101,BL102)</f>
      </c>
      <c r="BM103" s="115" t="str">
        <f aca="false">IF(VLOOKUP(InputDataA_GeneralAssumptions!$D$92,DataSummary!$A$111:$B$112,2,FALSE())=1,BM101,BM102)</f>
      </c>
      <c r="BN103" s="115" t="str">
        <f aca="false">IF(VLOOKUP(InputDataA_GeneralAssumptions!$D$92,DataSummary!$A$111:$B$112,2,FALSE())=1,BN101,BN102)</f>
      </c>
      <c r="BO103" s="115" t="str">
        <f aca="false">IF(VLOOKUP(InputDataA_GeneralAssumptions!$D$92,DataSummary!$A$111:$B$112,2,FALSE())=1,BO101,BO102)</f>
      </c>
      <c r="BP103" s="115" t="str">
        <f aca="false">IF(VLOOKUP(InputDataA_GeneralAssumptions!$D$92,DataSummary!$A$111:$B$112,2,FALSE())=1,BP101,BP102)</f>
      </c>
      <c r="BQ103" s="115" t="str">
        <f aca="false">IF(VLOOKUP(InputDataA_GeneralAssumptions!$D$92,DataSummary!$A$111:$B$112,2,FALSE())=1,BQ101,BQ102)</f>
      </c>
      <c r="BR103" s="115" t="str">
        <f aca="false">IF(VLOOKUP(InputDataA_GeneralAssumptions!$D$92,DataSummary!$A$111:$B$112,2,FALSE())=1,BR101,BR102)</f>
      </c>
      <c r="BS103" s="115" t="str">
        <f aca="false">IF(VLOOKUP(InputDataA_GeneralAssumptions!$D$92,DataSummary!$A$111:$B$112,2,FALSE())=1,BS101,BS102)</f>
      </c>
      <c r="BT103" s="115" t="str">
        <f aca="false">IF(VLOOKUP(InputDataA_GeneralAssumptions!$D$92,DataSummary!$A$111:$B$112,2,FALSE())=1,BT101,BT102)</f>
      </c>
      <c r="BU103" s="115" t="str">
        <f aca="false">IF(VLOOKUP(InputDataA_GeneralAssumptions!$D$92,DataSummary!$A$111:$B$112,2,FALSE())=1,BU101,BU102)</f>
      </c>
      <c r="BV103" s="115" t="str">
        <f aca="false">IF(VLOOKUP(InputDataA_GeneralAssumptions!$D$92,DataSummary!$A$111:$B$112,2,FALSE())=1,BV101,BV102)</f>
      </c>
      <c r="BW103" s="115" t="str">
        <f aca="false">IF(VLOOKUP(InputDataA_GeneralAssumptions!$D$92,DataSummary!$A$111:$B$112,2,FALSE())=1,BW101,BW102)</f>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c>
      <c r="G105" s="107" t="s">
        <v>120</v>
      </c>
      <c r="H105" s="108" t="s">
        <v>100</v>
      </c>
      <c r="I105" s="121" t="n">
        <f aca="false">I106</f>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c>
      <c r="J106" s="26" t="n">
        <f aca="false">IF(ISNUMBER(DataSummary!G82),DataSummary!G82,"#N/A")</f>
      </c>
      <c r="K106" s="26" t="n">
        <f aca="false">IF(ISNUMBER(DataSummary!H82),DataSummary!H82,"#N/A")</f>
      </c>
      <c r="L106" s="26" t="n">
        <f aca="false">IF(ISNUMBER(DataSummary!I82),DataSummary!I82,"#N/A")</f>
      </c>
      <c r="M106" s="26" t="n">
        <f aca="false">IF(ISNUMBER(DataSummary!J82),DataSummary!J82,"#N/A")</f>
      </c>
      <c r="N106" s="26" t="n">
        <f aca="false">IF(ISNUMBER(DataSummary!K82),DataSummary!K82,"#N/A")</f>
      </c>
      <c r="O106" s="26" t="n">
        <f aca="false">IF(ISNUMBER(DataSummary!L82),DataSummary!L82,"#N/A")</f>
      </c>
      <c r="P106" s="26" t="n">
        <f aca="false">IF(ISNUMBER(DataSummary!M82),DataSummary!M82,"#N/A")</f>
      </c>
      <c r="Q106" s="26" t="n">
        <f aca="false">IF(ISNUMBER(DataSummary!N82),DataSummary!N82,"#N/A")</f>
      </c>
      <c r="R106" s="26" t="n">
        <f aca="false">IF(ISNUMBER(DataSummary!O82),DataSummary!O82,"#N/A")</f>
      </c>
      <c r="S106" s="26" t="n">
        <f aca="false">IF(ISNUMBER(DataSummary!P82),DataSummary!P82,"#N/A")</f>
      </c>
      <c r="T106" s="26" t="n">
        <f aca="false">IF(ISNUMBER(DataSummary!Q82),DataSummary!Q82,"#N/A")</f>
      </c>
      <c r="U106" s="26" t="n">
        <f aca="false">IF(ISNUMBER(DataSummary!R82),DataSummary!R82,"#N/A")</f>
      </c>
      <c r="V106" s="26" t="n">
        <f aca="false">IF(ISNUMBER(DataSummary!S82),DataSummary!S82,"#N/A")</f>
      </c>
      <c r="W106" s="26" t="n">
        <f aca="false">IF(ISNUMBER(DataSummary!T82),DataSummary!T82,"#N/A")</f>
      </c>
      <c r="X106" s="26" t="n">
        <f aca="false">IF(ISNUMBER(DataSummary!U82),DataSummary!U82,"#N/A")</f>
      </c>
      <c r="Y106" s="26" t="n">
        <f aca="false">IF(ISNUMBER(DataSummary!V82),DataSummary!V82,"#N/A")</f>
      </c>
      <c r="Z106" s="26" t="n">
        <f aca="false">IF(ISNUMBER(DataSummary!W82),DataSummary!W82,"#N/A")</f>
      </c>
      <c r="AA106" s="26" t="n">
        <f aca="false">IF(ISNUMBER(DataSummary!X82),DataSummary!X82,"#N/A")</f>
      </c>
      <c r="AB106" s="26" t="n">
        <f aca="false">IF(ISNUMBER(DataSummary!Y82),DataSummary!Y82,"#N/A")</f>
      </c>
      <c r="AC106" s="26" t="n">
        <f aca="false">IF(ISNUMBER(DataSummary!Z82),DataSummary!Z82,"#N/A")</f>
      </c>
      <c r="AD106" s="26" t="n">
        <f aca="false">IF(ISNUMBER(DataSummary!AA82),DataSummary!AA82,"#N/A")</f>
      </c>
      <c r="AE106" s="26" t="n">
        <f aca="false">IF(ISNUMBER(DataSummary!AB82),DataSummary!AB82,"#N/A")</f>
      </c>
      <c r="AF106" s="26" t="n">
        <f aca="false">IF(ISNUMBER(DataSummary!AC82),DataSummary!AC82,"#N/A")</f>
      </c>
      <c r="AG106" s="26" t="n">
        <f aca="false">IF(ISNUMBER(DataSummary!AD82),DataSummary!AD82,"#N/A")</f>
      </c>
      <c r="AH106" s="26" t="n">
        <f aca="false">IF(ISNUMBER(DataSummary!AE82),DataSummary!AE82,"#N/A")</f>
      </c>
      <c r="AI106" s="26" t="n">
        <f aca="false">IF(ISNUMBER(DataSummary!AF82),DataSummary!AF82,"#N/A")</f>
      </c>
      <c r="AJ106" s="26" t="n">
        <f aca="false">IF(ISNUMBER(DataSummary!AG82),DataSummary!AG82,"#N/A")</f>
      </c>
      <c r="AK106" s="26" t="n">
        <f aca="false">IF(ISNUMBER(DataSummary!AH82),DataSummary!AH82,"#N/A")</f>
      </c>
      <c r="AL106" s="26" t="n">
        <f aca="false">IF(ISNUMBER(DataSummary!AI82),DataSummary!AI82,"#N/A")</f>
      </c>
      <c r="AM106" s="26" t="n">
        <f aca="false">IF(ISNUMBER(DataSummary!AJ82),DataSummary!AJ82,"#N/A")</f>
      </c>
      <c r="AN106" s="26" t="n">
        <f aca="false">IF(ISNUMBER(DataSummary!AK82),DataSummary!AK82,"#N/A")</f>
      </c>
      <c r="AO106" s="26" t="str">
        <f aca="false">IF(ISNUMBER(DataSummary!AL82),DataSummary!AL82,"#N/A")</f>
      </c>
      <c r="AP106" s="26" t="str">
        <f aca="false">IF(ISNUMBER(DataSummary!AM82),DataSummary!AM82,"#N/A")</f>
      </c>
      <c r="AQ106" s="26" t="str">
        <f aca="false">AP106</f>
      </c>
      <c r="AR106" s="26" t="str">
        <f aca="false">AQ106</f>
      </c>
      <c r="AS106" s="26" t="str">
        <f aca="false">AR106</f>
      </c>
      <c r="AT106" s="26" t="str">
        <f aca="false">AS106</f>
      </c>
      <c r="AU106" s="26" t="str">
        <f aca="false">AT106</f>
      </c>
      <c r="AV106" s="26" t="str">
        <f aca="false">AU106</f>
      </c>
      <c r="AW106" s="26" t="str">
        <f aca="false">AV106</f>
      </c>
      <c r="AX106" s="26" t="str">
        <f aca="false">AW106</f>
      </c>
      <c r="AY106" s="26" t="str">
        <f aca="false">AX106</f>
      </c>
      <c r="AZ106" s="26" t="str">
        <f aca="false">AY106</f>
      </c>
      <c r="BA106" s="26" t="str">
        <f aca="false">AZ106</f>
      </c>
      <c r="BB106" s="26" t="str">
        <f aca="false">BA106</f>
      </c>
      <c r="BC106" s="26" t="str">
        <f aca="false">BB106</f>
      </c>
      <c r="BD106" s="26" t="str">
        <f aca="false">BC106</f>
      </c>
      <c r="BE106" s="26" t="str">
        <f aca="false">BD106</f>
      </c>
      <c r="BF106" s="26" t="str">
        <f aca="false">BE106</f>
      </c>
      <c r="BG106" s="26" t="str">
        <f aca="false">BF106</f>
      </c>
      <c r="BH106" s="26" t="str">
        <f aca="false">BG106</f>
      </c>
      <c r="BI106" s="26" t="str">
        <f aca="false">BH106</f>
      </c>
      <c r="BJ106" s="26" t="str">
        <f aca="false">BI106</f>
      </c>
      <c r="BK106" s="26" t="str">
        <f aca="false">BJ106</f>
      </c>
      <c r="BL106" s="26" t="str">
        <f aca="false">BK106</f>
      </c>
      <c r="BM106" s="26" t="str">
        <f aca="false">BL106</f>
      </c>
      <c r="BN106" s="26" t="str">
        <f aca="false">BM106</f>
      </c>
      <c r="BO106" s="26" t="str">
        <f aca="false">BN106</f>
      </c>
      <c r="BP106" s="26" t="str">
        <f aca="false">BO106</f>
      </c>
      <c r="BQ106" s="26" t="str">
        <f aca="false">BP106</f>
      </c>
      <c r="BR106" s="26" t="str">
        <f aca="false">BQ106</f>
      </c>
      <c r="BS106" s="26" t="str">
        <f aca="false">BR106</f>
      </c>
      <c r="BT106" s="26" t="str">
        <f aca="false">BS106</f>
      </c>
      <c r="BU106" s="26" t="str">
        <f aca="false">BT106</f>
      </c>
      <c r="BV106" s="26" t="str">
        <f aca="false">BU106</f>
      </c>
      <c r="BW106" s="26" t="str">
        <f aca="false">BV106</f>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c>
      <c r="J107" s="115" t="n">
        <f aca="false">IF(VLOOKUP(InputDataA_GeneralAssumptions!$D$92,DataSummary!$A$111:$B$112,2,FALSE())=1,J105,J106)</f>
      </c>
      <c r="K107" s="115" t="n">
        <f aca="false">IF(VLOOKUP(InputDataA_GeneralAssumptions!$D$92,DataSummary!$A$111:$B$112,2,FALSE())=1,K105,K106)</f>
      </c>
      <c r="L107" s="115" t="n">
        <f aca="false">IF(VLOOKUP(InputDataA_GeneralAssumptions!$D$92,DataSummary!$A$111:$B$112,2,FALSE())=1,L105,L106)</f>
      </c>
      <c r="M107" s="115" t="n">
        <f aca="false">IF(VLOOKUP(InputDataA_GeneralAssumptions!$D$92,DataSummary!$A$111:$B$112,2,FALSE())=1,M105,M106)</f>
      </c>
      <c r="N107" s="115" t="n">
        <f aca="false">IF(VLOOKUP(InputDataA_GeneralAssumptions!$D$92,DataSummary!$A$111:$B$112,2,FALSE())=1,N105,N106)</f>
      </c>
      <c r="O107" s="115" t="n">
        <f aca="false">IF(VLOOKUP(InputDataA_GeneralAssumptions!$D$92,DataSummary!$A$111:$B$112,2,FALSE())=1,O105,O106)</f>
      </c>
      <c r="P107" s="115" t="n">
        <f aca="false">IF(VLOOKUP(InputDataA_GeneralAssumptions!$D$92,DataSummary!$A$111:$B$112,2,FALSE())=1,P105,P106)</f>
      </c>
      <c r="Q107" s="115" t="n">
        <f aca="false">IF(VLOOKUP(InputDataA_GeneralAssumptions!$D$92,DataSummary!$A$111:$B$112,2,FALSE())=1,Q105,Q106)</f>
      </c>
      <c r="R107" s="115" t="n">
        <f aca="false">IF(VLOOKUP(InputDataA_GeneralAssumptions!$D$92,DataSummary!$A$111:$B$112,2,FALSE())=1,R105,R106)</f>
      </c>
      <c r="S107" s="115" t="n">
        <f aca="false">IF(VLOOKUP(InputDataA_GeneralAssumptions!$D$92,DataSummary!$A$111:$B$112,2,FALSE())=1,S105,S106)</f>
      </c>
      <c r="T107" s="115" t="n">
        <f aca="false">IF(VLOOKUP(InputDataA_GeneralAssumptions!$D$92,DataSummary!$A$111:$B$112,2,FALSE())=1,T105,T106)</f>
      </c>
      <c r="U107" s="115" t="n">
        <f aca="false">IF(VLOOKUP(InputDataA_GeneralAssumptions!$D$92,DataSummary!$A$111:$B$112,2,FALSE())=1,U105,U106)</f>
      </c>
      <c r="V107" s="115" t="n">
        <f aca="false">IF(VLOOKUP(InputDataA_GeneralAssumptions!$D$92,DataSummary!$A$111:$B$112,2,FALSE())=1,V105,V106)</f>
      </c>
      <c r="W107" s="115" t="n">
        <f aca="false">IF(VLOOKUP(InputDataA_GeneralAssumptions!$D$92,DataSummary!$A$111:$B$112,2,FALSE())=1,W105,W106)</f>
      </c>
      <c r="X107" s="115" t="n">
        <f aca="false">IF(VLOOKUP(InputDataA_GeneralAssumptions!$D$92,DataSummary!$A$111:$B$112,2,FALSE())=1,X105,X106)</f>
      </c>
      <c r="Y107" s="115" t="n">
        <f aca="false">IF(VLOOKUP(InputDataA_GeneralAssumptions!$D$92,DataSummary!$A$111:$B$112,2,FALSE())=1,Y105,Y106)</f>
      </c>
      <c r="Z107" s="115" t="n">
        <f aca="false">IF(VLOOKUP(InputDataA_GeneralAssumptions!$D$92,DataSummary!$A$111:$B$112,2,FALSE())=1,Z105,Z106)</f>
      </c>
      <c r="AA107" s="115" t="n">
        <f aca="false">IF(VLOOKUP(InputDataA_GeneralAssumptions!$D$92,DataSummary!$A$111:$B$112,2,FALSE())=1,AA105,AA106)</f>
      </c>
      <c r="AB107" s="115" t="n">
        <f aca="false">IF(VLOOKUP(InputDataA_GeneralAssumptions!$D$92,DataSummary!$A$111:$B$112,2,FALSE())=1,AB105,AB106)</f>
      </c>
      <c r="AC107" s="115" t="n">
        <f aca="false">IF(VLOOKUP(InputDataA_GeneralAssumptions!$D$92,DataSummary!$A$111:$B$112,2,FALSE())=1,AC105,AC106)</f>
      </c>
      <c r="AD107" s="115" t="n">
        <f aca="false">IF(VLOOKUP(InputDataA_GeneralAssumptions!$D$92,DataSummary!$A$111:$B$112,2,FALSE())=1,AD105,AD106)</f>
      </c>
      <c r="AE107" s="115" t="n">
        <f aca="false">IF(VLOOKUP(InputDataA_GeneralAssumptions!$D$92,DataSummary!$A$111:$B$112,2,FALSE())=1,AE105,AE106)</f>
      </c>
      <c r="AF107" s="115" t="n">
        <f aca="false">IF(VLOOKUP(InputDataA_GeneralAssumptions!$D$92,DataSummary!$A$111:$B$112,2,FALSE())=1,AF105,AF106)</f>
      </c>
      <c r="AG107" s="115" t="n">
        <f aca="false">IF(VLOOKUP(InputDataA_GeneralAssumptions!$D$92,DataSummary!$A$111:$B$112,2,FALSE())=1,AG105,AG106)</f>
      </c>
      <c r="AH107" s="115" t="n">
        <f aca="false">IF(VLOOKUP(InputDataA_GeneralAssumptions!$D$92,DataSummary!$A$111:$B$112,2,FALSE())=1,AH105,AH106)</f>
      </c>
      <c r="AI107" s="115" t="n">
        <f aca="false">IF(VLOOKUP(InputDataA_GeneralAssumptions!$D$92,DataSummary!$A$111:$B$112,2,FALSE())=1,AI105,AI106)</f>
      </c>
      <c r="AJ107" s="115" t="n">
        <f aca="false">IF(VLOOKUP(InputDataA_GeneralAssumptions!$D$92,DataSummary!$A$111:$B$112,2,FALSE())=1,AJ105,AJ106)</f>
      </c>
      <c r="AK107" s="115" t="n">
        <f aca="false">IF(VLOOKUP(InputDataA_GeneralAssumptions!$D$92,DataSummary!$A$111:$B$112,2,FALSE())=1,AK105,AK106)</f>
      </c>
      <c r="AL107" s="115" t="n">
        <f aca="false">IF(VLOOKUP(InputDataA_GeneralAssumptions!$D$92,DataSummary!$A$111:$B$112,2,FALSE())=1,AL105,AL106)</f>
      </c>
      <c r="AM107" s="115" t="n">
        <f aca="false">IF(VLOOKUP(InputDataA_GeneralAssumptions!$D$92,DataSummary!$A$111:$B$112,2,FALSE())=1,AM105,AM106)</f>
      </c>
      <c r="AN107" s="115" t="n">
        <f aca="false">IF(VLOOKUP(InputDataA_GeneralAssumptions!$D$92,DataSummary!$A$111:$B$112,2,FALSE())=1,AN105,AN106)</f>
      </c>
      <c r="AO107" s="115" t="str">
        <f aca="false">IF(VLOOKUP(InputDataA_GeneralAssumptions!$D$92,DataSummary!$A$111:$B$112,2,FALSE())=1,AO105,AO106)</f>
      </c>
      <c r="AP107" s="115" t="str">
        <f aca="false">IF(VLOOKUP(InputDataA_GeneralAssumptions!$D$92,DataSummary!$A$111:$B$112,2,FALSE())=1,AP105,AP106)</f>
      </c>
      <c r="AQ107" s="115" t="str">
        <f aca="false">IF(VLOOKUP(InputDataA_GeneralAssumptions!$D$92,DataSummary!$A$111:$B$112,2,FALSE())=1,AQ105,AQ106)</f>
      </c>
      <c r="AR107" s="115" t="str">
        <f aca="false">IF(VLOOKUP(InputDataA_GeneralAssumptions!$D$92,DataSummary!$A$111:$B$112,2,FALSE())=1,AR105,AR106)</f>
      </c>
      <c r="AS107" s="115" t="str">
        <f aca="false">IF(VLOOKUP(InputDataA_GeneralAssumptions!$D$92,DataSummary!$A$111:$B$112,2,FALSE())=1,AS105,AS106)</f>
      </c>
      <c r="AT107" s="115" t="str">
        <f aca="false">IF(VLOOKUP(InputDataA_GeneralAssumptions!$D$92,DataSummary!$A$111:$B$112,2,FALSE())=1,AT105,AT106)</f>
      </c>
      <c r="AU107" s="115" t="str">
        <f aca="false">IF(VLOOKUP(InputDataA_GeneralAssumptions!$D$92,DataSummary!$A$111:$B$112,2,FALSE())=1,AU105,AU106)</f>
      </c>
      <c r="AV107" s="115" t="str">
        <f aca="false">IF(VLOOKUP(InputDataA_GeneralAssumptions!$D$92,DataSummary!$A$111:$B$112,2,FALSE())=1,AV105,AV106)</f>
      </c>
      <c r="AW107" s="115" t="str">
        <f aca="false">IF(VLOOKUP(InputDataA_GeneralAssumptions!$D$92,DataSummary!$A$111:$B$112,2,FALSE())=1,AW105,AW106)</f>
      </c>
      <c r="AX107" s="115" t="str">
        <f aca="false">IF(VLOOKUP(InputDataA_GeneralAssumptions!$D$92,DataSummary!$A$111:$B$112,2,FALSE())=1,AX105,AX106)</f>
      </c>
      <c r="AY107" s="115" t="str">
        <f aca="false">IF(VLOOKUP(InputDataA_GeneralAssumptions!$D$92,DataSummary!$A$111:$B$112,2,FALSE())=1,AY105,AY106)</f>
      </c>
      <c r="AZ107" s="115" t="str">
        <f aca="false">IF(VLOOKUP(InputDataA_GeneralAssumptions!$D$92,DataSummary!$A$111:$B$112,2,FALSE())=1,AZ105,AZ106)</f>
      </c>
      <c r="BA107" s="115" t="str">
        <f aca="false">IF(VLOOKUP(InputDataA_GeneralAssumptions!$D$92,DataSummary!$A$111:$B$112,2,FALSE())=1,BA105,BA106)</f>
      </c>
      <c r="BB107" s="115" t="str">
        <f aca="false">IF(VLOOKUP(InputDataA_GeneralAssumptions!$D$92,DataSummary!$A$111:$B$112,2,FALSE())=1,BB105,BB106)</f>
      </c>
      <c r="BC107" s="115" t="str">
        <f aca="false">IF(VLOOKUP(InputDataA_GeneralAssumptions!$D$92,DataSummary!$A$111:$B$112,2,FALSE())=1,BC105,BC106)</f>
      </c>
      <c r="BD107" s="115" t="str">
        <f aca="false">IF(VLOOKUP(InputDataA_GeneralAssumptions!$D$92,DataSummary!$A$111:$B$112,2,FALSE())=1,BD105,BD106)</f>
      </c>
      <c r="BE107" s="115" t="str">
        <f aca="false">IF(VLOOKUP(InputDataA_GeneralAssumptions!$D$92,DataSummary!$A$111:$B$112,2,FALSE())=1,BE105,BE106)</f>
      </c>
      <c r="BF107" s="115" t="str">
        <f aca="false">IF(VLOOKUP(InputDataA_GeneralAssumptions!$D$92,DataSummary!$A$111:$B$112,2,FALSE())=1,BF105,BF106)</f>
      </c>
      <c r="BG107" s="115" t="str">
        <f aca="false">IF(VLOOKUP(InputDataA_GeneralAssumptions!$D$92,DataSummary!$A$111:$B$112,2,FALSE())=1,BG105,BG106)</f>
      </c>
      <c r="BH107" s="115" t="str">
        <f aca="false">IF(VLOOKUP(InputDataA_GeneralAssumptions!$D$92,DataSummary!$A$111:$B$112,2,FALSE())=1,BH105,BH106)</f>
      </c>
      <c r="BI107" s="115" t="str">
        <f aca="false">IF(VLOOKUP(InputDataA_GeneralAssumptions!$D$92,DataSummary!$A$111:$B$112,2,FALSE())=1,BI105,BI106)</f>
      </c>
      <c r="BJ107" s="115" t="str">
        <f aca="false">IF(VLOOKUP(InputDataA_GeneralAssumptions!$D$92,DataSummary!$A$111:$B$112,2,FALSE())=1,BJ105,BJ106)</f>
      </c>
      <c r="BK107" s="115" t="str">
        <f aca="false">IF(VLOOKUP(InputDataA_GeneralAssumptions!$D$92,DataSummary!$A$111:$B$112,2,FALSE())=1,BK105,BK106)</f>
      </c>
      <c r="BL107" s="115" t="str">
        <f aca="false">IF(VLOOKUP(InputDataA_GeneralAssumptions!$D$92,DataSummary!$A$111:$B$112,2,FALSE())=1,BL105,BL106)</f>
      </c>
      <c r="BM107" s="115" t="str">
        <f aca="false">IF(VLOOKUP(InputDataA_GeneralAssumptions!$D$92,DataSummary!$A$111:$B$112,2,FALSE())=1,BM105,BM106)</f>
      </c>
      <c r="BN107" s="115" t="str">
        <f aca="false">IF(VLOOKUP(InputDataA_GeneralAssumptions!$D$92,DataSummary!$A$111:$B$112,2,FALSE())=1,BN105,BN106)</f>
      </c>
      <c r="BO107" s="115" t="str">
        <f aca="false">IF(VLOOKUP(InputDataA_GeneralAssumptions!$D$92,DataSummary!$A$111:$B$112,2,FALSE())=1,BO105,BO106)</f>
      </c>
      <c r="BP107" s="115" t="str">
        <f aca="false">IF(VLOOKUP(InputDataA_GeneralAssumptions!$D$92,DataSummary!$A$111:$B$112,2,FALSE())=1,BP105,BP106)</f>
      </c>
      <c r="BQ107" s="115" t="str">
        <f aca="false">IF(VLOOKUP(InputDataA_GeneralAssumptions!$D$92,DataSummary!$A$111:$B$112,2,FALSE())=1,BQ105,BQ106)</f>
      </c>
      <c r="BR107" s="115" t="str">
        <f aca="false">IF(VLOOKUP(InputDataA_GeneralAssumptions!$D$92,DataSummary!$A$111:$B$112,2,FALSE())=1,BR105,BR106)</f>
      </c>
      <c r="BS107" s="115" t="str">
        <f aca="false">IF(VLOOKUP(InputDataA_GeneralAssumptions!$D$92,DataSummary!$A$111:$B$112,2,FALSE())=1,BS105,BS106)</f>
      </c>
      <c r="BT107" s="115" t="str">
        <f aca="false">IF(VLOOKUP(InputDataA_GeneralAssumptions!$D$92,DataSummary!$A$111:$B$112,2,FALSE())=1,BT105,BT106)</f>
      </c>
      <c r="BU107" s="115" t="str">
        <f aca="false">IF(VLOOKUP(InputDataA_GeneralAssumptions!$D$92,DataSummary!$A$111:$B$112,2,FALSE())=1,BU105,BU106)</f>
      </c>
      <c r="BV107" s="115" t="str">
        <f aca="false">IF(VLOOKUP(InputDataA_GeneralAssumptions!$D$92,DataSummary!$A$111:$B$112,2,FALSE())=1,BV105,BV106)</f>
      </c>
      <c r="BW107" s="115" t="str">
        <f aca="false">IF(VLOOKUP(InputDataA_GeneralAssumptions!$D$92,DataSummary!$A$111:$B$112,2,FALSE())=1,BW105,BW106)</f>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c>
      <c r="I109" s="182" t="n">
        <f aca="false">InputDataA_GeneralAssumptions!$D$7</f>
      </c>
      <c r="J109" s="104" t="n">
        <f aca="false">I109+1</f>
      </c>
      <c r="K109" s="104" t="n">
        <f aca="false">J109+1</f>
      </c>
      <c r="L109" s="104" t="n">
        <f aca="false">K109+1</f>
      </c>
      <c r="M109" s="104" t="n">
        <f aca="false">L109+1</f>
      </c>
      <c r="N109" s="104" t="n">
        <f aca="false">M109+1</f>
      </c>
      <c r="O109" s="104" t="n">
        <f aca="false">N109+1</f>
      </c>
      <c r="P109" s="104" t="n">
        <f aca="false">O109+1</f>
      </c>
      <c r="Q109" s="104" t="n">
        <f aca="false">P109+1</f>
      </c>
      <c r="R109" s="104" t="n">
        <f aca="false">Q109+1</f>
      </c>
      <c r="S109" s="104" t="n">
        <f aca="false">R109+1</f>
      </c>
      <c r="T109" s="104" t="n">
        <f aca="false">S109+1</f>
      </c>
      <c r="U109" s="104" t="n">
        <f aca="false">T109+1</f>
      </c>
      <c r="V109" s="104" t="n">
        <f aca="false">U109+1</f>
      </c>
      <c r="W109" s="104" t="n">
        <f aca="false">V109+1</f>
      </c>
      <c r="X109" s="104" t="n">
        <f aca="false">W109+1</f>
      </c>
      <c r="Y109" s="104" t="n">
        <f aca="false">X109+1</f>
      </c>
      <c r="Z109" s="104" t="n">
        <f aca="false">Y109+1</f>
      </c>
      <c r="AA109" s="104" t="n">
        <f aca="false">Z109+1</f>
      </c>
      <c r="AB109" s="104" t="n">
        <f aca="false">AA109+1</f>
      </c>
      <c r="AC109" s="104" t="n">
        <f aca="false">AB109+1</f>
      </c>
      <c r="AD109" s="104" t="n">
        <f aca="false">AC109+1</f>
      </c>
      <c r="AE109" s="104" t="n">
        <f aca="false">AD109+1</f>
      </c>
      <c r="AF109" s="104" t="n">
        <f aca="false">AE109+1</f>
      </c>
      <c r="AG109" s="104" t="n">
        <f aca="false">AF109+1</f>
      </c>
      <c r="AH109" s="104" t="n">
        <f aca="false">AG109+1</f>
      </c>
      <c r="AI109" s="104" t="n">
        <f aca="false">AH109+1</f>
      </c>
      <c r="AJ109" s="104" t="n">
        <f aca="false">AI109+1</f>
      </c>
      <c r="AK109" s="104" t="n">
        <f aca="false">AJ109+1</f>
      </c>
      <c r="AL109" s="104" t="n">
        <f aca="false">AK109+1</f>
      </c>
      <c r="AM109" s="104" t="n">
        <f aca="false">AL109+1</f>
      </c>
      <c r="AN109" s="104" t="n">
        <f aca="false">AM109+1</f>
      </c>
      <c r="AO109" s="104" t="n">
        <f aca="false">AN109+1</f>
      </c>
      <c r="AP109" s="104" t="n">
        <f aca="false">AO109+1</f>
      </c>
      <c r="AQ109" s="104" t="n">
        <f aca="false">AP109+1</f>
      </c>
      <c r="AR109" s="104" t="n">
        <f aca="false">AQ109+1</f>
      </c>
      <c r="AS109" s="105" t="n">
        <f aca="false">AR109+1</f>
      </c>
      <c r="AT109" s="104" t="n">
        <f aca="false">AS109+1</f>
      </c>
      <c r="AU109" s="104" t="n">
        <f aca="false">AT109+1</f>
      </c>
      <c r="AV109" s="104" t="n">
        <f aca="false">AU109+1</f>
      </c>
      <c r="AW109" s="104" t="n">
        <f aca="false">AV109+1</f>
      </c>
      <c r="AX109" s="104" t="n">
        <f aca="false">AW109+1</f>
      </c>
      <c r="AY109" s="104" t="n">
        <f aca="false">AX109+1</f>
      </c>
      <c r="AZ109" s="104" t="n">
        <f aca="false">AY109+1</f>
      </c>
      <c r="BA109" s="104" t="n">
        <f aca="false">AZ109+1</f>
      </c>
      <c r="BB109" s="104" t="n">
        <f aca="false">BA109+1</f>
      </c>
      <c r="BC109" s="104" t="n">
        <f aca="false">BB109+1</f>
      </c>
      <c r="BD109" s="104" t="n">
        <f aca="false">BC109+1</f>
      </c>
      <c r="BE109" s="104" t="n">
        <f aca="false">BD109+1</f>
      </c>
      <c r="BF109" s="104" t="n">
        <f aca="false">BE109+1</f>
      </c>
      <c r="BG109" s="104" t="n">
        <f aca="false">BF109+1</f>
      </c>
      <c r="BH109" s="104" t="n">
        <f aca="false">BG109+1</f>
      </c>
      <c r="BI109" s="104" t="n">
        <f aca="false">BH109+1</f>
      </c>
      <c r="BJ109" s="104" t="n">
        <f aca="false">BI109+1</f>
      </c>
      <c r="BK109" s="104" t="n">
        <f aca="false">BJ109+1</f>
      </c>
      <c r="BL109" s="104" t="n">
        <f aca="false">BK109+1</f>
      </c>
      <c r="BM109" s="104" t="n">
        <f aca="false">BL109+1</f>
      </c>
      <c r="BN109" s="104" t="n">
        <f aca="false">BM109+1</f>
      </c>
      <c r="BO109" s="104" t="n">
        <f aca="false">BN109+1</f>
      </c>
      <c r="BP109" s="104" t="n">
        <f aca="false">BO109+1</f>
      </c>
      <c r="BQ109" s="104" t="n">
        <f aca="false">BP109+1</f>
      </c>
      <c r="BR109" s="104" t="n">
        <f aca="false">BQ109+1</f>
      </c>
      <c r="BS109" s="104" t="n">
        <f aca="false">BR109+1</f>
      </c>
      <c r="BT109" s="104" t="n">
        <f aca="false">BS109+1</f>
      </c>
      <c r="BU109" s="104" t="n">
        <f aca="false">BT109+1</f>
      </c>
      <c r="BV109" s="104" t="n">
        <f aca="false">BU109+1</f>
      </c>
      <c r="BW109" s="105" t="n">
        <f aca="false">BV109+1</f>
      </c>
    </row>
    <row r="110" customFormat="false" ht="15.75" hidden="false" customHeight="false" outlineLevel="0" collapsed="false">
      <c r="B110" s="194"/>
      <c r="C110" s="55"/>
      <c r="D110" s="199"/>
      <c r="E110" s="200"/>
      <c r="F110" s="213" t="str">
        <f aca="false">DataSummary!N4</f>
      </c>
      <c r="G110" s="214" t="s">
        <v>120</v>
      </c>
      <c r="H110" s="108" t="s">
        <v>100</v>
      </c>
      <c r="I110" s="121" t="n">
        <f aca="false">I111</f>
      </c>
      <c r="J110" s="121" t="n">
        <v>0.542</v>
      </c>
      <c r="K110" s="121" t="n">
        <f aca="false">K111</f>
      </c>
      <c r="L110" s="121" t="n">
        <f aca="false">L111</f>
      </c>
      <c r="M110" s="121" t="n">
        <f aca="false">M111</f>
      </c>
      <c r="N110" s="121" t="n">
        <f aca="false">N111</f>
      </c>
      <c r="O110" s="121" t="n">
        <f aca="false">O111</f>
      </c>
      <c r="P110" s="121" t="n">
        <f aca="false">P111</f>
      </c>
      <c r="Q110" s="121" t="n">
        <f aca="false">Q111</f>
      </c>
      <c r="R110" s="121" t="n">
        <f aca="false">R111</f>
      </c>
      <c r="S110" s="121" t="n">
        <f aca="false">S111</f>
      </c>
      <c r="T110" s="121" t="n">
        <f aca="false">T111</f>
      </c>
      <c r="U110" s="121" t="n">
        <f aca="false">U111</f>
      </c>
      <c r="V110" s="121" t="n">
        <f aca="false">V111</f>
      </c>
      <c r="W110" s="121" t="n">
        <f aca="false">W111</f>
      </c>
      <c r="X110" s="121" t="n">
        <f aca="false">X111</f>
      </c>
      <c r="Y110" s="121" t="n">
        <f aca="false">Y111</f>
      </c>
      <c r="Z110" s="121" t="n">
        <f aca="false">Z111</f>
      </c>
      <c r="AA110" s="121" t="n">
        <f aca="false">AA111</f>
      </c>
      <c r="AB110" s="121" t="n">
        <f aca="false">AB111</f>
      </c>
      <c r="AC110" s="121" t="n">
        <f aca="false">AC111</f>
      </c>
      <c r="AD110" s="121" t="n">
        <f aca="false">AD111</f>
      </c>
      <c r="AE110" s="121" t="n">
        <f aca="false">AE111</f>
      </c>
      <c r="AF110" s="121" t="n">
        <f aca="false">AF111</f>
      </c>
      <c r="AG110" s="121" t="n">
        <f aca="false">AG111</f>
      </c>
      <c r="AH110" s="121" t="n">
        <f aca="false">AH111</f>
      </c>
      <c r="AI110" s="121" t="n">
        <f aca="false">AI111</f>
      </c>
      <c r="AJ110" s="121" t="n">
        <f aca="false">AJ111</f>
      </c>
      <c r="AK110" s="121" t="n">
        <f aca="false">AK111</f>
      </c>
      <c r="AL110" s="121" t="n">
        <f aca="false">AL111</f>
      </c>
      <c r="AM110" s="121" t="n">
        <f aca="false">AM111</f>
      </c>
      <c r="AN110" s="121" t="n">
        <f aca="false">AN111</f>
      </c>
      <c r="AO110" s="121" t="str">
        <f aca="false">AO111</f>
      </c>
      <c r="AP110" s="121" t="str">
        <f aca="false">AP111</f>
      </c>
      <c r="AQ110" s="121" t="str">
        <f aca="false">AQ111</f>
      </c>
      <c r="AR110" s="121" t="str">
        <f aca="false">AR111</f>
      </c>
      <c r="AS110" s="122" t="str">
        <f aca="false">AS111</f>
      </c>
      <c r="AT110" s="121" t="str">
        <f aca="false">AS110</f>
      </c>
      <c r="AU110" s="121" t="str">
        <f aca="false">AT110</f>
      </c>
      <c r="AV110" s="121" t="str">
        <f aca="false">AU110</f>
      </c>
      <c r="AW110" s="121" t="str">
        <f aca="false">AV110</f>
      </c>
      <c r="AX110" s="121" t="str">
        <f aca="false">AW110</f>
      </c>
      <c r="AY110" s="121" t="str">
        <f aca="false">AX110</f>
      </c>
      <c r="AZ110" s="121" t="str">
        <f aca="false">AY110</f>
      </c>
      <c r="BA110" s="121" t="str">
        <f aca="false">AZ110</f>
      </c>
      <c r="BB110" s="121" t="str">
        <f aca="false">BA110</f>
      </c>
      <c r="BC110" s="121" t="str">
        <f aca="false">BB110</f>
      </c>
      <c r="BD110" s="121" t="str">
        <f aca="false">BC110</f>
      </c>
      <c r="BE110" s="121" t="str">
        <f aca="false">BD110</f>
      </c>
      <c r="BF110" s="121" t="str">
        <f aca="false">BE110</f>
      </c>
      <c r="BG110" s="121" t="str">
        <f aca="false">BF110</f>
      </c>
      <c r="BH110" s="121" t="str">
        <f aca="false">BG110</f>
      </c>
      <c r="BI110" s="121" t="str">
        <f aca="false">BH110</f>
      </c>
      <c r="BJ110" s="121" t="str">
        <f aca="false">BI110</f>
      </c>
      <c r="BK110" s="121" t="str">
        <f aca="false">BJ110</f>
      </c>
      <c r="BL110" s="121" t="str">
        <f aca="false">BK110</f>
      </c>
      <c r="BM110" s="121" t="str">
        <f aca="false">BL110</f>
      </c>
      <c r="BN110" s="121" t="str">
        <f aca="false">BM110</f>
      </c>
      <c r="BO110" s="121" t="str">
        <f aca="false">BN110</f>
      </c>
      <c r="BP110" s="121" t="str">
        <f aca="false">BO110</f>
      </c>
      <c r="BQ110" s="121" t="str">
        <f aca="false">BP110</f>
      </c>
      <c r="BR110" s="121" t="str">
        <f aca="false">BQ110</f>
      </c>
      <c r="BS110" s="121" t="str">
        <f aca="false">BR110</f>
      </c>
      <c r="BT110" s="121" t="str">
        <f aca="false">BS110</f>
      </c>
      <c r="BU110" s="121" t="str">
        <f aca="false">BT110</f>
      </c>
      <c r="BV110" s="121" t="str">
        <f aca="false">BU110</f>
      </c>
      <c r="BW110" s="122" t="str">
        <f aca="false">BV110</f>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c>
      <c r="J111" s="216" t="n">
        <f aca="false">IF(ISNUMBER(DataSummary!H105),DataSummary!H105,"#N/A")</f>
      </c>
      <c r="K111" s="216" t="n">
        <f aca="false">IF(ISNUMBER(DataSummary!I105),DataSummary!I105,"#N/A")</f>
      </c>
      <c r="L111" s="216" t="n">
        <f aca="false">IF(ISNUMBER(DataSummary!J105),DataSummary!J105,"#N/A")</f>
      </c>
      <c r="M111" s="216" t="n">
        <f aca="false">IF(ISNUMBER(DataSummary!K105),DataSummary!K105,"#N/A")</f>
      </c>
      <c r="N111" s="216" t="n">
        <f aca="false">IF(ISNUMBER(DataSummary!L105),DataSummary!L105,"#N/A")</f>
      </c>
      <c r="O111" s="216" t="n">
        <f aca="false">IF(ISNUMBER(DataSummary!M105),DataSummary!M105,"#N/A")</f>
      </c>
      <c r="P111" s="216" t="n">
        <f aca="false">IF(ISNUMBER(DataSummary!N105),DataSummary!N105,"#N/A")</f>
      </c>
      <c r="Q111" s="216" t="n">
        <f aca="false">IF(ISNUMBER(DataSummary!O105),DataSummary!O105,"#N/A")</f>
      </c>
      <c r="R111" s="216" t="n">
        <f aca="false">IF(ISNUMBER(DataSummary!P105),DataSummary!P105,"#N/A")</f>
      </c>
      <c r="S111" s="216" t="n">
        <f aca="false">IF(ISNUMBER(DataSummary!Q105),DataSummary!Q105,"#N/A")</f>
      </c>
      <c r="T111" s="216" t="n">
        <f aca="false">IF(ISNUMBER(DataSummary!R105),DataSummary!R105,"#N/A")</f>
      </c>
      <c r="U111" s="216" t="n">
        <f aca="false">IF(ISNUMBER(DataSummary!S105),DataSummary!S105,"#N/A")</f>
      </c>
      <c r="V111" s="216" t="n">
        <f aca="false">IF(ISNUMBER(DataSummary!T105),DataSummary!T105,"#N/A")</f>
      </c>
      <c r="W111" s="216" t="n">
        <f aca="false">IF(ISNUMBER(DataSummary!U105),DataSummary!U105,"#N/A")</f>
      </c>
      <c r="X111" s="216" t="n">
        <f aca="false">IF(ISNUMBER(DataSummary!V105),DataSummary!V105,"#N/A")</f>
      </c>
      <c r="Y111" s="216" t="n">
        <f aca="false">IF(ISNUMBER(DataSummary!W105),DataSummary!W105,"#N/A")</f>
      </c>
      <c r="Z111" s="216" t="n">
        <f aca="false">IF(ISNUMBER(DataSummary!X105),DataSummary!X105,"#N/A")</f>
      </c>
      <c r="AA111" s="216" t="n">
        <f aca="false">IF(ISNUMBER(DataSummary!Y105),DataSummary!Y105,"#N/A")</f>
      </c>
      <c r="AB111" s="216" t="n">
        <f aca="false">IF(ISNUMBER(DataSummary!Z105),DataSummary!Z105,"#N/A")</f>
      </c>
      <c r="AC111" s="216" t="n">
        <f aca="false">IF(ISNUMBER(DataSummary!AA105),DataSummary!AA105,"#N/A")</f>
      </c>
      <c r="AD111" s="216" t="n">
        <f aca="false">IF(ISNUMBER(DataSummary!AB105),DataSummary!AB105,"#N/A")</f>
      </c>
      <c r="AE111" s="216" t="n">
        <f aca="false">IF(ISNUMBER(DataSummary!AC105),DataSummary!AC105,"#N/A")</f>
      </c>
      <c r="AF111" s="216" t="n">
        <f aca="false">IF(ISNUMBER(DataSummary!AD105),DataSummary!AD105,"#N/A")</f>
      </c>
      <c r="AG111" s="216" t="n">
        <f aca="false">IF(ISNUMBER(DataSummary!AE105),DataSummary!AE105,"#N/A")</f>
      </c>
      <c r="AH111" s="216" t="n">
        <f aca="false">IF(ISNUMBER(DataSummary!AF105),DataSummary!AF105,"#N/A")</f>
      </c>
      <c r="AI111" s="216" t="n">
        <f aca="false">IF(ISNUMBER(DataSummary!AG105),DataSummary!AG105,"#N/A")</f>
      </c>
      <c r="AJ111" s="216" t="n">
        <f aca="false">IF(ISNUMBER(DataSummary!AH105),DataSummary!AH105,"#N/A")</f>
      </c>
      <c r="AK111" s="216" t="n">
        <f aca="false">IF(ISNUMBER(DataSummary!AI105),DataSummary!AI105,"#N/A")</f>
      </c>
      <c r="AL111" s="216" t="n">
        <f aca="false">IF(ISNUMBER(DataSummary!AJ105),DataSummary!AJ105,"#N/A")</f>
      </c>
      <c r="AM111" s="216" t="n">
        <f aca="false">IF(ISNUMBER(DataSummary!AK105),DataSummary!AK105,"#N/A")</f>
      </c>
      <c r="AN111" s="216" t="n">
        <f aca="false">IF(ISNUMBER(DataSummary!AL105),DataSummary!AL105,"#N/A")</f>
      </c>
      <c r="AO111" s="26" t="str">
        <f aca="false">IF(ISNUMBER(DataSummary!AL83),DataSummary!AL83,"#N/A")</f>
      </c>
      <c r="AP111" s="26" t="str">
        <f aca="false">IF(ISNUMBER(DataSummary!AM83),DataSummary!AM83,"#N/A")</f>
      </c>
      <c r="AQ111" s="26" t="str">
        <f aca="false">AP111</f>
      </c>
      <c r="AR111" s="26" t="str">
        <f aca="false">AQ111</f>
      </c>
      <c r="AS111" s="26" t="str">
        <f aca="false">AR111</f>
      </c>
      <c r="AT111" s="26" t="str">
        <f aca="false">AS111</f>
      </c>
      <c r="AU111" s="26" t="str">
        <f aca="false">AT111</f>
      </c>
      <c r="AV111" s="26" t="str">
        <f aca="false">AU111</f>
      </c>
      <c r="AW111" s="26" t="str">
        <f aca="false">AV111</f>
      </c>
      <c r="AX111" s="26" t="str">
        <f aca="false">AW111</f>
      </c>
      <c r="AY111" s="26" t="str">
        <f aca="false">AX111</f>
      </c>
      <c r="AZ111" s="26" t="str">
        <f aca="false">AY111</f>
      </c>
      <c r="BA111" s="26" t="str">
        <f aca="false">AZ111</f>
      </c>
      <c r="BB111" s="26" t="str">
        <f aca="false">BA111</f>
      </c>
      <c r="BC111" s="26" t="str">
        <f aca="false">BB111</f>
      </c>
      <c r="BD111" s="26" t="str">
        <f aca="false">BC111</f>
      </c>
      <c r="BE111" s="26" t="str">
        <f aca="false">BD111</f>
      </c>
      <c r="BF111" s="26" t="str">
        <f aca="false">BE111</f>
      </c>
      <c r="BG111" s="26" t="str">
        <f aca="false">BF111</f>
      </c>
      <c r="BH111" s="26" t="str">
        <f aca="false">BG111</f>
      </c>
      <c r="BI111" s="26" t="str">
        <f aca="false">BH111</f>
      </c>
      <c r="BJ111" s="26" t="str">
        <f aca="false">BI111</f>
      </c>
      <c r="BK111" s="26" t="str">
        <f aca="false">BJ111</f>
      </c>
      <c r="BL111" s="26" t="str">
        <f aca="false">BK111</f>
      </c>
      <c r="BM111" s="26" t="str">
        <f aca="false">BL111</f>
      </c>
      <c r="BN111" s="26" t="str">
        <f aca="false">BM111</f>
      </c>
      <c r="BO111" s="26" t="str">
        <f aca="false">BN111</f>
      </c>
      <c r="BP111" s="26" t="str">
        <f aca="false">BO111</f>
      </c>
      <c r="BQ111" s="26" t="str">
        <f aca="false">BP111</f>
      </c>
      <c r="BR111" s="26" t="str">
        <f aca="false">BQ111</f>
      </c>
      <c r="BS111" s="26" t="str">
        <f aca="false">BR111</f>
      </c>
      <c r="BT111" s="26" t="str">
        <f aca="false">BS111</f>
      </c>
      <c r="BU111" s="26" t="str">
        <f aca="false">BT111</f>
      </c>
      <c r="BV111" s="26" t="str">
        <f aca="false">BU111</f>
      </c>
      <c r="BW111" s="26" t="str">
        <f aca="false">BV111</f>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c>
      <c r="J112" s="218" t="n">
        <f aca="false">IF(VLOOKUP(InputDataA_GeneralAssumptions!$D$92,DataSummary!$A$111:$B$112,2,FALSE())=1,InputDataA_GeneralAssumptions!J110,InputDataA_GeneralAssumptions!J111)</f>
      </c>
      <c r="K112" s="218" t="n">
        <f aca="false">IF(VLOOKUP(InputDataA_GeneralAssumptions!$D$92,DataSummary!$A$111:$B$112,2,FALSE())=1,InputDataA_GeneralAssumptions!K110,InputDataA_GeneralAssumptions!K111)</f>
      </c>
      <c r="L112" s="218" t="n">
        <f aca="false">IF(VLOOKUP(InputDataA_GeneralAssumptions!$D$92,DataSummary!$A$111:$B$112,2,FALSE())=1,InputDataA_GeneralAssumptions!L110,InputDataA_GeneralAssumptions!L111)</f>
      </c>
      <c r="M112" s="218" t="n">
        <f aca="false">IF(VLOOKUP(InputDataA_GeneralAssumptions!$D$92,DataSummary!$A$111:$B$112,2,FALSE())=1,InputDataA_GeneralAssumptions!M110,InputDataA_GeneralAssumptions!M111)</f>
      </c>
      <c r="N112" s="218" t="n">
        <f aca="false">IF(VLOOKUP(InputDataA_GeneralAssumptions!$D$92,DataSummary!$A$111:$B$112,2,FALSE())=1,InputDataA_GeneralAssumptions!N110,InputDataA_GeneralAssumptions!N111)</f>
      </c>
      <c r="O112" s="218" t="n">
        <f aca="false">IF(VLOOKUP(InputDataA_GeneralAssumptions!$D$92,DataSummary!$A$111:$B$112,2,FALSE())=1,InputDataA_GeneralAssumptions!O110,InputDataA_GeneralAssumptions!O111)</f>
      </c>
      <c r="P112" s="218" t="n">
        <f aca="false">IF(VLOOKUP(InputDataA_GeneralAssumptions!$D$92,DataSummary!$A$111:$B$112,2,FALSE())=1,InputDataA_GeneralAssumptions!P110,InputDataA_GeneralAssumptions!P111)</f>
      </c>
      <c r="Q112" s="218" t="n">
        <f aca="false">IF(VLOOKUP(InputDataA_GeneralAssumptions!$D$92,DataSummary!$A$111:$B$112,2,FALSE())=1,InputDataA_GeneralAssumptions!Q110,InputDataA_GeneralAssumptions!Q111)</f>
      </c>
      <c r="R112" s="218" t="n">
        <f aca="false">IF(VLOOKUP(InputDataA_GeneralAssumptions!$D$92,DataSummary!$A$111:$B$112,2,FALSE())=1,InputDataA_GeneralAssumptions!R110,InputDataA_GeneralAssumptions!R111)</f>
      </c>
      <c r="S112" s="218" t="n">
        <f aca="false">IF(VLOOKUP(InputDataA_GeneralAssumptions!$D$92,DataSummary!$A$111:$B$112,2,FALSE())=1,InputDataA_GeneralAssumptions!S110,InputDataA_GeneralAssumptions!S111)</f>
      </c>
      <c r="T112" s="218" t="n">
        <f aca="false">IF(VLOOKUP(InputDataA_GeneralAssumptions!$D$92,DataSummary!$A$111:$B$112,2,FALSE())=1,InputDataA_GeneralAssumptions!T110,InputDataA_GeneralAssumptions!T111)</f>
      </c>
      <c r="U112" s="218" t="n">
        <f aca="false">IF(VLOOKUP(InputDataA_GeneralAssumptions!$D$92,DataSummary!$A$111:$B$112,2,FALSE())=1,InputDataA_GeneralAssumptions!U110,InputDataA_GeneralAssumptions!U111)</f>
      </c>
      <c r="V112" s="218" t="n">
        <f aca="false">IF(VLOOKUP(InputDataA_GeneralAssumptions!$D$92,DataSummary!$A$111:$B$112,2,FALSE())=1,InputDataA_GeneralAssumptions!V110,InputDataA_GeneralAssumptions!V111)</f>
      </c>
      <c r="W112" s="218" t="n">
        <f aca="false">IF(VLOOKUP(InputDataA_GeneralAssumptions!$D$92,DataSummary!$A$111:$B$112,2,FALSE())=1,InputDataA_GeneralAssumptions!W110,InputDataA_GeneralAssumptions!W111)</f>
      </c>
      <c r="X112" s="218" t="n">
        <f aca="false">IF(VLOOKUP(InputDataA_GeneralAssumptions!$D$92,DataSummary!$A$111:$B$112,2,FALSE())=1,InputDataA_GeneralAssumptions!X110,InputDataA_GeneralAssumptions!X111)</f>
      </c>
      <c r="Y112" s="218" t="n">
        <f aca="false">IF(VLOOKUP(InputDataA_GeneralAssumptions!$D$92,DataSummary!$A$111:$B$112,2,FALSE())=1,InputDataA_GeneralAssumptions!Y110,InputDataA_GeneralAssumptions!Y111)</f>
      </c>
      <c r="Z112" s="218" t="n">
        <f aca="false">IF(VLOOKUP(InputDataA_GeneralAssumptions!$D$92,DataSummary!$A$111:$B$112,2,FALSE())=1,InputDataA_GeneralAssumptions!Z110,InputDataA_GeneralAssumptions!Z111)</f>
      </c>
      <c r="AA112" s="218" t="n">
        <f aca="false">IF(VLOOKUP(InputDataA_GeneralAssumptions!$D$92,DataSummary!$A$111:$B$112,2,FALSE())=1,InputDataA_GeneralAssumptions!AA110,InputDataA_GeneralAssumptions!AA111)</f>
      </c>
      <c r="AB112" s="218" t="n">
        <f aca="false">IF(VLOOKUP(InputDataA_GeneralAssumptions!$D$92,DataSummary!$A$111:$B$112,2,FALSE())=1,InputDataA_GeneralAssumptions!AB110,InputDataA_GeneralAssumptions!AB111)</f>
      </c>
      <c r="AC112" s="218" t="n">
        <f aca="false">IF(VLOOKUP(InputDataA_GeneralAssumptions!$D$92,DataSummary!$A$111:$B$112,2,FALSE())=1,InputDataA_GeneralAssumptions!AC110,InputDataA_GeneralAssumptions!AC111)</f>
      </c>
      <c r="AD112" s="218" t="n">
        <f aca="false">IF(VLOOKUP(InputDataA_GeneralAssumptions!$D$92,DataSummary!$A$111:$B$112,2,FALSE())=1,InputDataA_GeneralAssumptions!AD110,InputDataA_GeneralAssumptions!AD111)</f>
      </c>
      <c r="AE112" s="218" t="n">
        <f aca="false">IF(VLOOKUP(InputDataA_GeneralAssumptions!$D$92,DataSummary!$A$111:$B$112,2,FALSE())=1,InputDataA_GeneralAssumptions!AE110,InputDataA_GeneralAssumptions!AE111)</f>
      </c>
      <c r="AF112" s="218" t="n">
        <f aca="false">IF(VLOOKUP(InputDataA_GeneralAssumptions!$D$92,DataSummary!$A$111:$B$112,2,FALSE())=1,InputDataA_GeneralAssumptions!AF110,InputDataA_GeneralAssumptions!AF111)</f>
      </c>
      <c r="AG112" s="218" t="n">
        <f aca="false">IF(VLOOKUP(InputDataA_GeneralAssumptions!$D$92,DataSummary!$A$111:$B$112,2,FALSE())=1,InputDataA_GeneralAssumptions!AG110,InputDataA_GeneralAssumptions!AG111)</f>
      </c>
      <c r="AH112" s="218" t="n">
        <f aca="false">IF(VLOOKUP(InputDataA_GeneralAssumptions!$D$92,DataSummary!$A$111:$B$112,2,FALSE())=1,InputDataA_GeneralAssumptions!AH110,InputDataA_GeneralAssumptions!AH111)</f>
      </c>
      <c r="AI112" s="218" t="n">
        <f aca="false">IF(VLOOKUP(InputDataA_GeneralAssumptions!$D$92,DataSummary!$A$111:$B$112,2,FALSE())=1,InputDataA_GeneralAssumptions!AI110,InputDataA_GeneralAssumptions!AI111)</f>
      </c>
      <c r="AJ112" s="218" t="n">
        <f aca="false">IF(VLOOKUP(InputDataA_GeneralAssumptions!$D$92,DataSummary!$A$111:$B$112,2,FALSE())=1,InputDataA_GeneralAssumptions!AJ110,InputDataA_GeneralAssumptions!AJ111)</f>
      </c>
      <c r="AK112" s="218" t="n">
        <f aca="false">IF(VLOOKUP(InputDataA_GeneralAssumptions!$D$92,DataSummary!$A$111:$B$112,2,FALSE())=1,InputDataA_GeneralAssumptions!AK110,InputDataA_GeneralAssumptions!AK111)</f>
      </c>
      <c r="AL112" s="218" t="n">
        <f aca="false">IF(VLOOKUP(InputDataA_GeneralAssumptions!$D$92,DataSummary!$A$111:$B$112,2,FALSE())=1,InputDataA_GeneralAssumptions!AL110,InputDataA_GeneralAssumptions!AL111)</f>
      </c>
      <c r="AM112" s="218" t="n">
        <f aca="false">IF(VLOOKUP(InputDataA_GeneralAssumptions!$D$92,DataSummary!$A$111:$B$112,2,FALSE())=1,InputDataA_GeneralAssumptions!AM110,InputDataA_GeneralAssumptions!AM111)</f>
      </c>
      <c r="AN112" s="218" t="n">
        <f aca="false">IF(VLOOKUP(InputDataA_GeneralAssumptions!$D$92,DataSummary!$A$111:$B$112,2,FALSE())=1,InputDataA_GeneralAssumptions!AN110,InputDataA_GeneralAssumptions!AN111)</f>
      </c>
      <c r="AO112" s="115" t="str">
        <f aca="false">IF(VLOOKUP(InputDataA_GeneralAssumptions!$D$92,DataSummary!$A$111:$B$112,2,FALSE())=1,InputDataA_GeneralAssumptions!AO110,InputDataA_GeneralAssumptions!AO111)</f>
      </c>
      <c r="AP112" s="115" t="str">
        <f aca="false">IF(VLOOKUP(InputDataA_GeneralAssumptions!$D$92,DataSummary!$A$111:$B$112,2,FALSE())=1,InputDataA_GeneralAssumptions!AP110,InputDataA_GeneralAssumptions!AP111)</f>
      </c>
      <c r="AQ112" s="115" t="str">
        <f aca="false">IF(VLOOKUP(InputDataA_GeneralAssumptions!$D$92,DataSummary!$A$111:$B$112,2,FALSE())=1,InputDataA_GeneralAssumptions!AQ110,InputDataA_GeneralAssumptions!AQ111)</f>
      </c>
      <c r="AR112" s="115" t="str">
        <f aca="false">IF(VLOOKUP(InputDataA_GeneralAssumptions!$D$92,DataSummary!$A$111:$B$112,2,FALSE())=1,InputDataA_GeneralAssumptions!AR110,InputDataA_GeneralAssumptions!AR111)</f>
      </c>
      <c r="AS112" s="115" t="str">
        <f aca="false">IF(VLOOKUP(InputDataA_GeneralAssumptions!$D$92,DataSummary!$A$111:$B$112,2,FALSE())=1,InputDataA_GeneralAssumptions!AS110,InputDataA_GeneralAssumptions!AS111)</f>
      </c>
      <c r="AT112" s="115" t="str">
        <f aca="false">IF(VLOOKUP(InputDataA_GeneralAssumptions!$D$92,DataSummary!$A$111:$B$112,2,FALSE())=1,InputDataA_GeneralAssumptions!AT110,InputDataA_GeneralAssumptions!AT111)</f>
      </c>
      <c r="AU112" s="115" t="str">
        <f aca="false">IF(VLOOKUP(InputDataA_GeneralAssumptions!$D$92,DataSummary!$A$111:$B$112,2,FALSE())=1,InputDataA_GeneralAssumptions!AU110,InputDataA_GeneralAssumptions!AU111)</f>
      </c>
      <c r="AV112" s="115" t="str">
        <f aca="false">IF(VLOOKUP(InputDataA_GeneralAssumptions!$D$92,DataSummary!$A$111:$B$112,2,FALSE())=1,InputDataA_GeneralAssumptions!AV110,InputDataA_GeneralAssumptions!AV111)</f>
      </c>
      <c r="AW112" s="115" t="str">
        <f aca="false">IF(VLOOKUP(InputDataA_GeneralAssumptions!$D$92,DataSummary!$A$111:$B$112,2,FALSE())=1,InputDataA_GeneralAssumptions!AW110,InputDataA_GeneralAssumptions!AW111)</f>
      </c>
      <c r="AX112" s="115" t="str">
        <f aca="false">IF(VLOOKUP(InputDataA_GeneralAssumptions!$D$92,DataSummary!$A$111:$B$112,2,FALSE())=1,InputDataA_GeneralAssumptions!AX110,InputDataA_GeneralAssumptions!AX111)</f>
      </c>
      <c r="AY112" s="115" t="str">
        <f aca="false">IF(VLOOKUP(InputDataA_GeneralAssumptions!$D$92,DataSummary!$A$111:$B$112,2,FALSE())=1,InputDataA_GeneralAssumptions!AY110,InputDataA_GeneralAssumptions!AY111)</f>
      </c>
      <c r="AZ112" s="115" t="str">
        <f aca="false">IF(VLOOKUP(InputDataA_GeneralAssumptions!$D$92,DataSummary!$A$111:$B$112,2,FALSE())=1,InputDataA_GeneralAssumptions!AZ110,InputDataA_GeneralAssumptions!AZ111)</f>
      </c>
      <c r="BA112" s="115" t="str">
        <f aca="false">IF(VLOOKUP(InputDataA_GeneralAssumptions!$D$92,DataSummary!$A$111:$B$112,2,FALSE())=1,InputDataA_GeneralAssumptions!BA110,InputDataA_GeneralAssumptions!BA111)</f>
      </c>
      <c r="BB112" s="115" t="str">
        <f aca="false">IF(VLOOKUP(InputDataA_GeneralAssumptions!$D$92,DataSummary!$A$111:$B$112,2,FALSE())=1,InputDataA_GeneralAssumptions!BB110,InputDataA_GeneralAssumptions!BB111)</f>
      </c>
      <c r="BC112" s="115" t="str">
        <f aca="false">IF(VLOOKUP(InputDataA_GeneralAssumptions!$D$92,DataSummary!$A$111:$B$112,2,FALSE())=1,InputDataA_GeneralAssumptions!BC110,InputDataA_GeneralAssumptions!BC111)</f>
      </c>
      <c r="BD112" s="115" t="str">
        <f aca="false">IF(VLOOKUP(InputDataA_GeneralAssumptions!$D$92,DataSummary!$A$111:$B$112,2,FALSE())=1,InputDataA_GeneralAssumptions!BD110,InputDataA_GeneralAssumptions!BD111)</f>
      </c>
      <c r="BE112" s="115" t="str">
        <f aca="false">IF(VLOOKUP(InputDataA_GeneralAssumptions!$D$92,DataSummary!$A$111:$B$112,2,FALSE())=1,InputDataA_GeneralAssumptions!BE110,InputDataA_GeneralAssumptions!BE111)</f>
      </c>
      <c r="BF112" s="115" t="str">
        <f aca="false">IF(VLOOKUP(InputDataA_GeneralAssumptions!$D$92,DataSummary!$A$111:$B$112,2,FALSE())=1,InputDataA_GeneralAssumptions!BF110,InputDataA_GeneralAssumptions!BF111)</f>
      </c>
      <c r="BG112" s="115" t="str">
        <f aca="false">IF(VLOOKUP(InputDataA_GeneralAssumptions!$D$92,DataSummary!$A$111:$B$112,2,FALSE())=1,InputDataA_GeneralAssumptions!BG110,InputDataA_GeneralAssumptions!BG111)</f>
      </c>
      <c r="BH112" s="115" t="str">
        <f aca="false">IF(VLOOKUP(InputDataA_GeneralAssumptions!$D$92,DataSummary!$A$111:$B$112,2,FALSE())=1,InputDataA_GeneralAssumptions!BH110,InputDataA_GeneralAssumptions!BH111)</f>
      </c>
      <c r="BI112" s="115" t="str">
        <f aca="false">IF(VLOOKUP(InputDataA_GeneralAssumptions!$D$92,DataSummary!$A$111:$B$112,2,FALSE())=1,InputDataA_GeneralAssumptions!BI110,InputDataA_GeneralAssumptions!BI111)</f>
      </c>
      <c r="BJ112" s="115" t="str">
        <f aca="false">IF(VLOOKUP(InputDataA_GeneralAssumptions!$D$92,DataSummary!$A$111:$B$112,2,FALSE())=1,InputDataA_GeneralAssumptions!BJ110,InputDataA_GeneralAssumptions!BJ111)</f>
      </c>
      <c r="BK112" s="115" t="str">
        <f aca="false">IF(VLOOKUP(InputDataA_GeneralAssumptions!$D$92,DataSummary!$A$111:$B$112,2,FALSE())=1,InputDataA_GeneralAssumptions!BK110,InputDataA_GeneralAssumptions!BK111)</f>
      </c>
      <c r="BL112" s="115" t="str">
        <f aca="false">IF(VLOOKUP(InputDataA_GeneralAssumptions!$D$92,DataSummary!$A$111:$B$112,2,FALSE())=1,InputDataA_GeneralAssumptions!BL110,InputDataA_GeneralAssumptions!BL111)</f>
      </c>
      <c r="BM112" s="115" t="str">
        <f aca="false">IF(VLOOKUP(InputDataA_GeneralAssumptions!$D$92,DataSummary!$A$111:$B$112,2,FALSE())=1,InputDataA_GeneralAssumptions!BM110,InputDataA_GeneralAssumptions!BM111)</f>
      </c>
      <c r="BN112" s="115" t="str">
        <f aca="false">IF(VLOOKUP(InputDataA_GeneralAssumptions!$D$92,DataSummary!$A$111:$B$112,2,FALSE())=1,InputDataA_GeneralAssumptions!BN110,InputDataA_GeneralAssumptions!BN111)</f>
      </c>
      <c r="BO112" s="115" t="str">
        <f aca="false">IF(VLOOKUP(InputDataA_GeneralAssumptions!$D$92,DataSummary!$A$111:$B$112,2,FALSE())=1,InputDataA_GeneralAssumptions!BO110,InputDataA_GeneralAssumptions!BO111)</f>
      </c>
      <c r="BP112" s="115" t="str">
        <f aca="false">IF(VLOOKUP(InputDataA_GeneralAssumptions!$D$92,DataSummary!$A$111:$B$112,2,FALSE())=1,InputDataA_GeneralAssumptions!BP110,InputDataA_GeneralAssumptions!BP111)</f>
      </c>
      <c r="BQ112" s="115" t="str">
        <f aca="false">IF(VLOOKUP(InputDataA_GeneralAssumptions!$D$92,DataSummary!$A$111:$B$112,2,FALSE())=1,InputDataA_GeneralAssumptions!BQ110,InputDataA_GeneralAssumptions!BQ111)</f>
      </c>
      <c r="BR112" s="115" t="str">
        <f aca="false">IF(VLOOKUP(InputDataA_GeneralAssumptions!$D$92,DataSummary!$A$111:$B$112,2,FALSE())=1,InputDataA_GeneralAssumptions!BR110,InputDataA_GeneralAssumptions!BR111)</f>
      </c>
      <c r="BS112" s="115" t="str">
        <f aca="false">IF(VLOOKUP(InputDataA_GeneralAssumptions!$D$92,DataSummary!$A$111:$B$112,2,FALSE())=1,InputDataA_GeneralAssumptions!BS110,InputDataA_GeneralAssumptions!BS111)</f>
      </c>
      <c r="BT112" s="115" t="str">
        <f aca="false">IF(VLOOKUP(InputDataA_GeneralAssumptions!$D$92,DataSummary!$A$111:$B$112,2,FALSE())=1,InputDataA_GeneralAssumptions!BT110,InputDataA_GeneralAssumptions!BT111)</f>
      </c>
      <c r="BU112" s="115" t="str">
        <f aca="false">IF(VLOOKUP(InputDataA_GeneralAssumptions!$D$92,DataSummary!$A$111:$B$112,2,FALSE())=1,InputDataA_GeneralAssumptions!BU110,InputDataA_GeneralAssumptions!BU111)</f>
      </c>
      <c r="BV112" s="115" t="str">
        <f aca="false">IF(VLOOKUP(InputDataA_GeneralAssumptions!$D$92,DataSummary!$A$111:$B$112,2,FALSE())=1,InputDataA_GeneralAssumptions!BV110,InputDataA_GeneralAssumptions!BV111)</f>
      </c>
      <c r="BW112" s="115" t="str">
        <f aca="false">IF(VLOOKUP(InputDataA_GeneralAssumptions!$D$92,DataSummary!$A$111:$B$112,2,FALSE())=1,InputDataA_GeneralAssumptions!BW110,InputDataA_GeneralAssumptions!BW111)</f>
      </c>
      <c r="BX112" s="155"/>
    </row>
    <row r="113" s="220" customFormat="true" ht="15.75" hidden="false" customHeight="false" outlineLevel="0" collapsed="false">
      <c r="A113" s="13"/>
      <c r="B113" s="194"/>
      <c r="C113" s="55"/>
      <c r="D113" s="199"/>
      <c r="E113" s="200"/>
      <c r="F113" s="213"/>
      <c r="G113" s="219" t="s">
        <v>192</v>
      </c>
      <c r="H113" s="112" t="str">
        <f aca="false">H112</f>
      </c>
      <c r="I113" s="218" t="n">
        <f aca="false">IF(ISNUMBER(DataSummary!B105),DataSummary!B105,"#N/A")</f>
      </c>
      <c r="J113" s="218" t="n">
        <f aca="false">J112/I112-1</f>
      </c>
      <c r="K113" s="218" t="n">
        <f aca="false">K112/J112-1</f>
      </c>
      <c r="L113" s="218" t="n">
        <f aca="false">L112/K112-1</f>
      </c>
      <c r="M113" s="218" t="n">
        <f aca="false">M112/L112-1</f>
      </c>
      <c r="N113" s="218" t="n">
        <f aca="false">N112/M112-1</f>
      </c>
      <c r="O113" s="218" t="n">
        <f aca="false">O112/N112-1</f>
      </c>
      <c r="P113" s="218" t="n">
        <f aca="false">P112/O112-1</f>
      </c>
      <c r="Q113" s="218" t="n">
        <f aca="false">Q112/P112-1</f>
      </c>
      <c r="R113" s="218" t="n">
        <f aca="false">R112/Q112-1</f>
      </c>
      <c r="S113" s="218" t="n">
        <f aca="false">S112/R112-1</f>
      </c>
      <c r="T113" s="218" t="n">
        <f aca="false">T112/S112-1</f>
      </c>
      <c r="U113" s="218" t="n">
        <f aca="false">U112/T112-1</f>
      </c>
      <c r="V113" s="218" t="n">
        <f aca="false">V112/U112-1</f>
      </c>
      <c r="W113" s="218" t="n">
        <f aca="false">W112/V112-1</f>
      </c>
      <c r="X113" s="218" t="n">
        <f aca="false">X112/W112-1</f>
      </c>
      <c r="Y113" s="218" t="n">
        <f aca="false">Y112/X112-1</f>
      </c>
      <c r="Z113" s="218" t="n">
        <f aca="false">Z112/Y112-1</f>
      </c>
      <c r="AA113" s="218" t="n">
        <f aca="false">AA112/Z112-1</f>
      </c>
      <c r="AB113" s="218" t="n">
        <f aca="false">AB112/AA112-1</f>
      </c>
      <c r="AC113" s="218" t="n">
        <f aca="false">AC112/AB112-1</f>
      </c>
      <c r="AD113" s="218" t="n">
        <f aca="false">AD112/AC112-1</f>
      </c>
      <c r="AE113" s="218" t="n">
        <f aca="false">AE112/AD112-1</f>
      </c>
      <c r="AF113" s="218" t="n">
        <f aca="false">AF112/AE112-1</f>
      </c>
      <c r="AG113" s="218" t="n">
        <f aca="false">AG112/AF112-1</f>
      </c>
      <c r="AH113" s="218" t="n">
        <f aca="false">AH112/AG112-1</f>
      </c>
      <c r="AI113" s="218" t="n">
        <f aca="false">AI112/AH112-1</f>
      </c>
      <c r="AJ113" s="218" t="n">
        <f aca="false">AJ112/AI112-1</f>
      </c>
      <c r="AK113" s="218" t="n">
        <f aca="false">AK112/AJ112-1</f>
      </c>
      <c r="AL113" s="218" t="n">
        <f aca="false">AL112/AK112-1</f>
      </c>
      <c r="AM113" s="218" t="n">
        <f aca="false">AM112/AL112-1</f>
      </c>
      <c r="AN113" s="218" t="n">
        <f aca="false">AN112/AM112-1</f>
      </c>
      <c r="AO113" s="165" t="e">
        <f aca="false">AO112/AN112-1</f>
      </c>
      <c r="AP113" s="165" t="e">
        <f aca="false">AP112/AO112-1</f>
      </c>
      <c r="AQ113" s="165" t="e">
        <f aca="false">AQ112/AP112-1</f>
      </c>
      <c r="AR113" s="165" t="e">
        <f aca="false">AR112/AQ112-1</f>
      </c>
      <c r="AS113" s="165" t="e">
        <f aca="false">AS112/AR112-1</f>
      </c>
      <c r="AT113" s="165" t="e">
        <f aca="false">AT112/AS112-1</f>
      </c>
      <c r="AU113" s="165" t="e">
        <f aca="false">AU112/AT112-1</f>
      </c>
      <c r="AV113" s="165" t="e">
        <f aca="false">AV112/AU112-1</f>
      </c>
      <c r="AW113" s="165" t="e">
        <f aca="false">AW112/AV112-1</f>
      </c>
      <c r="AX113" s="165" t="e">
        <f aca="false">AX112/AW112-1</f>
      </c>
      <c r="AY113" s="165" t="e">
        <f aca="false">AY112/AX112-1</f>
      </c>
      <c r="AZ113" s="165" t="e">
        <f aca="false">AZ112/AY112-1</f>
      </c>
      <c r="BA113" s="165" t="e">
        <f aca="false">BA112/AZ112-1</f>
      </c>
      <c r="BB113" s="165" t="e">
        <f aca="false">BB112/BA112-1</f>
      </c>
      <c r="BC113" s="165" t="e">
        <f aca="false">BC112/BB112-1</f>
      </c>
      <c r="BD113" s="165" t="e">
        <f aca="false">BD112/BC112-1</f>
      </c>
      <c r="BE113" s="165" t="e">
        <f aca="false">BE112/BD112-1</f>
      </c>
      <c r="BF113" s="165" t="e">
        <f aca="false">BF112/BE112-1</f>
      </c>
      <c r="BG113" s="165" t="e">
        <f aca="false">BG112/BF112-1</f>
      </c>
      <c r="BH113" s="165" t="e">
        <f aca="false">BH112/BG112-1</f>
      </c>
      <c r="BI113" s="165" t="e">
        <f aca="false">BI112/BH112-1</f>
      </c>
      <c r="BJ113" s="165" t="e">
        <f aca="false">BJ112/BI112-1</f>
      </c>
      <c r="BK113" s="165" t="e">
        <f aca="false">BK112/BJ112-1</f>
      </c>
      <c r="BL113" s="165" t="e">
        <f aca="false">BL112/BK112-1</f>
      </c>
      <c r="BM113" s="165" t="e">
        <f aca="false">BM112/BL112-1</f>
      </c>
      <c r="BN113" s="165" t="e">
        <f aca="false">BN112/BM112-1</f>
      </c>
      <c r="BO113" s="165" t="e">
        <f aca="false">BO112/BN112-1</f>
      </c>
      <c r="BP113" s="165" t="e">
        <f aca="false">BP112/BO112-1</f>
      </c>
      <c r="BQ113" s="165" t="e">
        <f aca="false">BQ112/BP112-1</f>
      </c>
      <c r="BR113" s="165" t="e">
        <f aca="false">BR112/BQ112-1</f>
      </c>
      <c r="BS113" s="165" t="e">
        <f aca="false">BS112/BR112-1</f>
      </c>
      <c r="BT113" s="165" t="e">
        <f aca="false">BT112/BS112-1</f>
      </c>
      <c r="BU113" s="165" t="e">
        <f aca="false">BU112/BT112-1</f>
      </c>
      <c r="BV113" s="165" t="e">
        <f aca="false">BV112/BU112-1</f>
      </c>
      <c r="BW113" s="165" t="e">
        <f aca="false">BW112/BV112-1</f>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c>
      <c r="G115" s="214" t="s">
        <v>120</v>
      </c>
      <c r="H115" s="108" t="s">
        <v>100</v>
      </c>
      <c r="I115" s="121" t="n">
        <f aca="false">I116</f>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c>
      <c r="I116" s="26" t="n">
        <f aca="false">IF(ISNUMBER(DataSummary!G105),DataSummary!G105,"#N/A")</f>
      </c>
      <c r="J116" s="26" t="n">
        <f aca="false">IF(ISNUMBER(DataSummary!H105),DataSummary!H105,"#N/A")</f>
      </c>
      <c r="K116" s="26" t="n">
        <f aca="false">IF(ISNUMBER(DataSummary!I105),DataSummary!I105,"#N/A")</f>
      </c>
      <c r="L116" s="26" t="n">
        <f aca="false">IF(ISNUMBER(DataSummary!J105),DataSummary!J105,"#N/A")</f>
      </c>
      <c r="M116" s="26" t="n">
        <f aca="false">IF(ISNUMBER(DataSummary!K105),DataSummary!K105,"#N/A")</f>
      </c>
      <c r="N116" s="26" t="n">
        <f aca="false">IF(ISNUMBER(DataSummary!L105),DataSummary!L105,"#N/A")</f>
      </c>
      <c r="O116" s="26" t="n">
        <f aca="false">IF(ISNUMBER(DataSummary!M105),DataSummary!M105,"#N/A")</f>
      </c>
      <c r="P116" s="26" t="n">
        <f aca="false">IF(ISNUMBER(DataSummary!N105),DataSummary!N105,"#N/A")</f>
      </c>
      <c r="Q116" s="26" t="n">
        <f aca="false">IF(ISNUMBER(DataSummary!O105),DataSummary!O105,"#N/A")</f>
      </c>
      <c r="R116" s="26" t="n">
        <f aca="false">IF(ISNUMBER(DataSummary!P105),DataSummary!P105,"#N/A")</f>
      </c>
      <c r="S116" s="26" t="n">
        <f aca="false">IF(ISNUMBER(DataSummary!Q105),DataSummary!Q105,"#N/A")</f>
      </c>
      <c r="T116" s="26" t="n">
        <f aca="false">IF(ISNUMBER(DataSummary!R105),DataSummary!R105,"#N/A")</f>
      </c>
      <c r="U116" s="26" t="n">
        <f aca="false">IF(ISNUMBER(DataSummary!S105),DataSummary!S105,"#N/A")</f>
      </c>
      <c r="V116" s="26" t="n">
        <f aca="false">IF(ISNUMBER(DataSummary!T105),DataSummary!T105,"#N/A")</f>
      </c>
      <c r="W116" s="26" t="n">
        <f aca="false">IF(ISNUMBER(DataSummary!U105),DataSummary!U105,"#N/A")</f>
      </c>
      <c r="X116" s="26" t="n">
        <f aca="false">IF(ISNUMBER(DataSummary!V105),DataSummary!V105,"#N/A")</f>
      </c>
      <c r="Y116" s="26" t="n">
        <f aca="false">IF(ISNUMBER(DataSummary!W105),DataSummary!W105,"#N/A")</f>
      </c>
      <c r="Z116" s="26" t="n">
        <f aca="false">IF(ISNUMBER(DataSummary!X105),DataSummary!X105,"#N/A")</f>
      </c>
      <c r="AA116" s="26" t="n">
        <f aca="false">IF(ISNUMBER(DataSummary!Y105),DataSummary!Y105,"#N/A")</f>
      </c>
      <c r="AB116" s="26" t="n">
        <f aca="false">IF(ISNUMBER(DataSummary!Z105),DataSummary!Z105,"#N/A")</f>
      </c>
      <c r="AC116" s="26" t="n">
        <f aca="false">IF(ISNUMBER(DataSummary!AA105),DataSummary!AA105,"#N/A")</f>
      </c>
      <c r="AD116" s="26" t="n">
        <f aca="false">IF(ISNUMBER(DataSummary!AB105),DataSummary!AB105,"#N/A")</f>
      </c>
      <c r="AE116" s="26" t="n">
        <f aca="false">IF(ISNUMBER(DataSummary!AC105),DataSummary!AC105,"#N/A")</f>
      </c>
      <c r="AF116" s="26" t="n">
        <f aca="false">IF(ISNUMBER(DataSummary!AD105),DataSummary!AD105,"#N/A")</f>
      </c>
      <c r="AG116" s="26" t="n">
        <f aca="false">IF(ISNUMBER(DataSummary!AE105),DataSummary!AE105,"#N/A")</f>
      </c>
      <c r="AH116" s="26" t="n">
        <f aca="false">IF(ISNUMBER(DataSummary!AF105),DataSummary!AF105,"#N/A")</f>
      </c>
      <c r="AI116" s="26" t="n">
        <f aca="false">IF(ISNUMBER(DataSummary!AG105),DataSummary!AG105,"#N/A")</f>
      </c>
      <c r="AJ116" s="26" t="n">
        <f aca="false">IF(ISNUMBER(DataSummary!AH105),DataSummary!AH105,"#N/A")</f>
      </c>
      <c r="AK116" s="26" t="n">
        <f aca="false">IF(ISNUMBER(DataSummary!AI105),DataSummary!AI105,"#N/A")</f>
      </c>
      <c r="AL116" s="26" t="n">
        <f aca="false">IF(ISNUMBER(DataSummary!AJ105),DataSummary!AJ105,"#N/A")</f>
      </c>
      <c r="AM116" s="26" t="n">
        <f aca="false">IF(ISNUMBER(DataSummary!AK105),DataSummary!AK105,"#N/A")</f>
      </c>
      <c r="AN116" s="26" t="n">
        <f aca="false">IF(ISNUMBER(DataSummary!AL105),DataSummary!AL105,"#N/A")</f>
      </c>
      <c r="AO116" s="26" t="str">
        <f aca="false">IF(ISNUMBER(DataSummary!AL83),DataSummary!AL83,"#N/A")</f>
      </c>
      <c r="AP116" s="26" t="str">
        <f aca="false">IF(ISNUMBER(DataSummary!AM83),DataSummary!AM83,"#N/A")</f>
      </c>
      <c r="AQ116" s="26" t="str">
        <f aca="false">AP116</f>
      </c>
      <c r="AR116" s="26" t="str">
        <f aca="false">AQ116</f>
      </c>
      <c r="AS116" s="26" t="str">
        <f aca="false">AR116</f>
      </c>
      <c r="AT116" s="26" t="str">
        <f aca="false">AS116</f>
      </c>
      <c r="AU116" s="26" t="str">
        <f aca="false">AT116</f>
      </c>
      <c r="AV116" s="26" t="str">
        <f aca="false">AU116</f>
      </c>
      <c r="AW116" s="26" t="str">
        <f aca="false">AV116</f>
      </c>
      <c r="AX116" s="26" t="str">
        <f aca="false">AW116</f>
      </c>
      <c r="AY116" s="26" t="str">
        <f aca="false">AX116</f>
      </c>
      <c r="AZ116" s="26" t="str">
        <f aca="false">AY116</f>
      </c>
      <c r="BA116" s="26" t="str">
        <f aca="false">AZ116</f>
      </c>
      <c r="BB116" s="26" t="str">
        <f aca="false">BA116</f>
      </c>
      <c r="BC116" s="26" t="str">
        <f aca="false">BB116</f>
      </c>
      <c r="BD116" s="26" t="str">
        <f aca="false">BC116</f>
      </c>
      <c r="BE116" s="26" t="str">
        <f aca="false">BD116</f>
      </c>
      <c r="BF116" s="26" t="str">
        <f aca="false">BE116</f>
      </c>
      <c r="BG116" s="26" t="str">
        <f aca="false">BF116</f>
      </c>
      <c r="BH116" s="26" t="str">
        <f aca="false">BG116</f>
      </c>
      <c r="BI116" s="26" t="str">
        <f aca="false">BH116</f>
      </c>
      <c r="BJ116" s="26" t="str">
        <f aca="false">BI116</f>
      </c>
      <c r="BK116" s="26" t="str">
        <f aca="false">BJ116</f>
      </c>
      <c r="BL116" s="26" t="str">
        <f aca="false">BK116</f>
      </c>
      <c r="BM116" s="26" t="str">
        <f aca="false">BL116</f>
      </c>
      <c r="BN116" s="26" t="str">
        <f aca="false">BM116</f>
      </c>
      <c r="BO116" s="26" t="str">
        <f aca="false">BN116</f>
      </c>
      <c r="BP116" s="26" t="str">
        <f aca="false">BO116</f>
      </c>
      <c r="BQ116" s="26" t="str">
        <f aca="false">BP116</f>
      </c>
      <c r="BR116" s="26" t="str">
        <f aca="false">BQ116</f>
      </c>
      <c r="BS116" s="26" t="str">
        <f aca="false">BR116</f>
      </c>
      <c r="BT116" s="26" t="str">
        <f aca="false">BS116</f>
      </c>
      <c r="BU116" s="26" t="str">
        <f aca="false">BT116</f>
      </c>
      <c r="BV116" s="26" t="str">
        <f aca="false">BU116</f>
      </c>
      <c r="BW116" s="26" t="str">
        <f aca="false">BV116</f>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c>
      <c r="J117" s="165" t="n">
        <f aca="false">IF(VLOOKUP(InputDataA_GeneralAssumptions!$D$92,DataSummary!$A$111:$B$112,2,FALSE())=1,J115,J116)</f>
      </c>
      <c r="K117" s="165" t="n">
        <f aca="false">IF(VLOOKUP(InputDataA_GeneralAssumptions!$D$92,DataSummary!$A$111:$B$112,2,FALSE())=1,K115,K116)</f>
      </c>
      <c r="L117" s="165" t="n">
        <f aca="false">IF(VLOOKUP(InputDataA_GeneralAssumptions!$D$92,DataSummary!$A$111:$B$112,2,FALSE())=1,L115,L116)</f>
      </c>
      <c r="M117" s="165" t="n">
        <f aca="false">IF(VLOOKUP(InputDataA_GeneralAssumptions!$D$92,DataSummary!$A$111:$B$112,2,FALSE())=1,M115,M116)</f>
      </c>
      <c r="N117" s="165" t="n">
        <f aca="false">IF(VLOOKUP(InputDataA_GeneralAssumptions!$D$92,DataSummary!$A$111:$B$112,2,FALSE())=1,N115,N116)</f>
      </c>
      <c r="O117" s="165" t="n">
        <f aca="false">IF(VLOOKUP(InputDataA_GeneralAssumptions!$D$92,DataSummary!$A$111:$B$112,2,FALSE())=1,O115,O116)</f>
      </c>
      <c r="P117" s="165" t="n">
        <f aca="false">IF(VLOOKUP(InputDataA_GeneralAssumptions!$D$92,DataSummary!$A$111:$B$112,2,FALSE())=1,P115,P116)</f>
      </c>
      <c r="Q117" s="165" t="n">
        <f aca="false">IF(VLOOKUP(InputDataA_GeneralAssumptions!$D$92,DataSummary!$A$111:$B$112,2,FALSE())=1,Q115,Q116)</f>
      </c>
      <c r="R117" s="165" t="n">
        <f aca="false">IF(VLOOKUP(InputDataA_GeneralAssumptions!$D$92,DataSummary!$A$111:$B$112,2,FALSE())=1,R115,R116)</f>
      </c>
      <c r="S117" s="165" t="n">
        <f aca="false">IF(VLOOKUP(InputDataA_GeneralAssumptions!$D$92,DataSummary!$A$111:$B$112,2,FALSE())=1,S115,S116)</f>
      </c>
      <c r="T117" s="165" t="n">
        <f aca="false">IF(VLOOKUP(InputDataA_GeneralAssumptions!$D$92,DataSummary!$A$111:$B$112,2,FALSE())=1,T115,T116)</f>
      </c>
      <c r="U117" s="165" t="n">
        <f aca="false">IF(VLOOKUP(InputDataA_GeneralAssumptions!$D$92,DataSummary!$A$111:$B$112,2,FALSE())=1,U115,U116)</f>
      </c>
      <c r="V117" s="165" t="n">
        <f aca="false">IF(VLOOKUP(InputDataA_GeneralAssumptions!$D$92,DataSummary!$A$111:$B$112,2,FALSE())=1,V115,V116)</f>
      </c>
      <c r="W117" s="165" t="n">
        <f aca="false">IF(VLOOKUP(InputDataA_GeneralAssumptions!$D$92,DataSummary!$A$111:$B$112,2,FALSE())=1,W115,W116)</f>
      </c>
      <c r="X117" s="165" t="n">
        <f aca="false">IF(VLOOKUP(InputDataA_GeneralAssumptions!$D$92,DataSummary!$A$111:$B$112,2,FALSE())=1,X115,X116)</f>
      </c>
      <c r="Y117" s="165" t="n">
        <f aca="false">IF(VLOOKUP(InputDataA_GeneralAssumptions!$D$92,DataSummary!$A$111:$B$112,2,FALSE())=1,Y115,Y116)</f>
      </c>
      <c r="Z117" s="165" t="n">
        <f aca="false">IF(VLOOKUP(InputDataA_GeneralAssumptions!$D$92,DataSummary!$A$111:$B$112,2,FALSE())=1,Z115,Z116)</f>
      </c>
      <c r="AA117" s="165" t="n">
        <f aca="false">IF(VLOOKUP(InputDataA_GeneralAssumptions!$D$92,DataSummary!$A$111:$B$112,2,FALSE())=1,AA115,AA116)</f>
      </c>
      <c r="AB117" s="165" t="n">
        <f aca="false">IF(VLOOKUP(InputDataA_GeneralAssumptions!$D$92,DataSummary!$A$111:$B$112,2,FALSE())=1,AB115,AB116)</f>
      </c>
      <c r="AC117" s="165" t="n">
        <f aca="false">IF(VLOOKUP(InputDataA_GeneralAssumptions!$D$92,DataSummary!$A$111:$B$112,2,FALSE())=1,AC115,AC116)</f>
      </c>
      <c r="AD117" s="165" t="n">
        <f aca="false">IF(VLOOKUP(InputDataA_GeneralAssumptions!$D$92,DataSummary!$A$111:$B$112,2,FALSE())=1,AD115,AD116)</f>
      </c>
      <c r="AE117" s="165" t="n">
        <f aca="false">IF(VLOOKUP(InputDataA_GeneralAssumptions!$D$92,DataSummary!$A$111:$B$112,2,FALSE())=1,AE115,AE116)</f>
      </c>
      <c r="AF117" s="165" t="n">
        <f aca="false">IF(VLOOKUP(InputDataA_GeneralAssumptions!$D$92,DataSummary!$A$111:$B$112,2,FALSE())=1,AF115,AF116)</f>
      </c>
      <c r="AG117" s="165" t="n">
        <f aca="false">IF(VLOOKUP(InputDataA_GeneralAssumptions!$D$92,DataSummary!$A$111:$B$112,2,FALSE())=1,AG115,AG116)</f>
      </c>
      <c r="AH117" s="165" t="n">
        <f aca="false">IF(VLOOKUP(InputDataA_GeneralAssumptions!$D$92,DataSummary!$A$111:$B$112,2,FALSE())=1,AH115,AH116)</f>
      </c>
      <c r="AI117" s="165" t="n">
        <f aca="false">IF(VLOOKUP(InputDataA_GeneralAssumptions!$D$92,DataSummary!$A$111:$B$112,2,FALSE())=1,AI115,AI116)</f>
      </c>
      <c r="AJ117" s="165" t="n">
        <f aca="false">IF(VLOOKUP(InputDataA_GeneralAssumptions!$D$92,DataSummary!$A$111:$B$112,2,FALSE())=1,AJ115,AJ116)</f>
      </c>
      <c r="AK117" s="165" t="n">
        <f aca="false">IF(VLOOKUP(InputDataA_GeneralAssumptions!$D$92,DataSummary!$A$111:$B$112,2,FALSE())=1,AK115,AK116)</f>
      </c>
      <c r="AL117" s="165" t="n">
        <f aca="false">IF(VLOOKUP(InputDataA_GeneralAssumptions!$D$92,DataSummary!$A$111:$B$112,2,FALSE())=1,AL115,AL116)</f>
      </c>
      <c r="AM117" s="165" t="n">
        <f aca="false">IF(VLOOKUP(InputDataA_GeneralAssumptions!$D$92,DataSummary!$A$111:$B$112,2,FALSE())=1,AM115,AM116)</f>
      </c>
      <c r="AN117" s="165" t="n">
        <f aca="false">IF(VLOOKUP(InputDataA_GeneralAssumptions!$D$92,DataSummary!$A$111:$B$112,2,FALSE())=1,AN115,AN116)</f>
      </c>
      <c r="AO117" s="165" t="str">
        <f aca="false">IF(VLOOKUP(InputDataA_GeneralAssumptions!$D$92,DataSummary!$A$111:$B$112,2,FALSE())=1,AO115,AO116)</f>
      </c>
      <c r="AP117" s="165" t="str">
        <f aca="false">IF(VLOOKUP(InputDataA_GeneralAssumptions!$D$92,DataSummary!$A$111:$B$112,2,FALSE())=1,AP115,AP116)</f>
      </c>
      <c r="AQ117" s="165" t="str">
        <f aca="false">IF(VLOOKUP(InputDataA_GeneralAssumptions!$D$92,DataSummary!$A$111:$B$112,2,FALSE())=1,AQ115,AQ116)</f>
      </c>
      <c r="AR117" s="165" t="str">
        <f aca="false">IF(VLOOKUP(InputDataA_GeneralAssumptions!$D$92,DataSummary!$A$111:$B$112,2,FALSE())=1,AR115,AR116)</f>
      </c>
      <c r="AS117" s="165" t="str">
        <f aca="false">IF(VLOOKUP(InputDataA_GeneralAssumptions!$D$92,DataSummary!$A$111:$B$112,2,FALSE())=1,AS115,AS116)</f>
      </c>
      <c r="AT117" s="165" t="str">
        <f aca="false">IF(VLOOKUP(InputDataA_GeneralAssumptions!$D$92,DataSummary!$A$111:$B$112,2,FALSE())=1,AT115,AT116)</f>
      </c>
      <c r="AU117" s="165" t="str">
        <f aca="false">IF(VLOOKUP(InputDataA_GeneralAssumptions!$D$92,DataSummary!$A$111:$B$112,2,FALSE())=1,AU115,AU116)</f>
      </c>
      <c r="AV117" s="165" t="str">
        <f aca="false">IF(VLOOKUP(InputDataA_GeneralAssumptions!$D$92,DataSummary!$A$111:$B$112,2,FALSE())=1,AV115,AV116)</f>
      </c>
      <c r="AW117" s="165" t="str">
        <f aca="false">IF(VLOOKUP(InputDataA_GeneralAssumptions!$D$92,DataSummary!$A$111:$B$112,2,FALSE())=1,AW115,AW116)</f>
      </c>
      <c r="AX117" s="165" t="str">
        <f aca="false">IF(VLOOKUP(InputDataA_GeneralAssumptions!$D$92,DataSummary!$A$111:$B$112,2,FALSE())=1,AX115,AX116)</f>
      </c>
      <c r="AY117" s="165" t="str">
        <f aca="false">IF(VLOOKUP(InputDataA_GeneralAssumptions!$D$92,DataSummary!$A$111:$B$112,2,FALSE())=1,AY115,AY116)</f>
      </c>
      <c r="AZ117" s="165" t="str">
        <f aca="false">IF(VLOOKUP(InputDataA_GeneralAssumptions!$D$92,DataSummary!$A$111:$B$112,2,FALSE())=1,AZ115,AZ116)</f>
      </c>
      <c r="BA117" s="165" t="str">
        <f aca="false">IF(VLOOKUP(InputDataA_GeneralAssumptions!$D$92,DataSummary!$A$111:$B$112,2,FALSE())=1,BA115,BA116)</f>
      </c>
      <c r="BB117" s="165" t="str">
        <f aca="false">IF(VLOOKUP(InputDataA_GeneralAssumptions!$D$92,DataSummary!$A$111:$B$112,2,FALSE())=1,BB115,BB116)</f>
      </c>
      <c r="BC117" s="165" t="str">
        <f aca="false">IF(VLOOKUP(InputDataA_GeneralAssumptions!$D$92,DataSummary!$A$111:$B$112,2,FALSE())=1,BC115,BC116)</f>
      </c>
      <c r="BD117" s="165" t="str">
        <f aca="false">IF(VLOOKUP(InputDataA_GeneralAssumptions!$D$92,DataSummary!$A$111:$B$112,2,FALSE())=1,BD115,BD116)</f>
      </c>
      <c r="BE117" s="165" t="str">
        <f aca="false">IF(VLOOKUP(InputDataA_GeneralAssumptions!$D$92,DataSummary!$A$111:$B$112,2,FALSE())=1,BE115,BE116)</f>
      </c>
      <c r="BF117" s="165" t="str">
        <f aca="false">IF(VLOOKUP(InputDataA_GeneralAssumptions!$D$92,DataSummary!$A$111:$B$112,2,FALSE())=1,BF115,BF116)</f>
      </c>
      <c r="BG117" s="165" t="str">
        <f aca="false">IF(VLOOKUP(InputDataA_GeneralAssumptions!$D$92,DataSummary!$A$111:$B$112,2,FALSE())=1,BG115,BG116)</f>
      </c>
      <c r="BH117" s="165" t="str">
        <f aca="false">IF(VLOOKUP(InputDataA_GeneralAssumptions!$D$92,DataSummary!$A$111:$B$112,2,FALSE())=1,BH115,BH116)</f>
      </c>
      <c r="BI117" s="165" t="str">
        <f aca="false">IF(VLOOKUP(InputDataA_GeneralAssumptions!$D$92,DataSummary!$A$111:$B$112,2,FALSE())=1,BI115,BI116)</f>
      </c>
      <c r="BJ117" s="165" t="str">
        <f aca="false">IF(VLOOKUP(InputDataA_GeneralAssumptions!$D$92,DataSummary!$A$111:$B$112,2,FALSE())=1,BJ115,BJ116)</f>
      </c>
      <c r="BK117" s="165" t="str">
        <f aca="false">IF(VLOOKUP(InputDataA_GeneralAssumptions!$D$92,DataSummary!$A$111:$B$112,2,FALSE())=1,BK115,BK116)</f>
      </c>
      <c r="BL117" s="165" t="str">
        <f aca="false">IF(VLOOKUP(InputDataA_GeneralAssumptions!$D$92,DataSummary!$A$111:$B$112,2,FALSE())=1,BL115,BL116)</f>
      </c>
      <c r="BM117" s="165" t="str">
        <f aca="false">IF(VLOOKUP(InputDataA_GeneralAssumptions!$D$92,DataSummary!$A$111:$B$112,2,FALSE())=1,BM115,BM116)</f>
      </c>
      <c r="BN117" s="165" t="str">
        <f aca="false">IF(VLOOKUP(InputDataA_GeneralAssumptions!$D$92,DataSummary!$A$111:$B$112,2,FALSE())=1,BN115,BN116)</f>
      </c>
      <c r="BO117" s="165" t="str">
        <f aca="false">IF(VLOOKUP(InputDataA_GeneralAssumptions!$D$92,DataSummary!$A$111:$B$112,2,FALSE())=1,BO115,BO116)</f>
      </c>
      <c r="BP117" s="165" t="str">
        <f aca="false">IF(VLOOKUP(InputDataA_GeneralAssumptions!$D$92,DataSummary!$A$111:$B$112,2,FALSE())=1,BP115,BP116)</f>
      </c>
      <c r="BQ117" s="165" t="str">
        <f aca="false">IF(VLOOKUP(InputDataA_GeneralAssumptions!$D$92,DataSummary!$A$111:$B$112,2,FALSE())=1,BQ115,BQ116)</f>
      </c>
      <c r="BR117" s="165" t="str">
        <f aca="false">IF(VLOOKUP(InputDataA_GeneralAssumptions!$D$92,DataSummary!$A$111:$B$112,2,FALSE())=1,BR115,BR116)</f>
      </c>
      <c r="BS117" s="165" t="str">
        <f aca="false">IF(VLOOKUP(InputDataA_GeneralAssumptions!$D$92,DataSummary!$A$111:$B$112,2,FALSE())=1,BS115,BS116)</f>
      </c>
      <c r="BT117" s="165" t="str">
        <f aca="false">IF(VLOOKUP(InputDataA_GeneralAssumptions!$D$92,DataSummary!$A$111:$B$112,2,FALSE())=1,BT115,BT116)</f>
      </c>
      <c r="BU117" s="165" t="str">
        <f aca="false">IF(VLOOKUP(InputDataA_GeneralAssumptions!$D$92,DataSummary!$A$111:$B$112,2,FALSE())=1,BU115,BU116)</f>
      </c>
      <c r="BV117" s="165" t="str">
        <f aca="false">IF(VLOOKUP(InputDataA_GeneralAssumptions!$D$92,DataSummary!$A$111:$B$112,2,FALSE())=1,BV115,BV116)</f>
      </c>
      <c r="BW117" s="165" t="str">
        <f aca="false">IF(VLOOKUP(InputDataA_GeneralAssumptions!$D$92,DataSummary!$A$111:$B$112,2,FALSE())=1,BW115,BW116)</f>
      </c>
    </row>
    <row r="118" customFormat="false" ht="15.75" hidden="false" customHeight="false" outlineLevel="0" collapsed="false">
      <c r="B118" s="225"/>
      <c r="C118" s="60"/>
      <c r="D118" s="226"/>
      <c r="E118" s="227"/>
      <c r="F118" s="213"/>
      <c r="G118" s="228" t="s">
        <v>192</v>
      </c>
      <c r="H118" s="112" t="str">
        <f aca="false">H117</f>
      </c>
      <c r="I118" s="229" t="n">
        <f aca="false">IF(ISNUMBER(DataSummary!B105),DataSummary!B105,"#N/A")</f>
      </c>
      <c r="J118" s="229" t="n">
        <f aca="false">J117/I117-1</f>
      </c>
      <c r="K118" s="229" t="n">
        <f aca="false">K117/J117-1</f>
      </c>
      <c r="L118" s="229" t="n">
        <f aca="false">L117/K117-1</f>
      </c>
      <c r="M118" s="229" t="n">
        <f aca="false">M117/L117-1</f>
      </c>
      <c r="N118" s="229" t="n">
        <f aca="false">N117/M117-1</f>
      </c>
      <c r="O118" s="229" t="n">
        <f aca="false">O117/N117-1</f>
      </c>
      <c r="P118" s="229" t="n">
        <f aca="false">P117/O117-1</f>
      </c>
      <c r="Q118" s="229" t="n">
        <f aca="false">Q117/P117-1</f>
      </c>
      <c r="R118" s="229" t="n">
        <f aca="false">R117/Q117-1</f>
      </c>
      <c r="S118" s="229" t="n">
        <f aca="false">S117/R117-1</f>
      </c>
      <c r="T118" s="229" t="n">
        <f aca="false">T117/S117-1</f>
      </c>
      <c r="U118" s="229" t="n">
        <f aca="false">U117/T117-1</f>
      </c>
      <c r="V118" s="229" t="n">
        <f aca="false">V117/U117-1</f>
      </c>
      <c r="W118" s="229" t="n">
        <f aca="false">W117/V117-1</f>
      </c>
      <c r="X118" s="229" t="n">
        <f aca="false">X117/W117-1</f>
      </c>
      <c r="Y118" s="229" t="n">
        <f aca="false">Y117/X117-1</f>
      </c>
      <c r="Z118" s="229" t="n">
        <f aca="false">Z117/Y117-1</f>
      </c>
      <c r="AA118" s="229" t="n">
        <f aca="false">AA117/Z117-1</f>
      </c>
      <c r="AB118" s="229" t="n">
        <f aca="false">AB117/AA117-1</f>
      </c>
      <c r="AC118" s="229" t="n">
        <f aca="false">AC117/AB117-1</f>
      </c>
      <c r="AD118" s="229" t="n">
        <f aca="false">AD117/AC117-1</f>
      </c>
      <c r="AE118" s="229" t="n">
        <f aca="false">AE117/AD117-1</f>
      </c>
      <c r="AF118" s="229" t="n">
        <f aca="false">AF117/AE117-1</f>
      </c>
      <c r="AG118" s="229" t="n">
        <f aca="false">AG117/AF117-1</f>
      </c>
      <c r="AH118" s="229" t="n">
        <f aca="false">AH117/AG117-1</f>
      </c>
      <c r="AI118" s="229" t="n">
        <f aca="false">AI117/AH117-1</f>
      </c>
      <c r="AJ118" s="229" t="n">
        <f aca="false">AJ117/AI117-1</f>
      </c>
      <c r="AK118" s="229" t="n">
        <f aca="false">AK117/AJ117-1</f>
      </c>
      <c r="AL118" s="229" t="n">
        <f aca="false">AL117/AK117-1</f>
      </c>
      <c r="AM118" s="229" t="n">
        <f aca="false">AM117/AL117-1</f>
      </c>
      <c r="AN118" s="229" t="n">
        <f aca="false">AN117/AM117-1</f>
      </c>
      <c r="AO118" s="229" t="e">
        <f aca="false">AO117/AN117-1</f>
      </c>
      <c r="AP118" s="229" t="e">
        <f aca="false">AP117/AO117-1</f>
      </c>
      <c r="AQ118" s="229" t="e">
        <f aca="false">AQ117/AP117-1</f>
      </c>
      <c r="AR118" s="229" t="e">
        <f aca="false">AR117/AQ117-1</f>
      </c>
      <c r="AS118" s="229" t="e">
        <f aca="false">AS117/AR117-1</f>
      </c>
      <c r="AT118" s="229" t="e">
        <f aca="false">AT117/AS117-1</f>
      </c>
      <c r="AU118" s="229" t="e">
        <f aca="false">AU117/AT117-1</f>
      </c>
      <c r="AV118" s="229" t="e">
        <f aca="false">AV117/AU117-1</f>
      </c>
      <c r="AW118" s="229" t="e">
        <f aca="false">AW117/AV117-1</f>
      </c>
      <c r="AX118" s="229" t="e">
        <f aca="false">AX117/AW117-1</f>
      </c>
      <c r="AY118" s="229" t="e">
        <f aca="false">AY117/AX117-1</f>
      </c>
      <c r="AZ118" s="229" t="e">
        <f aca="false">AZ117/AY117-1</f>
      </c>
      <c r="BA118" s="229" t="e">
        <f aca="false">BA117/AZ117-1</f>
      </c>
      <c r="BB118" s="229" t="e">
        <f aca="false">BB117/BA117-1</f>
      </c>
      <c r="BC118" s="229" t="e">
        <f aca="false">BC117/BB117-1</f>
      </c>
      <c r="BD118" s="229" t="e">
        <f aca="false">BD117/BC117-1</f>
      </c>
      <c r="BE118" s="229" t="e">
        <f aca="false">BE117/BD117-1</f>
      </c>
      <c r="BF118" s="229" t="e">
        <f aca="false">BF117/BE117-1</f>
      </c>
      <c r="BG118" s="229" t="e">
        <f aca="false">BG117/BF117-1</f>
      </c>
      <c r="BH118" s="229" t="e">
        <f aca="false">BH117/BG117-1</f>
      </c>
      <c r="BI118" s="229" t="e">
        <f aca="false">BI117/BH117-1</f>
      </c>
      <c r="BJ118" s="229" t="e">
        <f aca="false">BJ117/BI117-1</f>
      </c>
      <c r="BK118" s="229" t="e">
        <f aca="false">BK117/BJ117-1</f>
      </c>
      <c r="BL118" s="229" t="e">
        <f aca="false">BL117/BK117-1</f>
      </c>
      <c r="BM118" s="229" t="e">
        <f aca="false">BM117/BL117-1</f>
      </c>
      <c r="BN118" s="229" t="e">
        <f aca="false">BN117/BM117-1</f>
      </c>
      <c r="BO118" s="229" t="e">
        <f aca="false">BO117/BN117-1</f>
      </c>
      <c r="BP118" s="229" t="e">
        <f aca="false">BP117/BO117-1</f>
      </c>
      <c r="BQ118" s="229" t="e">
        <f aca="false">BQ117/BP117-1</f>
      </c>
      <c r="BR118" s="229" t="e">
        <f aca="false">BR117/BQ117-1</f>
      </c>
      <c r="BS118" s="229" t="e">
        <f aca="false">BS117/BR117-1</f>
      </c>
      <c r="BT118" s="229" t="e">
        <f aca="false">BT117/BS117-1</f>
      </c>
      <c r="BU118" s="229" t="e">
        <f aca="false">BU117/BT117-1</f>
      </c>
      <c r="BV118" s="229" t="e">
        <f aca="false">BV117/BU117-1</f>
      </c>
      <c r="BW118" s="229" t="e">
        <f aca="false">BW117/BV117-1</f>
      </c>
    </row>
    <row r="119" customFormat="false" ht="15.75" hidden="false" customHeight="false" outlineLevel="0" collapsed="false">
      <c r="F119" s="221"/>
      <c r="H119" s="230"/>
    </row>
    <row r="120" customFormat="false" ht="15.75" hidden="false" customHeight="false" outlineLevel="0" collapsed="false">
      <c r="H120" s="205" t="n">
        <f aca="false">I120-1</f>
      </c>
      <c r="I120" s="182" t="n">
        <f aca="false">InputDataA_GeneralAssumptions!$D$7</f>
      </c>
      <c r="J120" s="104" t="n">
        <f aca="false">I120+1</f>
      </c>
      <c r="K120" s="104" t="n">
        <f aca="false">J120+1</f>
      </c>
      <c r="L120" s="104" t="n">
        <f aca="false">K120+1</f>
      </c>
      <c r="M120" s="104" t="n">
        <f aca="false">L120+1</f>
      </c>
      <c r="N120" s="104" t="n">
        <f aca="false">M120+1</f>
      </c>
      <c r="O120" s="104" t="n">
        <f aca="false">N120+1</f>
      </c>
      <c r="P120" s="104" t="n">
        <f aca="false">O120+1</f>
      </c>
      <c r="Q120" s="104" t="n">
        <f aca="false">P120+1</f>
      </c>
      <c r="R120" s="104" t="n">
        <f aca="false">Q120+1</f>
      </c>
      <c r="S120" s="104" t="n">
        <f aca="false">R120+1</f>
      </c>
      <c r="T120" s="104" t="n">
        <f aca="false">S120+1</f>
      </c>
      <c r="U120" s="104" t="n">
        <f aca="false">T120+1</f>
      </c>
      <c r="V120" s="104" t="n">
        <f aca="false">U120+1</f>
      </c>
      <c r="W120" s="104" t="n">
        <f aca="false">V120+1</f>
      </c>
      <c r="X120" s="104" t="n">
        <f aca="false">W120+1</f>
      </c>
      <c r="Y120" s="104" t="n">
        <f aca="false">X120+1</f>
      </c>
      <c r="Z120" s="104" t="n">
        <f aca="false">Y120+1</f>
      </c>
      <c r="AA120" s="104" t="n">
        <f aca="false">Z120+1</f>
      </c>
      <c r="AB120" s="104" t="n">
        <f aca="false">AA120+1</f>
      </c>
      <c r="AC120" s="104" t="n">
        <f aca="false">AB120+1</f>
      </c>
      <c r="AD120" s="104" t="n">
        <f aca="false">AC120+1</f>
      </c>
      <c r="AE120" s="104" t="n">
        <f aca="false">AD120+1</f>
      </c>
      <c r="AF120" s="104" t="n">
        <f aca="false">AE120+1</f>
      </c>
      <c r="AG120" s="104" t="n">
        <f aca="false">AF120+1</f>
      </c>
      <c r="AH120" s="104" t="n">
        <f aca="false">AG120+1</f>
      </c>
      <c r="AI120" s="104" t="n">
        <f aca="false">AH120+1</f>
      </c>
      <c r="AJ120" s="104" t="n">
        <f aca="false">AI120+1</f>
      </c>
      <c r="AK120" s="104" t="n">
        <f aca="false">AJ120+1</f>
      </c>
      <c r="AL120" s="104" t="n">
        <f aca="false">AK120+1</f>
      </c>
      <c r="AM120" s="104" t="n">
        <f aca="false">AL120+1</f>
      </c>
      <c r="AN120" s="104" t="n">
        <f aca="false">AM120+1</f>
      </c>
      <c r="AO120" s="104" t="n">
        <f aca="false">AN120+1</f>
      </c>
      <c r="AP120" s="104" t="n">
        <f aca="false">AO120+1</f>
      </c>
      <c r="AQ120" s="104" t="n">
        <f aca="false">AP120+1</f>
      </c>
      <c r="AR120" s="104" t="n">
        <f aca="false">AQ120+1</f>
      </c>
      <c r="AS120" s="105" t="n">
        <f aca="false">AR120+1</f>
      </c>
      <c r="AT120" s="104" t="n">
        <f aca="false">AS120+1</f>
      </c>
      <c r="AU120" s="104" t="n">
        <f aca="false">AT120+1</f>
      </c>
      <c r="AV120" s="104" t="n">
        <f aca="false">AU120+1</f>
      </c>
      <c r="AW120" s="104" t="n">
        <f aca="false">AV120+1</f>
      </c>
      <c r="AX120" s="104" t="n">
        <f aca="false">AW120+1</f>
      </c>
      <c r="AY120" s="104" t="n">
        <f aca="false">AX120+1</f>
      </c>
      <c r="AZ120" s="104" t="n">
        <f aca="false">AY120+1</f>
      </c>
      <c r="BA120" s="104" t="n">
        <f aca="false">AZ120+1</f>
      </c>
      <c r="BB120" s="104" t="n">
        <f aca="false">BA120+1</f>
      </c>
      <c r="BC120" s="104" t="n">
        <f aca="false">BB120+1</f>
      </c>
      <c r="BD120" s="104" t="n">
        <f aca="false">BC120+1</f>
      </c>
      <c r="BE120" s="104" t="n">
        <f aca="false">BD120+1</f>
      </c>
      <c r="BF120" s="104" t="n">
        <f aca="false">BE120+1</f>
      </c>
      <c r="BG120" s="104" t="n">
        <f aca="false">BF120+1</f>
      </c>
      <c r="BH120" s="104" t="n">
        <f aca="false">BG120+1</f>
      </c>
      <c r="BI120" s="104" t="n">
        <f aca="false">BH120+1</f>
      </c>
      <c r="BJ120" s="104" t="n">
        <f aca="false">BI120+1</f>
      </c>
      <c r="BK120" s="104" t="n">
        <f aca="false">BJ120+1</f>
      </c>
      <c r="BL120" s="104" t="n">
        <f aca="false">BK120+1</f>
      </c>
      <c r="BM120" s="104" t="n">
        <f aca="false">BL120+1</f>
      </c>
      <c r="BN120" s="104" t="n">
        <f aca="false">BM120+1</f>
      </c>
      <c r="BO120" s="104" t="n">
        <f aca="false">BN120+1</f>
      </c>
      <c r="BP120" s="104" t="n">
        <f aca="false">BO120+1</f>
      </c>
      <c r="BQ120" s="104" t="n">
        <f aca="false">BP120+1</f>
      </c>
      <c r="BR120" s="104" t="n">
        <f aca="false">BQ120+1</f>
      </c>
      <c r="BS120" s="104" t="n">
        <f aca="false">BR120+1</f>
      </c>
      <c r="BT120" s="104" t="n">
        <f aca="false">BS120+1</f>
      </c>
      <c r="BU120" s="104" t="n">
        <f aca="false">BT120+1</f>
      </c>
      <c r="BV120" s="104" t="n">
        <f aca="false">BU120+1</f>
      </c>
      <c r="BW120" s="105" t="n">
        <f aca="false">BV120+1</f>
      </c>
    </row>
    <row r="121" customFormat="false" ht="15.75" hidden="false" customHeight="false" outlineLevel="0" collapsed="false">
      <c r="F121" s="17" t="str">
        <f aca="false">DataSummary!N4</f>
      </c>
      <c r="G121" s="231" t="s">
        <v>193</v>
      </c>
      <c r="H121" s="232" t="s">
        <v>121</v>
      </c>
      <c r="I121" s="233" t="n">
        <f aca="false">DataSummary!D51</f>
      </c>
      <c r="J121" s="234" t="n">
        <f aca="false">J56/I56-1</f>
      </c>
      <c r="K121" s="234" t="n">
        <f aca="false">K56/J56-1</f>
      </c>
      <c r="L121" s="234" t="n">
        <f aca="false">L56/K56-1</f>
      </c>
      <c r="M121" s="234" t="n">
        <f aca="false">M56/L56-1</f>
      </c>
      <c r="N121" s="234" t="n">
        <f aca="false">N56/M56-1</f>
      </c>
      <c r="O121" s="234" t="n">
        <f aca="false">O56/N56-1</f>
      </c>
      <c r="P121" s="234" t="n">
        <f aca="false">P56/O56-1</f>
      </c>
      <c r="Q121" s="234" t="n">
        <f aca="false">Q56/P56-1</f>
      </c>
      <c r="R121" s="234" t="n">
        <f aca="false">R56/Q56-1</f>
      </c>
      <c r="S121" s="234" t="n">
        <f aca="false">S56/R56-1</f>
      </c>
      <c r="T121" s="234" t="n">
        <f aca="false">T56/S56-1</f>
      </c>
      <c r="U121" s="234" t="n">
        <f aca="false">U56/T56-1</f>
      </c>
      <c r="V121" s="234" t="n">
        <f aca="false">V56/U56-1</f>
      </c>
      <c r="W121" s="234" t="n">
        <f aca="false">W56/V56-1</f>
      </c>
      <c r="X121" s="234" t="n">
        <f aca="false">X56/W56-1</f>
      </c>
      <c r="Y121" s="234" t="n">
        <f aca="false">Y56/X56-1</f>
      </c>
      <c r="Z121" s="234" t="n">
        <f aca="false">Z56/Y56-1</f>
      </c>
      <c r="AA121" s="234" t="n">
        <f aca="false">AA56/Z56-1</f>
      </c>
      <c r="AB121" s="234" t="n">
        <f aca="false">AB56/AA56-1</f>
      </c>
      <c r="AC121" s="234" t="n">
        <f aca="false">AC56/AB56-1</f>
      </c>
      <c r="AD121" s="234" t="n">
        <f aca="false">AD56/AC56-1</f>
      </c>
      <c r="AE121" s="234" t="n">
        <f aca="false">AE56/AD56-1</f>
      </c>
      <c r="AF121" s="234" t="n">
        <f aca="false">AF56/AE56-1</f>
      </c>
      <c r="AG121" s="234" t="n">
        <f aca="false">AG56/AF56-1</f>
      </c>
      <c r="AH121" s="234" t="n">
        <f aca="false">AH56/AG56-1</f>
      </c>
      <c r="AI121" s="234" t="n">
        <f aca="false">AI56/AH56-1</f>
      </c>
      <c r="AJ121" s="234" t="n">
        <f aca="false">AJ56/AI56-1</f>
      </c>
      <c r="AK121" s="234" t="n">
        <f aca="false">AK56/AJ56-1</f>
      </c>
      <c r="AL121" s="234" t="n">
        <f aca="false">AL56/AK56-1</f>
      </c>
      <c r="AM121" s="234" t="n">
        <f aca="false">AM56/AL56-1</f>
      </c>
      <c r="AN121" s="234" t="n">
        <f aca="false">AN56/AM56-1</f>
      </c>
      <c r="AO121" s="234" t="e">
        <f aca="false">AO56/AN56-1</f>
      </c>
      <c r="AP121" s="234" t="e">
        <f aca="false">AP56/AO56-1</f>
      </c>
      <c r="AQ121" s="234" t="e">
        <f aca="false">AQ56/AP56-1</f>
      </c>
      <c r="AR121" s="234" t="e">
        <f aca="false">AR56/AQ56-1</f>
      </c>
      <c r="AS121" s="234" t="e">
        <f aca="false">AS56/AR56-1</f>
      </c>
      <c r="AT121" s="234" t="e">
        <f aca="false">AT56/AS56-1</f>
      </c>
      <c r="AU121" s="234" t="e">
        <f aca="false">AU56/AT56-1</f>
      </c>
      <c r="AV121" s="234" t="e">
        <f aca="false">AV56/AU56-1</f>
      </c>
      <c r="AW121" s="234" t="e">
        <f aca="false">AW56/AV56-1</f>
      </c>
      <c r="AX121" s="234" t="e">
        <f aca="false">AX56/AW56-1</f>
      </c>
      <c r="AY121" s="234" t="e">
        <f aca="false">AY56/AX56-1</f>
      </c>
      <c r="AZ121" s="234" t="e">
        <f aca="false">AZ56/AY56-1</f>
      </c>
      <c r="BA121" s="234" t="e">
        <f aca="false">BA56/AZ56-1</f>
      </c>
      <c r="BB121" s="234" t="e">
        <f aca="false">BB56/BA56-1</f>
      </c>
      <c r="BC121" s="234" t="e">
        <f aca="false">BC56/BB56-1</f>
      </c>
      <c r="BD121" s="234" t="e">
        <f aca="false">BD56/BC56-1</f>
      </c>
      <c r="BE121" s="234" t="e">
        <f aca="false">BE56/BD56-1</f>
      </c>
      <c r="BF121" s="234" t="e">
        <f aca="false">BF56/BE56-1</f>
      </c>
      <c r="BG121" s="234" t="e">
        <f aca="false">BG56/BF56-1</f>
      </c>
      <c r="BH121" s="234" t="e">
        <f aca="false">BH56/BG56-1</f>
      </c>
      <c r="BI121" s="234" t="e">
        <f aca="false">BI56/BH56-1</f>
      </c>
      <c r="BJ121" s="234" t="e">
        <f aca="false">BJ56/BI56-1</f>
      </c>
      <c r="BK121" s="234" t="e">
        <f aca="false">BK56/BJ56-1</f>
      </c>
      <c r="BL121" s="234" t="e">
        <f aca="false">BL56/BK56-1</f>
      </c>
      <c r="BM121" s="234" t="e">
        <f aca="false">BM56/BL56-1</f>
      </c>
      <c r="BN121" s="234" t="e">
        <f aca="false">BN56/BM56-1</f>
      </c>
      <c r="BO121" s="234" t="e">
        <f aca="false">BO56/BN56-1</f>
      </c>
      <c r="BP121" s="234" t="e">
        <f aca="false">BP56/BO56-1</f>
      </c>
      <c r="BQ121" s="234" t="e">
        <f aca="false">BQ56/BP56-1</f>
      </c>
      <c r="BR121" s="234" t="e">
        <f aca="false">BR56/BQ56-1</f>
      </c>
      <c r="BS121" s="234" t="e">
        <f aca="false">BS56/BR56-1</f>
      </c>
      <c r="BT121" s="234" t="e">
        <f aca="false">BT56/BS56-1</f>
      </c>
      <c r="BU121" s="234" t="e">
        <f aca="false">BU56/BT56-1</f>
      </c>
      <c r="BV121" s="234" t="e">
        <f aca="false">BV56/BU56-1</f>
      </c>
      <c r="BW121" s="234" t="e">
        <f aca="false">BW56/BV56-1</f>
      </c>
    </row>
    <row r="122" customFormat="false" ht="15.75" hidden="false" customHeight="false" outlineLevel="0" collapsed="false">
      <c r="F122" s="17" t="str">
        <f aca="false">DataSummary!N5</f>
      </c>
      <c r="G122" s="235" t="s">
        <v>193</v>
      </c>
      <c r="H122" s="232" t="s">
        <v>121</v>
      </c>
      <c r="I122" s="233" t="n">
        <f aca="false">DataSummary!D51</f>
      </c>
      <c r="J122" s="234" t="n">
        <f aca="false">J57/I57-1</f>
      </c>
      <c r="K122" s="234" t="n">
        <f aca="false">K57/J57-1</f>
      </c>
      <c r="L122" s="234" t="n">
        <f aca="false">L57/K57-1</f>
      </c>
      <c r="M122" s="234" t="n">
        <f aca="false">M57/L57-1</f>
      </c>
      <c r="N122" s="234" t="n">
        <f aca="false">N57/M57-1</f>
      </c>
      <c r="O122" s="234" t="n">
        <f aca="false">O57/N57-1</f>
      </c>
      <c r="P122" s="234" t="n">
        <f aca="false">P57/O57-1</f>
      </c>
      <c r="Q122" s="234" t="n">
        <f aca="false">Q57/P57-1</f>
      </c>
      <c r="R122" s="234" t="n">
        <f aca="false">R57/Q57-1</f>
      </c>
      <c r="S122" s="234" t="n">
        <f aca="false">S57/R57-1</f>
      </c>
      <c r="T122" s="234" t="n">
        <f aca="false">T57/S57-1</f>
      </c>
      <c r="U122" s="234" t="n">
        <f aca="false">U57/T57-1</f>
      </c>
      <c r="V122" s="234" t="n">
        <f aca="false">V57/U57-1</f>
      </c>
      <c r="W122" s="234" t="n">
        <f aca="false">W57/V57-1</f>
      </c>
      <c r="X122" s="234" t="n">
        <f aca="false">X57/W57-1</f>
      </c>
      <c r="Y122" s="234" t="n">
        <f aca="false">Y57/X57-1</f>
      </c>
      <c r="Z122" s="234" t="n">
        <f aca="false">Z57/Y57-1</f>
      </c>
      <c r="AA122" s="234" t="n">
        <f aca="false">AA57/Z57-1</f>
      </c>
      <c r="AB122" s="234" t="n">
        <f aca="false">AB57/AA57-1</f>
      </c>
      <c r="AC122" s="234" t="n">
        <f aca="false">AC57/AB57-1</f>
      </c>
      <c r="AD122" s="234" t="n">
        <f aca="false">AD57/AC57-1</f>
      </c>
      <c r="AE122" s="234" t="n">
        <f aca="false">AE57/AD57-1</f>
      </c>
      <c r="AF122" s="234" t="n">
        <f aca="false">AF57/AE57-1</f>
      </c>
      <c r="AG122" s="234" t="n">
        <f aca="false">AG57/AF57-1</f>
      </c>
      <c r="AH122" s="234" t="n">
        <f aca="false">AH57/AG57-1</f>
      </c>
      <c r="AI122" s="234" t="n">
        <f aca="false">AI57/AH57-1</f>
      </c>
      <c r="AJ122" s="234" t="n">
        <f aca="false">AJ57/AI57-1</f>
      </c>
      <c r="AK122" s="234" t="n">
        <f aca="false">AK57/AJ57-1</f>
      </c>
      <c r="AL122" s="234" t="n">
        <f aca="false">AL57/AK57-1</f>
      </c>
      <c r="AM122" s="234" t="n">
        <f aca="false">AM57/AL57-1</f>
      </c>
      <c r="AN122" s="234" t="n">
        <f aca="false">AN57/AM57-1</f>
      </c>
      <c r="AO122" s="234" t="e">
        <f aca="false">AO57/AN57-1</f>
      </c>
      <c r="AP122" s="234" t="e">
        <f aca="false">AP57/AO57-1</f>
      </c>
      <c r="AQ122" s="234" t="e">
        <f aca="false">AQ57/AP57-1</f>
      </c>
      <c r="AR122" s="234" t="e">
        <f aca="false">AR57/AQ57-1</f>
      </c>
      <c r="AS122" s="234" t="e">
        <f aca="false">AS57/AR57-1</f>
      </c>
      <c r="AT122" s="234" t="e">
        <f aca="false">AT57/AS57-1</f>
      </c>
      <c r="AU122" s="234" t="e">
        <f aca="false">AU57/AT57-1</f>
      </c>
      <c r="AV122" s="234" t="e">
        <f aca="false">AV57/AU57-1</f>
      </c>
      <c r="AW122" s="234" t="e">
        <f aca="false">AW57/AV57-1</f>
      </c>
      <c r="AX122" s="234" t="e">
        <f aca="false">AX57/AW57-1</f>
      </c>
      <c r="AY122" s="234" t="e">
        <f aca="false">AY57/AX57-1</f>
      </c>
      <c r="AZ122" s="234" t="e">
        <f aca="false">AZ57/AY57-1</f>
      </c>
      <c r="BA122" s="234" t="e">
        <f aca="false">BA57/AZ57-1</f>
      </c>
      <c r="BB122" s="234" t="e">
        <f aca="false">BB57/BA57-1</f>
      </c>
      <c r="BC122" s="234" t="e">
        <f aca="false">BC57/BB57-1</f>
      </c>
      <c r="BD122" s="234" t="e">
        <f aca="false">BD57/BC57-1</f>
      </c>
      <c r="BE122" s="234" t="e">
        <f aca="false">BE57/BD57-1</f>
      </c>
      <c r="BF122" s="234" t="e">
        <f aca="false">BF57/BE57-1</f>
      </c>
      <c r="BG122" s="234" t="e">
        <f aca="false">BG57/BF57-1</f>
      </c>
      <c r="BH122" s="234" t="e">
        <f aca="false">BH57/BG57-1</f>
      </c>
      <c r="BI122" s="234" t="e">
        <f aca="false">BI57/BH57-1</f>
      </c>
      <c r="BJ122" s="234" t="e">
        <f aca="false">BJ57/BI57-1</f>
      </c>
      <c r="BK122" s="234" t="e">
        <f aca="false">BK57/BJ57-1</f>
      </c>
      <c r="BL122" s="234" t="e">
        <f aca="false">BL57/BK57-1</f>
      </c>
      <c r="BM122" s="234" t="e">
        <f aca="false">BM57/BL57-1</f>
      </c>
      <c r="BN122" s="234" t="e">
        <f aca="false">BN57/BM57-1</f>
      </c>
      <c r="BO122" s="234" t="e">
        <f aca="false">BO57/BN57-1</f>
      </c>
      <c r="BP122" s="234" t="e">
        <f aca="false">BP57/BO57-1</f>
      </c>
      <c r="BQ122" s="234" t="e">
        <f aca="false">BQ57/BP57-1</f>
      </c>
      <c r="BR122" s="234" t="e">
        <f aca="false">BR57/BQ57-1</f>
      </c>
      <c r="BS122" s="234" t="e">
        <f aca="false">BS57/BR57-1</f>
      </c>
      <c r="BT122" s="234" t="e">
        <f aca="false">BT57/BS57-1</f>
      </c>
      <c r="BU122" s="234" t="e">
        <f aca="false">BU57/BT57-1</f>
      </c>
      <c r="BV122" s="234" t="e">
        <f aca="false">BV57/BU57-1</f>
      </c>
      <c r="BW122" s="234" t="e">
        <f aca="false">BW57/BV57-1</f>
      </c>
    </row>
    <row r="123" customFormat="false" ht="15.75" hidden="false" customHeight="false" outlineLevel="0" collapsed="false">
      <c r="B123" s="236" t="s">
        <v>194</v>
      </c>
      <c r="F123" s="17" t="str">
        <f aca="false">DataSummary!N4</f>
      </c>
      <c r="G123" s="235" t="s">
        <v>195</v>
      </c>
      <c r="H123" s="232" t="s">
        <v>121</v>
      </c>
      <c r="I123" s="237" t="n">
        <f aca="false">(1+I94)*(1+I113)-1</f>
      </c>
      <c r="J123" s="237" t="n">
        <f aca="false">(1+J94)*(1+J113)-1</f>
      </c>
      <c r="K123" s="237" t="n">
        <f aca="false">(1+K94)*(1+K113)-1</f>
      </c>
      <c r="L123" s="237" t="n">
        <f aca="false">(1+L94)*(1+L113)-1</f>
      </c>
      <c r="M123" s="237" t="n">
        <f aca="false">(1+M94)*(1+M113)-1</f>
      </c>
      <c r="N123" s="237" t="n">
        <f aca="false">(1+N94)*(1+N113)-1</f>
      </c>
      <c r="O123" s="237" t="n">
        <f aca="false">(1+O94)*(1+O113)-1</f>
      </c>
      <c r="P123" s="237" t="n">
        <f aca="false">(1+P94)*(1+P113)-1</f>
      </c>
      <c r="Q123" s="237" t="n">
        <f aca="false">(1+Q94)*(1+Q113)-1</f>
      </c>
      <c r="R123" s="237" t="n">
        <f aca="false">(1+R94)*(1+R113)-1</f>
      </c>
      <c r="S123" s="237" t="n">
        <f aca="false">(1+S94)*(1+S113)-1</f>
      </c>
      <c r="T123" s="237" t="n">
        <f aca="false">(1+T94)*(1+T113)-1</f>
      </c>
      <c r="U123" s="237" t="n">
        <f aca="false">(1+U94)*(1+U113)-1</f>
      </c>
      <c r="V123" s="237" t="n">
        <f aca="false">(1+V94)*(1+V113)-1</f>
      </c>
      <c r="W123" s="237" t="n">
        <f aca="false">(1+W94)*(1+W113)-1</f>
      </c>
      <c r="X123" s="237" t="n">
        <f aca="false">(1+X94)*(1+X113)-1</f>
      </c>
      <c r="Y123" s="237" t="n">
        <f aca="false">(1+Y94)*(1+Y113)-1</f>
      </c>
      <c r="Z123" s="237" t="n">
        <f aca="false">(1+Z94)*(1+Z113)-1</f>
      </c>
      <c r="AA123" s="237" t="n">
        <f aca="false">(1+AA94)*(1+AA113)-1</f>
      </c>
      <c r="AB123" s="237" t="n">
        <f aca="false">(1+AB94)*(1+AB113)-1</f>
      </c>
      <c r="AC123" s="237" t="n">
        <f aca="false">(1+AC94)*(1+AC113)-1</f>
      </c>
      <c r="AD123" s="237" t="n">
        <f aca="false">(1+AD94)*(1+AD113)-1</f>
      </c>
      <c r="AE123" s="237" t="n">
        <f aca="false">(1+AE94)*(1+AE113)-1</f>
      </c>
      <c r="AF123" s="237" t="n">
        <f aca="false">(1+AF94)*(1+AF113)-1</f>
      </c>
      <c r="AG123" s="237" t="n">
        <f aca="false">(1+AG94)*(1+AG113)-1</f>
      </c>
      <c r="AH123" s="237" t="n">
        <f aca="false">(1+AH94)*(1+AH113)-1</f>
      </c>
      <c r="AI123" s="237" t="n">
        <f aca="false">(1+AI94)*(1+AI113)-1</f>
      </c>
      <c r="AJ123" s="237" t="n">
        <f aca="false">(1+AJ94)*(1+AJ113)-1</f>
      </c>
      <c r="AK123" s="237" t="n">
        <f aca="false">(1+AK94)*(1+AK113)-1</f>
      </c>
      <c r="AL123" s="237" t="n">
        <f aca="false">(1+AL94)*(1+AL113)-1</f>
      </c>
      <c r="AM123" s="237" t="n">
        <f aca="false">(1+AM94)*(1+AM113)-1</f>
      </c>
      <c r="AN123" s="237" t="n">
        <f aca="false">(1+AN94)*(1+AN113)-1</f>
      </c>
      <c r="AO123" s="237" t="e">
        <f aca="false">(1+AO94)*(1+AO113)-1</f>
      </c>
      <c r="AP123" s="237" t="e">
        <f aca="false">(1+AP94)*(1+AP113)-1</f>
      </c>
      <c r="AQ123" s="237" t="e">
        <f aca="false">(1+AQ94)*(1+AQ113)-1</f>
      </c>
      <c r="AR123" s="237" t="e">
        <f aca="false">(1+AR94)*(1+AR113)-1</f>
      </c>
      <c r="AS123" s="237" t="e">
        <f aca="false">(1+AS94)*(1+AS113)-1</f>
      </c>
      <c r="AT123" s="237" t="e">
        <f aca="false">(1+AT94)*(1+AT113)-1</f>
      </c>
      <c r="AU123" s="237" t="e">
        <f aca="false">(1+AU94)*(1+AU113)-1</f>
      </c>
      <c r="AV123" s="237" t="e">
        <f aca="false">(1+AV94)*(1+AV113)-1</f>
      </c>
      <c r="AW123" s="237" t="e">
        <f aca="false">(1+AW94)*(1+AW113)-1</f>
      </c>
      <c r="AX123" s="237" t="e">
        <f aca="false">(1+AX94)*(1+AX113)-1</f>
      </c>
      <c r="AY123" s="237" t="e">
        <f aca="false">(1+AY94)*(1+AY113)-1</f>
      </c>
      <c r="AZ123" s="237" t="e">
        <f aca="false">(1+AZ94)*(1+AZ113)-1</f>
      </c>
      <c r="BA123" s="237" t="e">
        <f aca="false">(1+BA94)*(1+BA113)-1</f>
      </c>
      <c r="BB123" s="237" t="e">
        <f aca="false">(1+BB94)*(1+BB113)-1</f>
      </c>
      <c r="BC123" s="237" t="e">
        <f aca="false">(1+BC94)*(1+BC113)-1</f>
      </c>
      <c r="BD123" s="237" t="e">
        <f aca="false">(1+BD94)*(1+BD113)-1</f>
      </c>
      <c r="BE123" s="237" t="e">
        <f aca="false">(1+BE94)*(1+BE113)-1</f>
      </c>
      <c r="BF123" s="237" t="e">
        <f aca="false">(1+BF94)*(1+BF113)-1</f>
      </c>
      <c r="BG123" s="237" t="e">
        <f aca="false">(1+BG94)*(1+BG113)-1</f>
      </c>
      <c r="BH123" s="237" t="e">
        <f aca="false">(1+BH94)*(1+BH113)-1</f>
      </c>
      <c r="BI123" s="237" t="e">
        <f aca="false">(1+BI94)*(1+BI113)-1</f>
      </c>
      <c r="BJ123" s="237" t="e">
        <f aca="false">(1+BJ94)*(1+BJ113)-1</f>
      </c>
      <c r="BK123" s="237" t="e">
        <f aca="false">(1+BK94)*(1+BK113)-1</f>
      </c>
      <c r="BL123" s="237" t="e">
        <f aca="false">(1+BL94)*(1+BL113)-1</f>
      </c>
      <c r="BM123" s="237" t="e">
        <f aca="false">(1+BM94)*(1+BM113)-1</f>
      </c>
      <c r="BN123" s="237" t="e">
        <f aca="false">(1+BN94)*(1+BN113)-1</f>
      </c>
      <c r="BO123" s="237" t="e">
        <f aca="false">(1+BO94)*(1+BO113)-1</f>
      </c>
      <c r="BP123" s="237" t="e">
        <f aca="false">(1+BP94)*(1+BP113)-1</f>
      </c>
      <c r="BQ123" s="237" t="e">
        <f aca="false">(1+BQ94)*(1+BQ113)-1</f>
      </c>
      <c r="BR123" s="237" t="e">
        <f aca="false">(1+BR94)*(1+BR113)-1</f>
      </c>
      <c r="BS123" s="237" t="e">
        <f aca="false">(1+BS94)*(1+BS113)-1</f>
      </c>
      <c r="BT123" s="237" t="e">
        <f aca="false">(1+BT94)*(1+BT113)-1</f>
      </c>
      <c r="BU123" s="237" t="e">
        <f aca="false">(1+BU94)*(1+BU113)-1</f>
      </c>
      <c r="BV123" s="237" t="e">
        <f aca="false">(1+BV94)*(1+BV113)-1</f>
      </c>
      <c r="BW123" s="237" t="e">
        <f aca="false">(1+BW94)*(1+BW113)-1</f>
      </c>
    </row>
    <row r="124" customFormat="false" ht="15.75" hidden="false" customHeight="false" outlineLevel="0" collapsed="false">
      <c r="B124" s="47" t="s">
        <v>196</v>
      </c>
      <c r="C124" s="50"/>
      <c r="D124" s="66" t="str">
        <f aca="false">DataSummary!N4</f>
      </c>
      <c r="E124" s="67" t="str">
        <f aca="false">DataSummary!N5</f>
      </c>
      <c r="F124" s="17" t="str">
        <f aca="false">DataSummary!N5</f>
      </c>
      <c r="G124" s="235" t="s">
        <v>195</v>
      </c>
      <c r="H124" s="232" t="s">
        <v>121</v>
      </c>
      <c r="I124" s="237" t="n">
        <f aca="false">(1+I98)*(1+I118)-1</f>
      </c>
      <c r="J124" s="237" t="n">
        <f aca="false">(1+J98)*(1+J118)-1</f>
      </c>
      <c r="K124" s="237" t="n">
        <f aca="false">(1+K98)*(1+K118)-1</f>
      </c>
      <c r="L124" s="237" t="n">
        <f aca="false">(1+L98)*(1+L118)-1</f>
      </c>
      <c r="M124" s="237" t="n">
        <f aca="false">(1+M98)*(1+M118)-1</f>
      </c>
      <c r="N124" s="237" t="n">
        <f aca="false">(1+N98)*(1+N118)-1</f>
      </c>
      <c r="O124" s="237" t="n">
        <f aca="false">(1+O98)*(1+O118)-1</f>
      </c>
      <c r="P124" s="237" t="n">
        <f aca="false">(1+P98)*(1+P118)-1</f>
      </c>
      <c r="Q124" s="237" t="n">
        <f aca="false">(1+Q98)*(1+Q118)-1</f>
      </c>
      <c r="R124" s="237" t="n">
        <f aca="false">(1+R98)*(1+R118)-1</f>
      </c>
      <c r="S124" s="237" t="n">
        <f aca="false">(1+S98)*(1+S118)-1</f>
      </c>
      <c r="T124" s="237" t="n">
        <f aca="false">(1+T98)*(1+T118)-1</f>
      </c>
      <c r="U124" s="237" t="n">
        <f aca="false">(1+U98)*(1+U118)-1</f>
      </c>
      <c r="V124" s="237" t="n">
        <f aca="false">(1+V98)*(1+V118)-1</f>
      </c>
      <c r="W124" s="237" t="n">
        <f aca="false">(1+W98)*(1+W118)-1</f>
      </c>
      <c r="X124" s="237" t="n">
        <f aca="false">(1+X98)*(1+X118)-1</f>
      </c>
      <c r="Y124" s="237" t="n">
        <f aca="false">(1+Y98)*(1+Y118)-1</f>
      </c>
      <c r="Z124" s="237" t="n">
        <f aca="false">(1+Z98)*(1+Z118)-1</f>
      </c>
      <c r="AA124" s="237" t="n">
        <f aca="false">(1+AA98)*(1+AA118)-1</f>
      </c>
      <c r="AB124" s="237" t="n">
        <f aca="false">(1+AB98)*(1+AB118)-1</f>
      </c>
      <c r="AC124" s="237" t="n">
        <f aca="false">(1+AC98)*(1+AC118)-1</f>
      </c>
      <c r="AD124" s="237" t="n">
        <f aca="false">(1+AD98)*(1+AD118)-1</f>
      </c>
      <c r="AE124" s="237" t="n">
        <f aca="false">(1+AE98)*(1+AE118)-1</f>
      </c>
      <c r="AF124" s="237" t="n">
        <f aca="false">(1+AF98)*(1+AF118)-1</f>
      </c>
      <c r="AG124" s="237" t="n">
        <f aca="false">(1+AG98)*(1+AG118)-1</f>
      </c>
      <c r="AH124" s="237" t="n">
        <f aca="false">(1+AH98)*(1+AH118)-1</f>
      </c>
      <c r="AI124" s="237" t="n">
        <f aca="false">(1+AI98)*(1+AI118)-1</f>
      </c>
      <c r="AJ124" s="237" t="n">
        <f aca="false">(1+AJ98)*(1+AJ118)-1</f>
      </c>
      <c r="AK124" s="237" t="n">
        <f aca="false">(1+AK98)*(1+AK118)-1</f>
      </c>
      <c r="AL124" s="237" t="n">
        <f aca="false">(1+AL98)*(1+AL118)-1</f>
      </c>
      <c r="AM124" s="237" t="n">
        <f aca="false">(1+AM98)*(1+AM118)-1</f>
      </c>
      <c r="AN124" s="237" t="n">
        <f aca="false">(1+AN98)*(1+AN118)-1</f>
      </c>
      <c r="AO124" s="237" t="e">
        <f aca="false">(1+AO98)*(1+AO118)-1</f>
      </c>
      <c r="AP124" s="237" t="e">
        <f aca="false">(1+AP98)*(1+AP118)-1</f>
      </c>
      <c r="AQ124" s="237" t="e">
        <f aca="false">(1+AQ98)*(1+AQ118)-1</f>
      </c>
      <c r="AR124" s="237" t="e">
        <f aca="false">(1+AR98)*(1+AR118)-1</f>
      </c>
      <c r="AS124" s="237" t="e">
        <f aca="false">(1+AS98)*(1+AS118)-1</f>
      </c>
      <c r="AT124" s="237" t="e">
        <f aca="false">(1+AT98)*(1+AT118)-1</f>
      </c>
      <c r="AU124" s="237" t="e">
        <f aca="false">(1+AU98)*(1+AU118)-1</f>
      </c>
      <c r="AV124" s="237" t="e">
        <f aca="false">(1+AV98)*(1+AV118)-1</f>
      </c>
      <c r="AW124" s="237" t="e">
        <f aca="false">(1+AW98)*(1+AW118)-1</f>
      </c>
      <c r="AX124" s="237" t="e">
        <f aca="false">(1+AX98)*(1+AX118)-1</f>
      </c>
      <c r="AY124" s="237" t="e">
        <f aca="false">(1+AY98)*(1+AY118)-1</f>
      </c>
      <c r="AZ124" s="237" t="e">
        <f aca="false">(1+AZ98)*(1+AZ118)-1</f>
      </c>
      <c r="BA124" s="237" t="e">
        <f aca="false">(1+BA98)*(1+BA118)-1</f>
      </c>
      <c r="BB124" s="237" t="e">
        <f aca="false">(1+BB98)*(1+BB118)-1</f>
      </c>
      <c r="BC124" s="237" t="e">
        <f aca="false">(1+BC98)*(1+BC118)-1</f>
      </c>
      <c r="BD124" s="237" t="e">
        <f aca="false">(1+BD98)*(1+BD118)-1</f>
      </c>
      <c r="BE124" s="237" t="e">
        <f aca="false">(1+BE98)*(1+BE118)-1</f>
      </c>
      <c r="BF124" s="237" t="e">
        <f aca="false">(1+BF98)*(1+BF118)-1</f>
      </c>
      <c r="BG124" s="237" t="e">
        <f aca="false">(1+BG98)*(1+BG118)-1</f>
      </c>
      <c r="BH124" s="237" t="e">
        <f aca="false">(1+BH98)*(1+BH118)-1</f>
      </c>
      <c r="BI124" s="237" t="e">
        <f aca="false">(1+BI98)*(1+BI118)-1</f>
      </c>
      <c r="BJ124" s="237" t="e">
        <f aca="false">(1+BJ98)*(1+BJ118)-1</f>
      </c>
      <c r="BK124" s="237" t="e">
        <f aca="false">(1+BK98)*(1+BK118)-1</f>
      </c>
      <c r="BL124" s="237" t="e">
        <f aca="false">(1+BL98)*(1+BL118)-1</f>
      </c>
      <c r="BM124" s="237" t="e">
        <f aca="false">(1+BM98)*(1+BM118)-1</f>
      </c>
      <c r="BN124" s="237" t="e">
        <f aca="false">(1+BN98)*(1+BN118)-1</f>
      </c>
      <c r="BO124" s="237" t="e">
        <f aca="false">(1+BO98)*(1+BO118)-1</f>
      </c>
      <c r="BP124" s="237" t="e">
        <f aca="false">(1+BP98)*(1+BP118)-1</f>
      </c>
      <c r="BQ124" s="237" t="e">
        <f aca="false">(1+BQ98)*(1+BQ118)-1</f>
      </c>
      <c r="BR124" s="237" t="e">
        <f aca="false">(1+BR98)*(1+BR118)-1</f>
      </c>
      <c r="BS124" s="237" t="e">
        <f aca="false">(1+BS98)*(1+BS118)-1</f>
      </c>
      <c r="BT124" s="237" t="e">
        <f aca="false">(1+BT98)*(1+BT118)-1</f>
      </c>
      <c r="BU124" s="237" t="e">
        <f aca="false">(1+BU98)*(1+BU118)-1</f>
      </c>
      <c r="BV124" s="237" t="e">
        <f aca="false">(1+BV98)*(1+BV118)-1</f>
      </c>
      <c r="BW124" s="237" t="e">
        <f aca="false">(1+BW98)*(1+BW118)-1</f>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c>
      <c r="C126" s="55" t="s">
        <v>119</v>
      </c>
      <c r="D126" s="78" t="n">
        <f aca="false">IF(ISNUMBER(DataSummary!D249)=TRUE(),DataSummary!D249,".")</f>
      </c>
      <c r="E126" s="78"/>
      <c r="F126" s="238" t="str">
        <f aca="false">"Preloaded poverty data for "&amp;DataSummary!C80&amp;" at "&amp;DataSummary!A249&amp;" "</f>
      </c>
      <c r="G126" s="24"/>
    </row>
    <row r="127" customFormat="false" ht="15.75" hidden="false" customHeight="false" outlineLevel="0" collapsed="false">
      <c r="B127" s="54" t="s">
        <v>198</v>
      </c>
      <c r="C127" s="55" t="s">
        <v>119</v>
      </c>
      <c r="D127" s="113" t="n">
        <f aca="false">IF(ISBLANK(D125)=TRUE(),D126,D125)</f>
      </c>
      <c r="E127" s="113" t="n">
        <f aca="false">IF(ISBLANK(E125)=TRUE(),D126,E125)</f>
      </c>
      <c r="F127" s="0" t="str">
        <f aca="false">"Poverty data from "&amp;DataSummary!E249&amp;" for year "&amp;DataSummary!F249&amp;""</f>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c>
      <c r="E130" s="239"/>
      <c r="F130" s="13" t="s">
        <v>203</v>
      </c>
    </row>
    <row r="131" s="13" customFormat="true" ht="15.75" hidden="false" customHeight="false" outlineLevel="0" collapsed="false">
      <c r="B131" s="54" t="s">
        <v>204</v>
      </c>
      <c r="C131" s="55" t="s">
        <v>119</v>
      </c>
      <c r="D131" s="240" t="str">
        <f aca="false">IF(ISBLANK(D129)=TRUE(),D130,D129)</f>
      </c>
      <c r="E131" s="240" t="str">
        <f aca="false">IF(ISBLANK(E129)=TRUE(),D130,E129)</f>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c>
      <c r="G133" s="146" t="s">
        <v>207</v>
      </c>
      <c r="H133" s="205"/>
      <c r="I133" s="182" t="n">
        <f aca="false">InputDataA_GeneralAssumptions!$D$7</f>
      </c>
      <c r="J133" s="104" t="n">
        <f aca="false">I133+1</f>
      </c>
      <c r="K133" s="104" t="n">
        <f aca="false">J133+1</f>
      </c>
      <c r="L133" s="104" t="n">
        <f aca="false">K133+1</f>
      </c>
      <c r="M133" s="104" t="n">
        <f aca="false">L133+1</f>
      </c>
      <c r="N133" s="104" t="n">
        <f aca="false">M133+1</f>
      </c>
      <c r="O133" s="104" t="n">
        <f aca="false">N133+1</f>
      </c>
      <c r="P133" s="104" t="n">
        <f aca="false">O133+1</f>
      </c>
      <c r="Q133" s="104" t="n">
        <f aca="false">P133+1</f>
      </c>
      <c r="R133" s="104" t="n">
        <f aca="false">Q133+1</f>
      </c>
      <c r="S133" s="104" t="n">
        <f aca="false">R133+1</f>
      </c>
      <c r="T133" s="104" t="n">
        <f aca="false">S133+1</f>
      </c>
      <c r="U133" s="104" t="n">
        <f aca="false">T133+1</f>
      </c>
      <c r="V133" s="104" t="n">
        <f aca="false">U133+1</f>
      </c>
      <c r="W133" s="104" t="n">
        <f aca="false">V133+1</f>
      </c>
      <c r="X133" s="104" t="n">
        <f aca="false">W133+1</f>
      </c>
      <c r="Y133" s="104" t="n">
        <f aca="false">X133+1</f>
      </c>
      <c r="Z133" s="104" t="n">
        <f aca="false">Y133+1</f>
      </c>
      <c r="AA133" s="104" t="n">
        <f aca="false">Z133+1</f>
      </c>
      <c r="AB133" s="104" t="n">
        <f aca="false">AA133+1</f>
      </c>
      <c r="AC133" s="104" t="n">
        <f aca="false">AB133+1</f>
      </c>
      <c r="AD133" s="104" t="n">
        <f aca="false">AC133+1</f>
      </c>
      <c r="AE133" s="104" t="n">
        <f aca="false">AD133+1</f>
      </c>
      <c r="AF133" s="104" t="n">
        <f aca="false">AE133+1</f>
      </c>
      <c r="AG133" s="104" t="n">
        <f aca="false">AF133+1</f>
      </c>
      <c r="AH133" s="104" t="n">
        <f aca="false">AG133+1</f>
      </c>
      <c r="AI133" s="104" t="n">
        <f aca="false">AH133+1</f>
      </c>
      <c r="AJ133" s="104" t="n">
        <f aca="false">AI133+1</f>
      </c>
      <c r="AK133" s="104" t="n">
        <f aca="false">AJ133+1</f>
      </c>
      <c r="AL133" s="104" t="n">
        <f aca="false">AK133+1</f>
      </c>
      <c r="AM133" s="104" t="n">
        <f aca="false">AL133+1</f>
      </c>
      <c r="AN133" s="104" t="n">
        <f aca="false">AM133+1</f>
      </c>
      <c r="AO133" s="104" t="n">
        <f aca="false">AN133+1</f>
      </c>
      <c r="AP133" s="104" t="n">
        <f aca="false">AO133+1</f>
      </c>
      <c r="AQ133" s="104" t="n">
        <f aca="false">AP133+1</f>
      </c>
      <c r="AR133" s="104" t="n">
        <f aca="false">AQ133+1</f>
      </c>
      <c r="AS133" s="105" t="n">
        <f aca="false">AR133+1</f>
      </c>
      <c r="AT133" s="104" t="n">
        <f aca="false">AS133+1</f>
      </c>
      <c r="AU133" s="104" t="n">
        <f aca="false">AT133+1</f>
      </c>
      <c r="AV133" s="104" t="n">
        <f aca="false">AU133+1</f>
      </c>
      <c r="AW133" s="104" t="n">
        <f aca="false">AV133+1</f>
      </c>
      <c r="AX133" s="104" t="n">
        <f aca="false">AW133+1</f>
      </c>
      <c r="AY133" s="104" t="n">
        <f aca="false">AX133+1</f>
      </c>
      <c r="AZ133" s="104" t="n">
        <f aca="false">AY133+1</f>
      </c>
      <c r="BA133" s="104" t="n">
        <f aca="false">AZ133+1</f>
      </c>
      <c r="BB133" s="104" t="n">
        <f aca="false">BA133+1</f>
      </c>
      <c r="BC133" s="104" t="n">
        <f aca="false">BB133+1</f>
      </c>
      <c r="BD133" s="104" t="n">
        <f aca="false">BC133+1</f>
      </c>
      <c r="BE133" s="104" t="n">
        <f aca="false">BD133+1</f>
      </c>
      <c r="BF133" s="104" t="n">
        <f aca="false">BE133+1</f>
      </c>
      <c r="BG133" s="104" t="n">
        <f aca="false">BF133+1</f>
      </c>
      <c r="BH133" s="104" t="n">
        <f aca="false">BG133+1</f>
      </c>
      <c r="BI133" s="104" t="n">
        <f aca="false">BH133+1</f>
      </c>
      <c r="BJ133" s="104" t="n">
        <f aca="false">BI133+1</f>
      </c>
      <c r="BK133" s="104" t="n">
        <f aca="false">BJ133+1</f>
      </c>
      <c r="BL133" s="104" t="n">
        <f aca="false">BK133+1</f>
      </c>
      <c r="BM133" s="104" t="n">
        <f aca="false">BL133+1</f>
      </c>
      <c r="BN133" s="104" t="n">
        <f aca="false">BM133+1</f>
      </c>
      <c r="BO133" s="104" t="n">
        <f aca="false">BN133+1</f>
      </c>
      <c r="BP133" s="104" t="n">
        <f aca="false">BO133+1</f>
      </c>
      <c r="BQ133" s="104" t="n">
        <f aca="false">BP133+1</f>
      </c>
      <c r="BR133" s="104" t="n">
        <f aca="false">BQ133+1</f>
      </c>
      <c r="BS133" s="104" t="n">
        <f aca="false">BR133+1</f>
      </c>
      <c r="BT133" s="104" t="n">
        <f aca="false">BS133+1</f>
      </c>
      <c r="BU133" s="104" t="n">
        <f aca="false">BT133+1</f>
      </c>
      <c r="BV133" s="104" t="n">
        <f aca="false">BU133+1</f>
      </c>
      <c r="BW133" s="105" t="n">
        <f aca="false">BV133+1</f>
      </c>
    </row>
    <row r="134" s="13" customFormat="true" ht="15.75" hidden="false" customHeight="false" outlineLevel="0" collapsed="false">
      <c r="B134" s="54" t="s">
        <v>208</v>
      </c>
      <c r="C134" s="119"/>
      <c r="D134" s="66" t="str">
        <f aca="false">DataSummary!N4</f>
      </c>
      <c r="E134" s="67" t="str">
        <f aca="false">DataSummary!N5</f>
      </c>
      <c r="F134" s="17" t="str">
        <f aca="false">DataSummary!N4</f>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c>
      <c r="AU134" s="121" t="n">
        <f aca="false">AT134</f>
      </c>
      <c r="AV134" s="121" t="n">
        <f aca="false">AU134</f>
      </c>
      <c r="AW134" s="121" t="n">
        <f aca="false">AV134</f>
      </c>
      <c r="AX134" s="121" t="n">
        <f aca="false">AW134</f>
      </c>
      <c r="AY134" s="121" t="n">
        <f aca="false">AX134</f>
      </c>
      <c r="AZ134" s="121" t="n">
        <f aca="false">AY134</f>
      </c>
      <c r="BA134" s="121" t="n">
        <f aca="false">AZ134</f>
      </c>
      <c r="BB134" s="121" t="n">
        <f aca="false">BA134</f>
      </c>
      <c r="BC134" s="121" t="n">
        <f aca="false">BB134</f>
      </c>
      <c r="BD134" s="121" t="n">
        <f aca="false">BC134</f>
      </c>
      <c r="BE134" s="121" t="n">
        <f aca="false">BD134</f>
      </c>
      <c r="BF134" s="121" t="n">
        <f aca="false">BE134</f>
      </c>
      <c r="BG134" s="121" t="n">
        <f aca="false">BF134</f>
      </c>
      <c r="BH134" s="121" t="n">
        <f aca="false">BG134</f>
      </c>
      <c r="BI134" s="121" t="n">
        <f aca="false">BH134</f>
      </c>
      <c r="BJ134" s="121" t="n">
        <f aca="false">BI134</f>
      </c>
      <c r="BK134" s="121" t="n">
        <f aca="false">BJ134</f>
      </c>
      <c r="BL134" s="121" t="n">
        <f aca="false">BK134</f>
      </c>
      <c r="BM134" s="121" t="n">
        <f aca="false">BL134</f>
      </c>
      <c r="BN134" s="121" t="n">
        <f aca="false">BM134</f>
      </c>
      <c r="BO134" s="121" t="n">
        <f aca="false">BN134</f>
      </c>
      <c r="BP134" s="121" t="n">
        <f aca="false">BO134</f>
      </c>
      <c r="BQ134" s="121" t="n">
        <f aca="false">BP134</f>
      </c>
      <c r="BR134" s="121" t="n">
        <f aca="false">BQ134</f>
      </c>
      <c r="BS134" s="121" t="n">
        <f aca="false">BR134</f>
      </c>
      <c r="BT134" s="121" t="n">
        <f aca="false">BS134</f>
      </c>
      <c r="BU134" s="121" t="n">
        <f aca="false">BT134</f>
      </c>
      <c r="BV134" s="121" t="n">
        <f aca="false">BU134</f>
      </c>
      <c r="BW134" s="121" t="n">
        <f aca="false">BV134</f>
      </c>
    </row>
    <row r="135" s="13" customFormat="true" ht="15.75" hidden="false" customHeight="false" outlineLevel="0" collapsed="false">
      <c r="A135" s="243"/>
      <c r="B135" s="244"/>
      <c r="C135" s="119"/>
      <c r="D135" s="245"/>
      <c r="E135" s="246"/>
      <c r="F135" s="247" t="str">
        <f aca="false">DataSummary!N5</f>
      </c>
      <c r="G135" s="248" t="s">
        <v>120</v>
      </c>
      <c r="H135" s="108" t="s">
        <v>100</v>
      </c>
      <c r="I135" s="121" t="n">
        <f aca="false">I134-1</f>
      </c>
      <c r="J135" s="121" t="n">
        <f aca="false">J134-1</f>
      </c>
      <c r="K135" s="121" t="n">
        <f aca="false">K134-1</f>
      </c>
      <c r="L135" s="121" t="n">
        <f aca="false">L134-1</f>
      </c>
      <c r="M135" s="121" t="n">
        <f aca="false">M134-1</f>
      </c>
      <c r="N135" s="121" t="n">
        <f aca="false">N134-1</f>
      </c>
      <c r="O135" s="121" t="n">
        <f aca="false">O134-1</f>
      </c>
      <c r="P135" s="121" t="n">
        <f aca="false">P134-1</f>
      </c>
      <c r="Q135" s="121" t="n">
        <f aca="false">Q134-1</f>
      </c>
      <c r="R135" s="121" t="n">
        <f aca="false">R134-1</f>
      </c>
      <c r="S135" s="121" t="n">
        <f aca="false">S134-1</f>
      </c>
      <c r="T135" s="121" t="n">
        <f aca="false">T134-1</f>
      </c>
      <c r="U135" s="121" t="n">
        <f aca="false">U134-1</f>
      </c>
      <c r="V135" s="121" t="n">
        <f aca="false">V134-1</f>
      </c>
      <c r="W135" s="121" t="n">
        <f aca="false">W134-1</f>
      </c>
      <c r="X135" s="121" t="n">
        <f aca="false">X134-1</f>
      </c>
      <c r="Y135" s="121" t="n">
        <f aca="false">Y134-1</f>
      </c>
      <c r="Z135" s="121" t="n">
        <f aca="false">Z134-1</f>
      </c>
      <c r="AA135" s="121" t="n">
        <f aca="false">AA134-1</f>
      </c>
      <c r="AB135" s="121" t="n">
        <f aca="false">AB134-1</f>
      </c>
      <c r="AC135" s="121" t="n">
        <f aca="false">AC134-1</f>
      </c>
      <c r="AD135" s="121" t="n">
        <f aca="false">AD134-1</f>
      </c>
      <c r="AE135" s="121" t="n">
        <f aca="false">AE134-1</f>
      </c>
      <c r="AF135" s="121" t="n">
        <f aca="false">AF134-1</f>
      </c>
      <c r="AG135" s="121" t="n">
        <f aca="false">AG134-1</f>
      </c>
      <c r="AH135" s="121" t="n">
        <f aca="false">AH134-1</f>
      </c>
      <c r="AI135" s="121" t="n">
        <f aca="false">AI134-1</f>
      </c>
      <c r="AJ135" s="121" t="n">
        <f aca="false">AJ134-1</f>
      </c>
      <c r="AK135" s="121" t="n">
        <f aca="false">AK134-1</f>
      </c>
      <c r="AL135" s="121" t="n">
        <f aca="false">AL134-1</f>
      </c>
      <c r="AM135" s="121" t="n">
        <f aca="false">AM134-1</f>
      </c>
      <c r="AN135" s="121" t="n">
        <f aca="false">AN134-1</f>
      </c>
      <c r="AO135" s="121" t="n">
        <f aca="false">AO134-1</f>
      </c>
      <c r="AP135" s="121" t="n">
        <f aca="false">AP134-1</f>
      </c>
      <c r="AQ135" s="121" t="n">
        <f aca="false">AQ134-1</f>
      </c>
      <c r="AR135" s="121" t="n">
        <f aca="false">AR134-1</f>
      </c>
      <c r="AS135" s="121" t="n">
        <f aca="false">AS134-1</f>
      </c>
      <c r="AT135" s="121" t="n">
        <f aca="false">AS135</f>
      </c>
      <c r="AU135" s="121" t="n">
        <f aca="false">AT135</f>
      </c>
      <c r="AV135" s="121" t="n">
        <f aca="false">AU135</f>
      </c>
      <c r="AW135" s="121" t="n">
        <f aca="false">AV135</f>
      </c>
      <c r="AX135" s="121" t="n">
        <f aca="false">AW135</f>
      </c>
      <c r="AY135" s="121" t="n">
        <f aca="false">AX135</f>
      </c>
      <c r="AZ135" s="121" t="n">
        <f aca="false">AY135</f>
      </c>
      <c r="BA135" s="121" t="n">
        <f aca="false">AZ135</f>
      </c>
      <c r="BB135" s="121" t="n">
        <f aca="false">BA135</f>
      </c>
      <c r="BC135" s="121" t="n">
        <f aca="false">BB135</f>
      </c>
      <c r="BD135" s="121" t="n">
        <f aca="false">BC135</f>
      </c>
      <c r="BE135" s="121" t="n">
        <f aca="false">BD135</f>
      </c>
      <c r="BF135" s="121" t="n">
        <f aca="false">BE135</f>
      </c>
      <c r="BG135" s="121" t="n">
        <f aca="false">BF135</f>
      </c>
      <c r="BH135" s="121" t="n">
        <f aca="false">BG135</f>
      </c>
      <c r="BI135" s="121" t="n">
        <f aca="false">BH135</f>
      </c>
      <c r="BJ135" s="121" t="n">
        <f aca="false">BI135</f>
      </c>
      <c r="BK135" s="121" t="n">
        <f aca="false">BJ135</f>
      </c>
      <c r="BL135" s="121" t="n">
        <f aca="false">BK135</f>
      </c>
      <c r="BM135" s="121" t="n">
        <f aca="false">BL135</f>
      </c>
      <c r="BN135" s="121" t="n">
        <f aca="false">BM135</f>
      </c>
      <c r="BO135" s="121" t="n">
        <f aca="false">BN135</f>
      </c>
      <c r="BP135" s="121" t="n">
        <f aca="false">BO135</f>
      </c>
      <c r="BQ135" s="121" t="n">
        <f aca="false">BP135</f>
      </c>
      <c r="BR135" s="121" t="n">
        <f aca="false">BQ135</f>
      </c>
      <c r="BS135" s="121" t="n">
        <f aca="false">BR135</f>
      </c>
      <c r="BT135" s="121" t="n">
        <f aca="false">BS135</f>
      </c>
      <c r="BU135" s="121" t="n">
        <f aca="false">BT135</f>
      </c>
      <c r="BV135" s="121" t="n">
        <f aca="false">BU135</f>
      </c>
      <c r="BW135" s="121" t="n">
        <f aca="false">BV135</f>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c>
      <c r="J136" s="104" t="n">
        <f aca="false">I136+1</f>
      </c>
      <c r="K136" s="104" t="n">
        <f aca="false">J136+1</f>
      </c>
      <c r="L136" s="104" t="n">
        <f aca="false">K136+1</f>
      </c>
      <c r="M136" s="104" t="n">
        <f aca="false">L136+1</f>
      </c>
      <c r="N136" s="104" t="n">
        <f aca="false">M136+1</f>
      </c>
      <c r="O136" s="104" t="n">
        <f aca="false">N136+1</f>
      </c>
      <c r="P136" s="104" t="n">
        <f aca="false">O136+1</f>
      </c>
      <c r="Q136" s="104" t="n">
        <f aca="false">P136+1</f>
      </c>
      <c r="R136" s="104" t="n">
        <f aca="false">Q136+1</f>
      </c>
      <c r="S136" s="104" t="n">
        <f aca="false">R136+1</f>
      </c>
      <c r="T136" s="104" t="n">
        <f aca="false">S136+1</f>
      </c>
      <c r="U136" s="104" t="n">
        <f aca="false">T136+1</f>
      </c>
      <c r="V136" s="104" t="n">
        <f aca="false">U136+1</f>
      </c>
      <c r="W136" s="104" t="n">
        <f aca="false">V136+1</f>
      </c>
      <c r="X136" s="104" t="n">
        <f aca="false">W136+1</f>
      </c>
      <c r="Y136" s="104" t="n">
        <f aca="false">X136+1</f>
      </c>
      <c r="Z136" s="104" t="n">
        <f aca="false">Y136+1</f>
      </c>
      <c r="AA136" s="104" t="n">
        <f aca="false">Z136+1</f>
      </c>
      <c r="AB136" s="104" t="n">
        <f aca="false">AA136+1</f>
      </c>
      <c r="AC136" s="104" t="n">
        <f aca="false">AB136+1</f>
      </c>
      <c r="AD136" s="104" t="n">
        <f aca="false">AC136+1</f>
      </c>
      <c r="AE136" s="104" t="n">
        <f aca="false">AD136+1</f>
      </c>
      <c r="AF136" s="104" t="n">
        <f aca="false">AE136+1</f>
      </c>
      <c r="AG136" s="104" t="n">
        <f aca="false">AF136+1</f>
      </c>
      <c r="AH136" s="104" t="n">
        <f aca="false">AG136+1</f>
      </c>
      <c r="AI136" s="104" t="n">
        <f aca="false">AH136+1</f>
      </c>
      <c r="AJ136" s="104" t="n">
        <f aca="false">AI136+1</f>
      </c>
      <c r="AK136" s="104" t="n">
        <f aca="false">AJ136+1</f>
      </c>
      <c r="AL136" s="104" t="n">
        <f aca="false">AK136+1</f>
      </c>
      <c r="AM136" s="104" t="n">
        <f aca="false">AL136+1</f>
      </c>
      <c r="AN136" s="104" t="n">
        <f aca="false">AM136+1</f>
      </c>
      <c r="AO136" s="104" t="n">
        <f aca="false">AN136+1</f>
      </c>
      <c r="AP136" s="104" t="n">
        <f aca="false">AO136+1</f>
      </c>
      <c r="AQ136" s="104" t="n">
        <f aca="false">AP136+1</f>
      </c>
      <c r="AR136" s="104" t="n">
        <f aca="false">AQ136+1</f>
      </c>
      <c r="AS136" s="105" t="n">
        <f aca="false">AR136+1</f>
      </c>
      <c r="AT136" s="104" t="n">
        <f aca="false">AS136+1</f>
      </c>
      <c r="AU136" s="104" t="n">
        <f aca="false">AT136+1</f>
      </c>
      <c r="AV136" s="104" t="n">
        <f aca="false">AU136+1</f>
      </c>
      <c r="AW136" s="104" t="n">
        <f aca="false">AV136+1</f>
      </c>
      <c r="AX136" s="104" t="n">
        <f aca="false">AW136+1</f>
      </c>
      <c r="AY136" s="104" t="n">
        <f aca="false">AX136+1</f>
      </c>
      <c r="AZ136" s="104" t="n">
        <f aca="false">AY136+1</f>
      </c>
      <c r="BA136" s="104" t="n">
        <f aca="false">AZ136+1</f>
      </c>
      <c r="BB136" s="104" t="n">
        <f aca="false">BA136+1</f>
      </c>
      <c r="BC136" s="104" t="n">
        <f aca="false">BB136+1</f>
      </c>
      <c r="BD136" s="104" t="n">
        <f aca="false">BC136+1</f>
      </c>
      <c r="BE136" s="104" t="n">
        <f aca="false">BD136+1</f>
      </c>
      <c r="BF136" s="104" t="n">
        <f aca="false">BE136+1</f>
      </c>
      <c r="BG136" s="104" t="n">
        <f aca="false">BF136+1</f>
      </c>
      <c r="BH136" s="104" t="n">
        <f aca="false">BG136+1</f>
      </c>
      <c r="BI136" s="104" t="n">
        <f aca="false">BH136+1</f>
      </c>
      <c r="BJ136" s="104" t="n">
        <f aca="false">BI136+1</f>
      </c>
      <c r="BK136" s="104" t="n">
        <f aca="false">BJ136+1</f>
      </c>
      <c r="BL136" s="104" t="n">
        <f aca="false">BK136+1</f>
      </c>
      <c r="BM136" s="104" t="n">
        <f aca="false">BL136+1</f>
      </c>
      <c r="BN136" s="104" t="n">
        <f aca="false">BM136+1</f>
      </c>
      <c r="BO136" s="104" t="n">
        <f aca="false">BN136+1</f>
      </c>
      <c r="BP136" s="104" t="n">
        <f aca="false">BO136+1</f>
      </c>
      <c r="BQ136" s="104" t="n">
        <f aca="false">BP136+1</f>
      </c>
      <c r="BR136" s="104" t="n">
        <f aca="false">BQ136+1</f>
      </c>
      <c r="BS136" s="104" t="n">
        <f aca="false">BR136+1</f>
      </c>
      <c r="BT136" s="104" t="n">
        <f aca="false">BS136+1</f>
      </c>
      <c r="BU136" s="104" t="n">
        <f aca="false">BT136+1</f>
      </c>
      <c r="BV136" s="104" t="n">
        <f aca="false">BU136+1</f>
      </c>
      <c r="BW136" s="105" t="n">
        <f aca="false">BV136+1</f>
      </c>
      <c r="BX136" s="13"/>
    </row>
    <row r="137" s="135" customFormat="true" ht="15.75" hidden="false" customHeight="false" outlineLevel="0" collapsed="false">
      <c r="A137" s="13"/>
      <c r="B137" s="54" t="s">
        <v>211</v>
      </c>
      <c r="C137" s="55" t="s">
        <v>119</v>
      </c>
      <c r="D137" s="72"/>
      <c r="E137" s="72"/>
      <c r="F137" s="17" t="str">
        <f aca="false">DataSummary!N4</f>
      </c>
      <c r="G137" s="253"/>
      <c r="H137" s="253"/>
      <c r="I137" s="254" t="n">
        <f aca="false">SQRT(2)*NORMSINV(0.5*(InputDataA_GeneralAssumptions!I146+1))</f>
      </c>
      <c r="J137" s="254" t="n">
        <f aca="false">IF(DataSummary!$B$262=1,SQRT(2)*NORMSINV(0.5*(InputDataA_GeneralAssumptions!J146+1)),NORMSINV(0.4)-NORMSINV(EXP(J155)*NORMSDIST(NORMSINV(0.4)-I137)))</f>
      </c>
      <c r="K137" s="254" t="n">
        <f aca="false">IF(DataSummary!$B$262=1,SQRT(2)*NORMSINV(0.5*(InputDataA_GeneralAssumptions!K146+1)),NORMSINV(0.4)-NORMSINV(EXP(K155)*NORMSDIST(NORMSINV(0.4)-J137)))</f>
      </c>
      <c r="L137" s="254" t="n">
        <f aca="false">IF(DataSummary!$B$262=1,SQRT(2)*NORMSINV(0.5*(InputDataA_GeneralAssumptions!L146+1)),NORMSINV(0.4)-NORMSINV(EXP(L155)*NORMSDIST(NORMSINV(0.4)-K137)))</f>
      </c>
      <c r="M137" s="254" t="n">
        <f aca="false">IF(DataSummary!$B$262=1,SQRT(2)*NORMSINV(0.5*(InputDataA_GeneralAssumptions!M146+1)),NORMSINV(0.4)-NORMSINV(EXP(M155)*NORMSDIST(NORMSINV(0.4)-L137)))</f>
      </c>
      <c r="N137" s="254" t="n">
        <f aca="false">IF(DataSummary!$B$262=1,SQRT(2)*NORMSINV(0.5*(InputDataA_GeneralAssumptions!N146+1)),NORMSINV(0.4)-NORMSINV(EXP(N155)*NORMSDIST(NORMSINV(0.4)-M137)))</f>
      </c>
      <c r="O137" s="254" t="n">
        <f aca="false">IF(DataSummary!$B$262=1,SQRT(2)*NORMSINV(0.5*(InputDataA_GeneralAssumptions!O146+1)),NORMSINV(0.4)-NORMSINV(EXP(O155)*NORMSDIST(NORMSINV(0.4)-N137)))</f>
      </c>
      <c r="P137" s="254" t="n">
        <f aca="false">IF(DataSummary!$B$262=1,SQRT(2)*NORMSINV(0.5*(InputDataA_GeneralAssumptions!P146+1)),NORMSINV(0.4)-NORMSINV(EXP(P155)*NORMSDIST(NORMSINV(0.4)-O137)))</f>
      </c>
      <c r="Q137" s="254" t="n">
        <f aca="false">IF(DataSummary!$B$262=1,SQRT(2)*NORMSINV(0.5*(InputDataA_GeneralAssumptions!Q146+1)),NORMSINV(0.4)-NORMSINV(EXP(Q155)*NORMSDIST(NORMSINV(0.4)-P137)))</f>
      </c>
      <c r="R137" s="254" t="n">
        <f aca="false">IF(DataSummary!$B$262=1,SQRT(2)*NORMSINV(0.5*(InputDataA_GeneralAssumptions!R146+1)),NORMSINV(0.4)-NORMSINV(EXP(R155)*NORMSDIST(NORMSINV(0.4)-Q137)))</f>
      </c>
      <c r="S137" s="254" t="n">
        <f aca="false">IF(DataSummary!$B$262=1,SQRT(2)*NORMSINV(0.5*(InputDataA_GeneralAssumptions!S146+1)),NORMSINV(0.4)-NORMSINV(EXP(S155)*NORMSDIST(NORMSINV(0.4)-R137)))</f>
      </c>
      <c r="T137" s="254" t="n">
        <f aca="false">IF(DataSummary!$B$262=1,SQRT(2)*NORMSINV(0.5*(InputDataA_GeneralAssumptions!T146+1)),NORMSINV(0.4)-NORMSINV(EXP(T155)*NORMSDIST(NORMSINV(0.4)-S137)))</f>
      </c>
      <c r="U137" s="254" t="n">
        <f aca="false">IF(DataSummary!$B$262=1,SQRT(2)*NORMSINV(0.5*(InputDataA_GeneralAssumptions!U146+1)),NORMSINV(0.4)-NORMSINV(EXP(U155)*NORMSDIST(NORMSINV(0.4)-T137)))</f>
      </c>
      <c r="V137" s="254" t="n">
        <f aca="false">IF(DataSummary!$B$262=1,SQRT(2)*NORMSINV(0.5*(InputDataA_GeneralAssumptions!V146+1)),NORMSINV(0.4)-NORMSINV(EXP(V155)*NORMSDIST(NORMSINV(0.4)-U137)))</f>
      </c>
      <c r="W137" s="254" t="n">
        <f aca="false">IF(DataSummary!$B$262=1,SQRT(2)*NORMSINV(0.5*(InputDataA_GeneralAssumptions!W146+1)),NORMSINV(0.4)-NORMSINV(EXP(W155)*NORMSDIST(NORMSINV(0.4)-V137)))</f>
      </c>
      <c r="X137" s="254" t="n">
        <f aca="false">IF(DataSummary!$B$262=1,SQRT(2)*NORMSINV(0.5*(InputDataA_GeneralAssumptions!X146+1)),NORMSINV(0.4)-NORMSINV(EXP(X155)*NORMSDIST(NORMSINV(0.4)-W137)))</f>
      </c>
      <c r="Y137" s="254" t="n">
        <f aca="false">IF(DataSummary!$B$262=1,SQRT(2)*NORMSINV(0.5*(InputDataA_GeneralAssumptions!Y146+1)),NORMSINV(0.4)-NORMSINV(EXP(Y155)*NORMSDIST(NORMSINV(0.4)-X137)))</f>
      </c>
      <c r="Z137" s="254" t="n">
        <f aca="false">IF(DataSummary!$B$262=1,SQRT(2)*NORMSINV(0.5*(InputDataA_GeneralAssumptions!Z146+1)),NORMSINV(0.4)-NORMSINV(EXP(Z155)*NORMSDIST(NORMSINV(0.4)-Y137)))</f>
      </c>
      <c r="AA137" s="254" t="n">
        <f aca="false">IF(DataSummary!$B$262=1,SQRT(2)*NORMSINV(0.5*(InputDataA_GeneralAssumptions!AA146+1)),NORMSINV(0.4)-NORMSINV(EXP(AA155)*NORMSDIST(NORMSINV(0.4)-Z137)))</f>
      </c>
      <c r="AB137" s="254" t="n">
        <f aca="false">IF(DataSummary!$B$262=1,SQRT(2)*NORMSINV(0.5*(InputDataA_GeneralAssumptions!AB146+1)),NORMSINV(0.4)-NORMSINV(EXP(AB155)*NORMSDIST(NORMSINV(0.4)-AA137)))</f>
      </c>
      <c r="AC137" s="254" t="n">
        <f aca="false">IF(DataSummary!$B$262=1,SQRT(2)*NORMSINV(0.5*(InputDataA_GeneralAssumptions!AC146+1)),NORMSINV(0.4)-NORMSINV(EXP(AC155)*NORMSDIST(NORMSINV(0.4)-AB137)))</f>
      </c>
      <c r="AD137" s="254" t="n">
        <f aca="false">IF(DataSummary!$B$262=1,SQRT(2)*NORMSINV(0.5*(InputDataA_GeneralAssumptions!AD146+1)),NORMSINV(0.4)-NORMSINV(EXP(AD155)*NORMSDIST(NORMSINV(0.4)-AC137)))</f>
      </c>
      <c r="AE137" s="254" t="n">
        <f aca="false">IF(DataSummary!$B$262=1,SQRT(2)*NORMSINV(0.5*(InputDataA_GeneralAssumptions!AE146+1)),NORMSINV(0.4)-NORMSINV(EXP(AE155)*NORMSDIST(NORMSINV(0.4)-AD137)))</f>
      </c>
      <c r="AF137" s="254" t="n">
        <f aca="false">IF(DataSummary!$B$262=1,SQRT(2)*NORMSINV(0.5*(InputDataA_GeneralAssumptions!AF146+1)),NORMSINV(0.4)-NORMSINV(EXP(AF155)*NORMSDIST(NORMSINV(0.4)-AE137)))</f>
      </c>
      <c r="AG137" s="254" t="n">
        <f aca="false">IF(DataSummary!$B$262=1,SQRT(2)*NORMSINV(0.5*(InputDataA_GeneralAssumptions!AG146+1)),NORMSINV(0.4)-NORMSINV(EXP(AG155)*NORMSDIST(NORMSINV(0.4)-AF137)))</f>
      </c>
      <c r="AH137" s="254" t="n">
        <f aca="false">IF(DataSummary!$B$262=1,SQRT(2)*NORMSINV(0.5*(InputDataA_GeneralAssumptions!AH146+1)),NORMSINV(0.4)-NORMSINV(EXP(AH155)*NORMSDIST(NORMSINV(0.4)-AG137)))</f>
      </c>
      <c r="AI137" s="254" t="n">
        <f aca="false">IF(DataSummary!$B$262=1,SQRT(2)*NORMSINV(0.5*(InputDataA_GeneralAssumptions!AI146+1)),NORMSINV(0.4)-NORMSINV(EXP(AI155)*NORMSDIST(NORMSINV(0.4)-AH137)))</f>
      </c>
      <c r="AJ137" s="254" t="n">
        <f aca="false">IF(DataSummary!$B$262=1,SQRT(2)*NORMSINV(0.5*(InputDataA_GeneralAssumptions!AJ146+1)),NORMSINV(0.4)-NORMSINV(EXP(AJ155)*NORMSDIST(NORMSINV(0.4)-AI137)))</f>
      </c>
      <c r="AK137" s="254" t="n">
        <f aca="false">IF(DataSummary!$B$262=1,SQRT(2)*NORMSINV(0.5*(InputDataA_GeneralAssumptions!AK146+1)),NORMSINV(0.4)-NORMSINV(EXP(AK155)*NORMSDIST(NORMSINV(0.4)-AJ137)))</f>
      </c>
      <c r="AL137" s="254" t="n">
        <f aca="false">IF(DataSummary!$B$262=1,SQRT(2)*NORMSINV(0.5*(InputDataA_GeneralAssumptions!AL146+1)),NORMSINV(0.4)-NORMSINV(EXP(AL155)*NORMSDIST(NORMSINV(0.4)-AK137)))</f>
      </c>
      <c r="AM137" s="254" t="n">
        <f aca="false">IF(DataSummary!$B$262=1,SQRT(2)*NORMSINV(0.5*(InputDataA_GeneralAssumptions!AM146+1)),NORMSINV(0.4)-NORMSINV(EXP(AM155)*NORMSDIST(NORMSINV(0.4)-AL137)))</f>
      </c>
      <c r="AN137" s="254" t="n">
        <f aca="false">IF(DataSummary!$B$262=1,SQRT(2)*NORMSINV(0.5*(InputDataA_GeneralAssumptions!AN146+1)),NORMSINV(0.4)-NORMSINV(EXP(AN155)*NORMSDIST(NORMSINV(0.4)-AM137)))</f>
      </c>
      <c r="AO137" s="254" t="n">
        <f aca="false">IF(DataSummary!$B$262=1,SQRT(2)*NORMSINV(0.5*(InputDataA_GeneralAssumptions!AO146+1)),NORMSINV(0.4)-NORMSINV(EXP(AO155)*NORMSDIST(NORMSINV(0.4)-AN137)))</f>
      </c>
      <c r="AP137" s="254" t="n">
        <f aca="false">IF(DataSummary!$B$262=1,SQRT(2)*NORMSINV(0.5*(InputDataA_GeneralAssumptions!AP146+1)),NORMSINV(0.4)-NORMSINV(EXP(AP155)*NORMSDIST(NORMSINV(0.4)-AO137)))</f>
      </c>
      <c r="AQ137" s="254" t="n">
        <f aca="false">IF(DataSummary!$B$262=1,SQRT(2)*NORMSINV(0.5*(InputDataA_GeneralAssumptions!AQ146+1)),NORMSINV(0.4)-NORMSINV(EXP(AQ155)*NORMSDIST(NORMSINV(0.4)-AP137)))</f>
      </c>
      <c r="AR137" s="254" t="n">
        <f aca="false">IF(DataSummary!$B$262=1,SQRT(2)*NORMSINV(0.5*(InputDataA_GeneralAssumptions!AR146+1)),NORMSINV(0.4)-NORMSINV(EXP(AR155)*NORMSDIST(NORMSINV(0.4)-AQ137)))</f>
      </c>
      <c r="AS137" s="254" t="n">
        <f aca="false">IF(DataSummary!$B$262=1,SQRT(2)*NORMSINV(0.5*(InputDataA_GeneralAssumptions!AS146+1)),NORMSINV(0.4)-NORMSINV(EXP(AS155)*NORMSDIST(NORMSINV(0.4)-AR137)))</f>
      </c>
      <c r="AT137" s="254" t="n">
        <f aca="false">IF(DataSummary!$B$262=1,SQRT(2)*NORMSINV(0.5*(InputDataA_GeneralAssumptions!AT146+1)),NORMSINV(0.4)-NORMSINV(EXP(AT155)*NORMSDIST(NORMSINV(0.4)-AS137)))</f>
      </c>
      <c r="AU137" s="254" t="n">
        <f aca="false">IF(DataSummary!$B$262=1,SQRT(2)*NORMSINV(0.5*(InputDataA_GeneralAssumptions!AU146+1)),NORMSINV(0.4)-NORMSINV(EXP(AU155)*NORMSDIST(NORMSINV(0.4)-AT137)))</f>
      </c>
      <c r="AV137" s="254" t="n">
        <f aca="false">IF(DataSummary!$B$262=1,SQRT(2)*NORMSINV(0.5*(InputDataA_GeneralAssumptions!AV146+1)),NORMSINV(0.4)-NORMSINV(EXP(AV155)*NORMSDIST(NORMSINV(0.4)-AU137)))</f>
      </c>
      <c r="AW137" s="254" t="n">
        <f aca="false">IF(DataSummary!$B$262=1,SQRT(2)*NORMSINV(0.5*(InputDataA_GeneralAssumptions!AW146+1)),NORMSINV(0.4)-NORMSINV(EXP(AW155)*NORMSDIST(NORMSINV(0.4)-AV137)))</f>
      </c>
      <c r="AX137" s="254" t="n">
        <f aca="false">IF(DataSummary!$B$262=1,SQRT(2)*NORMSINV(0.5*(InputDataA_GeneralAssumptions!AX146+1)),NORMSINV(0.4)-NORMSINV(EXP(AX155)*NORMSDIST(NORMSINV(0.4)-AW137)))</f>
      </c>
      <c r="AY137" s="254" t="n">
        <f aca="false">IF(DataSummary!$B$262=1,SQRT(2)*NORMSINV(0.5*(InputDataA_GeneralAssumptions!AY146+1)),NORMSINV(0.4)-NORMSINV(EXP(AY155)*NORMSDIST(NORMSINV(0.4)-AX137)))</f>
      </c>
      <c r="AZ137" s="254" t="n">
        <f aca="false">IF(DataSummary!$B$262=1,SQRT(2)*NORMSINV(0.5*(InputDataA_GeneralAssumptions!AZ146+1)),NORMSINV(0.4)-NORMSINV(EXP(AZ155)*NORMSDIST(NORMSINV(0.4)-AY137)))</f>
      </c>
      <c r="BA137" s="254" t="n">
        <f aca="false">IF(DataSummary!$B$262=1,SQRT(2)*NORMSINV(0.5*(InputDataA_GeneralAssumptions!BA146+1)),NORMSINV(0.4)-NORMSINV(EXP(BA155)*NORMSDIST(NORMSINV(0.4)-AZ137)))</f>
      </c>
      <c r="BB137" s="254" t="n">
        <f aca="false">IF(DataSummary!$B$262=1,SQRT(2)*NORMSINV(0.5*(InputDataA_GeneralAssumptions!BB146+1)),NORMSINV(0.4)-NORMSINV(EXP(BB155)*NORMSDIST(NORMSINV(0.4)-BA137)))</f>
      </c>
      <c r="BC137" s="254" t="n">
        <f aca="false">IF(DataSummary!$B$262=1,SQRT(2)*NORMSINV(0.5*(InputDataA_GeneralAssumptions!BC146+1)),NORMSINV(0.4)-NORMSINV(EXP(BC155)*NORMSDIST(NORMSINV(0.4)-BB137)))</f>
      </c>
      <c r="BD137" s="254" t="n">
        <f aca="false">IF(DataSummary!$B$262=1,SQRT(2)*NORMSINV(0.5*(InputDataA_GeneralAssumptions!BD146+1)),NORMSINV(0.4)-NORMSINV(EXP(BD155)*NORMSDIST(NORMSINV(0.4)-BC137)))</f>
      </c>
      <c r="BE137" s="254" t="n">
        <f aca="false">IF(DataSummary!$B$262=1,SQRT(2)*NORMSINV(0.5*(InputDataA_GeneralAssumptions!BE146+1)),NORMSINV(0.4)-NORMSINV(EXP(BE155)*NORMSDIST(NORMSINV(0.4)-BD137)))</f>
      </c>
      <c r="BF137" s="254" t="n">
        <f aca="false">IF(DataSummary!$B$262=1,SQRT(2)*NORMSINV(0.5*(InputDataA_GeneralAssumptions!BF146+1)),NORMSINV(0.4)-NORMSINV(EXP(BF155)*NORMSDIST(NORMSINV(0.4)-BE137)))</f>
      </c>
      <c r="BG137" s="254" t="n">
        <f aca="false">IF(DataSummary!$B$262=1,SQRT(2)*NORMSINV(0.5*(InputDataA_GeneralAssumptions!BG146+1)),NORMSINV(0.4)-NORMSINV(EXP(BG155)*NORMSDIST(NORMSINV(0.4)-BF137)))</f>
      </c>
      <c r="BH137" s="254" t="n">
        <f aca="false">IF(DataSummary!$B$262=1,SQRT(2)*NORMSINV(0.5*(InputDataA_GeneralAssumptions!BH146+1)),NORMSINV(0.4)-NORMSINV(EXP(BH155)*NORMSDIST(NORMSINV(0.4)-BG137)))</f>
      </c>
      <c r="BI137" s="254" t="n">
        <f aca="false">IF(DataSummary!$B$262=1,SQRT(2)*NORMSINV(0.5*(InputDataA_GeneralAssumptions!BI146+1)),NORMSINV(0.4)-NORMSINV(EXP(BI155)*NORMSDIST(NORMSINV(0.4)-BH137)))</f>
      </c>
      <c r="BJ137" s="254" t="n">
        <f aca="false">IF(DataSummary!$B$262=1,SQRT(2)*NORMSINV(0.5*(InputDataA_GeneralAssumptions!BJ146+1)),NORMSINV(0.4)-NORMSINV(EXP(BJ155)*NORMSDIST(NORMSINV(0.4)-BI137)))</f>
      </c>
      <c r="BK137" s="254" t="n">
        <f aca="false">IF(DataSummary!$B$262=1,SQRT(2)*NORMSINV(0.5*(InputDataA_GeneralAssumptions!BK146+1)),NORMSINV(0.4)-NORMSINV(EXP(BK155)*NORMSDIST(NORMSINV(0.4)-BJ137)))</f>
      </c>
      <c r="BL137" s="254" t="n">
        <f aca="false">IF(DataSummary!$B$262=1,SQRT(2)*NORMSINV(0.5*(InputDataA_GeneralAssumptions!BL146+1)),NORMSINV(0.4)-NORMSINV(EXP(BL155)*NORMSDIST(NORMSINV(0.4)-BK137)))</f>
      </c>
      <c r="BM137" s="254" t="n">
        <f aca="false">IF(DataSummary!$B$262=1,SQRT(2)*NORMSINV(0.5*(InputDataA_GeneralAssumptions!BM146+1)),NORMSINV(0.4)-NORMSINV(EXP(BM155)*NORMSDIST(NORMSINV(0.4)-BL137)))</f>
      </c>
      <c r="BN137" s="254" t="n">
        <f aca="false">IF(DataSummary!$B$262=1,SQRT(2)*NORMSINV(0.5*(InputDataA_GeneralAssumptions!BN146+1)),NORMSINV(0.4)-NORMSINV(EXP(BN155)*NORMSDIST(NORMSINV(0.4)-BM137)))</f>
      </c>
      <c r="BO137" s="254" t="n">
        <f aca="false">IF(DataSummary!$B$262=1,SQRT(2)*NORMSINV(0.5*(InputDataA_GeneralAssumptions!BO146+1)),NORMSINV(0.4)-NORMSINV(EXP(BO155)*NORMSDIST(NORMSINV(0.4)-BN137)))</f>
      </c>
      <c r="BP137" s="254" t="n">
        <f aca="false">IF(DataSummary!$B$262=1,SQRT(2)*NORMSINV(0.5*(InputDataA_GeneralAssumptions!BP146+1)),NORMSINV(0.4)-NORMSINV(EXP(BP155)*NORMSDIST(NORMSINV(0.4)-BO137)))</f>
      </c>
      <c r="BQ137" s="254" t="n">
        <f aca="false">IF(DataSummary!$B$262=1,SQRT(2)*NORMSINV(0.5*(InputDataA_GeneralAssumptions!BQ146+1)),NORMSINV(0.4)-NORMSINV(EXP(BQ155)*NORMSDIST(NORMSINV(0.4)-BP137)))</f>
      </c>
      <c r="BR137" s="254" t="n">
        <f aca="false">IF(DataSummary!$B$262=1,SQRT(2)*NORMSINV(0.5*(InputDataA_GeneralAssumptions!BR146+1)),NORMSINV(0.4)-NORMSINV(EXP(BR155)*NORMSDIST(NORMSINV(0.4)-BQ137)))</f>
      </c>
      <c r="BS137" s="254" t="n">
        <f aca="false">IF(DataSummary!$B$262=1,SQRT(2)*NORMSINV(0.5*(InputDataA_GeneralAssumptions!BS146+1)),NORMSINV(0.4)-NORMSINV(EXP(BS155)*NORMSDIST(NORMSINV(0.4)-BR137)))</f>
      </c>
      <c r="BT137" s="254" t="n">
        <f aca="false">IF(DataSummary!$B$262=1,SQRT(2)*NORMSINV(0.5*(InputDataA_GeneralAssumptions!BT146+1)),NORMSINV(0.4)-NORMSINV(EXP(BT155)*NORMSDIST(NORMSINV(0.4)-BS137)))</f>
      </c>
      <c r="BU137" s="254" t="n">
        <f aca="false">IF(DataSummary!$B$262=1,SQRT(2)*NORMSINV(0.5*(InputDataA_GeneralAssumptions!BU146+1)),NORMSINV(0.4)-NORMSINV(EXP(BU155)*NORMSDIST(NORMSINV(0.4)-BT137)))</f>
      </c>
      <c r="BV137" s="254" t="n">
        <f aca="false">IF(DataSummary!$B$262=1,SQRT(2)*NORMSINV(0.5*(InputDataA_GeneralAssumptions!BV146+1)),NORMSINV(0.4)-NORMSINV(EXP(BV155)*NORMSDIST(NORMSINV(0.4)-BU137)))</f>
      </c>
      <c r="BW137" s="254" t="n">
        <f aca="false">IF(DataSummary!$B$262=1,SQRT(2)*NORMSINV(0.5*(InputDataA_GeneralAssumptions!BW146+1)),NORMSINV(0.4)-NORMSINV(EXP(BW155)*NORMSDIST(NORMSINV(0.4)-BV137)))</f>
      </c>
      <c r="BX137" s="13"/>
    </row>
    <row r="138" s="135" customFormat="true" ht="15.75" hidden="false" customHeight="false" outlineLevel="0" collapsed="false">
      <c r="A138" s="13"/>
      <c r="B138" s="54" t="str">
        <f aca="false">"Initial Gini coefficient (Preloaded, from "&amp;DataSummary!E256&amp;" from year "&amp;DataSummary!D256&amp;")"</f>
      </c>
      <c r="C138" s="87" t="s">
        <v>212</v>
      </c>
      <c r="D138" s="113" t="n">
        <f aca="false">IF(ISNUMBER(DataSummary!B256)=TRUE(),DataSummary!B256,".")</f>
      </c>
      <c r="E138" s="113"/>
      <c r="F138" s="255" t="str">
        <f aca="false">DataSummary!N5</f>
      </c>
      <c r="G138" s="253"/>
      <c r="H138" s="253"/>
      <c r="I138" s="254" t="n">
        <f aca="false">SQRT(2)*NORMSINV(0.5*(InputDataA_GeneralAssumptions!I150+1))</f>
      </c>
      <c r="J138" s="254" t="n">
        <f aca="false">IF(DataSummary!$B$262=1,SQRT(2)*NORMSINV(0.5*(InputDataA_GeneralAssumptions!J150+1)),NORMSINV(0.4)-NORMSINV(EXP(J159)*NORMSDIST(NORMSINV(0.4)-I138)))</f>
      </c>
      <c r="K138" s="254" t="n">
        <f aca="false">IF(DataSummary!$B$262=1,SQRT(2)*NORMSINV(0.5*(InputDataA_GeneralAssumptions!K150+1)),NORMSINV(0.4)-NORMSINV(EXP(K159)*NORMSDIST(NORMSINV(0.4)-J138)))</f>
      </c>
      <c r="L138" s="254" t="n">
        <f aca="false">IF(DataSummary!$B$262=1,SQRT(2)*NORMSINV(0.5*(InputDataA_GeneralAssumptions!L150+1)),NORMSINV(0.4)-NORMSINV(EXP(L159)*NORMSDIST(NORMSINV(0.4)-K138)))</f>
      </c>
      <c r="M138" s="254" t="n">
        <f aca="false">IF(DataSummary!$B$262=1,SQRT(2)*NORMSINV(0.5*(InputDataA_GeneralAssumptions!M150+1)),NORMSINV(0.4)-NORMSINV(EXP(M159)*NORMSDIST(NORMSINV(0.4)-L138)))</f>
      </c>
      <c r="N138" s="254" t="n">
        <f aca="false">IF(DataSummary!$B$262=1,SQRT(2)*NORMSINV(0.5*(InputDataA_GeneralAssumptions!N150+1)),NORMSINV(0.4)-NORMSINV(EXP(N159)*NORMSDIST(NORMSINV(0.4)-M138)))</f>
      </c>
      <c r="O138" s="254" t="n">
        <f aca="false">IF(DataSummary!$B$262=1,SQRT(2)*NORMSINV(0.5*(InputDataA_GeneralAssumptions!O150+1)),NORMSINV(0.4)-NORMSINV(EXP(O159)*NORMSDIST(NORMSINV(0.4)-N138)))</f>
      </c>
      <c r="P138" s="254" t="n">
        <f aca="false">IF(DataSummary!$B$262=1,SQRT(2)*NORMSINV(0.5*(InputDataA_GeneralAssumptions!P150+1)),NORMSINV(0.4)-NORMSINV(EXP(P159)*NORMSDIST(NORMSINV(0.4)-O138)))</f>
      </c>
      <c r="Q138" s="254" t="n">
        <f aca="false">IF(DataSummary!$B$262=1,SQRT(2)*NORMSINV(0.5*(InputDataA_GeneralAssumptions!Q150+1)),NORMSINV(0.4)-NORMSINV(EXP(Q159)*NORMSDIST(NORMSINV(0.4)-P138)))</f>
      </c>
      <c r="R138" s="254" t="n">
        <f aca="false">IF(DataSummary!$B$262=1,SQRT(2)*NORMSINV(0.5*(InputDataA_GeneralAssumptions!R150+1)),NORMSINV(0.4)-NORMSINV(EXP(R159)*NORMSDIST(NORMSINV(0.4)-Q138)))</f>
      </c>
      <c r="S138" s="254" t="n">
        <f aca="false">IF(DataSummary!$B$262=1,SQRT(2)*NORMSINV(0.5*(InputDataA_GeneralAssumptions!S150+1)),NORMSINV(0.4)-NORMSINV(EXP(S159)*NORMSDIST(NORMSINV(0.4)-R138)))</f>
      </c>
      <c r="T138" s="254" t="n">
        <f aca="false">IF(DataSummary!$B$262=1,SQRT(2)*NORMSINV(0.5*(InputDataA_GeneralAssumptions!T150+1)),NORMSINV(0.4)-NORMSINV(EXP(T159)*NORMSDIST(NORMSINV(0.4)-S138)))</f>
      </c>
      <c r="U138" s="254" t="n">
        <f aca="false">IF(DataSummary!$B$262=1,SQRT(2)*NORMSINV(0.5*(InputDataA_GeneralAssumptions!U150+1)),NORMSINV(0.4)-NORMSINV(EXP(U159)*NORMSDIST(NORMSINV(0.4)-T138)))</f>
      </c>
      <c r="V138" s="254" t="n">
        <f aca="false">IF(DataSummary!$B$262=1,SQRT(2)*NORMSINV(0.5*(InputDataA_GeneralAssumptions!V150+1)),NORMSINV(0.4)-NORMSINV(EXP(V159)*NORMSDIST(NORMSINV(0.4)-U138)))</f>
      </c>
      <c r="W138" s="254" t="n">
        <f aca="false">IF(DataSummary!$B$262=1,SQRT(2)*NORMSINV(0.5*(InputDataA_GeneralAssumptions!W150+1)),NORMSINV(0.4)-NORMSINV(EXP(W159)*NORMSDIST(NORMSINV(0.4)-V138)))</f>
      </c>
      <c r="X138" s="254" t="n">
        <f aca="false">IF(DataSummary!$B$262=1,SQRT(2)*NORMSINV(0.5*(InputDataA_GeneralAssumptions!X150+1)),NORMSINV(0.4)-NORMSINV(EXP(X159)*NORMSDIST(NORMSINV(0.4)-W138)))</f>
      </c>
      <c r="Y138" s="254" t="n">
        <f aca="false">IF(DataSummary!$B$262=1,SQRT(2)*NORMSINV(0.5*(InputDataA_GeneralAssumptions!Y150+1)),NORMSINV(0.4)-NORMSINV(EXP(Y159)*NORMSDIST(NORMSINV(0.4)-X138)))</f>
      </c>
      <c r="Z138" s="254" t="n">
        <f aca="false">IF(DataSummary!$B$262=1,SQRT(2)*NORMSINV(0.5*(InputDataA_GeneralAssumptions!Z150+1)),NORMSINV(0.4)-NORMSINV(EXP(Z159)*NORMSDIST(NORMSINV(0.4)-Y138)))</f>
      </c>
      <c r="AA138" s="254" t="n">
        <f aca="false">IF(DataSummary!$B$262=1,SQRT(2)*NORMSINV(0.5*(InputDataA_GeneralAssumptions!AA150+1)),NORMSINV(0.4)-NORMSINV(EXP(AA159)*NORMSDIST(NORMSINV(0.4)-Z138)))</f>
      </c>
      <c r="AB138" s="254" t="n">
        <f aca="false">IF(DataSummary!$B$262=1,SQRT(2)*NORMSINV(0.5*(InputDataA_GeneralAssumptions!AB150+1)),NORMSINV(0.4)-NORMSINV(EXP(AB159)*NORMSDIST(NORMSINV(0.4)-AA138)))</f>
      </c>
      <c r="AC138" s="254" t="n">
        <f aca="false">IF(DataSummary!$B$262=1,SQRT(2)*NORMSINV(0.5*(InputDataA_GeneralAssumptions!AC150+1)),NORMSINV(0.4)-NORMSINV(EXP(AC159)*NORMSDIST(NORMSINV(0.4)-AB138)))</f>
      </c>
      <c r="AD138" s="254" t="n">
        <f aca="false">IF(DataSummary!$B$262=1,SQRT(2)*NORMSINV(0.5*(InputDataA_GeneralAssumptions!AD150+1)),NORMSINV(0.4)-NORMSINV(EXP(AD159)*NORMSDIST(NORMSINV(0.4)-AC138)))</f>
      </c>
      <c r="AE138" s="254" t="n">
        <f aca="false">IF(DataSummary!$B$262=1,SQRT(2)*NORMSINV(0.5*(InputDataA_GeneralAssumptions!AE150+1)),NORMSINV(0.4)-NORMSINV(EXP(AE159)*NORMSDIST(NORMSINV(0.4)-AD138)))</f>
      </c>
      <c r="AF138" s="254" t="n">
        <f aca="false">IF(DataSummary!$B$262=1,SQRT(2)*NORMSINV(0.5*(InputDataA_GeneralAssumptions!AF150+1)),NORMSINV(0.4)-NORMSINV(EXP(AF159)*NORMSDIST(NORMSINV(0.4)-AE138)))</f>
      </c>
      <c r="AG138" s="254" t="n">
        <f aca="false">IF(DataSummary!$B$262=1,SQRT(2)*NORMSINV(0.5*(InputDataA_GeneralAssumptions!AG150+1)),NORMSINV(0.4)-NORMSINV(EXP(AG159)*NORMSDIST(NORMSINV(0.4)-AF138)))</f>
      </c>
      <c r="AH138" s="254" t="n">
        <f aca="false">IF(DataSummary!$B$262=1,SQRT(2)*NORMSINV(0.5*(InputDataA_GeneralAssumptions!AH150+1)),NORMSINV(0.4)-NORMSINV(EXP(AH159)*NORMSDIST(NORMSINV(0.4)-AG138)))</f>
      </c>
      <c r="AI138" s="254" t="n">
        <f aca="false">IF(DataSummary!$B$262=1,SQRT(2)*NORMSINV(0.5*(InputDataA_GeneralAssumptions!AI150+1)),NORMSINV(0.4)-NORMSINV(EXP(AI159)*NORMSDIST(NORMSINV(0.4)-AH138)))</f>
      </c>
      <c r="AJ138" s="254" t="n">
        <f aca="false">IF(DataSummary!$B$262=1,SQRT(2)*NORMSINV(0.5*(InputDataA_GeneralAssumptions!AJ150+1)),NORMSINV(0.4)-NORMSINV(EXP(AJ159)*NORMSDIST(NORMSINV(0.4)-AI138)))</f>
      </c>
      <c r="AK138" s="254" t="n">
        <f aca="false">IF(DataSummary!$B$262=1,SQRT(2)*NORMSINV(0.5*(InputDataA_GeneralAssumptions!AK150+1)),NORMSINV(0.4)-NORMSINV(EXP(AK159)*NORMSDIST(NORMSINV(0.4)-AJ138)))</f>
      </c>
      <c r="AL138" s="254" t="n">
        <f aca="false">IF(DataSummary!$B$262=1,SQRT(2)*NORMSINV(0.5*(InputDataA_GeneralAssumptions!AL150+1)),NORMSINV(0.4)-NORMSINV(EXP(AL159)*NORMSDIST(NORMSINV(0.4)-AK138)))</f>
      </c>
      <c r="AM138" s="254" t="n">
        <f aca="false">IF(DataSummary!$B$262=1,SQRT(2)*NORMSINV(0.5*(InputDataA_GeneralAssumptions!AM150+1)),NORMSINV(0.4)-NORMSINV(EXP(AM159)*NORMSDIST(NORMSINV(0.4)-AL138)))</f>
      </c>
      <c r="AN138" s="254" t="n">
        <f aca="false">IF(DataSummary!$B$262=1,SQRT(2)*NORMSINV(0.5*(InputDataA_GeneralAssumptions!AN150+1)),NORMSINV(0.4)-NORMSINV(EXP(AN159)*NORMSDIST(NORMSINV(0.4)-AM138)))</f>
      </c>
      <c r="AO138" s="254" t="n">
        <f aca="false">IF(DataSummary!$B$262=1,SQRT(2)*NORMSINV(0.5*(InputDataA_GeneralAssumptions!AO150+1)),NORMSINV(0.4)-NORMSINV(EXP(AO159)*NORMSDIST(NORMSINV(0.4)-AN138)))</f>
      </c>
      <c r="AP138" s="254" t="n">
        <f aca="false">IF(DataSummary!$B$262=1,SQRT(2)*NORMSINV(0.5*(InputDataA_GeneralAssumptions!AP150+1)),NORMSINV(0.4)-NORMSINV(EXP(AP159)*NORMSDIST(NORMSINV(0.4)-AO138)))</f>
      </c>
      <c r="AQ138" s="254" t="n">
        <f aca="false">IF(DataSummary!$B$262=1,SQRT(2)*NORMSINV(0.5*(InputDataA_GeneralAssumptions!AQ150+1)),NORMSINV(0.4)-NORMSINV(EXP(AQ159)*NORMSDIST(NORMSINV(0.4)-AP138)))</f>
      </c>
      <c r="AR138" s="254" t="n">
        <f aca="false">IF(DataSummary!$B$262=1,SQRT(2)*NORMSINV(0.5*(InputDataA_GeneralAssumptions!AR150+1)),NORMSINV(0.4)-NORMSINV(EXP(AR159)*NORMSDIST(NORMSINV(0.4)-AQ138)))</f>
      </c>
      <c r="AS138" s="254" t="n">
        <f aca="false">IF(DataSummary!$B$262=1,SQRT(2)*NORMSINV(0.5*(InputDataA_GeneralAssumptions!AS150+1)),NORMSINV(0.4)-NORMSINV(EXP(AS159)*NORMSDIST(NORMSINV(0.4)-AR138)))</f>
      </c>
      <c r="AT138" s="254" t="n">
        <f aca="false">IF(DataSummary!$B$262=1,SQRT(2)*NORMSINV(0.5*(InputDataA_GeneralAssumptions!AT150+1)),NORMSINV(0.4)-NORMSINV(EXP(AT159)*NORMSDIST(NORMSINV(0.4)-AS138)))</f>
      </c>
      <c r="AU138" s="254" t="n">
        <f aca="false">IF(DataSummary!$B$262=1,SQRT(2)*NORMSINV(0.5*(InputDataA_GeneralAssumptions!AU150+1)),NORMSINV(0.4)-NORMSINV(EXP(AU159)*NORMSDIST(NORMSINV(0.4)-AT138)))</f>
      </c>
      <c r="AV138" s="254" t="n">
        <f aca="false">IF(DataSummary!$B$262=1,SQRT(2)*NORMSINV(0.5*(InputDataA_GeneralAssumptions!AV150+1)),NORMSINV(0.4)-NORMSINV(EXP(AV159)*NORMSDIST(NORMSINV(0.4)-AU138)))</f>
      </c>
      <c r="AW138" s="254" t="n">
        <f aca="false">IF(DataSummary!$B$262=1,SQRT(2)*NORMSINV(0.5*(InputDataA_GeneralAssumptions!AW150+1)),NORMSINV(0.4)-NORMSINV(EXP(AW159)*NORMSDIST(NORMSINV(0.4)-AV138)))</f>
      </c>
      <c r="AX138" s="254" t="n">
        <f aca="false">IF(DataSummary!$B$262=1,SQRT(2)*NORMSINV(0.5*(InputDataA_GeneralAssumptions!AX150+1)),NORMSINV(0.4)-NORMSINV(EXP(AX159)*NORMSDIST(NORMSINV(0.4)-AW138)))</f>
      </c>
      <c r="AY138" s="254" t="n">
        <f aca="false">IF(DataSummary!$B$262=1,SQRT(2)*NORMSINV(0.5*(InputDataA_GeneralAssumptions!AY150+1)),NORMSINV(0.4)-NORMSINV(EXP(AY159)*NORMSDIST(NORMSINV(0.4)-AX138)))</f>
      </c>
      <c r="AZ138" s="254" t="n">
        <f aca="false">IF(DataSummary!$B$262=1,SQRT(2)*NORMSINV(0.5*(InputDataA_GeneralAssumptions!AZ150+1)),NORMSINV(0.4)-NORMSINV(EXP(AZ159)*NORMSDIST(NORMSINV(0.4)-AY138)))</f>
      </c>
      <c r="BA138" s="254" t="n">
        <f aca="false">IF(DataSummary!$B$262=1,SQRT(2)*NORMSINV(0.5*(InputDataA_GeneralAssumptions!BA150+1)),NORMSINV(0.4)-NORMSINV(EXP(BA159)*NORMSDIST(NORMSINV(0.4)-AZ138)))</f>
      </c>
      <c r="BB138" s="254" t="n">
        <f aca="false">IF(DataSummary!$B$262=1,SQRT(2)*NORMSINV(0.5*(InputDataA_GeneralAssumptions!BB150+1)),NORMSINV(0.4)-NORMSINV(EXP(BB159)*NORMSDIST(NORMSINV(0.4)-BA138)))</f>
      </c>
      <c r="BC138" s="254" t="n">
        <f aca="false">IF(DataSummary!$B$262=1,SQRT(2)*NORMSINV(0.5*(InputDataA_GeneralAssumptions!BC150+1)),NORMSINV(0.4)-NORMSINV(EXP(BC159)*NORMSDIST(NORMSINV(0.4)-BB138)))</f>
      </c>
      <c r="BD138" s="254" t="n">
        <f aca="false">IF(DataSummary!$B$262=1,SQRT(2)*NORMSINV(0.5*(InputDataA_GeneralAssumptions!BD150+1)),NORMSINV(0.4)-NORMSINV(EXP(BD159)*NORMSDIST(NORMSINV(0.4)-BC138)))</f>
      </c>
      <c r="BE138" s="254" t="n">
        <f aca="false">IF(DataSummary!$B$262=1,SQRT(2)*NORMSINV(0.5*(InputDataA_GeneralAssumptions!BE150+1)),NORMSINV(0.4)-NORMSINV(EXP(BE159)*NORMSDIST(NORMSINV(0.4)-BD138)))</f>
      </c>
      <c r="BF138" s="254" t="n">
        <f aca="false">IF(DataSummary!$B$262=1,SQRT(2)*NORMSINV(0.5*(InputDataA_GeneralAssumptions!BF150+1)),NORMSINV(0.4)-NORMSINV(EXP(BF159)*NORMSDIST(NORMSINV(0.4)-BE138)))</f>
      </c>
      <c r="BG138" s="254" t="n">
        <f aca="false">IF(DataSummary!$B$262=1,SQRT(2)*NORMSINV(0.5*(InputDataA_GeneralAssumptions!BG150+1)),NORMSINV(0.4)-NORMSINV(EXP(BG159)*NORMSDIST(NORMSINV(0.4)-BF138)))</f>
      </c>
      <c r="BH138" s="254" t="n">
        <f aca="false">IF(DataSummary!$B$262=1,SQRT(2)*NORMSINV(0.5*(InputDataA_GeneralAssumptions!BH150+1)),NORMSINV(0.4)-NORMSINV(EXP(BH159)*NORMSDIST(NORMSINV(0.4)-BG138)))</f>
      </c>
      <c r="BI138" s="254" t="n">
        <f aca="false">IF(DataSummary!$B$262=1,SQRT(2)*NORMSINV(0.5*(InputDataA_GeneralAssumptions!BI150+1)),NORMSINV(0.4)-NORMSINV(EXP(BI159)*NORMSDIST(NORMSINV(0.4)-BH138)))</f>
      </c>
      <c r="BJ138" s="254" t="n">
        <f aca="false">IF(DataSummary!$B$262=1,SQRT(2)*NORMSINV(0.5*(InputDataA_GeneralAssumptions!BJ150+1)),NORMSINV(0.4)-NORMSINV(EXP(BJ159)*NORMSDIST(NORMSINV(0.4)-BI138)))</f>
      </c>
      <c r="BK138" s="254" t="n">
        <f aca="false">IF(DataSummary!$B$262=1,SQRT(2)*NORMSINV(0.5*(InputDataA_GeneralAssumptions!BK150+1)),NORMSINV(0.4)-NORMSINV(EXP(BK159)*NORMSDIST(NORMSINV(0.4)-BJ138)))</f>
      </c>
      <c r="BL138" s="254" t="n">
        <f aca="false">IF(DataSummary!$B$262=1,SQRT(2)*NORMSINV(0.5*(InputDataA_GeneralAssumptions!BL150+1)),NORMSINV(0.4)-NORMSINV(EXP(BL159)*NORMSDIST(NORMSINV(0.4)-BK138)))</f>
      </c>
      <c r="BM138" s="254" t="n">
        <f aca="false">IF(DataSummary!$B$262=1,SQRT(2)*NORMSINV(0.5*(InputDataA_GeneralAssumptions!BM150+1)),NORMSINV(0.4)-NORMSINV(EXP(BM159)*NORMSDIST(NORMSINV(0.4)-BL138)))</f>
      </c>
      <c r="BN138" s="254" t="n">
        <f aca="false">IF(DataSummary!$B$262=1,SQRT(2)*NORMSINV(0.5*(InputDataA_GeneralAssumptions!BN150+1)),NORMSINV(0.4)-NORMSINV(EXP(BN159)*NORMSDIST(NORMSINV(0.4)-BM138)))</f>
      </c>
      <c r="BO138" s="254" t="n">
        <f aca="false">IF(DataSummary!$B$262=1,SQRT(2)*NORMSINV(0.5*(InputDataA_GeneralAssumptions!BO150+1)),NORMSINV(0.4)-NORMSINV(EXP(BO159)*NORMSDIST(NORMSINV(0.4)-BN138)))</f>
      </c>
      <c r="BP138" s="254" t="n">
        <f aca="false">IF(DataSummary!$B$262=1,SQRT(2)*NORMSINV(0.5*(InputDataA_GeneralAssumptions!BP150+1)),NORMSINV(0.4)-NORMSINV(EXP(BP159)*NORMSDIST(NORMSINV(0.4)-BO138)))</f>
      </c>
      <c r="BQ138" s="254" t="n">
        <f aca="false">IF(DataSummary!$B$262=1,SQRT(2)*NORMSINV(0.5*(InputDataA_GeneralAssumptions!BQ150+1)),NORMSINV(0.4)-NORMSINV(EXP(BQ159)*NORMSDIST(NORMSINV(0.4)-BP138)))</f>
      </c>
      <c r="BR138" s="254" t="n">
        <f aca="false">IF(DataSummary!$B$262=1,SQRT(2)*NORMSINV(0.5*(InputDataA_GeneralAssumptions!BR150+1)),NORMSINV(0.4)-NORMSINV(EXP(BR159)*NORMSDIST(NORMSINV(0.4)-BQ138)))</f>
      </c>
      <c r="BS138" s="254" t="n">
        <f aca="false">IF(DataSummary!$B$262=1,SQRT(2)*NORMSINV(0.5*(InputDataA_GeneralAssumptions!BS150+1)),NORMSINV(0.4)-NORMSINV(EXP(BS159)*NORMSDIST(NORMSINV(0.4)-BR138)))</f>
      </c>
      <c r="BT138" s="254" t="n">
        <f aca="false">IF(DataSummary!$B$262=1,SQRT(2)*NORMSINV(0.5*(InputDataA_GeneralAssumptions!BT150+1)),NORMSINV(0.4)-NORMSINV(EXP(BT159)*NORMSDIST(NORMSINV(0.4)-BS138)))</f>
      </c>
      <c r="BU138" s="254" t="n">
        <f aca="false">IF(DataSummary!$B$262=1,SQRT(2)*NORMSINV(0.5*(InputDataA_GeneralAssumptions!BU150+1)),NORMSINV(0.4)-NORMSINV(EXP(BU159)*NORMSDIST(NORMSINV(0.4)-BT138)))</f>
      </c>
      <c r="BV138" s="254" t="n">
        <f aca="false">IF(DataSummary!$B$262=1,SQRT(2)*NORMSINV(0.5*(InputDataA_GeneralAssumptions!BV150+1)),NORMSINV(0.4)-NORMSINV(EXP(BV159)*NORMSDIST(NORMSINV(0.4)-BU138)))</f>
      </c>
      <c r="BW138" s="254" t="n">
        <f aca="false">IF(DataSummary!$B$262=1,SQRT(2)*NORMSINV(0.5*(InputDataA_GeneralAssumptions!BW150+1)),NORMSINV(0.4)-NORMSINV(EXP(BW159)*NORMSDIST(NORMSINV(0.4)-BV138)))</f>
      </c>
      <c r="BX138" s="13"/>
    </row>
    <row r="139" s="135" customFormat="true" ht="15.75" hidden="false" customHeight="false" outlineLevel="0" collapsed="false">
      <c r="A139" s="13"/>
      <c r="B139" s="256" t="s">
        <v>198</v>
      </c>
      <c r="C139" s="257" t="s">
        <v>119</v>
      </c>
      <c r="D139" s="113" t="n">
        <f aca="false">IF(ISBLANK(D137)=TRUE(),D138,D137)</f>
      </c>
      <c r="E139" s="113" t="n">
        <f aca="false">IF(ISBLANK(E137)=TRUE(),D138,E137)</f>
      </c>
      <c r="F139" s="258" t="s">
        <v>213</v>
      </c>
      <c r="I139" s="182" t="n">
        <f aca="false">InputDataA_GeneralAssumptions!$D$7</f>
      </c>
      <c r="J139" s="104" t="n">
        <f aca="false">I139+1</f>
      </c>
      <c r="K139" s="104" t="n">
        <f aca="false">J139+1</f>
      </c>
      <c r="L139" s="104" t="n">
        <f aca="false">K139+1</f>
      </c>
      <c r="M139" s="104" t="n">
        <f aca="false">L139+1</f>
      </c>
      <c r="N139" s="104" t="n">
        <f aca="false">M139+1</f>
      </c>
      <c r="O139" s="104" t="n">
        <f aca="false">N139+1</f>
      </c>
      <c r="P139" s="104" t="n">
        <f aca="false">O139+1</f>
      </c>
      <c r="Q139" s="104" t="n">
        <f aca="false">P139+1</f>
      </c>
      <c r="R139" s="104" t="n">
        <f aca="false">Q139+1</f>
      </c>
      <c r="S139" s="104" t="n">
        <f aca="false">R139+1</f>
      </c>
      <c r="T139" s="104" t="n">
        <f aca="false">S139+1</f>
      </c>
      <c r="U139" s="104" t="n">
        <f aca="false">T139+1</f>
      </c>
      <c r="V139" s="104" t="n">
        <f aca="false">U139+1</f>
      </c>
      <c r="W139" s="104" t="n">
        <f aca="false">V139+1</f>
      </c>
      <c r="X139" s="104" t="n">
        <f aca="false">W139+1</f>
      </c>
      <c r="Y139" s="104" t="n">
        <f aca="false">X139+1</f>
      </c>
      <c r="Z139" s="104" t="n">
        <f aca="false">Y139+1</f>
      </c>
      <c r="AA139" s="104" t="n">
        <f aca="false">Z139+1</f>
      </c>
      <c r="AB139" s="104" t="n">
        <f aca="false">AA139+1</f>
      </c>
      <c r="AC139" s="104" t="n">
        <f aca="false">AB139+1</f>
      </c>
      <c r="AD139" s="104" t="n">
        <f aca="false">AC139+1</f>
      </c>
      <c r="AE139" s="104" t="n">
        <f aca="false">AD139+1</f>
      </c>
      <c r="AF139" s="104" t="n">
        <f aca="false">AE139+1</f>
      </c>
      <c r="AG139" s="104" t="n">
        <f aca="false">AF139+1</f>
      </c>
      <c r="AH139" s="104" t="n">
        <f aca="false">AG139+1</f>
      </c>
      <c r="AI139" s="104" t="n">
        <f aca="false">AH139+1</f>
      </c>
      <c r="AJ139" s="104" t="n">
        <f aca="false">AI139+1</f>
      </c>
      <c r="AK139" s="104" t="n">
        <f aca="false">AJ139+1</f>
      </c>
      <c r="AL139" s="104" t="n">
        <f aca="false">AK139+1</f>
      </c>
      <c r="AM139" s="104" t="n">
        <f aca="false">AL139+1</f>
      </c>
      <c r="AN139" s="104" t="n">
        <f aca="false">AM139+1</f>
      </c>
      <c r="AO139" s="104" t="n">
        <f aca="false">AN139+1</f>
      </c>
      <c r="AP139" s="104" t="n">
        <f aca="false">AO139+1</f>
      </c>
      <c r="AQ139" s="104" t="n">
        <f aca="false">AP139+1</f>
      </c>
      <c r="AR139" s="104" t="n">
        <f aca="false">AQ139+1</f>
      </c>
      <c r="AS139" s="104" t="n">
        <f aca="false">AR139+1</f>
      </c>
      <c r="AT139" s="104" t="n">
        <f aca="false">AS139+1</f>
      </c>
      <c r="AU139" s="104" t="n">
        <f aca="false">AT139+1</f>
      </c>
      <c r="AV139" s="104" t="n">
        <f aca="false">AU139+1</f>
      </c>
      <c r="AW139" s="104" t="n">
        <f aca="false">AV139+1</f>
      </c>
      <c r="AX139" s="104" t="n">
        <f aca="false">AW139+1</f>
      </c>
      <c r="AY139" s="104" t="n">
        <f aca="false">AX139+1</f>
      </c>
      <c r="AZ139" s="104" t="n">
        <f aca="false">AY139+1</f>
      </c>
      <c r="BA139" s="104" t="n">
        <f aca="false">AZ139+1</f>
      </c>
      <c r="BB139" s="104" t="n">
        <f aca="false">BA139+1</f>
      </c>
      <c r="BC139" s="104" t="n">
        <f aca="false">BB139+1</f>
      </c>
      <c r="BD139" s="104" t="n">
        <f aca="false">BC139+1</f>
      </c>
      <c r="BE139" s="104" t="n">
        <f aca="false">BD139+1</f>
      </c>
      <c r="BF139" s="104" t="n">
        <f aca="false">BE139+1</f>
      </c>
      <c r="BG139" s="104" t="n">
        <f aca="false">BF139+1</f>
      </c>
      <c r="BH139" s="104" t="n">
        <f aca="false">BG139+1</f>
      </c>
      <c r="BI139" s="104" t="n">
        <f aca="false">BH139+1</f>
      </c>
      <c r="BJ139" s="104" t="n">
        <f aca="false">BI139+1</f>
      </c>
      <c r="BK139" s="104" t="n">
        <f aca="false">BJ139+1</f>
      </c>
      <c r="BL139" s="104" t="n">
        <f aca="false">BK139+1</f>
      </c>
      <c r="BM139" s="104" t="n">
        <f aca="false">BL139+1</f>
      </c>
      <c r="BN139" s="104" t="n">
        <f aca="false">BM139+1</f>
      </c>
      <c r="BO139" s="104" t="n">
        <f aca="false">BN139+1</f>
      </c>
      <c r="BP139" s="104" t="n">
        <f aca="false">BO139+1</f>
      </c>
      <c r="BQ139" s="104" t="n">
        <f aca="false">BP139+1</f>
      </c>
      <c r="BR139" s="104" t="n">
        <f aca="false">BQ139+1</f>
      </c>
      <c r="BS139" s="104" t="n">
        <f aca="false">BR139+1</f>
      </c>
      <c r="BT139" s="104" t="n">
        <f aca="false">BS139+1</f>
      </c>
      <c r="BU139" s="104" t="n">
        <f aca="false">BT139+1</f>
      </c>
      <c r="BV139" s="104" t="n">
        <f aca="false">BU139+1</f>
      </c>
      <c r="BW139" s="104" t="n">
        <f aca="false">BV139+1</f>
      </c>
      <c r="BX139" s="13"/>
    </row>
    <row r="140" s="13" customFormat="true" ht="15.75" hidden="false" customHeight="false" outlineLevel="0" collapsed="false">
      <c r="B140" s="179" t="s">
        <v>214</v>
      </c>
      <c r="C140" s="119" t="s">
        <v>128</v>
      </c>
      <c r="D140" s="259" t="s">
        <v>215</v>
      </c>
      <c r="E140" s="259"/>
      <c r="F140" s="17" t="str">
        <f aca="false">DataSummary!N4</f>
      </c>
      <c r="G140" s="253"/>
      <c r="H140" s="253"/>
      <c r="I140" s="260" t="n">
        <f aca="false">NORMSDIST(NORMSINV(0.4)-I137)</f>
      </c>
      <c r="J140" s="260" t="n">
        <f aca="false">NORMSDIST(NORMSINV(0.4)-J137)</f>
      </c>
      <c r="K140" s="260" t="n">
        <f aca="false">NORMSDIST(NORMSINV(0.4)-K137)</f>
      </c>
      <c r="L140" s="260" t="n">
        <f aca="false">NORMSDIST(NORMSINV(0.4)-L137)</f>
      </c>
      <c r="M140" s="260" t="n">
        <f aca="false">NORMSDIST(NORMSINV(0.4)-M137)</f>
      </c>
      <c r="N140" s="260" t="n">
        <f aca="false">NORMSDIST(NORMSINV(0.4)-N137)</f>
      </c>
      <c r="O140" s="260" t="n">
        <f aca="false">NORMSDIST(NORMSINV(0.4)-O137)</f>
      </c>
      <c r="P140" s="260" t="n">
        <f aca="false">NORMSDIST(NORMSINV(0.4)-P137)</f>
      </c>
      <c r="Q140" s="260" t="n">
        <f aca="false">NORMSDIST(NORMSINV(0.4)-Q137)</f>
      </c>
      <c r="R140" s="260" t="n">
        <f aca="false">NORMSDIST(NORMSINV(0.4)-R137)</f>
      </c>
      <c r="S140" s="260" t="n">
        <f aca="false">NORMSDIST(NORMSINV(0.4)-S137)</f>
      </c>
      <c r="T140" s="260" t="n">
        <f aca="false">NORMSDIST(NORMSINV(0.4)-T137)</f>
      </c>
      <c r="U140" s="260" t="n">
        <f aca="false">NORMSDIST(NORMSINV(0.4)-U137)</f>
      </c>
      <c r="V140" s="260" t="n">
        <f aca="false">NORMSDIST(NORMSINV(0.4)-V137)</f>
      </c>
      <c r="W140" s="260" t="n">
        <f aca="false">NORMSDIST(NORMSINV(0.4)-W137)</f>
      </c>
      <c r="X140" s="260" t="n">
        <f aca="false">NORMSDIST(NORMSINV(0.4)-X137)</f>
      </c>
      <c r="Y140" s="260" t="n">
        <f aca="false">NORMSDIST(NORMSINV(0.4)-Y137)</f>
      </c>
      <c r="Z140" s="260" t="n">
        <f aca="false">NORMSDIST(NORMSINV(0.4)-Z137)</f>
      </c>
      <c r="AA140" s="260" t="n">
        <f aca="false">NORMSDIST(NORMSINV(0.4)-AA137)</f>
      </c>
      <c r="AB140" s="260" t="n">
        <f aca="false">NORMSDIST(NORMSINV(0.4)-AB137)</f>
      </c>
      <c r="AC140" s="260" t="n">
        <f aca="false">NORMSDIST(NORMSINV(0.4)-AC137)</f>
      </c>
      <c r="AD140" s="260" t="n">
        <f aca="false">NORMSDIST(NORMSINV(0.4)-AD137)</f>
      </c>
      <c r="AE140" s="260" t="n">
        <f aca="false">NORMSDIST(NORMSINV(0.4)-AE137)</f>
      </c>
      <c r="AF140" s="260" t="n">
        <f aca="false">NORMSDIST(NORMSINV(0.4)-AF137)</f>
      </c>
      <c r="AG140" s="260" t="n">
        <f aca="false">NORMSDIST(NORMSINV(0.4)-AG137)</f>
      </c>
      <c r="AH140" s="260" t="n">
        <f aca="false">NORMSDIST(NORMSINV(0.4)-AH137)</f>
      </c>
      <c r="AI140" s="260" t="n">
        <f aca="false">NORMSDIST(NORMSINV(0.4)-AI137)</f>
      </c>
      <c r="AJ140" s="260" t="n">
        <f aca="false">NORMSDIST(NORMSINV(0.4)-AJ137)</f>
      </c>
      <c r="AK140" s="260" t="n">
        <f aca="false">NORMSDIST(NORMSINV(0.4)-AK137)</f>
      </c>
      <c r="AL140" s="260" t="n">
        <f aca="false">NORMSDIST(NORMSINV(0.4)-AL137)</f>
      </c>
      <c r="AM140" s="260" t="n">
        <f aca="false">NORMSDIST(NORMSINV(0.4)-AM137)</f>
      </c>
      <c r="AN140" s="260" t="n">
        <f aca="false">NORMSDIST(NORMSINV(0.4)-AN137)</f>
      </c>
      <c r="AO140" s="260" t="n">
        <f aca="false">NORMSDIST(NORMSINV(0.4)-AO137)</f>
      </c>
      <c r="AP140" s="260" t="n">
        <f aca="false">NORMSDIST(NORMSINV(0.4)-AP137)</f>
      </c>
      <c r="AQ140" s="260" t="n">
        <f aca="false">NORMSDIST(NORMSINV(0.4)-AQ137)</f>
      </c>
      <c r="AR140" s="260" t="n">
        <f aca="false">NORMSDIST(NORMSINV(0.4)-AR137)</f>
      </c>
      <c r="AS140" s="260" t="n">
        <f aca="false">NORMSDIST(NORMSINV(0.4)-AS137)</f>
      </c>
      <c r="AT140" s="260" t="n">
        <f aca="false">NORMSDIST(NORMSINV(0.4)-AT137)</f>
      </c>
      <c r="AU140" s="260" t="n">
        <f aca="false">NORMSDIST(NORMSINV(0.4)-AU137)</f>
      </c>
      <c r="AV140" s="260" t="n">
        <f aca="false">NORMSDIST(NORMSINV(0.4)-AV137)</f>
      </c>
      <c r="AW140" s="260" t="n">
        <f aca="false">NORMSDIST(NORMSINV(0.4)-AW137)</f>
      </c>
      <c r="AX140" s="260" t="n">
        <f aca="false">NORMSDIST(NORMSINV(0.4)-AX137)</f>
      </c>
      <c r="AY140" s="260" t="n">
        <f aca="false">NORMSDIST(NORMSINV(0.4)-AY137)</f>
      </c>
      <c r="AZ140" s="260" t="n">
        <f aca="false">NORMSDIST(NORMSINV(0.4)-AZ137)</f>
      </c>
      <c r="BA140" s="260" t="n">
        <f aca="false">NORMSDIST(NORMSINV(0.4)-BA137)</f>
      </c>
      <c r="BB140" s="260" t="n">
        <f aca="false">NORMSDIST(NORMSINV(0.4)-BB137)</f>
      </c>
      <c r="BC140" s="260" t="n">
        <f aca="false">NORMSDIST(NORMSINV(0.4)-BC137)</f>
      </c>
      <c r="BD140" s="260" t="n">
        <f aca="false">NORMSDIST(NORMSINV(0.4)-BD137)</f>
      </c>
      <c r="BE140" s="260" t="n">
        <f aca="false">NORMSDIST(NORMSINV(0.4)-BE137)</f>
      </c>
      <c r="BF140" s="260" t="n">
        <f aca="false">NORMSDIST(NORMSINV(0.4)-BF137)</f>
      </c>
      <c r="BG140" s="260" t="n">
        <f aca="false">NORMSDIST(NORMSINV(0.4)-BG137)</f>
      </c>
      <c r="BH140" s="260" t="n">
        <f aca="false">NORMSDIST(NORMSINV(0.4)-BH137)</f>
      </c>
      <c r="BI140" s="260" t="n">
        <f aca="false">NORMSDIST(NORMSINV(0.4)-BI137)</f>
      </c>
      <c r="BJ140" s="260" t="n">
        <f aca="false">NORMSDIST(NORMSINV(0.4)-BJ137)</f>
      </c>
      <c r="BK140" s="260" t="n">
        <f aca="false">NORMSDIST(NORMSINV(0.4)-BK137)</f>
      </c>
      <c r="BL140" s="260" t="n">
        <f aca="false">NORMSDIST(NORMSINV(0.4)-BL137)</f>
      </c>
      <c r="BM140" s="260" t="n">
        <f aca="false">NORMSDIST(NORMSINV(0.4)-BM137)</f>
      </c>
      <c r="BN140" s="260" t="n">
        <f aca="false">NORMSDIST(NORMSINV(0.4)-BN137)</f>
      </c>
      <c r="BO140" s="260" t="n">
        <f aca="false">NORMSDIST(NORMSINV(0.4)-BO137)</f>
      </c>
      <c r="BP140" s="260" t="n">
        <f aca="false">NORMSDIST(NORMSINV(0.4)-BP137)</f>
      </c>
      <c r="BQ140" s="260" t="n">
        <f aca="false">NORMSDIST(NORMSINV(0.4)-BQ137)</f>
      </c>
      <c r="BR140" s="260" t="n">
        <f aca="false">NORMSDIST(NORMSINV(0.4)-BR137)</f>
      </c>
      <c r="BS140" s="260" t="n">
        <f aca="false">NORMSDIST(NORMSINV(0.4)-BS137)</f>
      </c>
      <c r="BT140" s="260" t="n">
        <f aca="false">NORMSDIST(NORMSINV(0.4)-BT137)</f>
      </c>
      <c r="BU140" s="260" t="n">
        <f aca="false">NORMSDIST(NORMSINV(0.4)-BU137)</f>
      </c>
      <c r="BV140" s="260" t="n">
        <f aca="false">NORMSDIST(NORMSINV(0.4)-BV137)</f>
      </c>
      <c r="BW140" s="260" t="n">
        <f aca="false">NORMSDIST(NORMSINV(0.4)-BW137)</f>
      </c>
    </row>
    <row r="141" customFormat="false" ht="15.75" hidden="false" customHeight="false" outlineLevel="0" collapsed="false">
      <c r="B141" s="261" t="s">
        <v>216</v>
      </c>
      <c r="C141" s="261"/>
      <c r="D141" s="261"/>
      <c r="E141" s="261"/>
      <c r="F141" s="255" t="str">
        <f aca="false">DataSummary!N5</f>
      </c>
      <c r="G141" s="253"/>
      <c r="H141" s="253"/>
      <c r="I141" s="260" t="n">
        <f aca="false">NORMSDIST(NORMSINV(0.4)-I138)</f>
      </c>
      <c r="J141" s="260" t="n">
        <f aca="false">NORMSDIST(NORMSINV(0.4)-J138)</f>
      </c>
      <c r="K141" s="260" t="n">
        <f aca="false">NORMSDIST(NORMSINV(0.4)-K138)</f>
      </c>
      <c r="L141" s="260" t="n">
        <f aca="false">NORMSDIST(NORMSINV(0.4)-L138)</f>
      </c>
      <c r="M141" s="260" t="n">
        <f aca="false">NORMSDIST(NORMSINV(0.4)-M138)</f>
      </c>
      <c r="N141" s="260" t="n">
        <f aca="false">NORMSDIST(NORMSINV(0.4)-N138)</f>
      </c>
      <c r="O141" s="260" t="n">
        <f aca="false">NORMSDIST(NORMSINV(0.4)-O138)</f>
      </c>
      <c r="P141" s="260" t="n">
        <f aca="false">NORMSDIST(NORMSINV(0.4)-P138)</f>
      </c>
      <c r="Q141" s="260" t="n">
        <f aca="false">NORMSDIST(NORMSINV(0.4)-Q138)</f>
      </c>
      <c r="R141" s="260" t="n">
        <f aca="false">NORMSDIST(NORMSINV(0.4)-R138)</f>
      </c>
      <c r="S141" s="260" t="n">
        <f aca="false">NORMSDIST(NORMSINV(0.4)-S138)</f>
      </c>
      <c r="T141" s="260" t="n">
        <f aca="false">NORMSDIST(NORMSINV(0.4)-T138)</f>
      </c>
      <c r="U141" s="260" t="n">
        <f aca="false">NORMSDIST(NORMSINV(0.4)-U138)</f>
      </c>
      <c r="V141" s="260" t="n">
        <f aca="false">NORMSDIST(NORMSINV(0.4)-V138)</f>
      </c>
      <c r="W141" s="260" t="n">
        <f aca="false">NORMSDIST(NORMSINV(0.4)-W138)</f>
      </c>
      <c r="X141" s="260" t="n">
        <f aca="false">NORMSDIST(NORMSINV(0.4)-X138)</f>
      </c>
      <c r="Y141" s="260" t="n">
        <f aca="false">NORMSDIST(NORMSINV(0.4)-Y138)</f>
      </c>
      <c r="Z141" s="260" t="n">
        <f aca="false">NORMSDIST(NORMSINV(0.4)-Z138)</f>
      </c>
      <c r="AA141" s="260" t="n">
        <f aca="false">NORMSDIST(NORMSINV(0.4)-AA138)</f>
      </c>
      <c r="AB141" s="260" t="n">
        <f aca="false">NORMSDIST(NORMSINV(0.4)-AB138)</f>
      </c>
      <c r="AC141" s="260" t="n">
        <f aca="false">NORMSDIST(NORMSINV(0.4)-AC138)</f>
      </c>
      <c r="AD141" s="260" t="n">
        <f aca="false">NORMSDIST(NORMSINV(0.4)-AD138)</f>
      </c>
      <c r="AE141" s="260" t="n">
        <f aca="false">NORMSDIST(NORMSINV(0.4)-AE138)</f>
      </c>
      <c r="AF141" s="260" t="n">
        <f aca="false">NORMSDIST(NORMSINV(0.4)-AF138)</f>
      </c>
      <c r="AG141" s="260" t="n">
        <f aca="false">NORMSDIST(NORMSINV(0.4)-AG138)</f>
      </c>
      <c r="AH141" s="260" t="n">
        <f aca="false">NORMSDIST(NORMSINV(0.4)-AH138)</f>
      </c>
      <c r="AI141" s="260" t="n">
        <f aca="false">NORMSDIST(NORMSINV(0.4)-AI138)</f>
      </c>
      <c r="AJ141" s="260" t="n">
        <f aca="false">NORMSDIST(NORMSINV(0.4)-AJ138)</f>
      </c>
      <c r="AK141" s="260" t="n">
        <f aca="false">NORMSDIST(NORMSINV(0.4)-AK138)</f>
      </c>
      <c r="AL141" s="260" t="n">
        <f aca="false">NORMSDIST(NORMSINV(0.4)-AL138)</f>
      </c>
      <c r="AM141" s="260" t="n">
        <f aca="false">NORMSDIST(NORMSINV(0.4)-AM138)</f>
      </c>
      <c r="AN141" s="260" t="n">
        <f aca="false">NORMSDIST(NORMSINV(0.4)-AN138)</f>
      </c>
      <c r="AO141" s="260" t="n">
        <f aca="false">NORMSDIST(NORMSINV(0.4)-AO138)</f>
      </c>
      <c r="AP141" s="260" t="n">
        <f aca="false">NORMSDIST(NORMSINV(0.4)-AP138)</f>
      </c>
      <c r="AQ141" s="260" t="n">
        <f aca="false">NORMSDIST(NORMSINV(0.4)-AQ138)</f>
      </c>
      <c r="AR141" s="260" t="n">
        <f aca="false">NORMSDIST(NORMSINV(0.4)-AR138)</f>
      </c>
      <c r="AS141" s="260" t="n">
        <f aca="false">NORMSDIST(NORMSINV(0.4)-AS138)</f>
      </c>
      <c r="AT141" s="260" t="n">
        <f aca="false">NORMSDIST(NORMSINV(0.4)-AT138)</f>
      </c>
      <c r="AU141" s="260" t="n">
        <f aca="false">NORMSDIST(NORMSINV(0.4)-AU138)</f>
      </c>
      <c r="AV141" s="260" t="n">
        <f aca="false">NORMSDIST(NORMSINV(0.4)-AV138)</f>
      </c>
      <c r="AW141" s="260" t="n">
        <f aca="false">NORMSDIST(NORMSINV(0.4)-AW138)</f>
      </c>
      <c r="AX141" s="260" t="n">
        <f aca="false">NORMSDIST(NORMSINV(0.4)-AX138)</f>
      </c>
      <c r="AY141" s="260" t="n">
        <f aca="false">NORMSDIST(NORMSINV(0.4)-AY138)</f>
      </c>
      <c r="AZ141" s="260" t="n">
        <f aca="false">NORMSDIST(NORMSINV(0.4)-AZ138)</f>
      </c>
      <c r="BA141" s="260" t="n">
        <f aca="false">NORMSDIST(NORMSINV(0.4)-BA138)</f>
      </c>
      <c r="BB141" s="260" t="n">
        <f aca="false">NORMSDIST(NORMSINV(0.4)-BB138)</f>
      </c>
      <c r="BC141" s="260" t="n">
        <f aca="false">NORMSDIST(NORMSINV(0.4)-BC138)</f>
      </c>
      <c r="BD141" s="260" t="n">
        <f aca="false">NORMSDIST(NORMSINV(0.4)-BD138)</f>
      </c>
      <c r="BE141" s="260" t="n">
        <f aca="false">NORMSDIST(NORMSINV(0.4)-BE138)</f>
      </c>
      <c r="BF141" s="260" t="n">
        <f aca="false">NORMSDIST(NORMSINV(0.4)-BF138)</f>
      </c>
      <c r="BG141" s="260" t="n">
        <f aca="false">NORMSDIST(NORMSINV(0.4)-BG138)</f>
      </c>
      <c r="BH141" s="260" t="n">
        <f aca="false">NORMSDIST(NORMSINV(0.4)-BH138)</f>
      </c>
      <c r="BI141" s="260" t="n">
        <f aca="false">NORMSDIST(NORMSINV(0.4)-BI138)</f>
      </c>
      <c r="BJ141" s="260" t="n">
        <f aca="false">NORMSDIST(NORMSINV(0.4)-BJ138)</f>
      </c>
      <c r="BK141" s="260" t="n">
        <f aca="false">NORMSDIST(NORMSINV(0.4)-BK138)</f>
      </c>
      <c r="BL141" s="260" t="n">
        <f aca="false">NORMSDIST(NORMSINV(0.4)-BL138)</f>
      </c>
      <c r="BM141" s="260" t="n">
        <f aca="false">NORMSDIST(NORMSINV(0.4)-BM138)</f>
      </c>
      <c r="BN141" s="260" t="n">
        <f aca="false">NORMSDIST(NORMSINV(0.4)-BN138)</f>
      </c>
      <c r="BO141" s="260" t="n">
        <f aca="false">NORMSDIST(NORMSINV(0.4)-BO138)</f>
      </c>
      <c r="BP141" s="260" t="n">
        <f aca="false">NORMSDIST(NORMSINV(0.4)-BP138)</f>
      </c>
      <c r="BQ141" s="260" t="n">
        <f aca="false">NORMSDIST(NORMSINV(0.4)-BQ138)</f>
      </c>
      <c r="BR141" s="260" t="n">
        <f aca="false">NORMSDIST(NORMSINV(0.4)-BR138)</f>
      </c>
      <c r="BS141" s="260" t="n">
        <f aca="false">NORMSDIST(NORMSINV(0.4)-BS138)</f>
      </c>
      <c r="BT141" s="260" t="n">
        <f aca="false">NORMSDIST(NORMSINV(0.4)-BT138)</f>
      </c>
      <c r="BU141" s="260" t="n">
        <f aca="false">NORMSDIST(NORMSINV(0.4)-BU138)</f>
      </c>
      <c r="BV141" s="260" t="n">
        <f aca="false">NORMSDIST(NORMSINV(0.4)-BV138)</f>
      </c>
      <c r="BW141" s="260" t="n">
        <f aca="false">NORMSDIST(NORMSINV(0.4)-BW138)</f>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c>
      <c r="G143" s="34" t="s">
        <v>219</v>
      </c>
      <c r="H143" s="230"/>
      <c r="I143" s="182" t="n">
        <f aca="false">InputDataA_GeneralAssumptions!$D$7</f>
      </c>
      <c r="J143" s="104" t="n">
        <f aca="false">I143+1</f>
      </c>
      <c r="K143" s="104" t="n">
        <f aca="false">J143+1</f>
      </c>
      <c r="L143" s="104" t="n">
        <f aca="false">K143+1</f>
      </c>
      <c r="M143" s="104" t="n">
        <f aca="false">L143+1</f>
      </c>
      <c r="N143" s="104" t="n">
        <f aca="false">M143+1</f>
      </c>
      <c r="O143" s="104" t="n">
        <f aca="false">N143+1</f>
      </c>
      <c r="P143" s="104" t="n">
        <f aca="false">O143+1</f>
      </c>
      <c r="Q143" s="104" t="n">
        <f aca="false">P143+1</f>
      </c>
      <c r="R143" s="104" t="n">
        <f aca="false">Q143+1</f>
      </c>
      <c r="S143" s="104" t="n">
        <f aca="false">R143+1</f>
      </c>
      <c r="T143" s="104" t="n">
        <f aca="false">S143+1</f>
      </c>
      <c r="U143" s="104" t="n">
        <f aca="false">T143+1</f>
      </c>
      <c r="V143" s="104" t="n">
        <f aca="false">U143+1</f>
      </c>
      <c r="W143" s="104" t="n">
        <f aca="false">V143+1</f>
      </c>
      <c r="X143" s="104" t="n">
        <f aca="false">W143+1</f>
      </c>
      <c r="Y143" s="104" t="n">
        <f aca="false">X143+1</f>
      </c>
      <c r="Z143" s="104" t="n">
        <f aca="false">Y143+1</f>
      </c>
      <c r="AA143" s="104" t="n">
        <f aca="false">Z143+1</f>
      </c>
      <c r="AB143" s="104" t="n">
        <f aca="false">AA143+1</f>
      </c>
      <c r="AC143" s="104" t="n">
        <f aca="false">AB143+1</f>
      </c>
      <c r="AD143" s="104" t="n">
        <f aca="false">AC143+1</f>
      </c>
      <c r="AE143" s="104" t="n">
        <f aca="false">AD143+1</f>
      </c>
      <c r="AF143" s="104" t="n">
        <f aca="false">AE143+1</f>
      </c>
      <c r="AG143" s="104" t="n">
        <f aca="false">AF143+1</f>
      </c>
      <c r="AH143" s="104" t="n">
        <f aca="false">AG143+1</f>
      </c>
      <c r="AI143" s="104" t="n">
        <f aca="false">AH143+1</f>
      </c>
      <c r="AJ143" s="104" t="n">
        <f aca="false">AI143+1</f>
      </c>
      <c r="AK143" s="104" t="n">
        <f aca="false">AJ143+1</f>
      </c>
      <c r="AL143" s="104" t="n">
        <f aca="false">AK143+1</f>
      </c>
      <c r="AM143" s="104" t="n">
        <f aca="false">AL143+1</f>
      </c>
      <c r="AN143" s="104" t="n">
        <f aca="false">AM143+1</f>
      </c>
      <c r="AO143" s="104" t="n">
        <f aca="false">AN143+1</f>
      </c>
      <c r="AP143" s="104" t="n">
        <f aca="false">AO143+1</f>
      </c>
      <c r="AQ143" s="104" t="n">
        <f aca="false">AP143+1</f>
      </c>
      <c r="AR143" s="104" t="n">
        <f aca="false">AQ143+1</f>
      </c>
      <c r="AS143" s="105" t="n">
        <f aca="false">AR143+1</f>
      </c>
      <c r="AT143" s="104" t="n">
        <f aca="false">AS143+1</f>
      </c>
      <c r="AU143" s="104" t="n">
        <f aca="false">AT143+1</f>
      </c>
      <c r="AV143" s="104" t="n">
        <f aca="false">AU143+1</f>
      </c>
      <c r="AW143" s="104" t="n">
        <f aca="false">AV143+1</f>
      </c>
      <c r="AX143" s="104" t="n">
        <f aca="false">AW143+1</f>
      </c>
      <c r="AY143" s="104" t="n">
        <f aca="false">AX143+1</f>
      </c>
      <c r="AZ143" s="104" t="n">
        <f aca="false">AY143+1</f>
      </c>
      <c r="BA143" s="104" t="n">
        <f aca="false">AZ143+1</f>
      </c>
      <c r="BB143" s="104" t="n">
        <f aca="false">BA143+1</f>
      </c>
      <c r="BC143" s="104" t="n">
        <f aca="false">BB143+1</f>
      </c>
      <c r="BD143" s="104" t="n">
        <f aca="false">BC143+1</f>
      </c>
      <c r="BE143" s="104" t="n">
        <f aca="false">BD143+1</f>
      </c>
      <c r="BF143" s="104" t="n">
        <f aca="false">BE143+1</f>
      </c>
      <c r="BG143" s="104" t="n">
        <f aca="false">BF143+1</f>
      </c>
      <c r="BH143" s="104" t="n">
        <f aca="false">BG143+1</f>
      </c>
      <c r="BI143" s="104" t="n">
        <f aca="false">BH143+1</f>
      </c>
      <c r="BJ143" s="104" t="n">
        <f aca="false">BI143+1</f>
      </c>
      <c r="BK143" s="104" t="n">
        <f aca="false">BJ143+1</f>
      </c>
      <c r="BL143" s="104" t="n">
        <f aca="false">BK143+1</f>
      </c>
      <c r="BM143" s="104" t="n">
        <f aca="false">BL143+1</f>
      </c>
      <c r="BN143" s="104" t="n">
        <f aca="false">BM143+1</f>
      </c>
      <c r="BO143" s="104" t="n">
        <f aca="false">BN143+1</f>
      </c>
      <c r="BP143" s="104" t="n">
        <f aca="false">BO143+1</f>
      </c>
      <c r="BQ143" s="104" t="n">
        <f aca="false">BP143+1</f>
      </c>
      <c r="BR143" s="104" t="n">
        <f aca="false">BQ143+1</f>
      </c>
      <c r="BS143" s="104" t="n">
        <f aca="false">BR143+1</f>
      </c>
      <c r="BT143" s="104" t="n">
        <f aca="false">BS143+1</f>
      </c>
      <c r="BU143" s="104" t="n">
        <f aca="false">BT143+1</f>
      </c>
      <c r="BV143" s="104" t="n">
        <f aca="false">BU143+1</f>
      </c>
      <c r="BW143" s="105" t="n">
        <f aca="false">BV143+1</f>
      </c>
    </row>
    <row r="144" s="13" customFormat="true" ht="15.75" hidden="false" customHeight="false" outlineLevel="0" collapsed="false">
      <c r="B144" s="54" t="s">
        <v>220</v>
      </c>
      <c r="C144" s="55" t="s">
        <v>121</v>
      </c>
      <c r="D144" s="72" t="n">
        <f aca="false">D139</f>
      </c>
      <c r="E144" s="123" t="n">
        <f aca="false">E139</f>
      </c>
      <c r="F144" s="106" t="str">
        <f aca="false">DataSummary!N4</f>
      </c>
      <c r="G144" s="107" t="s">
        <v>120</v>
      </c>
      <c r="H144" s="108" t="s">
        <v>121</v>
      </c>
      <c r="I144" s="109" t="n">
        <f aca="false">I145</f>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c>
      <c r="AU144" s="109" t="n">
        <f aca="false">AT144</f>
      </c>
      <c r="AV144" s="109" t="n">
        <f aca="false">AU144</f>
      </c>
      <c r="AW144" s="109" t="n">
        <f aca="false">AV144</f>
      </c>
      <c r="AX144" s="109" t="n">
        <f aca="false">AW144</f>
      </c>
      <c r="AY144" s="109" t="n">
        <f aca="false">AX144</f>
      </c>
      <c r="AZ144" s="109" t="n">
        <f aca="false">AY144</f>
      </c>
      <c r="BA144" s="109" t="n">
        <f aca="false">AZ144</f>
      </c>
      <c r="BB144" s="109" t="n">
        <f aca="false">BA144</f>
      </c>
      <c r="BC144" s="109" t="n">
        <f aca="false">BB144</f>
      </c>
      <c r="BD144" s="109" t="n">
        <f aca="false">BC144</f>
      </c>
      <c r="BE144" s="109" t="n">
        <f aca="false">BD144</f>
      </c>
      <c r="BF144" s="109" t="n">
        <f aca="false">BE144</f>
      </c>
      <c r="BG144" s="109" t="n">
        <f aca="false">BF144</f>
      </c>
      <c r="BH144" s="109" t="n">
        <f aca="false">BG144</f>
      </c>
      <c r="BI144" s="109" t="n">
        <f aca="false">BH144</f>
      </c>
      <c r="BJ144" s="109" t="n">
        <f aca="false">BI144</f>
      </c>
      <c r="BK144" s="109" t="n">
        <f aca="false">BJ144</f>
      </c>
      <c r="BL144" s="109" t="n">
        <f aca="false">BK144</f>
      </c>
      <c r="BM144" s="109" t="n">
        <f aca="false">BL144</f>
      </c>
      <c r="BN144" s="109" t="n">
        <f aca="false">BM144</f>
      </c>
      <c r="BO144" s="109" t="n">
        <f aca="false">BN144</f>
      </c>
      <c r="BP144" s="109" t="n">
        <f aca="false">BO144</f>
      </c>
      <c r="BQ144" s="109" t="n">
        <f aca="false">BP144</f>
      </c>
      <c r="BR144" s="109" t="n">
        <f aca="false">BQ144</f>
      </c>
      <c r="BS144" s="109" t="n">
        <f aca="false">BR144</f>
      </c>
      <c r="BT144" s="109" t="n">
        <f aca="false">BS144</f>
      </c>
      <c r="BU144" s="109" t="n">
        <f aca="false">BT144</f>
      </c>
      <c r="BV144" s="109" t="n">
        <f aca="false">BU144</f>
      </c>
      <c r="BW144" s="110" t="n">
        <f aca="false">BV144</f>
      </c>
    </row>
    <row r="145" s="13" customFormat="true" ht="15.75" hidden="false" customHeight="false" outlineLevel="0" collapsed="false">
      <c r="B145" s="54" t="s">
        <v>221</v>
      </c>
      <c r="C145" s="55" t="s">
        <v>94</v>
      </c>
      <c r="D145" s="137" t="n">
        <v>2030</v>
      </c>
      <c r="E145" s="56" t="n">
        <v>2030</v>
      </c>
      <c r="F145" s="106"/>
      <c r="G145" s="111" t="s">
        <v>124</v>
      </c>
      <c r="H145" s="112" t="str">
        <f aca="false">H144</f>
      </c>
      <c r="I145" s="26" t="n">
        <f aca="false">D139</f>
      </c>
      <c r="J145" s="26" t="n">
        <f aca="false">IF(J143&gt;InputDataA_GeneralAssumptions!$D$145,InputDataA_GeneralAssumptions!$D$144,I145+(InputDataA_GeneralAssumptions!$D$144-$I$145)/(InputDataA_GeneralAssumptions!$D$145-InputDataA_GeneralAssumptions!$D$7))</f>
      </c>
      <c r="K145" s="26" t="n">
        <f aca="false">IF(K143&gt;InputDataA_GeneralAssumptions!$D$145,InputDataA_GeneralAssumptions!$D$144,J145+(InputDataA_GeneralAssumptions!$D$144-$I$145)/(InputDataA_GeneralAssumptions!$D$145-InputDataA_GeneralAssumptions!$D$7))</f>
      </c>
      <c r="L145" s="26" t="n">
        <f aca="false">IF(L143&gt;InputDataA_GeneralAssumptions!$D$145,InputDataA_GeneralAssumptions!$D$144,K145+(InputDataA_GeneralAssumptions!$D$144-$I$145)/(InputDataA_GeneralAssumptions!$D$145-InputDataA_GeneralAssumptions!$D$7))</f>
      </c>
      <c r="M145" s="26" t="n">
        <f aca="false">IF(M143&gt;InputDataA_GeneralAssumptions!$D$145,InputDataA_GeneralAssumptions!$D$144,L145+(InputDataA_GeneralAssumptions!$D$144-$I$145)/(InputDataA_GeneralAssumptions!$D$145-InputDataA_GeneralAssumptions!$D$7))</f>
      </c>
      <c r="N145" s="26" t="n">
        <f aca="false">IF(N143&gt;InputDataA_GeneralAssumptions!$D$145,InputDataA_GeneralAssumptions!$D$144,M145+(InputDataA_GeneralAssumptions!$D$144-$I$145)/(InputDataA_GeneralAssumptions!$D$145-InputDataA_GeneralAssumptions!$D$7))</f>
      </c>
      <c r="O145" s="26" t="n">
        <f aca="false">IF(O143&gt;InputDataA_GeneralAssumptions!$D$145,InputDataA_GeneralAssumptions!$D$144,N145+(InputDataA_GeneralAssumptions!$D$144-$I$145)/(InputDataA_GeneralAssumptions!$D$145-InputDataA_GeneralAssumptions!$D$7))</f>
      </c>
      <c r="P145" s="26" t="n">
        <f aca="false">IF(P143&gt;InputDataA_GeneralAssumptions!$D$145,InputDataA_GeneralAssumptions!$D$144,O145+(InputDataA_GeneralAssumptions!$D$144-$I$145)/(InputDataA_GeneralAssumptions!$D$145-InputDataA_GeneralAssumptions!$D$7))</f>
      </c>
      <c r="Q145" s="26" t="n">
        <f aca="false">IF(Q143&gt;InputDataA_GeneralAssumptions!$D$145,InputDataA_GeneralAssumptions!$D$144,P145+(InputDataA_GeneralAssumptions!$D$144-$I$145)/(InputDataA_GeneralAssumptions!$D$145-InputDataA_GeneralAssumptions!$D$7))</f>
      </c>
      <c r="R145" s="26" t="n">
        <f aca="false">IF(R143&gt;InputDataA_GeneralAssumptions!$D$145,InputDataA_GeneralAssumptions!$D$144,Q145+(InputDataA_GeneralAssumptions!$D$144-$I$145)/(InputDataA_GeneralAssumptions!$D$145-InputDataA_GeneralAssumptions!$D$7))</f>
      </c>
      <c r="S145" s="26" t="n">
        <f aca="false">IF(S143&gt;InputDataA_GeneralAssumptions!$D$145,InputDataA_GeneralAssumptions!$D$144,R145+(InputDataA_GeneralAssumptions!$D$144-$I$145)/(InputDataA_GeneralAssumptions!$D$145-InputDataA_GeneralAssumptions!$D$7))</f>
      </c>
      <c r="T145" s="26" t="n">
        <f aca="false">IF(T143&gt;InputDataA_GeneralAssumptions!$D$145,InputDataA_GeneralAssumptions!$D$144,S145+(InputDataA_GeneralAssumptions!$D$144-$I$145)/(InputDataA_GeneralAssumptions!$D$145-InputDataA_GeneralAssumptions!$D$7))</f>
      </c>
      <c r="U145" s="26" t="n">
        <f aca="false">IF(U143&gt;InputDataA_GeneralAssumptions!$D$145,InputDataA_GeneralAssumptions!$D$144,T145+(InputDataA_GeneralAssumptions!$D$144-$I$145)/(InputDataA_GeneralAssumptions!$D$145-InputDataA_GeneralAssumptions!$D$7))</f>
      </c>
      <c r="V145" s="26" t="n">
        <f aca="false">IF(V143&gt;InputDataA_GeneralAssumptions!$D$145,InputDataA_GeneralAssumptions!$D$144,U145+(InputDataA_GeneralAssumptions!$D$144-$I$145)/(InputDataA_GeneralAssumptions!$D$145-InputDataA_GeneralAssumptions!$D$7))</f>
      </c>
      <c r="W145" s="26" t="n">
        <f aca="false">IF(W143&gt;InputDataA_GeneralAssumptions!$D$145,InputDataA_GeneralAssumptions!$D$144,V145+(InputDataA_GeneralAssumptions!$D$144-$I$145)/(InputDataA_GeneralAssumptions!$D$145-InputDataA_GeneralAssumptions!$D$7))</f>
      </c>
      <c r="X145" s="26" t="n">
        <f aca="false">IF(X143&gt;InputDataA_GeneralAssumptions!$D$145,InputDataA_GeneralAssumptions!$D$144,W145+(InputDataA_GeneralAssumptions!$D$144-$I$145)/(InputDataA_GeneralAssumptions!$D$145-InputDataA_GeneralAssumptions!$D$7))</f>
      </c>
      <c r="Y145" s="26" t="n">
        <f aca="false">IF(Y143&gt;InputDataA_GeneralAssumptions!$D$145,InputDataA_GeneralAssumptions!$D$144,X145+(InputDataA_GeneralAssumptions!$D$144-$I$145)/(InputDataA_GeneralAssumptions!$D$145-InputDataA_GeneralAssumptions!$D$7))</f>
      </c>
      <c r="Z145" s="26" t="n">
        <f aca="false">IF(Z143&gt;InputDataA_GeneralAssumptions!$D$145,InputDataA_GeneralAssumptions!$D$144,Y145+(InputDataA_GeneralAssumptions!$D$144-$I$145)/(InputDataA_GeneralAssumptions!$D$145-InputDataA_GeneralAssumptions!$D$7))</f>
      </c>
      <c r="AA145" s="26" t="n">
        <f aca="false">IF(AA143&gt;InputDataA_GeneralAssumptions!$D$145,InputDataA_GeneralAssumptions!$D$144,Z145+(InputDataA_GeneralAssumptions!$D$144-$I$145)/(InputDataA_GeneralAssumptions!$D$145-InputDataA_GeneralAssumptions!$D$7))</f>
      </c>
      <c r="AB145" s="26" t="n">
        <f aca="false">IF(AB143&gt;InputDataA_GeneralAssumptions!$D$145,InputDataA_GeneralAssumptions!$D$144,AA145+(InputDataA_GeneralAssumptions!$D$144-$I$145)/(InputDataA_GeneralAssumptions!$D$145-InputDataA_GeneralAssumptions!$D$7))</f>
      </c>
      <c r="AC145" s="26" t="n">
        <f aca="false">IF(AC143&gt;InputDataA_GeneralAssumptions!$D$145,InputDataA_GeneralAssumptions!$D$144,AB145+(InputDataA_GeneralAssumptions!$D$144-$I$145)/(InputDataA_GeneralAssumptions!$D$145-InputDataA_GeneralAssumptions!$D$7))</f>
      </c>
      <c r="AD145" s="26" t="n">
        <f aca="false">IF(AD143&gt;InputDataA_GeneralAssumptions!$D$145,InputDataA_GeneralAssumptions!$D$144,AC145+(InputDataA_GeneralAssumptions!$D$144-$I$145)/(InputDataA_GeneralAssumptions!$D$145-InputDataA_GeneralAssumptions!$D$7))</f>
      </c>
      <c r="AE145" s="26" t="n">
        <f aca="false">IF(AE143&gt;InputDataA_GeneralAssumptions!$D$145,InputDataA_GeneralAssumptions!$D$144,AD145+(InputDataA_GeneralAssumptions!$D$144-$I$145)/(InputDataA_GeneralAssumptions!$D$145-InputDataA_GeneralAssumptions!$D$7))</f>
      </c>
      <c r="AF145" s="26" t="n">
        <f aca="false">IF(AF143&gt;InputDataA_GeneralAssumptions!$D$145,InputDataA_GeneralAssumptions!$D$144,AE145+(InputDataA_GeneralAssumptions!$D$144-$I$145)/(InputDataA_GeneralAssumptions!$D$145-InputDataA_GeneralAssumptions!$D$7))</f>
      </c>
      <c r="AG145" s="26" t="n">
        <f aca="false">IF(AG143&gt;InputDataA_GeneralAssumptions!$D$145,InputDataA_GeneralAssumptions!$D$144,AF145+(InputDataA_GeneralAssumptions!$D$144-$I$145)/(InputDataA_GeneralAssumptions!$D$145-InputDataA_GeneralAssumptions!$D$7))</f>
      </c>
      <c r="AH145" s="26" t="n">
        <f aca="false">IF(AH143&gt;InputDataA_GeneralAssumptions!$D$145,InputDataA_GeneralAssumptions!$D$144,AG145+(InputDataA_GeneralAssumptions!$D$144-$I$145)/(InputDataA_GeneralAssumptions!$D$145-InputDataA_GeneralAssumptions!$D$7))</f>
      </c>
      <c r="AI145" s="26" t="n">
        <f aca="false">IF(AI143&gt;InputDataA_GeneralAssumptions!$D$145,InputDataA_GeneralAssumptions!$D$144,AH145+(InputDataA_GeneralAssumptions!$D$144-$I$145)/(InputDataA_GeneralAssumptions!$D$145-InputDataA_GeneralAssumptions!$D$7))</f>
      </c>
      <c r="AJ145" s="26" t="n">
        <f aca="false">IF(AJ143&gt;InputDataA_GeneralAssumptions!$D$145,InputDataA_GeneralAssumptions!$D$144,AI145+(InputDataA_GeneralAssumptions!$D$144-$I$145)/(InputDataA_GeneralAssumptions!$D$145-InputDataA_GeneralAssumptions!$D$7))</f>
      </c>
      <c r="AK145" s="26" t="n">
        <f aca="false">IF(AK143&gt;InputDataA_GeneralAssumptions!$D$145,InputDataA_GeneralAssumptions!$D$144,AJ145+(InputDataA_GeneralAssumptions!$D$144-$I$145)/(InputDataA_GeneralAssumptions!$D$145-InputDataA_GeneralAssumptions!$D$7))</f>
      </c>
      <c r="AL145" s="26" t="n">
        <f aca="false">IF(AL143&gt;InputDataA_GeneralAssumptions!$D$145,InputDataA_GeneralAssumptions!$D$144,AK145+(InputDataA_GeneralAssumptions!$D$144-$I$145)/(InputDataA_GeneralAssumptions!$D$145-InputDataA_GeneralAssumptions!$D$7))</f>
      </c>
      <c r="AM145" s="26" t="n">
        <f aca="false">IF(AM143&gt;InputDataA_GeneralAssumptions!$D$145,InputDataA_GeneralAssumptions!$D$144,AL145+(InputDataA_GeneralAssumptions!$D$144-$I$145)/(InputDataA_GeneralAssumptions!$D$145-InputDataA_GeneralAssumptions!$D$7))</f>
      </c>
      <c r="AN145" s="26" t="n">
        <f aca="false">IF(AN143&gt;InputDataA_GeneralAssumptions!$D$145,InputDataA_GeneralAssumptions!$D$144,AM145+(InputDataA_GeneralAssumptions!$D$144-$I$145)/(InputDataA_GeneralAssumptions!$D$145-InputDataA_GeneralAssumptions!$D$7))</f>
      </c>
      <c r="AO145" s="26" t="n">
        <f aca="false">IF(AO143&gt;InputDataA_GeneralAssumptions!$D$145,InputDataA_GeneralAssumptions!$D$144,AN145+(InputDataA_GeneralAssumptions!$D$144-$I$145)/(InputDataA_GeneralAssumptions!$D$145-InputDataA_GeneralAssumptions!$D$7))</f>
      </c>
      <c r="AP145" s="26" t="n">
        <f aca="false">IF(AP143&gt;InputDataA_GeneralAssumptions!$D$145,InputDataA_GeneralAssumptions!$D$144,AO145+(InputDataA_GeneralAssumptions!$D$144-$I$145)/(InputDataA_GeneralAssumptions!$D$145-InputDataA_GeneralAssumptions!$D$7))</f>
      </c>
      <c r="AQ145" s="26" t="n">
        <f aca="false">IF(AQ143&gt;InputDataA_GeneralAssumptions!$D$145,InputDataA_GeneralAssumptions!$D$144,AP145+(InputDataA_GeneralAssumptions!$D$144-$I$145)/(InputDataA_GeneralAssumptions!$D$145-InputDataA_GeneralAssumptions!$D$7))</f>
      </c>
      <c r="AR145" s="26" t="n">
        <f aca="false">IF(AR143&gt;InputDataA_GeneralAssumptions!$D$145,InputDataA_GeneralAssumptions!$D$144,AQ145+(InputDataA_GeneralAssumptions!$D$144-$I$145)/(InputDataA_GeneralAssumptions!$D$145-InputDataA_GeneralAssumptions!$D$7))</f>
      </c>
      <c r="AS145" s="26" t="n">
        <f aca="false">IF(AS143&gt;InputDataA_GeneralAssumptions!$D$145,InputDataA_GeneralAssumptions!$D$144,AR145+(InputDataA_GeneralAssumptions!$D$144-$I$145)/(InputDataA_GeneralAssumptions!$D$145-InputDataA_GeneralAssumptions!$D$7))</f>
      </c>
      <c r="AT145" s="26" t="n">
        <f aca="false">IF(AT143&gt;InputDataA_GeneralAssumptions!$D$145,InputDataA_GeneralAssumptions!$D$144,AS145+(InputDataA_GeneralAssumptions!$D$144-$I$145)/(InputDataA_GeneralAssumptions!$D$145-InputDataA_GeneralAssumptions!$D$7))</f>
      </c>
      <c r="AU145" s="26" t="n">
        <f aca="false">IF(AU143&gt;InputDataA_GeneralAssumptions!$D$145,InputDataA_GeneralAssumptions!$D$144,AT145+(InputDataA_GeneralAssumptions!$D$144-$I$145)/(InputDataA_GeneralAssumptions!$D$145-InputDataA_GeneralAssumptions!$D$7))</f>
      </c>
      <c r="AV145" s="26" t="n">
        <f aca="false">IF(AV143&gt;InputDataA_GeneralAssumptions!$D$145,InputDataA_GeneralAssumptions!$D$144,AU145+(InputDataA_GeneralAssumptions!$D$144-$I$145)/(InputDataA_GeneralAssumptions!$D$145-InputDataA_GeneralAssumptions!$D$7))</f>
      </c>
      <c r="AW145" s="26" t="n">
        <f aca="false">IF(AW143&gt;InputDataA_GeneralAssumptions!$D$145,InputDataA_GeneralAssumptions!$D$144,AV145+(InputDataA_GeneralAssumptions!$D$144-$I$145)/(InputDataA_GeneralAssumptions!$D$145-InputDataA_GeneralAssumptions!$D$7))</f>
      </c>
      <c r="AX145" s="26" t="n">
        <f aca="false">IF(AX143&gt;InputDataA_GeneralAssumptions!$D$145,InputDataA_GeneralAssumptions!$D$144,AW145+(InputDataA_GeneralAssumptions!$D$144-$I$145)/(InputDataA_GeneralAssumptions!$D$145-InputDataA_GeneralAssumptions!$D$7))</f>
      </c>
      <c r="AY145" s="26" t="n">
        <f aca="false">IF(AY143&gt;InputDataA_GeneralAssumptions!$D$145,InputDataA_GeneralAssumptions!$D$144,AX145+(InputDataA_GeneralAssumptions!$D$144-$I$145)/(InputDataA_GeneralAssumptions!$D$145-InputDataA_GeneralAssumptions!$D$7))</f>
      </c>
      <c r="AZ145" s="26" t="n">
        <f aca="false">IF(AZ143&gt;InputDataA_GeneralAssumptions!$D$145,InputDataA_GeneralAssumptions!$D$144,AY145+(InputDataA_GeneralAssumptions!$D$144-$I$145)/(InputDataA_GeneralAssumptions!$D$145-InputDataA_GeneralAssumptions!$D$7))</f>
      </c>
      <c r="BA145" s="26" t="n">
        <f aca="false">IF(BA143&gt;InputDataA_GeneralAssumptions!$D$145,InputDataA_GeneralAssumptions!$D$144,AZ145+(InputDataA_GeneralAssumptions!$D$144-$I$145)/(InputDataA_GeneralAssumptions!$D$145-InputDataA_GeneralAssumptions!$D$7))</f>
      </c>
      <c r="BB145" s="26" t="n">
        <f aca="false">IF(BB143&gt;InputDataA_GeneralAssumptions!$D$145,InputDataA_GeneralAssumptions!$D$144,BA145+(InputDataA_GeneralAssumptions!$D$144-$I$145)/(InputDataA_GeneralAssumptions!$D$145-InputDataA_GeneralAssumptions!$D$7))</f>
      </c>
      <c r="BC145" s="26" t="n">
        <f aca="false">IF(BC143&gt;InputDataA_GeneralAssumptions!$D$145,InputDataA_GeneralAssumptions!$D$144,BB145+(InputDataA_GeneralAssumptions!$D$144-$I$145)/(InputDataA_GeneralAssumptions!$D$145-InputDataA_GeneralAssumptions!$D$7))</f>
      </c>
      <c r="BD145" s="26" t="n">
        <f aca="false">IF(BD143&gt;InputDataA_GeneralAssumptions!$D$145,InputDataA_GeneralAssumptions!$D$144,BC145+(InputDataA_GeneralAssumptions!$D$144-$I$145)/(InputDataA_GeneralAssumptions!$D$145-InputDataA_GeneralAssumptions!$D$7))</f>
      </c>
      <c r="BE145" s="26" t="n">
        <f aca="false">IF(BE143&gt;InputDataA_GeneralAssumptions!$D$145,InputDataA_GeneralAssumptions!$D$144,BD145+(InputDataA_GeneralAssumptions!$D$144-$I$145)/(InputDataA_GeneralAssumptions!$D$145-InputDataA_GeneralAssumptions!$D$7))</f>
      </c>
      <c r="BF145" s="26" t="n">
        <f aca="false">IF(BF143&gt;InputDataA_GeneralAssumptions!$D$145,InputDataA_GeneralAssumptions!$D$144,BE145+(InputDataA_GeneralAssumptions!$D$144-$I$145)/(InputDataA_GeneralAssumptions!$D$145-InputDataA_GeneralAssumptions!$D$7))</f>
      </c>
      <c r="BG145" s="26" t="n">
        <f aca="false">IF(BG143&gt;InputDataA_GeneralAssumptions!$D$145,InputDataA_GeneralAssumptions!$D$144,BF145+(InputDataA_GeneralAssumptions!$D$144-$I$145)/(InputDataA_GeneralAssumptions!$D$145-InputDataA_GeneralAssumptions!$D$7))</f>
      </c>
      <c r="BH145" s="26" t="n">
        <f aca="false">IF(BH143&gt;InputDataA_GeneralAssumptions!$D$145,InputDataA_GeneralAssumptions!$D$144,BG145+(InputDataA_GeneralAssumptions!$D$144-$I$145)/(InputDataA_GeneralAssumptions!$D$145-InputDataA_GeneralAssumptions!$D$7))</f>
      </c>
      <c r="BI145" s="26" t="n">
        <f aca="false">IF(BI143&gt;InputDataA_GeneralAssumptions!$D$145,InputDataA_GeneralAssumptions!$D$144,BH145+(InputDataA_GeneralAssumptions!$D$144-$I$145)/(InputDataA_GeneralAssumptions!$D$145-InputDataA_GeneralAssumptions!$D$7))</f>
      </c>
      <c r="BJ145" s="26" t="n">
        <f aca="false">IF(BJ143&gt;InputDataA_GeneralAssumptions!$D$145,InputDataA_GeneralAssumptions!$D$144,BI145+(InputDataA_GeneralAssumptions!$D$144-$I$145)/(InputDataA_GeneralAssumptions!$D$145-InputDataA_GeneralAssumptions!$D$7))</f>
      </c>
      <c r="BK145" s="26" t="n">
        <f aca="false">IF(BK143&gt;InputDataA_GeneralAssumptions!$D$145,InputDataA_GeneralAssumptions!$D$144,BJ145+(InputDataA_GeneralAssumptions!$D$144-$I$145)/(InputDataA_GeneralAssumptions!$D$145-InputDataA_GeneralAssumptions!$D$7))</f>
      </c>
      <c r="BL145" s="26" t="n">
        <f aca="false">IF(BL143&gt;InputDataA_GeneralAssumptions!$D$145,InputDataA_GeneralAssumptions!$D$144,BK145+(InputDataA_GeneralAssumptions!$D$144-$I$145)/(InputDataA_GeneralAssumptions!$D$145-InputDataA_GeneralAssumptions!$D$7))</f>
      </c>
      <c r="BM145" s="26" t="n">
        <f aca="false">IF(BM143&gt;InputDataA_GeneralAssumptions!$D$145,InputDataA_GeneralAssumptions!$D$144,BL145+(InputDataA_GeneralAssumptions!$D$144-$I$145)/(InputDataA_GeneralAssumptions!$D$145-InputDataA_GeneralAssumptions!$D$7))</f>
      </c>
      <c r="BN145" s="26" t="n">
        <f aca="false">IF(BN143&gt;InputDataA_GeneralAssumptions!$D$145,InputDataA_GeneralAssumptions!$D$144,BM145+(InputDataA_GeneralAssumptions!$D$144-$I$145)/(InputDataA_GeneralAssumptions!$D$145-InputDataA_GeneralAssumptions!$D$7))</f>
      </c>
      <c r="BO145" s="26" t="n">
        <f aca="false">IF(BO143&gt;InputDataA_GeneralAssumptions!$D$145,InputDataA_GeneralAssumptions!$D$144,BN145+(InputDataA_GeneralAssumptions!$D$144-$I$145)/(InputDataA_GeneralAssumptions!$D$145-InputDataA_GeneralAssumptions!$D$7))</f>
      </c>
      <c r="BP145" s="26" t="n">
        <f aca="false">IF(BP143&gt;InputDataA_GeneralAssumptions!$D$145,InputDataA_GeneralAssumptions!$D$144,BO145+(InputDataA_GeneralAssumptions!$D$144-$I$145)/(InputDataA_GeneralAssumptions!$D$145-InputDataA_GeneralAssumptions!$D$7))</f>
      </c>
      <c r="BQ145" s="26" t="n">
        <f aca="false">IF(BQ143&gt;InputDataA_GeneralAssumptions!$D$145,InputDataA_GeneralAssumptions!$D$144,BP145+(InputDataA_GeneralAssumptions!$D$144-$I$145)/(InputDataA_GeneralAssumptions!$D$145-InputDataA_GeneralAssumptions!$D$7))</f>
      </c>
      <c r="BR145" s="26" t="n">
        <f aca="false">IF(BR143&gt;InputDataA_GeneralAssumptions!$D$145,InputDataA_GeneralAssumptions!$D$144,BQ145+(InputDataA_GeneralAssumptions!$D$144-$I$145)/(InputDataA_GeneralAssumptions!$D$145-InputDataA_GeneralAssumptions!$D$7))</f>
      </c>
      <c r="BS145" s="26" t="n">
        <f aca="false">IF(BS143&gt;InputDataA_GeneralAssumptions!$D$145,InputDataA_GeneralAssumptions!$D$144,BR145+(InputDataA_GeneralAssumptions!$D$144-$I$145)/(InputDataA_GeneralAssumptions!$D$145-InputDataA_GeneralAssumptions!$D$7))</f>
      </c>
      <c r="BT145" s="26" t="n">
        <f aca="false">IF(BT143&gt;InputDataA_GeneralAssumptions!$D$145,InputDataA_GeneralAssumptions!$D$144,BS145+(InputDataA_GeneralAssumptions!$D$144-$I$145)/(InputDataA_GeneralAssumptions!$D$145-InputDataA_GeneralAssumptions!$D$7))</f>
      </c>
      <c r="BU145" s="26" t="n">
        <f aca="false">IF(BU143&gt;InputDataA_GeneralAssumptions!$D$145,InputDataA_GeneralAssumptions!$D$144,BT145+(InputDataA_GeneralAssumptions!$D$144-$I$145)/(InputDataA_GeneralAssumptions!$D$145-InputDataA_GeneralAssumptions!$D$7))</f>
      </c>
      <c r="BV145" s="26" t="n">
        <f aca="false">IF(BV143&gt;InputDataA_GeneralAssumptions!$D$145,InputDataA_GeneralAssumptions!$D$144,BU145+(InputDataA_GeneralAssumptions!$D$144-$I$145)/(InputDataA_GeneralAssumptions!$D$145-InputDataA_GeneralAssumptions!$D$7))</f>
      </c>
      <c r="BW145" s="26" t="n">
        <f aca="false">IF(BW143&gt;InputDataA_GeneralAssumptions!$D$145,InputDataA_GeneralAssumptions!$D$144,BV145+(InputDataA_GeneralAssumptions!$D$144-$I$145)/(InputDataA_GeneralAssumptions!$D$145-InputDataA_GeneralAssumptions!$D$7))</f>
      </c>
    </row>
    <row r="146" s="13" customFormat="true" ht="15.75" hidden="false" customHeight="false" outlineLevel="0" collapsed="false">
      <c r="B146" s="54"/>
      <c r="C146" s="55"/>
      <c r="D146" s="262"/>
      <c r="E146" s="262"/>
      <c r="F146" s="106"/>
      <c r="G146" s="114" t="s">
        <v>222</v>
      </c>
      <c r="H146" s="112" t="str">
        <f aca="false">H145</f>
      </c>
      <c r="I146" s="115" t="n">
        <f aca="false">IF(VLOOKUP(InputDataA_GeneralAssumptions!$D$143,DataSummary!$A$111:$B$112,2,FALSE())=1,InputDataA_GeneralAssumptions!I144,InputDataA_GeneralAssumptions!I145)</f>
      </c>
      <c r="J146" s="115" t="n">
        <f aca="false">IF(DataSummary!$B$262=1,IF(VLOOKUP(InputDataA_GeneralAssumptions!$D$143,DataSummary!$A$111:$B$112,2,FALSE())=1,InputDataA_GeneralAssumptions!J144,InputDataA_GeneralAssumptions!J145),2*NORMSDIST(InputDataA_GeneralAssumptions!J137/SQRT(2))-1)</f>
      </c>
      <c r="K146" s="115" t="n">
        <f aca="false">IF(DataSummary!$B$262=1,IF(VLOOKUP(InputDataA_GeneralAssumptions!$D$143,DataSummary!$A$111:$B$112,2,FALSE())=1,InputDataA_GeneralAssumptions!K144,InputDataA_GeneralAssumptions!K145),2*NORMSDIST(InputDataA_GeneralAssumptions!K137/SQRT(2))-1)</f>
      </c>
      <c r="L146" s="115" t="n">
        <f aca="false">IF(DataSummary!$B$262=1,IF(VLOOKUP(InputDataA_GeneralAssumptions!$D$143,DataSummary!$A$111:$B$112,2,FALSE())=1,InputDataA_GeneralAssumptions!L144,InputDataA_GeneralAssumptions!L145),2*NORMSDIST(InputDataA_GeneralAssumptions!L137/SQRT(2))-1)</f>
      </c>
      <c r="M146" s="115" t="n">
        <f aca="false">IF(DataSummary!$B$262=1,IF(VLOOKUP(InputDataA_GeneralAssumptions!$D$143,DataSummary!$A$111:$B$112,2,FALSE())=1,InputDataA_GeneralAssumptions!M144,InputDataA_GeneralAssumptions!M145),2*NORMSDIST(InputDataA_GeneralAssumptions!M137/SQRT(2))-1)</f>
      </c>
      <c r="N146" s="115" t="n">
        <f aca="false">IF(DataSummary!$B$262=1,IF(VLOOKUP(InputDataA_GeneralAssumptions!$D$143,DataSummary!$A$111:$B$112,2,FALSE())=1,InputDataA_GeneralAssumptions!N144,InputDataA_GeneralAssumptions!N145),2*NORMSDIST(InputDataA_GeneralAssumptions!N137/SQRT(2))-1)</f>
      </c>
      <c r="O146" s="115" t="n">
        <f aca="false">IF(DataSummary!$B$262=1,IF(VLOOKUP(InputDataA_GeneralAssumptions!$D$143,DataSummary!$A$111:$B$112,2,FALSE())=1,InputDataA_GeneralAssumptions!O144,InputDataA_GeneralAssumptions!O145),2*NORMSDIST(InputDataA_GeneralAssumptions!O137/SQRT(2))-1)</f>
      </c>
      <c r="P146" s="115" t="n">
        <f aca="false">IF(DataSummary!$B$262=1,IF(VLOOKUP(InputDataA_GeneralAssumptions!$D$143,DataSummary!$A$111:$B$112,2,FALSE())=1,InputDataA_GeneralAssumptions!P144,InputDataA_GeneralAssumptions!P145),2*NORMSDIST(InputDataA_GeneralAssumptions!P137/SQRT(2))-1)</f>
      </c>
      <c r="Q146" s="115" t="n">
        <f aca="false">IF(DataSummary!$B$262=1,IF(VLOOKUP(InputDataA_GeneralAssumptions!$D$143,DataSummary!$A$111:$B$112,2,FALSE())=1,InputDataA_GeneralAssumptions!Q144,InputDataA_GeneralAssumptions!Q145),2*NORMSDIST(InputDataA_GeneralAssumptions!Q137/SQRT(2))-1)</f>
      </c>
      <c r="R146" s="115" t="n">
        <f aca="false">IF(DataSummary!$B$262=1,IF(VLOOKUP(InputDataA_GeneralAssumptions!$D$143,DataSummary!$A$111:$B$112,2,FALSE())=1,InputDataA_GeneralAssumptions!R144,InputDataA_GeneralAssumptions!R145),2*NORMSDIST(InputDataA_GeneralAssumptions!R137/SQRT(2))-1)</f>
      </c>
      <c r="S146" s="115" t="n">
        <f aca="false">IF(DataSummary!$B$262=1,IF(VLOOKUP(InputDataA_GeneralAssumptions!$D$143,DataSummary!$A$111:$B$112,2,FALSE())=1,InputDataA_GeneralAssumptions!S144,InputDataA_GeneralAssumptions!S145),2*NORMSDIST(InputDataA_GeneralAssumptions!S137/SQRT(2))-1)</f>
      </c>
      <c r="T146" s="115" t="n">
        <f aca="false">IF(DataSummary!$B$262=1,IF(VLOOKUP(InputDataA_GeneralAssumptions!$D$143,DataSummary!$A$111:$B$112,2,FALSE())=1,InputDataA_GeneralAssumptions!T144,InputDataA_GeneralAssumptions!T145),2*NORMSDIST(InputDataA_GeneralAssumptions!T137/SQRT(2))-1)</f>
      </c>
      <c r="U146" s="115" t="n">
        <f aca="false">IF(DataSummary!$B$262=1,IF(VLOOKUP(InputDataA_GeneralAssumptions!$D$143,DataSummary!$A$111:$B$112,2,FALSE())=1,InputDataA_GeneralAssumptions!U144,InputDataA_GeneralAssumptions!U145),2*NORMSDIST(InputDataA_GeneralAssumptions!U137/SQRT(2))-1)</f>
      </c>
      <c r="V146" s="115" t="n">
        <f aca="false">IF(DataSummary!$B$262=1,IF(VLOOKUP(InputDataA_GeneralAssumptions!$D$143,DataSummary!$A$111:$B$112,2,FALSE())=1,InputDataA_GeneralAssumptions!V144,InputDataA_GeneralAssumptions!V145),2*NORMSDIST(InputDataA_GeneralAssumptions!V137/SQRT(2))-1)</f>
      </c>
      <c r="W146" s="115" t="n">
        <f aca="false">IF(DataSummary!$B$262=1,IF(VLOOKUP(InputDataA_GeneralAssumptions!$D$143,DataSummary!$A$111:$B$112,2,FALSE())=1,InputDataA_GeneralAssumptions!W144,InputDataA_GeneralAssumptions!W145),2*NORMSDIST(InputDataA_GeneralAssumptions!W137/SQRT(2))-1)</f>
      </c>
      <c r="X146" s="115" t="n">
        <f aca="false">IF(DataSummary!$B$262=1,IF(VLOOKUP(InputDataA_GeneralAssumptions!$D$143,DataSummary!$A$111:$B$112,2,FALSE())=1,InputDataA_GeneralAssumptions!X144,InputDataA_GeneralAssumptions!X145),2*NORMSDIST(InputDataA_GeneralAssumptions!X137/SQRT(2))-1)</f>
      </c>
      <c r="Y146" s="115" t="n">
        <f aca="false">IF(DataSummary!$B$262=1,IF(VLOOKUP(InputDataA_GeneralAssumptions!$D$143,DataSummary!$A$111:$B$112,2,FALSE())=1,InputDataA_GeneralAssumptions!Y144,InputDataA_GeneralAssumptions!Y145),2*NORMSDIST(InputDataA_GeneralAssumptions!Y137/SQRT(2))-1)</f>
      </c>
      <c r="Z146" s="115" t="n">
        <f aca="false">IF(DataSummary!$B$262=1,IF(VLOOKUP(InputDataA_GeneralAssumptions!$D$143,DataSummary!$A$111:$B$112,2,FALSE())=1,InputDataA_GeneralAssumptions!Z144,InputDataA_GeneralAssumptions!Z145),2*NORMSDIST(InputDataA_GeneralAssumptions!Z137/SQRT(2))-1)</f>
      </c>
      <c r="AA146" s="115" t="n">
        <f aca="false">IF(DataSummary!$B$262=1,IF(VLOOKUP(InputDataA_GeneralAssumptions!$D$143,DataSummary!$A$111:$B$112,2,FALSE())=1,InputDataA_GeneralAssumptions!AA144,InputDataA_GeneralAssumptions!AA145),2*NORMSDIST(InputDataA_GeneralAssumptions!AA137/SQRT(2))-1)</f>
      </c>
      <c r="AB146" s="115" t="n">
        <f aca="false">IF(DataSummary!$B$262=1,IF(VLOOKUP(InputDataA_GeneralAssumptions!$D$143,DataSummary!$A$111:$B$112,2,FALSE())=1,InputDataA_GeneralAssumptions!AB144,InputDataA_GeneralAssumptions!AB145),2*NORMSDIST(InputDataA_GeneralAssumptions!AB137/SQRT(2))-1)</f>
      </c>
      <c r="AC146" s="115" t="n">
        <f aca="false">IF(DataSummary!$B$262=1,IF(VLOOKUP(InputDataA_GeneralAssumptions!$D$143,DataSummary!$A$111:$B$112,2,FALSE())=1,InputDataA_GeneralAssumptions!AC144,InputDataA_GeneralAssumptions!AC145),2*NORMSDIST(InputDataA_GeneralAssumptions!AC137/SQRT(2))-1)</f>
      </c>
      <c r="AD146" s="115" t="n">
        <f aca="false">IF(DataSummary!$B$262=1,IF(VLOOKUP(InputDataA_GeneralAssumptions!$D$143,DataSummary!$A$111:$B$112,2,FALSE())=1,InputDataA_GeneralAssumptions!AD144,InputDataA_GeneralAssumptions!AD145),2*NORMSDIST(InputDataA_GeneralAssumptions!AD137/SQRT(2))-1)</f>
      </c>
      <c r="AE146" s="115" t="n">
        <f aca="false">IF(DataSummary!$B$262=1,IF(VLOOKUP(InputDataA_GeneralAssumptions!$D$143,DataSummary!$A$111:$B$112,2,FALSE())=1,InputDataA_GeneralAssumptions!AE144,InputDataA_GeneralAssumptions!AE145),2*NORMSDIST(InputDataA_GeneralAssumptions!AE137/SQRT(2))-1)</f>
      </c>
      <c r="AF146" s="115" t="n">
        <f aca="false">IF(DataSummary!$B$262=1,IF(VLOOKUP(InputDataA_GeneralAssumptions!$D$143,DataSummary!$A$111:$B$112,2,FALSE())=1,InputDataA_GeneralAssumptions!AF144,InputDataA_GeneralAssumptions!AF145),2*NORMSDIST(InputDataA_GeneralAssumptions!AF137/SQRT(2))-1)</f>
      </c>
      <c r="AG146" s="115" t="n">
        <f aca="false">IF(DataSummary!$B$262=1,IF(VLOOKUP(InputDataA_GeneralAssumptions!$D$143,DataSummary!$A$111:$B$112,2,FALSE())=1,InputDataA_GeneralAssumptions!AG144,InputDataA_GeneralAssumptions!AG145),2*NORMSDIST(InputDataA_GeneralAssumptions!AG137/SQRT(2))-1)</f>
      </c>
      <c r="AH146" s="115" t="n">
        <f aca="false">IF(DataSummary!$B$262=1,IF(VLOOKUP(InputDataA_GeneralAssumptions!$D$143,DataSummary!$A$111:$B$112,2,FALSE())=1,InputDataA_GeneralAssumptions!AH144,InputDataA_GeneralAssumptions!AH145),2*NORMSDIST(InputDataA_GeneralAssumptions!AH137/SQRT(2))-1)</f>
      </c>
      <c r="AI146" s="115" t="n">
        <f aca="false">IF(DataSummary!$B$262=1,IF(VLOOKUP(InputDataA_GeneralAssumptions!$D$143,DataSummary!$A$111:$B$112,2,FALSE())=1,InputDataA_GeneralAssumptions!AI144,InputDataA_GeneralAssumptions!AI145),2*NORMSDIST(InputDataA_GeneralAssumptions!AI137/SQRT(2))-1)</f>
      </c>
      <c r="AJ146" s="115" t="n">
        <f aca="false">IF(DataSummary!$B$262=1,IF(VLOOKUP(InputDataA_GeneralAssumptions!$D$143,DataSummary!$A$111:$B$112,2,FALSE())=1,InputDataA_GeneralAssumptions!AJ144,InputDataA_GeneralAssumptions!AJ145),2*NORMSDIST(InputDataA_GeneralAssumptions!AJ137/SQRT(2))-1)</f>
      </c>
      <c r="AK146" s="115" t="n">
        <f aca="false">IF(DataSummary!$B$262=1,IF(VLOOKUP(InputDataA_GeneralAssumptions!$D$143,DataSummary!$A$111:$B$112,2,FALSE())=1,InputDataA_GeneralAssumptions!AK144,InputDataA_GeneralAssumptions!AK145),2*NORMSDIST(InputDataA_GeneralAssumptions!AK137/SQRT(2))-1)</f>
      </c>
      <c r="AL146" s="115" t="n">
        <f aca="false">IF(DataSummary!$B$262=1,IF(VLOOKUP(InputDataA_GeneralAssumptions!$D$143,DataSummary!$A$111:$B$112,2,FALSE())=1,InputDataA_GeneralAssumptions!AL144,InputDataA_GeneralAssumptions!AL145),2*NORMSDIST(InputDataA_GeneralAssumptions!AL137/SQRT(2))-1)</f>
      </c>
      <c r="AM146" s="115" t="n">
        <f aca="false">IF(DataSummary!$B$262=1,IF(VLOOKUP(InputDataA_GeneralAssumptions!$D$143,DataSummary!$A$111:$B$112,2,FALSE())=1,InputDataA_GeneralAssumptions!AM144,InputDataA_GeneralAssumptions!AM145),2*NORMSDIST(InputDataA_GeneralAssumptions!AM137/SQRT(2))-1)</f>
      </c>
      <c r="AN146" s="115" t="n">
        <f aca="false">IF(DataSummary!$B$262=1,IF(VLOOKUP(InputDataA_GeneralAssumptions!$D$143,DataSummary!$A$111:$B$112,2,FALSE())=1,InputDataA_GeneralAssumptions!AN144,InputDataA_GeneralAssumptions!AN145),2*NORMSDIST(InputDataA_GeneralAssumptions!AN137/SQRT(2))-1)</f>
      </c>
      <c r="AO146" s="115" t="n">
        <f aca="false">IF(DataSummary!$B$262=1,IF(VLOOKUP(InputDataA_GeneralAssumptions!$D$143,DataSummary!$A$111:$B$112,2,FALSE())=1,InputDataA_GeneralAssumptions!AO144,InputDataA_GeneralAssumptions!AO145),2*NORMSDIST(InputDataA_GeneralAssumptions!AO137/SQRT(2))-1)</f>
      </c>
      <c r="AP146" s="115" t="n">
        <f aca="false">IF(DataSummary!$B$262=1,IF(VLOOKUP(InputDataA_GeneralAssumptions!$D$143,DataSummary!$A$111:$B$112,2,FALSE())=1,InputDataA_GeneralAssumptions!AP144,InputDataA_GeneralAssumptions!AP145),2*NORMSDIST(InputDataA_GeneralAssumptions!AP137/SQRT(2))-1)</f>
      </c>
      <c r="AQ146" s="115" t="n">
        <f aca="false">IF(DataSummary!$B$262=1,IF(VLOOKUP(InputDataA_GeneralAssumptions!$D$143,DataSummary!$A$111:$B$112,2,FALSE())=1,InputDataA_GeneralAssumptions!AQ144,InputDataA_GeneralAssumptions!AQ145),2*NORMSDIST(InputDataA_GeneralAssumptions!AQ137/SQRT(2))-1)</f>
      </c>
      <c r="AR146" s="115" t="n">
        <f aca="false">IF(DataSummary!$B$262=1,IF(VLOOKUP(InputDataA_GeneralAssumptions!$D$143,DataSummary!$A$111:$B$112,2,FALSE())=1,InputDataA_GeneralAssumptions!AR144,InputDataA_GeneralAssumptions!AR145),2*NORMSDIST(InputDataA_GeneralAssumptions!AR137/SQRT(2))-1)</f>
      </c>
      <c r="AS146" s="115" t="n">
        <f aca="false">IF(DataSummary!$B$262=1,IF(VLOOKUP(InputDataA_GeneralAssumptions!$D$143,DataSummary!$A$111:$B$112,2,FALSE())=1,InputDataA_GeneralAssumptions!AS144,InputDataA_GeneralAssumptions!AS145),2*NORMSDIST(InputDataA_GeneralAssumptions!AS137/SQRT(2))-1)</f>
      </c>
      <c r="AT146" s="115" t="n">
        <f aca="false">IF(DataSummary!$B$262=1,IF(VLOOKUP(InputDataA_GeneralAssumptions!$D$143,DataSummary!$A$111:$B$112,2,FALSE())=1,InputDataA_GeneralAssumptions!AT144,InputDataA_GeneralAssumptions!AT145),2*NORMSDIST(InputDataA_GeneralAssumptions!AT137/SQRT(2))-1)</f>
      </c>
      <c r="AU146" s="115" t="n">
        <f aca="false">IF(DataSummary!$B$262=1,IF(VLOOKUP(InputDataA_GeneralAssumptions!$D$143,DataSummary!$A$111:$B$112,2,FALSE())=1,InputDataA_GeneralAssumptions!AU144,InputDataA_GeneralAssumptions!AU145),2*NORMSDIST(InputDataA_GeneralAssumptions!AU137/SQRT(2))-1)</f>
      </c>
      <c r="AV146" s="115" t="n">
        <f aca="false">IF(DataSummary!$B$262=1,IF(VLOOKUP(InputDataA_GeneralAssumptions!$D$143,DataSummary!$A$111:$B$112,2,FALSE())=1,InputDataA_GeneralAssumptions!AV144,InputDataA_GeneralAssumptions!AV145),2*NORMSDIST(InputDataA_GeneralAssumptions!AV137/SQRT(2))-1)</f>
      </c>
      <c r="AW146" s="115" t="n">
        <f aca="false">IF(DataSummary!$B$262=1,IF(VLOOKUP(InputDataA_GeneralAssumptions!$D$143,DataSummary!$A$111:$B$112,2,FALSE())=1,InputDataA_GeneralAssumptions!AW144,InputDataA_GeneralAssumptions!AW145),2*NORMSDIST(InputDataA_GeneralAssumptions!AW137/SQRT(2))-1)</f>
      </c>
      <c r="AX146" s="115" t="n">
        <f aca="false">IF(DataSummary!$B$262=1,IF(VLOOKUP(InputDataA_GeneralAssumptions!$D$143,DataSummary!$A$111:$B$112,2,FALSE())=1,InputDataA_GeneralAssumptions!AX144,InputDataA_GeneralAssumptions!AX145),2*NORMSDIST(InputDataA_GeneralAssumptions!AX137/SQRT(2))-1)</f>
      </c>
      <c r="AY146" s="115" t="n">
        <f aca="false">IF(DataSummary!$B$262=1,IF(VLOOKUP(InputDataA_GeneralAssumptions!$D$143,DataSummary!$A$111:$B$112,2,FALSE())=1,InputDataA_GeneralAssumptions!AY144,InputDataA_GeneralAssumptions!AY145),2*NORMSDIST(InputDataA_GeneralAssumptions!AY137/SQRT(2))-1)</f>
      </c>
      <c r="AZ146" s="115" t="n">
        <f aca="false">IF(DataSummary!$B$262=1,IF(VLOOKUP(InputDataA_GeneralAssumptions!$D$143,DataSummary!$A$111:$B$112,2,FALSE())=1,InputDataA_GeneralAssumptions!AZ144,InputDataA_GeneralAssumptions!AZ145),2*NORMSDIST(InputDataA_GeneralAssumptions!AZ137/SQRT(2))-1)</f>
      </c>
      <c r="BA146" s="115" t="n">
        <f aca="false">IF(DataSummary!$B$262=1,IF(VLOOKUP(InputDataA_GeneralAssumptions!$D$143,DataSummary!$A$111:$B$112,2,FALSE())=1,InputDataA_GeneralAssumptions!BA144,InputDataA_GeneralAssumptions!BA145),2*NORMSDIST(InputDataA_GeneralAssumptions!BA137/SQRT(2))-1)</f>
      </c>
      <c r="BB146" s="115" t="n">
        <f aca="false">IF(DataSummary!$B$262=1,IF(VLOOKUP(InputDataA_GeneralAssumptions!$D$143,DataSummary!$A$111:$B$112,2,FALSE())=1,InputDataA_GeneralAssumptions!BB144,InputDataA_GeneralAssumptions!BB145),2*NORMSDIST(InputDataA_GeneralAssumptions!BB137/SQRT(2))-1)</f>
      </c>
      <c r="BC146" s="115" t="n">
        <f aca="false">IF(DataSummary!$B$262=1,IF(VLOOKUP(InputDataA_GeneralAssumptions!$D$143,DataSummary!$A$111:$B$112,2,FALSE())=1,InputDataA_GeneralAssumptions!BC144,InputDataA_GeneralAssumptions!BC145),2*NORMSDIST(InputDataA_GeneralAssumptions!BC137/SQRT(2))-1)</f>
      </c>
      <c r="BD146" s="115" t="n">
        <f aca="false">IF(DataSummary!$B$262=1,IF(VLOOKUP(InputDataA_GeneralAssumptions!$D$143,DataSummary!$A$111:$B$112,2,FALSE())=1,InputDataA_GeneralAssumptions!BD144,InputDataA_GeneralAssumptions!BD145),2*NORMSDIST(InputDataA_GeneralAssumptions!BD137/SQRT(2))-1)</f>
      </c>
      <c r="BE146" s="115" t="n">
        <f aca="false">IF(DataSummary!$B$262=1,IF(VLOOKUP(InputDataA_GeneralAssumptions!$D$143,DataSummary!$A$111:$B$112,2,FALSE())=1,InputDataA_GeneralAssumptions!BE144,InputDataA_GeneralAssumptions!BE145),2*NORMSDIST(InputDataA_GeneralAssumptions!BE137/SQRT(2))-1)</f>
      </c>
      <c r="BF146" s="115" t="n">
        <f aca="false">IF(DataSummary!$B$262=1,IF(VLOOKUP(InputDataA_GeneralAssumptions!$D$143,DataSummary!$A$111:$B$112,2,FALSE())=1,InputDataA_GeneralAssumptions!BF144,InputDataA_GeneralAssumptions!BF145),2*NORMSDIST(InputDataA_GeneralAssumptions!BF137/SQRT(2))-1)</f>
      </c>
      <c r="BG146" s="115" t="n">
        <f aca="false">IF(DataSummary!$B$262=1,IF(VLOOKUP(InputDataA_GeneralAssumptions!$D$143,DataSummary!$A$111:$B$112,2,FALSE())=1,InputDataA_GeneralAssumptions!BG144,InputDataA_GeneralAssumptions!BG145),2*NORMSDIST(InputDataA_GeneralAssumptions!BG137/SQRT(2))-1)</f>
      </c>
      <c r="BH146" s="115" t="n">
        <f aca="false">IF(DataSummary!$B$262=1,IF(VLOOKUP(InputDataA_GeneralAssumptions!$D$143,DataSummary!$A$111:$B$112,2,FALSE())=1,InputDataA_GeneralAssumptions!BH144,InputDataA_GeneralAssumptions!BH145),2*NORMSDIST(InputDataA_GeneralAssumptions!BH137/SQRT(2))-1)</f>
      </c>
      <c r="BI146" s="115" t="n">
        <f aca="false">IF(DataSummary!$B$262=1,IF(VLOOKUP(InputDataA_GeneralAssumptions!$D$143,DataSummary!$A$111:$B$112,2,FALSE())=1,InputDataA_GeneralAssumptions!BI144,InputDataA_GeneralAssumptions!BI145),2*NORMSDIST(InputDataA_GeneralAssumptions!BI137/SQRT(2))-1)</f>
      </c>
      <c r="BJ146" s="115" t="n">
        <f aca="false">IF(DataSummary!$B$262=1,IF(VLOOKUP(InputDataA_GeneralAssumptions!$D$143,DataSummary!$A$111:$B$112,2,FALSE())=1,InputDataA_GeneralAssumptions!BJ144,InputDataA_GeneralAssumptions!BJ145),2*NORMSDIST(InputDataA_GeneralAssumptions!BJ137/SQRT(2))-1)</f>
      </c>
      <c r="BK146" s="115" t="n">
        <f aca="false">IF(DataSummary!$B$262=1,IF(VLOOKUP(InputDataA_GeneralAssumptions!$D$143,DataSummary!$A$111:$B$112,2,FALSE())=1,InputDataA_GeneralAssumptions!BK144,InputDataA_GeneralAssumptions!BK145),2*NORMSDIST(InputDataA_GeneralAssumptions!BK137/SQRT(2))-1)</f>
      </c>
      <c r="BL146" s="115" t="n">
        <f aca="false">IF(DataSummary!$B$262=1,IF(VLOOKUP(InputDataA_GeneralAssumptions!$D$143,DataSummary!$A$111:$B$112,2,FALSE())=1,InputDataA_GeneralAssumptions!BL144,InputDataA_GeneralAssumptions!BL145),2*NORMSDIST(InputDataA_GeneralAssumptions!BL137/SQRT(2))-1)</f>
      </c>
      <c r="BM146" s="115" t="n">
        <f aca="false">IF(DataSummary!$B$262=1,IF(VLOOKUP(InputDataA_GeneralAssumptions!$D$143,DataSummary!$A$111:$B$112,2,FALSE())=1,InputDataA_GeneralAssumptions!BM144,InputDataA_GeneralAssumptions!BM145),2*NORMSDIST(InputDataA_GeneralAssumptions!BM137/SQRT(2))-1)</f>
      </c>
      <c r="BN146" s="115" t="n">
        <f aca="false">IF(DataSummary!$B$262=1,IF(VLOOKUP(InputDataA_GeneralAssumptions!$D$143,DataSummary!$A$111:$B$112,2,FALSE())=1,InputDataA_GeneralAssumptions!BN144,InputDataA_GeneralAssumptions!BN145),2*NORMSDIST(InputDataA_GeneralAssumptions!BN137/SQRT(2))-1)</f>
      </c>
      <c r="BO146" s="115" t="n">
        <f aca="false">IF(DataSummary!$B$262=1,IF(VLOOKUP(InputDataA_GeneralAssumptions!$D$143,DataSummary!$A$111:$B$112,2,FALSE())=1,InputDataA_GeneralAssumptions!BO144,InputDataA_GeneralAssumptions!BO145),2*NORMSDIST(InputDataA_GeneralAssumptions!BO137/SQRT(2))-1)</f>
      </c>
      <c r="BP146" s="115" t="n">
        <f aca="false">IF(DataSummary!$B$262=1,IF(VLOOKUP(InputDataA_GeneralAssumptions!$D$143,DataSummary!$A$111:$B$112,2,FALSE())=1,InputDataA_GeneralAssumptions!BP144,InputDataA_GeneralAssumptions!BP145),2*NORMSDIST(InputDataA_GeneralAssumptions!BP137/SQRT(2))-1)</f>
      </c>
      <c r="BQ146" s="115" t="n">
        <f aca="false">IF(DataSummary!$B$262=1,IF(VLOOKUP(InputDataA_GeneralAssumptions!$D$143,DataSummary!$A$111:$B$112,2,FALSE())=1,InputDataA_GeneralAssumptions!BQ144,InputDataA_GeneralAssumptions!BQ145),2*NORMSDIST(InputDataA_GeneralAssumptions!BQ137/SQRT(2))-1)</f>
      </c>
      <c r="BR146" s="115" t="n">
        <f aca="false">IF(DataSummary!$B$262=1,IF(VLOOKUP(InputDataA_GeneralAssumptions!$D$143,DataSummary!$A$111:$B$112,2,FALSE())=1,InputDataA_GeneralAssumptions!BR144,InputDataA_GeneralAssumptions!BR145),2*NORMSDIST(InputDataA_GeneralAssumptions!BR137/SQRT(2))-1)</f>
      </c>
      <c r="BS146" s="115" t="n">
        <f aca="false">IF(DataSummary!$B$262=1,IF(VLOOKUP(InputDataA_GeneralAssumptions!$D$143,DataSummary!$A$111:$B$112,2,FALSE())=1,InputDataA_GeneralAssumptions!BS144,InputDataA_GeneralAssumptions!BS145),2*NORMSDIST(InputDataA_GeneralAssumptions!BS137/SQRT(2))-1)</f>
      </c>
      <c r="BT146" s="115" t="n">
        <f aca="false">IF(DataSummary!$B$262=1,IF(VLOOKUP(InputDataA_GeneralAssumptions!$D$143,DataSummary!$A$111:$B$112,2,FALSE())=1,InputDataA_GeneralAssumptions!BT144,InputDataA_GeneralAssumptions!BT145),2*NORMSDIST(InputDataA_GeneralAssumptions!BT137/SQRT(2))-1)</f>
      </c>
      <c r="BU146" s="115" t="n">
        <f aca="false">IF(DataSummary!$B$262=1,IF(VLOOKUP(InputDataA_GeneralAssumptions!$D$143,DataSummary!$A$111:$B$112,2,FALSE())=1,InputDataA_GeneralAssumptions!BU144,InputDataA_GeneralAssumptions!BU145),2*NORMSDIST(InputDataA_GeneralAssumptions!BU137/SQRT(2))-1)</f>
      </c>
      <c r="BV146" s="115" t="n">
        <f aca="false">IF(DataSummary!$B$262=1,IF(VLOOKUP(InputDataA_GeneralAssumptions!$D$143,DataSummary!$A$111:$B$112,2,FALSE())=1,InputDataA_GeneralAssumptions!BV144,InputDataA_GeneralAssumptions!BV145),2*NORMSDIST(InputDataA_GeneralAssumptions!BV137/SQRT(2))-1)</f>
      </c>
      <c r="BW146" s="115" t="n">
        <f aca="false">IF(DataSummary!$B$262=1,IF(VLOOKUP(InputDataA_GeneralAssumptions!$D$143,DataSummary!$A$111:$B$112,2,FALSE())=1,InputDataA_GeneralAssumptions!BW144,InputDataA_GeneralAssumptions!BW145),2*NORMSDIST(InputDataA_GeneralAssumptions!BW137/SQRT(2))-1)</f>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c>
      <c r="G148" s="107" t="s">
        <v>120</v>
      </c>
      <c r="H148" s="108" t="s">
        <v>121</v>
      </c>
      <c r="I148" s="109" t="n">
        <f aca="false">I149</f>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c>
      <c r="I149" s="26" t="n">
        <f aca="false">E139</f>
      </c>
      <c r="J149" s="26" t="n">
        <f aca="false">IF(J143&gt;InputDataA_GeneralAssumptions!$E$145,InputDataA_GeneralAssumptions!$E$144,I149+(InputDataA_GeneralAssumptions!$E$144-$I$149)/(InputDataA_GeneralAssumptions!$E$145-InputDataA_GeneralAssumptions!$D$7))</f>
      </c>
      <c r="K149" s="26" t="n">
        <f aca="false">IF(K143&gt;InputDataA_GeneralAssumptions!$E$145,InputDataA_GeneralAssumptions!$E$144,J149+(InputDataA_GeneralAssumptions!$E$144-$I$149)/(InputDataA_GeneralAssumptions!$E$145-InputDataA_GeneralAssumptions!$D$7))</f>
      </c>
      <c r="L149" s="26" t="n">
        <f aca="false">IF(L143&gt;InputDataA_GeneralAssumptions!$E$145,InputDataA_GeneralAssumptions!$E$144,K149+(InputDataA_GeneralAssumptions!$E$144-$I$149)/(InputDataA_GeneralAssumptions!$E$145-InputDataA_GeneralAssumptions!$D$7))</f>
      </c>
      <c r="M149" s="26" t="n">
        <f aca="false">IF(M143&gt;InputDataA_GeneralAssumptions!$E$145,InputDataA_GeneralAssumptions!$E$144,L149+(InputDataA_GeneralAssumptions!$E$144-$I$149)/(InputDataA_GeneralAssumptions!$E$145-InputDataA_GeneralAssumptions!$D$7))</f>
      </c>
      <c r="N149" s="26" t="n">
        <f aca="false">IF(N143&gt;InputDataA_GeneralAssumptions!$E$145,InputDataA_GeneralAssumptions!$E$144,M149+(InputDataA_GeneralAssumptions!$E$144-$I$149)/(InputDataA_GeneralAssumptions!$E$145-InputDataA_GeneralAssumptions!$D$7))</f>
      </c>
      <c r="O149" s="26" t="n">
        <f aca="false">IF(O143&gt;InputDataA_GeneralAssumptions!$E$145,InputDataA_GeneralAssumptions!$E$144,N149+(InputDataA_GeneralAssumptions!$E$144-$I$149)/(InputDataA_GeneralAssumptions!$E$145-InputDataA_GeneralAssumptions!$D$7))</f>
      </c>
      <c r="P149" s="26" t="n">
        <f aca="false">IF(P143&gt;InputDataA_GeneralAssumptions!$E$145,InputDataA_GeneralAssumptions!$E$144,O149+(InputDataA_GeneralAssumptions!$E$144-$I$149)/(InputDataA_GeneralAssumptions!$E$145-InputDataA_GeneralAssumptions!$D$7))</f>
      </c>
      <c r="Q149" s="26" t="n">
        <f aca="false">IF(Q143&gt;InputDataA_GeneralAssumptions!$E$145,InputDataA_GeneralAssumptions!$E$144,P149+(InputDataA_GeneralAssumptions!$E$144-$I$149)/(InputDataA_GeneralAssumptions!$E$145-InputDataA_GeneralAssumptions!$D$7))</f>
      </c>
      <c r="R149" s="26" t="n">
        <f aca="false">IF(R143&gt;InputDataA_GeneralAssumptions!$E$145,InputDataA_GeneralAssumptions!$E$144,Q149+(InputDataA_GeneralAssumptions!$E$144-$I$149)/(InputDataA_GeneralAssumptions!$E$145-InputDataA_GeneralAssumptions!$D$7))</f>
      </c>
      <c r="S149" s="26" t="n">
        <f aca="false">IF(S143&gt;InputDataA_GeneralAssumptions!$E$145,InputDataA_GeneralAssumptions!$E$144,R149+(InputDataA_GeneralAssumptions!$E$144-$I$149)/(InputDataA_GeneralAssumptions!$E$145-InputDataA_GeneralAssumptions!$D$7))</f>
      </c>
      <c r="T149" s="26" t="n">
        <f aca="false">IF(T143&gt;InputDataA_GeneralAssumptions!$E$145,InputDataA_GeneralAssumptions!$E$144,S149+(InputDataA_GeneralAssumptions!$E$144-$I$149)/(InputDataA_GeneralAssumptions!$E$145-InputDataA_GeneralAssumptions!$D$7))</f>
      </c>
      <c r="U149" s="26" t="n">
        <f aca="false">IF(U143&gt;InputDataA_GeneralAssumptions!$E$145,InputDataA_GeneralAssumptions!$E$144,T149+(InputDataA_GeneralAssumptions!$E$144-$I$149)/(InputDataA_GeneralAssumptions!$E$145-InputDataA_GeneralAssumptions!$D$7))</f>
      </c>
      <c r="V149" s="26" t="n">
        <f aca="false">IF(V143&gt;InputDataA_GeneralAssumptions!$E$145,InputDataA_GeneralAssumptions!$E$144,U149+(InputDataA_GeneralAssumptions!$E$144-$I$149)/(InputDataA_GeneralAssumptions!$E$145-InputDataA_GeneralAssumptions!$D$7))</f>
      </c>
      <c r="W149" s="26" t="n">
        <f aca="false">IF(W143&gt;InputDataA_GeneralAssumptions!$E$145,InputDataA_GeneralAssumptions!$E$144,V149+(InputDataA_GeneralAssumptions!$E$144-$I$149)/(InputDataA_GeneralAssumptions!$E$145-InputDataA_GeneralAssumptions!$D$7))</f>
      </c>
      <c r="X149" s="26" t="n">
        <f aca="false">IF(X143&gt;InputDataA_GeneralAssumptions!$E$145,InputDataA_GeneralAssumptions!$E$144,W149+(InputDataA_GeneralAssumptions!$E$144-$I$149)/(InputDataA_GeneralAssumptions!$E$145-InputDataA_GeneralAssumptions!$D$7))</f>
      </c>
      <c r="Y149" s="26" t="n">
        <f aca="false">IF(Y143&gt;InputDataA_GeneralAssumptions!$E$145,InputDataA_GeneralAssumptions!$E$144,X149+(InputDataA_GeneralAssumptions!$E$144-$I$149)/(InputDataA_GeneralAssumptions!$E$145-InputDataA_GeneralAssumptions!$D$7))</f>
      </c>
      <c r="Z149" s="26" t="n">
        <f aca="false">IF(Z143&gt;InputDataA_GeneralAssumptions!$E$145,InputDataA_GeneralAssumptions!$E$144,Y149+(InputDataA_GeneralAssumptions!$E$144-$I$149)/(InputDataA_GeneralAssumptions!$E$145-InputDataA_GeneralAssumptions!$D$7))</f>
      </c>
      <c r="AA149" s="26" t="n">
        <f aca="false">IF(AA143&gt;InputDataA_GeneralAssumptions!$E$145,InputDataA_GeneralAssumptions!$E$144,Z149+(InputDataA_GeneralAssumptions!$E$144-$I$149)/(InputDataA_GeneralAssumptions!$E$145-InputDataA_GeneralAssumptions!$D$7))</f>
      </c>
      <c r="AB149" s="26" t="n">
        <f aca="false">IF(AB143&gt;InputDataA_GeneralAssumptions!$E$145,InputDataA_GeneralAssumptions!$E$144,AA149+(InputDataA_GeneralAssumptions!$E$144-$I$149)/(InputDataA_GeneralAssumptions!$E$145-InputDataA_GeneralAssumptions!$D$7))</f>
      </c>
      <c r="AC149" s="26" t="n">
        <f aca="false">IF(AC143&gt;InputDataA_GeneralAssumptions!$E$145,InputDataA_GeneralAssumptions!$E$144,AB149+(InputDataA_GeneralAssumptions!$E$144-$I$149)/(InputDataA_GeneralAssumptions!$E$145-InputDataA_GeneralAssumptions!$D$7))</f>
      </c>
      <c r="AD149" s="26" t="n">
        <f aca="false">IF(AD143&gt;InputDataA_GeneralAssumptions!$E$145,InputDataA_GeneralAssumptions!$E$144,AC149+(InputDataA_GeneralAssumptions!$E$144-$I$149)/(InputDataA_GeneralAssumptions!$E$145-InputDataA_GeneralAssumptions!$D$7))</f>
      </c>
      <c r="AE149" s="26" t="n">
        <f aca="false">IF(AE143&gt;InputDataA_GeneralAssumptions!$E$145,InputDataA_GeneralAssumptions!$E$144,AD149+(InputDataA_GeneralAssumptions!$E$144-$I$149)/(InputDataA_GeneralAssumptions!$E$145-InputDataA_GeneralAssumptions!$D$7))</f>
      </c>
      <c r="AF149" s="26" t="n">
        <f aca="false">IF(AF143&gt;InputDataA_GeneralAssumptions!$E$145,InputDataA_GeneralAssumptions!$E$144,AE149+(InputDataA_GeneralAssumptions!$E$144-$I$149)/(InputDataA_GeneralAssumptions!$E$145-InputDataA_GeneralAssumptions!$D$7))</f>
      </c>
      <c r="AG149" s="26" t="n">
        <f aca="false">IF(AG143&gt;InputDataA_GeneralAssumptions!$E$145,InputDataA_GeneralAssumptions!$E$144,AF149+(InputDataA_GeneralAssumptions!$E$144-$I$149)/(InputDataA_GeneralAssumptions!$E$145-InputDataA_GeneralAssumptions!$D$7))</f>
      </c>
      <c r="AH149" s="26" t="n">
        <f aca="false">IF(AH143&gt;InputDataA_GeneralAssumptions!$E$145,InputDataA_GeneralAssumptions!$E$144,AG149+(InputDataA_GeneralAssumptions!$E$144-$I$149)/(InputDataA_GeneralAssumptions!$E$145-InputDataA_GeneralAssumptions!$D$7))</f>
      </c>
      <c r="AI149" s="26" t="n">
        <f aca="false">IF(AI143&gt;InputDataA_GeneralAssumptions!$E$145,InputDataA_GeneralAssumptions!$E$144,AH149+(InputDataA_GeneralAssumptions!$E$144-$I$149)/(InputDataA_GeneralAssumptions!$E$145-InputDataA_GeneralAssumptions!$D$7))</f>
      </c>
      <c r="AJ149" s="26" t="n">
        <f aca="false">IF(AJ143&gt;InputDataA_GeneralAssumptions!$E$145,InputDataA_GeneralAssumptions!$E$144,AI149+(InputDataA_GeneralAssumptions!$E$144-$I$149)/(InputDataA_GeneralAssumptions!$E$145-InputDataA_GeneralAssumptions!$D$7))</f>
      </c>
      <c r="AK149" s="26" t="n">
        <f aca="false">IF(AK143&gt;InputDataA_GeneralAssumptions!$E$145,InputDataA_GeneralAssumptions!$E$144,AJ149+(InputDataA_GeneralAssumptions!$E$144-$I$149)/(InputDataA_GeneralAssumptions!$E$145-InputDataA_GeneralAssumptions!$D$7))</f>
      </c>
      <c r="AL149" s="26" t="n">
        <f aca="false">IF(AL143&gt;InputDataA_GeneralAssumptions!$E$145,InputDataA_GeneralAssumptions!$E$144,AK149+(InputDataA_GeneralAssumptions!$E$144-$I$149)/(InputDataA_GeneralAssumptions!$E$145-InputDataA_GeneralAssumptions!$D$7))</f>
      </c>
      <c r="AM149" s="26" t="n">
        <f aca="false">IF(AM143&gt;InputDataA_GeneralAssumptions!$E$145,InputDataA_GeneralAssumptions!$E$144,AL149+(InputDataA_GeneralAssumptions!$E$144-$I$149)/(InputDataA_GeneralAssumptions!$E$145-InputDataA_GeneralAssumptions!$D$7))</f>
      </c>
      <c r="AN149" s="26" t="n">
        <f aca="false">IF(AN143&gt;InputDataA_GeneralAssumptions!$E$145,InputDataA_GeneralAssumptions!$E$144,AM149+(InputDataA_GeneralAssumptions!$E$144-$I$149)/(InputDataA_GeneralAssumptions!$E$145-InputDataA_GeneralAssumptions!$D$7))</f>
      </c>
      <c r="AO149" s="26" t="n">
        <f aca="false">IF(AO143&gt;InputDataA_GeneralAssumptions!$E$145,InputDataA_GeneralAssumptions!$E$144,AN149+(InputDataA_GeneralAssumptions!$E$144-$I$149)/(InputDataA_GeneralAssumptions!$E$145-InputDataA_GeneralAssumptions!$D$7))</f>
      </c>
      <c r="AP149" s="26" t="n">
        <f aca="false">IF(AP143&gt;InputDataA_GeneralAssumptions!$E$145,InputDataA_GeneralAssumptions!$E$144,AO149+(InputDataA_GeneralAssumptions!$E$144-$I$149)/(InputDataA_GeneralAssumptions!$E$145-InputDataA_GeneralAssumptions!$D$7))</f>
      </c>
      <c r="AQ149" s="26" t="n">
        <f aca="false">IF(AQ143&gt;InputDataA_GeneralAssumptions!$E$145,InputDataA_GeneralAssumptions!$E$144,AP149+(InputDataA_GeneralAssumptions!$E$144-$I$149)/(InputDataA_GeneralAssumptions!$E$145-InputDataA_GeneralAssumptions!$D$7))</f>
      </c>
      <c r="AR149" s="26" t="n">
        <f aca="false">IF(AR143&gt;InputDataA_GeneralAssumptions!$E$145,InputDataA_GeneralAssumptions!$E$144,AQ149+(InputDataA_GeneralAssumptions!$E$144-$I$149)/(InputDataA_GeneralAssumptions!$E$145-InputDataA_GeneralAssumptions!$D$7))</f>
      </c>
      <c r="AS149" s="26" t="n">
        <f aca="false">IF(AS143&gt;InputDataA_GeneralAssumptions!$E$145,InputDataA_GeneralAssumptions!$E$144,AR149+(InputDataA_GeneralAssumptions!$E$144-$I$149)/(InputDataA_GeneralAssumptions!$E$145-InputDataA_GeneralAssumptions!$D$7))</f>
      </c>
      <c r="AT149" s="26" t="n">
        <f aca="false">IF(AT143&gt;InputDataA_GeneralAssumptions!$E$145,InputDataA_GeneralAssumptions!$E$144,AS149+(InputDataA_GeneralAssumptions!$E$144-$I$149)/(InputDataA_GeneralAssumptions!$E$145-InputDataA_GeneralAssumptions!$D$7))</f>
      </c>
      <c r="AU149" s="26" t="n">
        <f aca="false">IF(AU143&gt;InputDataA_GeneralAssumptions!$E$145,InputDataA_GeneralAssumptions!$E$144,AT149+(InputDataA_GeneralAssumptions!$E$144-$I$149)/(InputDataA_GeneralAssumptions!$E$145-InputDataA_GeneralAssumptions!$D$7))</f>
      </c>
      <c r="AV149" s="26" t="n">
        <f aca="false">IF(AV143&gt;InputDataA_GeneralAssumptions!$E$145,InputDataA_GeneralAssumptions!$E$144,AU149+(InputDataA_GeneralAssumptions!$E$144-$I$149)/(InputDataA_GeneralAssumptions!$E$145-InputDataA_GeneralAssumptions!$D$7))</f>
      </c>
      <c r="AW149" s="26" t="n">
        <f aca="false">IF(AW143&gt;InputDataA_GeneralAssumptions!$E$145,InputDataA_GeneralAssumptions!$E$144,AV149+(InputDataA_GeneralAssumptions!$E$144-$I$149)/(InputDataA_GeneralAssumptions!$E$145-InputDataA_GeneralAssumptions!$D$7))</f>
      </c>
      <c r="AX149" s="26" t="n">
        <f aca="false">IF(AX143&gt;InputDataA_GeneralAssumptions!$E$145,InputDataA_GeneralAssumptions!$E$144,AW149+(InputDataA_GeneralAssumptions!$E$144-$I$149)/(InputDataA_GeneralAssumptions!$E$145-InputDataA_GeneralAssumptions!$D$7))</f>
      </c>
      <c r="AY149" s="26" t="n">
        <f aca="false">IF(AY143&gt;InputDataA_GeneralAssumptions!$E$145,InputDataA_GeneralAssumptions!$E$144,AX149+(InputDataA_GeneralAssumptions!$E$144-$I$149)/(InputDataA_GeneralAssumptions!$E$145-InputDataA_GeneralAssumptions!$D$7))</f>
      </c>
      <c r="AZ149" s="26" t="n">
        <f aca="false">IF(AZ143&gt;InputDataA_GeneralAssumptions!$E$145,InputDataA_GeneralAssumptions!$E$144,AY149+(InputDataA_GeneralAssumptions!$E$144-$I$149)/(InputDataA_GeneralAssumptions!$E$145-InputDataA_GeneralAssumptions!$D$7))</f>
      </c>
      <c r="BA149" s="26" t="n">
        <f aca="false">IF(BA143&gt;InputDataA_GeneralAssumptions!$E$145,InputDataA_GeneralAssumptions!$E$144,AZ149+(InputDataA_GeneralAssumptions!$E$144-$I$149)/(InputDataA_GeneralAssumptions!$E$145-InputDataA_GeneralAssumptions!$D$7))</f>
      </c>
      <c r="BB149" s="26" t="n">
        <f aca="false">IF(BB143&gt;InputDataA_GeneralAssumptions!$E$145,InputDataA_GeneralAssumptions!$E$144,BA149+(InputDataA_GeneralAssumptions!$E$144-$I$149)/(InputDataA_GeneralAssumptions!$E$145-InputDataA_GeneralAssumptions!$D$7))</f>
      </c>
      <c r="BC149" s="26" t="n">
        <f aca="false">IF(BC143&gt;InputDataA_GeneralAssumptions!$E$145,InputDataA_GeneralAssumptions!$E$144,BB149+(InputDataA_GeneralAssumptions!$E$144-$I$149)/(InputDataA_GeneralAssumptions!$E$145-InputDataA_GeneralAssumptions!$D$7))</f>
      </c>
      <c r="BD149" s="26" t="n">
        <f aca="false">IF(BD143&gt;InputDataA_GeneralAssumptions!$E$145,InputDataA_GeneralAssumptions!$E$144,BC149+(InputDataA_GeneralAssumptions!$E$144-$I$149)/(InputDataA_GeneralAssumptions!$E$145-InputDataA_GeneralAssumptions!$D$7))</f>
      </c>
      <c r="BE149" s="26" t="n">
        <f aca="false">IF(BE143&gt;InputDataA_GeneralAssumptions!$E$145,InputDataA_GeneralAssumptions!$E$144,BD149+(InputDataA_GeneralAssumptions!$E$144-$I$149)/(InputDataA_GeneralAssumptions!$E$145-InputDataA_GeneralAssumptions!$D$7))</f>
      </c>
      <c r="BF149" s="26" t="n">
        <f aca="false">IF(BF143&gt;InputDataA_GeneralAssumptions!$E$145,InputDataA_GeneralAssumptions!$E$144,BE149+(InputDataA_GeneralAssumptions!$E$144-$I$149)/(InputDataA_GeneralAssumptions!$E$145-InputDataA_GeneralAssumptions!$D$7))</f>
      </c>
      <c r="BG149" s="26" t="n">
        <f aca="false">IF(BG143&gt;InputDataA_GeneralAssumptions!$E$145,InputDataA_GeneralAssumptions!$E$144,BF149+(InputDataA_GeneralAssumptions!$E$144-$I$149)/(InputDataA_GeneralAssumptions!$E$145-InputDataA_GeneralAssumptions!$D$7))</f>
      </c>
      <c r="BH149" s="26" t="n">
        <f aca="false">IF(BH143&gt;InputDataA_GeneralAssumptions!$E$145,InputDataA_GeneralAssumptions!$E$144,BG149+(InputDataA_GeneralAssumptions!$E$144-$I$149)/(InputDataA_GeneralAssumptions!$E$145-InputDataA_GeneralAssumptions!$D$7))</f>
      </c>
      <c r="BI149" s="26" t="n">
        <f aca="false">IF(BI143&gt;InputDataA_GeneralAssumptions!$E$145,InputDataA_GeneralAssumptions!$E$144,BH149+(InputDataA_GeneralAssumptions!$E$144-$I$149)/(InputDataA_GeneralAssumptions!$E$145-InputDataA_GeneralAssumptions!$D$7))</f>
      </c>
      <c r="BJ149" s="26" t="n">
        <f aca="false">IF(BJ143&gt;InputDataA_GeneralAssumptions!$E$145,InputDataA_GeneralAssumptions!$E$144,BI149+(InputDataA_GeneralAssumptions!$E$144-$I$149)/(InputDataA_GeneralAssumptions!$E$145-InputDataA_GeneralAssumptions!$D$7))</f>
      </c>
      <c r="BK149" s="26" t="n">
        <f aca="false">IF(BK143&gt;InputDataA_GeneralAssumptions!$E$145,InputDataA_GeneralAssumptions!$E$144,BJ149+(InputDataA_GeneralAssumptions!$E$144-$I$149)/(InputDataA_GeneralAssumptions!$E$145-InputDataA_GeneralAssumptions!$D$7))</f>
      </c>
      <c r="BL149" s="26" t="n">
        <f aca="false">IF(BL143&gt;InputDataA_GeneralAssumptions!$E$145,InputDataA_GeneralAssumptions!$E$144,BK149+(InputDataA_GeneralAssumptions!$E$144-$I$149)/(InputDataA_GeneralAssumptions!$E$145-InputDataA_GeneralAssumptions!$D$7))</f>
      </c>
      <c r="BM149" s="26" t="n">
        <f aca="false">IF(BM143&gt;InputDataA_GeneralAssumptions!$E$145,InputDataA_GeneralAssumptions!$E$144,BL149+(InputDataA_GeneralAssumptions!$E$144-$I$149)/(InputDataA_GeneralAssumptions!$E$145-InputDataA_GeneralAssumptions!$D$7))</f>
      </c>
      <c r="BN149" s="26" t="n">
        <f aca="false">IF(BN143&gt;InputDataA_GeneralAssumptions!$E$145,InputDataA_GeneralAssumptions!$E$144,BM149+(InputDataA_GeneralAssumptions!$E$144-$I$149)/(InputDataA_GeneralAssumptions!$E$145-InputDataA_GeneralAssumptions!$D$7))</f>
      </c>
      <c r="BO149" s="26" t="n">
        <f aca="false">IF(BO143&gt;InputDataA_GeneralAssumptions!$E$145,InputDataA_GeneralAssumptions!$E$144,BN149+(InputDataA_GeneralAssumptions!$E$144-$I$149)/(InputDataA_GeneralAssumptions!$E$145-InputDataA_GeneralAssumptions!$D$7))</f>
      </c>
      <c r="BP149" s="26" t="n">
        <f aca="false">IF(BP143&gt;InputDataA_GeneralAssumptions!$E$145,InputDataA_GeneralAssumptions!$E$144,BO149+(InputDataA_GeneralAssumptions!$E$144-$I$149)/(InputDataA_GeneralAssumptions!$E$145-InputDataA_GeneralAssumptions!$D$7))</f>
      </c>
      <c r="BQ149" s="26" t="n">
        <f aca="false">IF(BQ143&gt;InputDataA_GeneralAssumptions!$E$145,InputDataA_GeneralAssumptions!$E$144,BP149+(InputDataA_GeneralAssumptions!$E$144-$I$149)/(InputDataA_GeneralAssumptions!$E$145-InputDataA_GeneralAssumptions!$D$7))</f>
      </c>
      <c r="BR149" s="26" t="n">
        <f aca="false">IF(BR143&gt;InputDataA_GeneralAssumptions!$E$145,InputDataA_GeneralAssumptions!$E$144,BQ149+(InputDataA_GeneralAssumptions!$E$144-$I$149)/(InputDataA_GeneralAssumptions!$E$145-InputDataA_GeneralAssumptions!$D$7))</f>
      </c>
      <c r="BS149" s="26" t="n">
        <f aca="false">IF(BS143&gt;InputDataA_GeneralAssumptions!$E$145,InputDataA_GeneralAssumptions!$E$144,BR149+(InputDataA_GeneralAssumptions!$E$144-$I$149)/(InputDataA_GeneralAssumptions!$E$145-InputDataA_GeneralAssumptions!$D$7))</f>
      </c>
      <c r="BT149" s="26" t="n">
        <f aca="false">IF(BT143&gt;InputDataA_GeneralAssumptions!$E$145,InputDataA_GeneralAssumptions!$E$144,BS149+(InputDataA_GeneralAssumptions!$E$144-$I$149)/(InputDataA_GeneralAssumptions!$E$145-InputDataA_GeneralAssumptions!$D$7))</f>
      </c>
      <c r="BU149" s="26" t="n">
        <f aca="false">IF(BU143&gt;InputDataA_GeneralAssumptions!$E$145,InputDataA_GeneralAssumptions!$E$144,BT149+(InputDataA_GeneralAssumptions!$E$144-$I$149)/(InputDataA_GeneralAssumptions!$E$145-InputDataA_GeneralAssumptions!$D$7))</f>
      </c>
      <c r="BV149" s="26" t="n">
        <f aca="false">IF(BV143&gt;InputDataA_GeneralAssumptions!$E$145,InputDataA_GeneralAssumptions!$E$144,BU149+(InputDataA_GeneralAssumptions!$E$144-$I$149)/(InputDataA_GeneralAssumptions!$E$145-InputDataA_GeneralAssumptions!$D$7))</f>
      </c>
      <c r="BW149" s="26" t="n">
        <f aca="false">IF(BW143&gt;InputDataA_GeneralAssumptions!$E$145,InputDataA_GeneralAssumptions!$E$144,BV149+(InputDataA_GeneralAssumptions!$E$144-$I$149)/(InputDataA_GeneralAssumptions!$E$145-InputDataA_GeneralAssumptions!$D$7))</f>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c>
      <c r="I150" s="269" t="n">
        <f aca="false">IF(VLOOKUP(InputDataA_GeneralAssumptions!$D$143,DataSummary!$A$111:$B$112,2,FALSE())=1,InputDataA_GeneralAssumptions!I148,InputDataA_GeneralAssumptions!I149)</f>
      </c>
      <c r="J150" s="269" t="n">
        <f aca="false">IF(DataSummary!$B$262=1,IF(VLOOKUP(InputDataA_GeneralAssumptions!$D$143,DataSummary!$A$111:$B$112,2,FALSE())=1,InputDataA_GeneralAssumptions!J148,InputDataA_GeneralAssumptions!J149),2*NORMSDIST(InputDataA_GeneralAssumptions!J138/SQRT(2))-1)</f>
      </c>
      <c r="K150" s="269" t="n">
        <f aca="false">IF(DataSummary!$B$262=1,IF(VLOOKUP(InputDataA_GeneralAssumptions!$D$143,DataSummary!$A$111:$B$112,2,FALSE())=1,InputDataA_GeneralAssumptions!K148,InputDataA_GeneralAssumptions!K149),2*NORMSDIST(InputDataA_GeneralAssumptions!K138/SQRT(2))-1)</f>
      </c>
      <c r="L150" s="269" t="n">
        <f aca="false">IF(DataSummary!$B$262=1,IF(VLOOKUP(InputDataA_GeneralAssumptions!$D$143,DataSummary!$A$111:$B$112,2,FALSE())=1,InputDataA_GeneralAssumptions!L148,InputDataA_GeneralAssumptions!L149),2*NORMSDIST(InputDataA_GeneralAssumptions!L138/SQRT(2))-1)</f>
      </c>
      <c r="M150" s="269" t="n">
        <f aca="false">IF(DataSummary!$B$262=1,IF(VLOOKUP(InputDataA_GeneralAssumptions!$D$143,DataSummary!$A$111:$B$112,2,FALSE())=1,InputDataA_GeneralAssumptions!M148,InputDataA_GeneralAssumptions!M149),2*NORMSDIST(InputDataA_GeneralAssumptions!M138/SQRT(2))-1)</f>
      </c>
      <c r="N150" s="269" t="n">
        <f aca="false">IF(DataSummary!$B$262=1,IF(VLOOKUP(InputDataA_GeneralAssumptions!$D$143,DataSummary!$A$111:$B$112,2,FALSE())=1,InputDataA_GeneralAssumptions!N148,InputDataA_GeneralAssumptions!N149),2*NORMSDIST(InputDataA_GeneralAssumptions!N138/SQRT(2))-1)</f>
      </c>
      <c r="O150" s="269" t="n">
        <f aca="false">IF(DataSummary!$B$262=1,IF(VLOOKUP(InputDataA_GeneralAssumptions!$D$143,DataSummary!$A$111:$B$112,2,FALSE())=1,InputDataA_GeneralAssumptions!O148,InputDataA_GeneralAssumptions!O149),2*NORMSDIST(InputDataA_GeneralAssumptions!O138/SQRT(2))-1)</f>
      </c>
      <c r="P150" s="269" t="n">
        <f aca="false">IF(DataSummary!$B$262=1,IF(VLOOKUP(InputDataA_GeneralAssumptions!$D$143,DataSummary!$A$111:$B$112,2,FALSE())=1,InputDataA_GeneralAssumptions!P148,InputDataA_GeneralAssumptions!P149),2*NORMSDIST(InputDataA_GeneralAssumptions!P138/SQRT(2))-1)</f>
      </c>
      <c r="Q150" s="269" t="n">
        <f aca="false">IF(DataSummary!$B$262=1,IF(VLOOKUP(InputDataA_GeneralAssumptions!$D$143,DataSummary!$A$111:$B$112,2,FALSE())=1,InputDataA_GeneralAssumptions!Q148,InputDataA_GeneralAssumptions!Q149),2*NORMSDIST(InputDataA_GeneralAssumptions!Q138/SQRT(2))-1)</f>
      </c>
      <c r="R150" s="269" t="n">
        <f aca="false">IF(DataSummary!$B$262=1,IF(VLOOKUP(InputDataA_GeneralAssumptions!$D$143,DataSummary!$A$111:$B$112,2,FALSE())=1,InputDataA_GeneralAssumptions!R148,InputDataA_GeneralAssumptions!R149),2*NORMSDIST(InputDataA_GeneralAssumptions!R138/SQRT(2))-1)</f>
      </c>
      <c r="S150" s="269" t="n">
        <f aca="false">IF(DataSummary!$B$262=1,IF(VLOOKUP(InputDataA_GeneralAssumptions!$D$143,DataSummary!$A$111:$B$112,2,FALSE())=1,InputDataA_GeneralAssumptions!S148,InputDataA_GeneralAssumptions!S149),2*NORMSDIST(InputDataA_GeneralAssumptions!S138/SQRT(2))-1)</f>
      </c>
      <c r="T150" s="269" t="n">
        <f aca="false">IF(DataSummary!$B$262=1,IF(VLOOKUP(InputDataA_GeneralAssumptions!$D$143,DataSummary!$A$111:$B$112,2,FALSE())=1,InputDataA_GeneralAssumptions!T148,InputDataA_GeneralAssumptions!T149),2*NORMSDIST(InputDataA_GeneralAssumptions!T138/SQRT(2))-1)</f>
      </c>
      <c r="U150" s="269" t="n">
        <f aca="false">IF(DataSummary!$B$262=1,IF(VLOOKUP(InputDataA_GeneralAssumptions!$D$143,DataSummary!$A$111:$B$112,2,FALSE())=1,InputDataA_GeneralAssumptions!U148,InputDataA_GeneralAssumptions!U149),2*NORMSDIST(InputDataA_GeneralAssumptions!U138/SQRT(2))-1)</f>
      </c>
      <c r="V150" s="269" t="n">
        <f aca="false">IF(DataSummary!$B$262=1,IF(VLOOKUP(InputDataA_GeneralAssumptions!$D$143,DataSummary!$A$111:$B$112,2,FALSE())=1,InputDataA_GeneralAssumptions!V148,InputDataA_GeneralAssumptions!V149),2*NORMSDIST(InputDataA_GeneralAssumptions!V138/SQRT(2))-1)</f>
      </c>
      <c r="W150" s="269" t="n">
        <f aca="false">IF(DataSummary!$B$262=1,IF(VLOOKUP(InputDataA_GeneralAssumptions!$D$143,DataSummary!$A$111:$B$112,2,FALSE())=1,InputDataA_GeneralAssumptions!W148,InputDataA_GeneralAssumptions!W149),2*NORMSDIST(InputDataA_GeneralAssumptions!W138/SQRT(2))-1)</f>
      </c>
      <c r="X150" s="269" t="n">
        <f aca="false">IF(DataSummary!$B$262=1,IF(VLOOKUP(InputDataA_GeneralAssumptions!$D$143,DataSummary!$A$111:$B$112,2,FALSE())=1,InputDataA_GeneralAssumptions!X148,InputDataA_GeneralAssumptions!X149),2*NORMSDIST(InputDataA_GeneralAssumptions!X138/SQRT(2))-1)</f>
      </c>
      <c r="Y150" s="269" t="n">
        <f aca="false">IF(DataSummary!$B$262=1,IF(VLOOKUP(InputDataA_GeneralAssumptions!$D$143,DataSummary!$A$111:$B$112,2,FALSE())=1,InputDataA_GeneralAssumptions!Y148,InputDataA_GeneralAssumptions!Y149),2*NORMSDIST(InputDataA_GeneralAssumptions!Y138/SQRT(2))-1)</f>
      </c>
      <c r="Z150" s="269" t="n">
        <f aca="false">IF(DataSummary!$B$262=1,IF(VLOOKUP(InputDataA_GeneralAssumptions!$D$143,DataSummary!$A$111:$B$112,2,FALSE())=1,InputDataA_GeneralAssumptions!Z148,InputDataA_GeneralAssumptions!Z149),2*NORMSDIST(InputDataA_GeneralAssumptions!Z138/SQRT(2))-1)</f>
      </c>
      <c r="AA150" s="269" t="n">
        <f aca="false">IF(DataSummary!$B$262=1,IF(VLOOKUP(InputDataA_GeneralAssumptions!$D$143,DataSummary!$A$111:$B$112,2,FALSE())=1,InputDataA_GeneralAssumptions!AA148,InputDataA_GeneralAssumptions!AA149),2*NORMSDIST(InputDataA_GeneralAssumptions!AA138/SQRT(2))-1)</f>
      </c>
      <c r="AB150" s="269" t="n">
        <f aca="false">IF(DataSummary!$B$262=1,IF(VLOOKUP(InputDataA_GeneralAssumptions!$D$143,DataSummary!$A$111:$B$112,2,FALSE())=1,InputDataA_GeneralAssumptions!AB148,InputDataA_GeneralAssumptions!AB149),2*NORMSDIST(InputDataA_GeneralAssumptions!AB138/SQRT(2))-1)</f>
      </c>
      <c r="AC150" s="269" t="n">
        <f aca="false">IF(DataSummary!$B$262=1,IF(VLOOKUP(InputDataA_GeneralAssumptions!$D$143,DataSummary!$A$111:$B$112,2,FALSE())=1,InputDataA_GeneralAssumptions!AC148,InputDataA_GeneralAssumptions!AC149),2*NORMSDIST(InputDataA_GeneralAssumptions!AC138/SQRT(2))-1)</f>
      </c>
      <c r="AD150" s="269" t="n">
        <f aca="false">IF(DataSummary!$B$262=1,IF(VLOOKUP(InputDataA_GeneralAssumptions!$D$143,DataSummary!$A$111:$B$112,2,FALSE())=1,InputDataA_GeneralAssumptions!AD148,InputDataA_GeneralAssumptions!AD149),2*NORMSDIST(InputDataA_GeneralAssumptions!AD138/SQRT(2))-1)</f>
      </c>
      <c r="AE150" s="269" t="n">
        <f aca="false">IF(DataSummary!$B$262=1,IF(VLOOKUP(InputDataA_GeneralAssumptions!$D$143,DataSummary!$A$111:$B$112,2,FALSE())=1,InputDataA_GeneralAssumptions!AE148,InputDataA_GeneralAssumptions!AE149),2*NORMSDIST(InputDataA_GeneralAssumptions!AE138/SQRT(2))-1)</f>
      </c>
      <c r="AF150" s="269" t="n">
        <f aca="false">IF(DataSummary!$B$262=1,IF(VLOOKUP(InputDataA_GeneralAssumptions!$D$143,DataSummary!$A$111:$B$112,2,FALSE())=1,InputDataA_GeneralAssumptions!AF148,InputDataA_GeneralAssumptions!AF149),2*NORMSDIST(InputDataA_GeneralAssumptions!AF138/SQRT(2))-1)</f>
      </c>
      <c r="AG150" s="269" t="n">
        <f aca="false">IF(DataSummary!$B$262=1,IF(VLOOKUP(InputDataA_GeneralAssumptions!$D$143,DataSummary!$A$111:$B$112,2,FALSE())=1,InputDataA_GeneralAssumptions!AG148,InputDataA_GeneralAssumptions!AG149),2*NORMSDIST(InputDataA_GeneralAssumptions!AG138/SQRT(2))-1)</f>
      </c>
      <c r="AH150" s="269" t="n">
        <f aca="false">IF(DataSummary!$B$262=1,IF(VLOOKUP(InputDataA_GeneralAssumptions!$D$143,DataSummary!$A$111:$B$112,2,FALSE())=1,InputDataA_GeneralAssumptions!AH148,InputDataA_GeneralAssumptions!AH149),2*NORMSDIST(InputDataA_GeneralAssumptions!AH138/SQRT(2))-1)</f>
      </c>
      <c r="AI150" s="269" t="n">
        <f aca="false">IF(DataSummary!$B$262=1,IF(VLOOKUP(InputDataA_GeneralAssumptions!$D$143,DataSummary!$A$111:$B$112,2,FALSE())=1,InputDataA_GeneralAssumptions!AI148,InputDataA_GeneralAssumptions!AI149),2*NORMSDIST(InputDataA_GeneralAssumptions!AI138/SQRT(2))-1)</f>
      </c>
      <c r="AJ150" s="269" t="n">
        <f aca="false">IF(DataSummary!$B$262=1,IF(VLOOKUP(InputDataA_GeneralAssumptions!$D$143,DataSummary!$A$111:$B$112,2,FALSE())=1,InputDataA_GeneralAssumptions!AJ148,InputDataA_GeneralAssumptions!AJ149),2*NORMSDIST(InputDataA_GeneralAssumptions!AJ138/SQRT(2))-1)</f>
      </c>
      <c r="AK150" s="269" t="n">
        <f aca="false">IF(DataSummary!$B$262=1,IF(VLOOKUP(InputDataA_GeneralAssumptions!$D$143,DataSummary!$A$111:$B$112,2,FALSE())=1,InputDataA_GeneralAssumptions!AK148,InputDataA_GeneralAssumptions!AK149),2*NORMSDIST(InputDataA_GeneralAssumptions!AK138/SQRT(2))-1)</f>
      </c>
      <c r="AL150" s="269" t="n">
        <f aca="false">IF(DataSummary!$B$262=1,IF(VLOOKUP(InputDataA_GeneralAssumptions!$D$143,DataSummary!$A$111:$B$112,2,FALSE())=1,InputDataA_GeneralAssumptions!AL148,InputDataA_GeneralAssumptions!AL149),2*NORMSDIST(InputDataA_GeneralAssumptions!AL138/SQRT(2))-1)</f>
      </c>
      <c r="AM150" s="269" t="n">
        <f aca="false">IF(DataSummary!$B$262=1,IF(VLOOKUP(InputDataA_GeneralAssumptions!$D$143,DataSummary!$A$111:$B$112,2,FALSE())=1,InputDataA_GeneralAssumptions!AM148,InputDataA_GeneralAssumptions!AM149),2*NORMSDIST(InputDataA_GeneralAssumptions!AM138/SQRT(2))-1)</f>
      </c>
      <c r="AN150" s="269" t="n">
        <f aca="false">IF(DataSummary!$B$262=1,IF(VLOOKUP(InputDataA_GeneralAssumptions!$D$143,DataSummary!$A$111:$B$112,2,FALSE())=1,InputDataA_GeneralAssumptions!AN148,InputDataA_GeneralAssumptions!AN149),2*NORMSDIST(InputDataA_GeneralAssumptions!AN138/SQRT(2))-1)</f>
      </c>
      <c r="AO150" s="269" t="n">
        <f aca="false">IF(DataSummary!$B$262=1,IF(VLOOKUP(InputDataA_GeneralAssumptions!$D$143,DataSummary!$A$111:$B$112,2,FALSE())=1,InputDataA_GeneralAssumptions!AO148,InputDataA_GeneralAssumptions!AO149),2*NORMSDIST(InputDataA_GeneralAssumptions!AO138/SQRT(2))-1)</f>
      </c>
      <c r="AP150" s="269" t="n">
        <f aca="false">IF(DataSummary!$B$262=1,IF(VLOOKUP(InputDataA_GeneralAssumptions!$D$143,DataSummary!$A$111:$B$112,2,FALSE())=1,InputDataA_GeneralAssumptions!AP148,InputDataA_GeneralAssumptions!AP149),2*NORMSDIST(InputDataA_GeneralAssumptions!AP138/SQRT(2))-1)</f>
      </c>
      <c r="AQ150" s="269" t="n">
        <f aca="false">IF(DataSummary!$B$262=1,IF(VLOOKUP(InputDataA_GeneralAssumptions!$D$143,DataSummary!$A$111:$B$112,2,FALSE())=1,InputDataA_GeneralAssumptions!AQ148,InputDataA_GeneralAssumptions!AQ149),2*NORMSDIST(InputDataA_GeneralAssumptions!AQ138/SQRT(2))-1)</f>
      </c>
      <c r="AR150" s="269" t="n">
        <f aca="false">IF(DataSummary!$B$262=1,IF(VLOOKUP(InputDataA_GeneralAssumptions!$D$143,DataSummary!$A$111:$B$112,2,FALSE())=1,InputDataA_GeneralAssumptions!AR148,InputDataA_GeneralAssumptions!AR149),2*NORMSDIST(InputDataA_GeneralAssumptions!AR138/SQRT(2))-1)</f>
      </c>
      <c r="AS150" s="269" t="n">
        <f aca="false">IF(DataSummary!$B$262=1,IF(VLOOKUP(InputDataA_GeneralAssumptions!$D$143,DataSummary!$A$111:$B$112,2,FALSE())=1,InputDataA_GeneralAssumptions!AS148,InputDataA_GeneralAssumptions!AS149),2*NORMSDIST(InputDataA_GeneralAssumptions!AS138/SQRT(2))-1)</f>
      </c>
      <c r="AT150" s="269" t="n">
        <f aca="false">IF(DataSummary!$B$262=1,IF(VLOOKUP(InputDataA_GeneralAssumptions!$D$143,DataSummary!$A$111:$B$112,2,FALSE())=1,InputDataA_GeneralAssumptions!AT148,InputDataA_GeneralAssumptions!AT149),2*NORMSDIST(InputDataA_GeneralAssumptions!AT138/SQRT(2))-1)</f>
      </c>
      <c r="AU150" s="269" t="n">
        <f aca="false">IF(DataSummary!$B$262=1,IF(VLOOKUP(InputDataA_GeneralAssumptions!$D$143,DataSummary!$A$111:$B$112,2,FALSE())=1,InputDataA_GeneralAssumptions!AU148,InputDataA_GeneralAssumptions!AU149),2*NORMSDIST(InputDataA_GeneralAssumptions!AU138/SQRT(2))-1)</f>
      </c>
      <c r="AV150" s="269" t="n">
        <f aca="false">IF(DataSummary!$B$262=1,IF(VLOOKUP(InputDataA_GeneralAssumptions!$D$143,DataSummary!$A$111:$B$112,2,FALSE())=1,InputDataA_GeneralAssumptions!AV148,InputDataA_GeneralAssumptions!AV149),2*NORMSDIST(InputDataA_GeneralAssumptions!AV138/SQRT(2))-1)</f>
      </c>
      <c r="AW150" s="269" t="n">
        <f aca="false">IF(DataSummary!$B$262=1,IF(VLOOKUP(InputDataA_GeneralAssumptions!$D$143,DataSummary!$A$111:$B$112,2,FALSE())=1,InputDataA_GeneralAssumptions!AW148,InputDataA_GeneralAssumptions!AW149),2*NORMSDIST(InputDataA_GeneralAssumptions!AW138/SQRT(2))-1)</f>
      </c>
      <c r="AX150" s="269" t="n">
        <f aca="false">IF(DataSummary!$B$262=1,IF(VLOOKUP(InputDataA_GeneralAssumptions!$D$143,DataSummary!$A$111:$B$112,2,FALSE())=1,InputDataA_GeneralAssumptions!AX148,InputDataA_GeneralAssumptions!AX149),2*NORMSDIST(InputDataA_GeneralAssumptions!AX138/SQRT(2))-1)</f>
      </c>
      <c r="AY150" s="269" t="n">
        <f aca="false">IF(DataSummary!$B$262=1,IF(VLOOKUP(InputDataA_GeneralAssumptions!$D$143,DataSummary!$A$111:$B$112,2,FALSE())=1,InputDataA_GeneralAssumptions!AY148,InputDataA_GeneralAssumptions!AY149),2*NORMSDIST(InputDataA_GeneralAssumptions!AY138/SQRT(2))-1)</f>
      </c>
      <c r="AZ150" s="269" t="n">
        <f aca="false">IF(DataSummary!$B$262=1,IF(VLOOKUP(InputDataA_GeneralAssumptions!$D$143,DataSummary!$A$111:$B$112,2,FALSE())=1,InputDataA_GeneralAssumptions!AZ148,InputDataA_GeneralAssumptions!AZ149),2*NORMSDIST(InputDataA_GeneralAssumptions!AZ138/SQRT(2))-1)</f>
      </c>
      <c r="BA150" s="269" t="n">
        <f aca="false">IF(DataSummary!$B$262=1,IF(VLOOKUP(InputDataA_GeneralAssumptions!$D$143,DataSummary!$A$111:$B$112,2,FALSE())=1,InputDataA_GeneralAssumptions!BA148,InputDataA_GeneralAssumptions!BA149),2*NORMSDIST(InputDataA_GeneralAssumptions!BA138/SQRT(2))-1)</f>
      </c>
      <c r="BB150" s="269" t="n">
        <f aca="false">IF(DataSummary!$B$262=1,IF(VLOOKUP(InputDataA_GeneralAssumptions!$D$143,DataSummary!$A$111:$B$112,2,FALSE())=1,InputDataA_GeneralAssumptions!BB148,InputDataA_GeneralAssumptions!BB149),2*NORMSDIST(InputDataA_GeneralAssumptions!BB138/SQRT(2))-1)</f>
      </c>
      <c r="BC150" s="269" t="n">
        <f aca="false">IF(DataSummary!$B$262=1,IF(VLOOKUP(InputDataA_GeneralAssumptions!$D$143,DataSummary!$A$111:$B$112,2,FALSE())=1,InputDataA_GeneralAssumptions!BC148,InputDataA_GeneralAssumptions!BC149),2*NORMSDIST(InputDataA_GeneralAssumptions!BC138/SQRT(2))-1)</f>
      </c>
      <c r="BD150" s="269" t="n">
        <f aca="false">IF(DataSummary!$B$262=1,IF(VLOOKUP(InputDataA_GeneralAssumptions!$D$143,DataSummary!$A$111:$B$112,2,FALSE())=1,InputDataA_GeneralAssumptions!BD148,InputDataA_GeneralAssumptions!BD149),2*NORMSDIST(InputDataA_GeneralAssumptions!BD138/SQRT(2))-1)</f>
      </c>
      <c r="BE150" s="269" t="n">
        <f aca="false">IF(DataSummary!$B$262=1,IF(VLOOKUP(InputDataA_GeneralAssumptions!$D$143,DataSummary!$A$111:$B$112,2,FALSE())=1,InputDataA_GeneralAssumptions!BE148,InputDataA_GeneralAssumptions!BE149),2*NORMSDIST(InputDataA_GeneralAssumptions!BE138/SQRT(2))-1)</f>
      </c>
      <c r="BF150" s="269" t="n">
        <f aca="false">IF(DataSummary!$B$262=1,IF(VLOOKUP(InputDataA_GeneralAssumptions!$D$143,DataSummary!$A$111:$B$112,2,FALSE())=1,InputDataA_GeneralAssumptions!BF148,InputDataA_GeneralAssumptions!BF149),2*NORMSDIST(InputDataA_GeneralAssumptions!BF138/SQRT(2))-1)</f>
      </c>
      <c r="BG150" s="269" t="n">
        <f aca="false">IF(DataSummary!$B$262=1,IF(VLOOKUP(InputDataA_GeneralAssumptions!$D$143,DataSummary!$A$111:$B$112,2,FALSE())=1,InputDataA_GeneralAssumptions!BG148,InputDataA_GeneralAssumptions!BG149),2*NORMSDIST(InputDataA_GeneralAssumptions!BG138/SQRT(2))-1)</f>
      </c>
      <c r="BH150" s="269" t="n">
        <f aca="false">IF(DataSummary!$B$262=1,IF(VLOOKUP(InputDataA_GeneralAssumptions!$D$143,DataSummary!$A$111:$B$112,2,FALSE())=1,InputDataA_GeneralAssumptions!BH148,InputDataA_GeneralAssumptions!BH149),2*NORMSDIST(InputDataA_GeneralAssumptions!BH138/SQRT(2))-1)</f>
      </c>
      <c r="BI150" s="269" t="n">
        <f aca="false">IF(DataSummary!$B$262=1,IF(VLOOKUP(InputDataA_GeneralAssumptions!$D$143,DataSummary!$A$111:$B$112,2,FALSE())=1,InputDataA_GeneralAssumptions!BI148,InputDataA_GeneralAssumptions!BI149),2*NORMSDIST(InputDataA_GeneralAssumptions!BI138/SQRT(2))-1)</f>
      </c>
      <c r="BJ150" s="269" t="n">
        <f aca="false">IF(DataSummary!$B$262=1,IF(VLOOKUP(InputDataA_GeneralAssumptions!$D$143,DataSummary!$A$111:$B$112,2,FALSE())=1,InputDataA_GeneralAssumptions!BJ148,InputDataA_GeneralAssumptions!BJ149),2*NORMSDIST(InputDataA_GeneralAssumptions!BJ138/SQRT(2))-1)</f>
      </c>
      <c r="BK150" s="269" t="n">
        <f aca="false">IF(DataSummary!$B$262=1,IF(VLOOKUP(InputDataA_GeneralAssumptions!$D$143,DataSummary!$A$111:$B$112,2,FALSE())=1,InputDataA_GeneralAssumptions!BK148,InputDataA_GeneralAssumptions!BK149),2*NORMSDIST(InputDataA_GeneralAssumptions!BK138/SQRT(2))-1)</f>
      </c>
      <c r="BL150" s="269" t="n">
        <f aca="false">IF(DataSummary!$B$262=1,IF(VLOOKUP(InputDataA_GeneralAssumptions!$D$143,DataSummary!$A$111:$B$112,2,FALSE())=1,InputDataA_GeneralAssumptions!BL148,InputDataA_GeneralAssumptions!BL149),2*NORMSDIST(InputDataA_GeneralAssumptions!BL138/SQRT(2))-1)</f>
      </c>
      <c r="BM150" s="269" t="n">
        <f aca="false">IF(DataSummary!$B$262=1,IF(VLOOKUP(InputDataA_GeneralAssumptions!$D$143,DataSummary!$A$111:$B$112,2,FALSE())=1,InputDataA_GeneralAssumptions!BM148,InputDataA_GeneralAssumptions!BM149),2*NORMSDIST(InputDataA_GeneralAssumptions!BM138/SQRT(2))-1)</f>
      </c>
      <c r="BN150" s="269" t="n">
        <f aca="false">IF(DataSummary!$B$262=1,IF(VLOOKUP(InputDataA_GeneralAssumptions!$D$143,DataSummary!$A$111:$B$112,2,FALSE())=1,InputDataA_GeneralAssumptions!BN148,InputDataA_GeneralAssumptions!BN149),2*NORMSDIST(InputDataA_GeneralAssumptions!BN138/SQRT(2))-1)</f>
      </c>
      <c r="BO150" s="269" t="n">
        <f aca="false">IF(DataSummary!$B$262=1,IF(VLOOKUP(InputDataA_GeneralAssumptions!$D$143,DataSummary!$A$111:$B$112,2,FALSE())=1,InputDataA_GeneralAssumptions!BO148,InputDataA_GeneralAssumptions!BO149),2*NORMSDIST(InputDataA_GeneralAssumptions!BO138/SQRT(2))-1)</f>
      </c>
      <c r="BP150" s="269" t="n">
        <f aca="false">IF(DataSummary!$B$262=1,IF(VLOOKUP(InputDataA_GeneralAssumptions!$D$143,DataSummary!$A$111:$B$112,2,FALSE())=1,InputDataA_GeneralAssumptions!BP148,InputDataA_GeneralAssumptions!BP149),2*NORMSDIST(InputDataA_GeneralAssumptions!BP138/SQRT(2))-1)</f>
      </c>
      <c r="BQ150" s="269" t="n">
        <f aca="false">IF(DataSummary!$B$262=1,IF(VLOOKUP(InputDataA_GeneralAssumptions!$D$143,DataSummary!$A$111:$B$112,2,FALSE())=1,InputDataA_GeneralAssumptions!BQ148,InputDataA_GeneralAssumptions!BQ149),2*NORMSDIST(InputDataA_GeneralAssumptions!BQ138/SQRT(2))-1)</f>
      </c>
      <c r="BR150" s="269" t="n">
        <f aca="false">IF(DataSummary!$B$262=1,IF(VLOOKUP(InputDataA_GeneralAssumptions!$D$143,DataSummary!$A$111:$B$112,2,FALSE())=1,InputDataA_GeneralAssumptions!BR148,InputDataA_GeneralAssumptions!BR149),2*NORMSDIST(InputDataA_GeneralAssumptions!BR138/SQRT(2))-1)</f>
      </c>
      <c r="BS150" s="269" t="n">
        <f aca="false">IF(DataSummary!$B$262=1,IF(VLOOKUP(InputDataA_GeneralAssumptions!$D$143,DataSummary!$A$111:$B$112,2,FALSE())=1,InputDataA_GeneralAssumptions!BS148,InputDataA_GeneralAssumptions!BS149),2*NORMSDIST(InputDataA_GeneralAssumptions!BS138/SQRT(2))-1)</f>
      </c>
      <c r="BT150" s="269" t="n">
        <f aca="false">IF(DataSummary!$B$262=1,IF(VLOOKUP(InputDataA_GeneralAssumptions!$D$143,DataSummary!$A$111:$B$112,2,FALSE())=1,InputDataA_GeneralAssumptions!BT148,InputDataA_GeneralAssumptions!BT149),2*NORMSDIST(InputDataA_GeneralAssumptions!BT138/SQRT(2))-1)</f>
      </c>
      <c r="BU150" s="269" t="n">
        <f aca="false">IF(DataSummary!$B$262=1,IF(VLOOKUP(InputDataA_GeneralAssumptions!$D$143,DataSummary!$A$111:$B$112,2,FALSE())=1,InputDataA_GeneralAssumptions!BU148,InputDataA_GeneralAssumptions!BU149),2*NORMSDIST(InputDataA_GeneralAssumptions!BU138/SQRT(2))-1)</f>
      </c>
      <c r="BV150" s="269" t="n">
        <f aca="false">IF(DataSummary!$B$262=1,IF(VLOOKUP(InputDataA_GeneralAssumptions!$D$143,DataSummary!$A$111:$B$112,2,FALSE())=1,InputDataA_GeneralAssumptions!BV148,InputDataA_GeneralAssumptions!BV149),2*NORMSDIST(InputDataA_GeneralAssumptions!BV138/SQRT(2))-1)</f>
      </c>
      <c r="BW150" s="269" t="n">
        <f aca="false">IF(DataSummary!$B$262=1,IF(VLOOKUP(InputDataA_GeneralAssumptions!$D$143,DataSummary!$A$111:$B$112,2,FALSE())=1,InputDataA_GeneralAssumptions!BW148,InputDataA_GeneralAssumptions!BW149),2*NORMSDIST(InputDataA_GeneralAssumptions!BW138/SQRT(2))-1)</f>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c>
      <c r="G152" s="34" t="s">
        <v>226</v>
      </c>
      <c r="H152" s="230"/>
      <c r="I152" s="182" t="n">
        <f aca="false">InputDataA_GeneralAssumptions!$D$7</f>
      </c>
      <c r="J152" s="104" t="n">
        <f aca="false">I152+1</f>
      </c>
      <c r="K152" s="104" t="n">
        <f aca="false">J152+1</f>
      </c>
      <c r="L152" s="104" t="n">
        <f aca="false">K152+1</f>
      </c>
      <c r="M152" s="104" t="n">
        <f aca="false">L152+1</f>
      </c>
      <c r="N152" s="104" t="n">
        <f aca="false">M152+1</f>
      </c>
      <c r="O152" s="104" t="n">
        <f aca="false">N152+1</f>
      </c>
      <c r="P152" s="104" t="n">
        <f aca="false">O152+1</f>
      </c>
      <c r="Q152" s="104" t="n">
        <f aca="false">P152+1</f>
      </c>
      <c r="R152" s="104" t="n">
        <f aca="false">Q152+1</f>
      </c>
      <c r="S152" s="104" t="n">
        <f aca="false">R152+1</f>
      </c>
      <c r="T152" s="104" t="n">
        <f aca="false">S152+1</f>
      </c>
      <c r="U152" s="104" t="n">
        <f aca="false">T152+1</f>
      </c>
      <c r="V152" s="104" t="n">
        <f aca="false">U152+1</f>
      </c>
      <c r="W152" s="104" t="n">
        <f aca="false">V152+1</f>
      </c>
      <c r="X152" s="104" t="n">
        <f aca="false">W152+1</f>
      </c>
      <c r="Y152" s="104" t="n">
        <f aca="false">X152+1</f>
      </c>
      <c r="Z152" s="104" t="n">
        <f aca="false">Y152+1</f>
      </c>
      <c r="AA152" s="104" t="n">
        <f aca="false">Z152+1</f>
      </c>
      <c r="AB152" s="104" t="n">
        <f aca="false">AA152+1</f>
      </c>
      <c r="AC152" s="104" t="n">
        <f aca="false">AB152+1</f>
      </c>
      <c r="AD152" s="104" t="n">
        <f aca="false">AC152+1</f>
      </c>
      <c r="AE152" s="104" t="n">
        <f aca="false">AD152+1</f>
      </c>
      <c r="AF152" s="104" t="n">
        <f aca="false">AE152+1</f>
      </c>
      <c r="AG152" s="104" t="n">
        <f aca="false">AF152+1</f>
      </c>
      <c r="AH152" s="104" t="n">
        <f aca="false">AG152+1</f>
      </c>
      <c r="AI152" s="104" t="n">
        <f aca="false">AH152+1</f>
      </c>
      <c r="AJ152" s="104" t="n">
        <f aca="false">AI152+1</f>
      </c>
      <c r="AK152" s="104" t="n">
        <f aca="false">AJ152+1</f>
      </c>
      <c r="AL152" s="104" t="n">
        <f aca="false">AK152+1</f>
      </c>
      <c r="AM152" s="104" t="n">
        <f aca="false">AL152+1</f>
      </c>
      <c r="AN152" s="104" t="n">
        <f aca="false">AM152+1</f>
      </c>
      <c r="AO152" s="104" t="n">
        <f aca="false">AN152+1</f>
      </c>
      <c r="AP152" s="104" t="n">
        <f aca="false">AO152+1</f>
      </c>
      <c r="AQ152" s="104" t="n">
        <f aca="false">AP152+1</f>
      </c>
      <c r="AR152" s="104" t="n">
        <f aca="false">AQ152+1</f>
      </c>
      <c r="AS152" s="105" t="n">
        <f aca="false">AR152+1</f>
      </c>
      <c r="AT152" s="104" t="n">
        <f aca="false">AS152+1</f>
      </c>
      <c r="AU152" s="104" t="n">
        <f aca="false">AT152+1</f>
      </c>
      <c r="AV152" s="104" t="n">
        <f aca="false">AU152+1</f>
      </c>
      <c r="AW152" s="104" t="n">
        <f aca="false">AV152+1</f>
      </c>
      <c r="AX152" s="104" t="n">
        <f aca="false">AW152+1</f>
      </c>
      <c r="AY152" s="104" t="n">
        <f aca="false">AX152+1</f>
      </c>
      <c r="AZ152" s="104" t="n">
        <f aca="false">AY152+1</f>
      </c>
      <c r="BA152" s="104" t="n">
        <f aca="false">AZ152+1</f>
      </c>
      <c r="BB152" s="104" t="n">
        <f aca="false">BA152+1</f>
      </c>
      <c r="BC152" s="104" t="n">
        <f aca="false">BB152+1</f>
      </c>
      <c r="BD152" s="104" t="n">
        <f aca="false">BC152+1</f>
      </c>
      <c r="BE152" s="104" t="n">
        <f aca="false">BD152+1</f>
      </c>
      <c r="BF152" s="104" t="n">
        <f aca="false">BE152+1</f>
      </c>
      <c r="BG152" s="104" t="n">
        <f aca="false">BF152+1</f>
      </c>
      <c r="BH152" s="104" t="n">
        <f aca="false">BG152+1</f>
      </c>
      <c r="BI152" s="104" t="n">
        <f aca="false">BH152+1</f>
      </c>
      <c r="BJ152" s="104" t="n">
        <f aca="false">BI152+1</f>
      </c>
      <c r="BK152" s="104" t="n">
        <f aca="false">BJ152+1</f>
      </c>
      <c r="BL152" s="104" t="n">
        <f aca="false">BK152+1</f>
      </c>
      <c r="BM152" s="104" t="n">
        <f aca="false">BL152+1</f>
      </c>
      <c r="BN152" s="104" t="n">
        <f aca="false">BM152+1</f>
      </c>
      <c r="BO152" s="104" t="n">
        <f aca="false">BN152+1</f>
      </c>
      <c r="BP152" s="104" t="n">
        <f aca="false">BO152+1</f>
      </c>
      <c r="BQ152" s="104" t="n">
        <f aca="false">BP152+1</f>
      </c>
      <c r="BR152" s="104" t="n">
        <f aca="false">BQ152+1</f>
      </c>
      <c r="BS152" s="104" t="n">
        <f aca="false">BR152+1</f>
      </c>
      <c r="BT152" s="104" t="n">
        <f aca="false">BS152+1</f>
      </c>
      <c r="BU152" s="104" t="n">
        <f aca="false">BT152+1</f>
      </c>
      <c r="BV152" s="104" t="n">
        <f aca="false">BU152+1</f>
      </c>
      <c r="BW152" s="105" t="n">
        <f aca="false">BV152+1</f>
      </c>
    </row>
    <row r="153" s="13" customFormat="true" ht="15.75" hidden="false" customHeight="false" outlineLevel="0" collapsed="false">
      <c r="B153" s="54" t="s">
        <v>227</v>
      </c>
      <c r="C153" s="119" t="s">
        <v>128</v>
      </c>
      <c r="D153" s="120" t="s">
        <v>129</v>
      </c>
      <c r="E153" s="120"/>
      <c r="F153" s="106" t="str">
        <f aca="false">DataSummary!N4</f>
      </c>
      <c r="G153" s="107" t="s">
        <v>120</v>
      </c>
      <c r="H153" s="108" t="s">
        <v>121</v>
      </c>
      <c r="I153" s="109" t="n">
        <f aca="false">I154</f>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c>
      <c r="AU153" s="109" t="n">
        <f aca="false">AT153</f>
      </c>
      <c r="AV153" s="109" t="n">
        <f aca="false">AU153</f>
      </c>
      <c r="AW153" s="109" t="n">
        <f aca="false">AV153</f>
      </c>
      <c r="AX153" s="109" t="n">
        <f aca="false">AW153</f>
      </c>
      <c r="AY153" s="109" t="n">
        <f aca="false">AX153</f>
      </c>
      <c r="AZ153" s="109" t="n">
        <f aca="false">AY153</f>
      </c>
      <c r="BA153" s="109" t="n">
        <f aca="false">AZ153</f>
      </c>
      <c r="BB153" s="109" t="n">
        <f aca="false">BA153</f>
      </c>
      <c r="BC153" s="109" t="n">
        <f aca="false">BB153</f>
      </c>
      <c r="BD153" s="109" t="n">
        <f aca="false">BC153</f>
      </c>
      <c r="BE153" s="109" t="n">
        <f aca="false">BD153</f>
      </c>
      <c r="BF153" s="109" t="n">
        <f aca="false">BE153</f>
      </c>
      <c r="BG153" s="109" t="n">
        <f aca="false">BF153</f>
      </c>
      <c r="BH153" s="109" t="n">
        <f aca="false">BG153</f>
      </c>
      <c r="BI153" s="109" t="n">
        <f aca="false">BH153</f>
      </c>
      <c r="BJ153" s="109" t="n">
        <f aca="false">BI153</f>
      </c>
      <c r="BK153" s="109" t="n">
        <f aca="false">BJ153</f>
      </c>
      <c r="BL153" s="109" t="n">
        <f aca="false">BK153</f>
      </c>
      <c r="BM153" s="109" t="n">
        <f aca="false">BL153</f>
      </c>
      <c r="BN153" s="109" t="n">
        <f aca="false">BM153</f>
      </c>
      <c r="BO153" s="109" t="n">
        <f aca="false">BN153</f>
      </c>
      <c r="BP153" s="109" t="n">
        <f aca="false">BO153</f>
      </c>
      <c r="BQ153" s="109" t="n">
        <f aca="false">BP153</f>
      </c>
      <c r="BR153" s="109" t="n">
        <f aca="false">BQ153</f>
      </c>
      <c r="BS153" s="109" t="n">
        <f aca="false">BR153</f>
      </c>
      <c r="BT153" s="109" t="n">
        <f aca="false">BS153</f>
      </c>
      <c r="BU153" s="109" t="n">
        <f aca="false">BT153</f>
      </c>
      <c r="BV153" s="109" t="n">
        <f aca="false">BU153</f>
      </c>
      <c r="BW153" s="110" t="n">
        <f aca="false">BV153</f>
      </c>
    </row>
    <row r="154" s="13" customFormat="true" ht="15.75" hidden="false" customHeight="false" outlineLevel="0" collapsed="false">
      <c r="B154" s="54" t="s">
        <v>228</v>
      </c>
      <c r="C154" s="55" t="s">
        <v>121</v>
      </c>
      <c r="D154" s="72" t="n">
        <f aca="false">D152</f>
      </c>
      <c r="E154" s="123" t="n">
        <f aca="false">E152</f>
      </c>
      <c r="F154" s="106"/>
      <c r="G154" s="111" t="s">
        <v>124</v>
      </c>
      <c r="H154" s="112" t="str">
        <f aca="false">H153</f>
      </c>
      <c r="I154" s="26" t="n">
        <f aca="false">D152</f>
      </c>
      <c r="J154" s="26" t="n">
        <f aca="false">IF(J152&gt;InputDataA_GeneralAssumptions!$D$155,InputDataA_GeneralAssumptions!$D$154,I154+(InputDataA_GeneralAssumptions!$D$154-$I$154)/(InputDataA_GeneralAssumptions!$D$155-InputDataA_GeneralAssumptions!$D$7))</f>
      </c>
      <c r="K154" s="26" t="n">
        <f aca="false">IF(K152&gt;InputDataA_GeneralAssumptions!$D$155,InputDataA_GeneralAssumptions!$D$154,J154+(InputDataA_GeneralAssumptions!$D$154-$I$154)/(InputDataA_GeneralAssumptions!$D$155-InputDataA_GeneralAssumptions!$D$7))</f>
      </c>
      <c r="L154" s="26" t="n">
        <f aca="false">IF(L152&gt;InputDataA_GeneralAssumptions!$D$155,InputDataA_GeneralAssumptions!$D$154,K154+(InputDataA_GeneralAssumptions!$D$154-$I$154)/(InputDataA_GeneralAssumptions!$D$155-InputDataA_GeneralAssumptions!$D$7))</f>
      </c>
      <c r="M154" s="26" t="n">
        <f aca="false">IF(M152&gt;InputDataA_GeneralAssumptions!$D$155,InputDataA_GeneralAssumptions!$D$154,L154+(InputDataA_GeneralAssumptions!$D$154-$I$154)/(InputDataA_GeneralAssumptions!$D$155-InputDataA_GeneralAssumptions!$D$7))</f>
      </c>
      <c r="N154" s="26" t="n">
        <f aca="false">IF(N152&gt;InputDataA_GeneralAssumptions!$D$155,InputDataA_GeneralAssumptions!$D$154,M154+(InputDataA_GeneralAssumptions!$D$154-$I$154)/(InputDataA_GeneralAssumptions!$D$155-InputDataA_GeneralAssumptions!$D$7))</f>
      </c>
      <c r="O154" s="26" t="n">
        <f aca="false">IF(O152&gt;InputDataA_GeneralAssumptions!$D$155,InputDataA_GeneralAssumptions!$D$154,N154+(InputDataA_GeneralAssumptions!$D$154-$I$154)/(InputDataA_GeneralAssumptions!$D$155-InputDataA_GeneralAssumptions!$D$7))</f>
      </c>
      <c r="P154" s="26" t="n">
        <f aca="false">IF(P152&gt;InputDataA_GeneralAssumptions!$D$155,InputDataA_GeneralAssumptions!$D$154,O154+(InputDataA_GeneralAssumptions!$D$154-$I$154)/(InputDataA_GeneralAssumptions!$D$155-InputDataA_GeneralAssumptions!$D$7))</f>
      </c>
      <c r="Q154" s="26" t="n">
        <f aca="false">IF(Q152&gt;InputDataA_GeneralAssumptions!$D$155,InputDataA_GeneralAssumptions!$D$154,P154+(InputDataA_GeneralAssumptions!$D$154-$I$154)/(InputDataA_GeneralAssumptions!$D$155-InputDataA_GeneralAssumptions!$D$7))</f>
      </c>
      <c r="R154" s="26" t="n">
        <f aca="false">IF(R152&gt;InputDataA_GeneralAssumptions!$D$155,InputDataA_GeneralAssumptions!$D$154,Q154+(InputDataA_GeneralAssumptions!$D$154-$I$154)/(InputDataA_GeneralAssumptions!$D$155-InputDataA_GeneralAssumptions!$D$7))</f>
      </c>
      <c r="S154" s="26" t="n">
        <f aca="false">IF(S152&gt;InputDataA_GeneralAssumptions!$D$155,InputDataA_GeneralAssumptions!$D$154,R154+(InputDataA_GeneralAssumptions!$D$154-$I$154)/(InputDataA_GeneralAssumptions!$D$155-InputDataA_GeneralAssumptions!$D$7))</f>
      </c>
      <c r="T154" s="26" t="n">
        <f aca="false">IF(T152&gt;InputDataA_GeneralAssumptions!$D$155,InputDataA_GeneralAssumptions!$D$154,S154+(InputDataA_GeneralAssumptions!$D$154-$I$154)/(InputDataA_GeneralAssumptions!$D$155-InputDataA_GeneralAssumptions!$D$7))</f>
      </c>
      <c r="U154" s="26" t="n">
        <f aca="false">IF(U152&gt;InputDataA_GeneralAssumptions!$D$155,InputDataA_GeneralAssumptions!$D$154,T154+(InputDataA_GeneralAssumptions!$D$154-$I$154)/(InputDataA_GeneralAssumptions!$D$155-InputDataA_GeneralAssumptions!$D$7))</f>
      </c>
      <c r="V154" s="26" t="n">
        <f aca="false">IF(V152&gt;InputDataA_GeneralAssumptions!$D$155,InputDataA_GeneralAssumptions!$D$154,U154+(InputDataA_GeneralAssumptions!$D$154-$I$154)/(InputDataA_GeneralAssumptions!$D$155-InputDataA_GeneralAssumptions!$D$7))</f>
      </c>
      <c r="W154" s="26" t="n">
        <f aca="false">IF(W152&gt;InputDataA_GeneralAssumptions!$D$155,InputDataA_GeneralAssumptions!$D$154,V154+(InputDataA_GeneralAssumptions!$D$154-$I$154)/(InputDataA_GeneralAssumptions!$D$155-InputDataA_GeneralAssumptions!$D$7))</f>
      </c>
      <c r="X154" s="26" t="n">
        <f aca="false">IF(X152&gt;InputDataA_GeneralAssumptions!$D$155,InputDataA_GeneralAssumptions!$D$154,W154+(InputDataA_GeneralAssumptions!$D$154-$I$154)/(InputDataA_GeneralAssumptions!$D$155-InputDataA_GeneralAssumptions!$D$7))</f>
      </c>
      <c r="Y154" s="26" t="n">
        <f aca="false">IF(Y152&gt;InputDataA_GeneralAssumptions!$D$155,InputDataA_GeneralAssumptions!$D$154,X154+(InputDataA_GeneralAssumptions!$D$154-$I$154)/(InputDataA_GeneralAssumptions!$D$155-InputDataA_GeneralAssumptions!$D$7))</f>
      </c>
      <c r="Z154" s="26" t="n">
        <f aca="false">IF(Z152&gt;InputDataA_GeneralAssumptions!$D$155,InputDataA_GeneralAssumptions!$D$154,Y154+(InputDataA_GeneralAssumptions!$D$154-$I$154)/(InputDataA_GeneralAssumptions!$D$155-InputDataA_GeneralAssumptions!$D$7))</f>
      </c>
      <c r="AA154" s="26" t="n">
        <f aca="false">IF(AA152&gt;InputDataA_GeneralAssumptions!$D$155,InputDataA_GeneralAssumptions!$D$154,Z154+(InputDataA_GeneralAssumptions!$D$154-$I$154)/(InputDataA_GeneralAssumptions!$D$155-InputDataA_GeneralAssumptions!$D$7))</f>
      </c>
      <c r="AB154" s="26" t="n">
        <f aca="false">IF(AB152&gt;InputDataA_GeneralAssumptions!$D$155,InputDataA_GeneralAssumptions!$D$154,AA154+(InputDataA_GeneralAssumptions!$D$154-$I$154)/(InputDataA_GeneralAssumptions!$D$155-InputDataA_GeneralAssumptions!$D$7))</f>
      </c>
      <c r="AC154" s="26" t="n">
        <f aca="false">IF(AC152&gt;InputDataA_GeneralAssumptions!$D$155,InputDataA_GeneralAssumptions!$D$154,AB154+(InputDataA_GeneralAssumptions!$D$154-$I$154)/(InputDataA_GeneralAssumptions!$D$155-InputDataA_GeneralAssumptions!$D$7))</f>
      </c>
      <c r="AD154" s="26" t="n">
        <f aca="false">IF(AD152&gt;InputDataA_GeneralAssumptions!$D$155,InputDataA_GeneralAssumptions!$D$154,AC154+(InputDataA_GeneralAssumptions!$D$154-$I$154)/(InputDataA_GeneralAssumptions!$D$155-InputDataA_GeneralAssumptions!$D$7))</f>
      </c>
      <c r="AE154" s="26" t="n">
        <f aca="false">IF(AE152&gt;InputDataA_GeneralAssumptions!$D$155,InputDataA_GeneralAssumptions!$D$154,AD154+(InputDataA_GeneralAssumptions!$D$154-$I$154)/(InputDataA_GeneralAssumptions!$D$155-InputDataA_GeneralAssumptions!$D$7))</f>
      </c>
      <c r="AF154" s="26" t="n">
        <f aca="false">IF(AF152&gt;InputDataA_GeneralAssumptions!$D$155,InputDataA_GeneralAssumptions!$D$154,AE154+(InputDataA_GeneralAssumptions!$D$154-$I$154)/(InputDataA_GeneralAssumptions!$D$155-InputDataA_GeneralAssumptions!$D$7))</f>
      </c>
      <c r="AG154" s="26" t="n">
        <f aca="false">IF(AG152&gt;InputDataA_GeneralAssumptions!$D$155,InputDataA_GeneralAssumptions!$D$154,AF154+(InputDataA_GeneralAssumptions!$D$154-$I$154)/(InputDataA_GeneralAssumptions!$D$155-InputDataA_GeneralAssumptions!$D$7))</f>
      </c>
      <c r="AH154" s="26" t="n">
        <f aca="false">IF(AH152&gt;InputDataA_GeneralAssumptions!$D$155,InputDataA_GeneralAssumptions!$D$154,AG154+(InputDataA_GeneralAssumptions!$D$154-$I$154)/(InputDataA_GeneralAssumptions!$D$155-InputDataA_GeneralAssumptions!$D$7))</f>
      </c>
      <c r="AI154" s="26" t="n">
        <f aca="false">IF(AI152&gt;InputDataA_GeneralAssumptions!$D$155,InputDataA_GeneralAssumptions!$D$154,AH154+(InputDataA_GeneralAssumptions!$D$154-$I$154)/(InputDataA_GeneralAssumptions!$D$155-InputDataA_GeneralAssumptions!$D$7))</f>
      </c>
      <c r="AJ154" s="26" t="n">
        <f aca="false">IF(AJ152&gt;InputDataA_GeneralAssumptions!$D$155,InputDataA_GeneralAssumptions!$D$154,AI154+(InputDataA_GeneralAssumptions!$D$154-$I$154)/(InputDataA_GeneralAssumptions!$D$155-InputDataA_GeneralAssumptions!$D$7))</f>
      </c>
      <c r="AK154" s="26" t="n">
        <f aca="false">IF(AK152&gt;InputDataA_GeneralAssumptions!$D$155,InputDataA_GeneralAssumptions!$D$154,AJ154+(InputDataA_GeneralAssumptions!$D$154-$I$154)/(InputDataA_GeneralAssumptions!$D$155-InputDataA_GeneralAssumptions!$D$7))</f>
      </c>
      <c r="AL154" s="26" t="n">
        <f aca="false">IF(AL152&gt;InputDataA_GeneralAssumptions!$D$155,InputDataA_GeneralAssumptions!$D$154,AK154+(InputDataA_GeneralAssumptions!$D$154-$I$154)/(InputDataA_GeneralAssumptions!$D$155-InputDataA_GeneralAssumptions!$D$7))</f>
      </c>
      <c r="AM154" s="26" t="n">
        <f aca="false">IF(AM152&gt;InputDataA_GeneralAssumptions!$D$155,InputDataA_GeneralAssumptions!$D$154,AL154+(InputDataA_GeneralAssumptions!$D$154-$I$154)/(InputDataA_GeneralAssumptions!$D$155-InputDataA_GeneralAssumptions!$D$7))</f>
      </c>
      <c r="AN154" s="26" t="n">
        <f aca="false">IF(AN152&gt;InputDataA_GeneralAssumptions!$D$155,InputDataA_GeneralAssumptions!$D$154,AM154+(InputDataA_GeneralAssumptions!$D$154-$I$154)/(InputDataA_GeneralAssumptions!$D$155-InputDataA_GeneralAssumptions!$D$7))</f>
      </c>
      <c r="AO154" s="26" t="n">
        <f aca="false">IF(AO152&gt;InputDataA_GeneralAssumptions!$D$155,InputDataA_GeneralAssumptions!$D$154,AN154+(InputDataA_GeneralAssumptions!$D$154-$I$154)/(InputDataA_GeneralAssumptions!$D$155-InputDataA_GeneralAssumptions!$D$7))</f>
      </c>
      <c r="AP154" s="26" t="n">
        <f aca="false">IF(AP152&gt;InputDataA_GeneralAssumptions!$D$155,InputDataA_GeneralAssumptions!$D$154,AO154+(InputDataA_GeneralAssumptions!$D$154-$I$154)/(InputDataA_GeneralAssumptions!$D$155-InputDataA_GeneralAssumptions!$D$7))</f>
      </c>
      <c r="AQ154" s="26" t="n">
        <f aca="false">IF(AQ152&gt;InputDataA_GeneralAssumptions!$D$155,InputDataA_GeneralAssumptions!$D$154,AP154+(InputDataA_GeneralAssumptions!$D$154-$I$154)/(InputDataA_GeneralAssumptions!$D$155-InputDataA_GeneralAssumptions!$D$7))</f>
      </c>
      <c r="AR154" s="26" t="n">
        <f aca="false">IF(AR152&gt;InputDataA_GeneralAssumptions!$D$155,InputDataA_GeneralAssumptions!$D$154,AQ154+(InputDataA_GeneralAssumptions!$D$154-$I$154)/(InputDataA_GeneralAssumptions!$D$155-InputDataA_GeneralAssumptions!$D$7))</f>
      </c>
      <c r="AS154" s="26" t="n">
        <f aca="false">IF(AS152&gt;InputDataA_GeneralAssumptions!$D$155,InputDataA_GeneralAssumptions!$D$154,AR154+(InputDataA_GeneralAssumptions!$D$154-$I$154)/(InputDataA_GeneralAssumptions!$D$155-InputDataA_GeneralAssumptions!$D$7))</f>
      </c>
      <c r="AT154" s="26" t="n">
        <f aca="false">IF(AT152&gt;InputDataA_GeneralAssumptions!$D$155,InputDataA_GeneralAssumptions!$D$154,AS154+(InputDataA_GeneralAssumptions!$D$154-$I$154)/(InputDataA_GeneralAssumptions!$D$155-InputDataA_GeneralAssumptions!$D$7))</f>
      </c>
      <c r="AU154" s="26" t="n">
        <f aca="false">IF(AU152&gt;InputDataA_GeneralAssumptions!$D$155,InputDataA_GeneralAssumptions!$D$154,AT154+(InputDataA_GeneralAssumptions!$D$154-$I$154)/(InputDataA_GeneralAssumptions!$D$155-InputDataA_GeneralAssumptions!$D$7))</f>
      </c>
      <c r="AV154" s="26" t="n">
        <f aca="false">IF(AV152&gt;InputDataA_GeneralAssumptions!$D$155,InputDataA_GeneralAssumptions!$D$154,AU154+(InputDataA_GeneralAssumptions!$D$154-$I$154)/(InputDataA_GeneralAssumptions!$D$155-InputDataA_GeneralAssumptions!$D$7))</f>
      </c>
      <c r="AW154" s="26" t="n">
        <f aca="false">IF(AW152&gt;InputDataA_GeneralAssumptions!$D$155,InputDataA_GeneralAssumptions!$D$154,AV154+(InputDataA_GeneralAssumptions!$D$154-$I$154)/(InputDataA_GeneralAssumptions!$D$155-InputDataA_GeneralAssumptions!$D$7))</f>
      </c>
      <c r="AX154" s="26" t="n">
        <f aca="false">IF(AX152&gt;InputDataA_GeneralAssumptions!$D$155,InputDataA_GeneralAssumptions!$D$154,AW154+(InputDataA_GeneralAssumptions!$D$154-$I$154)/(InputDataA_GeneralAssumptions!$D$155-InputDataA_GeneralAssumptions!$D$7))</f>
      </c>
      <c r="AY154" s="26" t="n">
        <f aca="false">IF(AY152&gt;InputDataA_GeneralAssumptions!$D$155,InputDataA_GeneralAssumptions!$D$154,AX154+(InputDataA_GeneralAssumptions!$D$154-$I$154)/(InputDataA_GeneralAssumptions!$D$155-InputDataA_GeneralAssumptions!$D$7))</f>
      </c>
      <c r="AZ154" s="26" t="n">
        <f aca="false">IF(AZ152&gt;InputDataA_GeneralAssumptions!$D$155,InputDataA_GeneralAssumptions!$D$154,AY154+(InputDataA_GeneralAssumptions!$D$154-$I$154)/(InputDataA_GeneralAssumptions!$D$155-InputDataA_GeneralAssumptions!$D$7))</f>
      </c>
      <c r="BA154" s="26" t="n">
        <f aca="false">IF(BA152&gt;InputDataA_GeneralAssumptions!$D$155,InputDataA_GeneralAssumptions!$D$154,AZ154+(InputDataA_GeneralAssumptions!$D$154-$I$154)/(InputDataA_GeneralAssumptions!$D$155-InputDataA_GeneralAssumptions!$D$7))</f>
      </c>
      <c r="BB154" s="26" t="n">
        <f aca="false">IF(BB152&gt;InputDataA_GeneralAssumptions!$D$155,InputDataA_GeneralAssumptions!$D$154,BA154+(InputDataA_GeneralAssumptions!$D$154-$I$154)/(InputDataA_GeneralAssumptions!$D$155-InputDataA_GeneralAssumptions!$D$7))</f>
      </c>
      <c r="BC154" s="26" t="n">
        <f aca="false">IF(BC152&gt;InputDataA_GeneralAssumptions!$D$155,InputDataA_GeneralAssumptions!$D$154,BB154+(InputDataA_GeneralAssumptions!$D$154-$I$154)/(InputDataA_GeneralAssumptions!$D$155-InputDataA_GeneralAssumptions!$D$7))</f>
      </c>
      <c r="BD154" s="26" t="n">
        <f aca="false">IF(BD152&gt;InputDataA_GeneralAssumptions!$D$155,InputDataA_GeneralAssumptions!$D$154,BC154+(InputDataA_GeneralAssumptions!$D$154-$I$154)/(InputDataA_GeneralAssumptions!$D$155-InputDataA_GeneralAssumptions!$D$7))</f>
      </c>
      <c r="BE154" s="26" t="n">
        <f aca="false">IF(BE152&gt;InputDataA_GeneralAssumptions!$D$155,InputDataA_GeneralAssumptions!$D$154,BD154+(InputDataA_GeneralAssumptions!$D$154-$I$154)/(InputDataA_GeneralAssumptions!$D$155-InputDataA_GeneralAssumptions!$D$7))</f>
      </c>
      <c r="BF154" s="26" t="n">
        <f aca="false">IF(BF152&gt;InputDataA_GeneralAssumptions!$D$155,InputDataA_GeneralAssumptions!$D$154,BE154+(InputDataA_GeneralAssumptions!$D$154-$I$154)/(InputDataA_GeneralAssumptions!$D$155-InputDataA_GeneralAssumptions!$D$7))</f>
      </c>
      <c r="BG154" s="26" t="n">
        <f aca="false">IF(BG152&gt;InputDataA_GeneralAssumptions!$D$155,InputDataA_GeneralAssumptions!$D$154,BF154+(InputDataA_GeneralAssumptions!$D$154-$I$154)/(InputDataA_GeneralAssumptions!$D$155-InputDataA_GeneralAssumptions!$D$7))</f>
      </c>
      <c r="BH154" s="26" t="n">
        <f aca="false">IF(BH152&gt;InputDataA_GeneralAssumptions!$D$155,InputDataA_GeneralAssumptions!$D$154,BG154+(InputDataA_GeneralAssumptions!$D$154-$I$154)/(InputDataA_GeneralAssumptions!$D$155-InputDataA_GeneralAssumptions!$D$7))</f>
      </c>
      <c r="BI154" s="26" t="n">
        <f aca="false">IF(BI152&gt;InputDataA_GeneralAssumptions!$D$155,InputDataA_GeneralAssumptions!$D$154,BH154+(InputDataA_GeneralAssumptions!$D$154-$I$154)/(InputDataA_GeneralAssumptions!$D$155-InputDataA_GeneralAssumptions!$D$7))</f>
      </c>
      <c r="BJ154" s="26" t="n">
        <f aca="false">IF(BJ152&gt;InputDataA_GeneralAssumptions!$D$155,InputDataA_GeneralAssumptions!$D$154,BI154+(InputDataA_GeneralAssumptions!$D$154-$I$154)/(InputDataA_GeneralAssumptions!$D$155-InputDataA_GeneralAssumptions!$D$7))</f>
      </c>
      <c r="BK154" s="26" t="n">
        <f aca="false">IF(BK152&gt;InputDataA_GeneralAssumptions!$D$155,InputDataA_GeneralAssumptions!$D$154,BJ154+(InputDataA_GeneralAssumptions!$D$154-$I$154)/(InputDataA_GeneralAssumptions!$D$155-InputDataA_GeneralAssumptions!$D$7))</f>
      </c>
      <c r="BL154" s="26" t="n">
        <f aca="false">IF(BL152&gt;InputDataA_GeneralAssumptions!$D$155,InputDataA_GeneralAssumptions!$D$154,BK154+(InputDataA_GeneralAssumptions!$D$154-$I$154)/(InputDataA_GeneralAssumptions!$D$155-InputDataA_GeneralAssumptions!$D$7))</f>
      </c>
      <c r="BM154" s="26" t="n">
        <f aca="false">IF(BM152&gt;InputDataA_GeneralAssumptions!$D$155,InputDataA_GeneralAssumptions!$D$154,BL154+(InputDataA_GeneralAssumptions!$D$154-$I$154)/(InputDataA_GeneralAssumptions!$D$155-InputDataA_GeneralAssumptions!$D$7))</f>
      </c>
      <c r="BN154" s="26" t="n">
        <f aca="false">IF(BN152&gt;InputDataA_GeneralAssumptions!$D$155,InputDataA_GeneralAssumptions!$D$154,BM154+(InputDataA_GeneralAssumptions!$D$154-$I$154)/(InputDataA_GeneralAssumptions!$D$155-InputDataA_GeneralAssumptions!$D$7))</f>
      </c>
      <c r="BO154" s="26" t="n">
        <f aca="false">IF(BO152&gt;InputDataA_GeneralAssumptions!$D$155,InputDataA_GeneralAssumptions!$D$154,BN154+(InputDataA_GeneralAssumptions!$D$154-$I$154)/(InputDataA_GeneralAssumptions!$D$155-InputDataA_GeneralAssumptions!$D$7))</f>
      </c>
      <c r="BP154" s="26" t="n">
        <f aca="false">IF(BP152&gt;InputDataA_GeneralAssumptions!$D$155,InputDataA_GeneralAssumptions!$D$154,BO154+(InputDataA_GeneralAssumptions!$D$154-$I$154)/(InputDataA_GeneralAssumptions!$D$155-InputDataA_GeneralAssumptions!$D$7))</f>
      </c>
      <c r="BQ154" s="26" t="n">
        <f aca="false">IF(BQ152&gt;InputDataA_GeneralAssumptions!$D$155,InputDataA_GeneralAssumptions!$D$154,BP154+(InputDataA_GeneralAssumptions!$D$154-$I$154)/(InputDataA_GeneralAssumptions!$D$155-InputDataA_GeneralAssumptions!$D$7))</f>
      </c>
      <c r="BR154" s="26" t="n">
        <f aca="false">IF(BR152&gt;InputDataA_GeneralAssumptions!$D$155,InputDataA_GeneralAssumptions!$D$154,BQ154+(InputDataA_GeneralAssumptions!$D$154-$I$154)/(InputDataA_GeneralAssumptions!$D$155-InputDataA_GeneralAssumptions!$D$7))</f>
      </c>
      <c r="BS154" s="26" t="n">
        <f aca="false">IF(BS152&gt;InputDataA_GeneralAssumptions!$D$155,InputDataA_GeneralAssumptions!$D$154,BR154+(InputDataA_GeneralAssumptions!$D$154-$I$154)/(InputDataA_GeneralAssumptions!$D$155-InputDataA_GeneralAssumptions!$D$7))</f>
      </c>
      <c r="BT154" s="26" t="n">
        <f aca="false">IF(BT152&gt;InputDataA_GeneralAssumptions!$D$155,InputDataA_GeneralAssumptions!$D$154,BS154+(InputDataA_GeneralAssumptions!$D$154-$I$154)/(InputDataA_GeneralAssumptions!$D$155-InputDataA_GeneralAssumptions!$D$7))</f>
      </c>
      <c r="BU154" s="26" t="n">
        <f aca="false">IF(BU152&gt;InputDataA_GeneralAssumptions!$D$155,InputDataA_GeneralAssumptions!$D$154,BT154+(InputDataA_GeneralAssumptions!$D$154-$I$154)/(InputDataA_GeneralAssumptions!$D$155-InputDataA_GeneralAssumptions!$D$7))</f>
      </c>
      <c r="BV154" s="26" t="n">
        <f aca="false">IF(BV152&gt;InputDataA_GeneralAssumptions!$D$155,InputDataA_GeneralAssumptions!$D$154,BU154+(InputDataA_GeneralAssumptions!$D$154-$I$154)/(InputDataA_GeneralAssumptions!$D$155-InputDataA_GeneralAssumptions!$D$7))</f>
      </c>
      <c r="BW154" s="26" t="n">
        <f aca="false">IF(BW152&gt;InputDataA_GeneralAssumptions!$D$155,InputDataA_GeneralAssumptions!$D$154,BV154+(InputDataA_GeneralAssumptions!$D$154-$I$154)/(InputDataA_GeneralAssumptions!$D$155-InputDataA_GeneralAssumptions!$D$7))</f>
      </c>
    </row>
    <row r="155" s="13" customFormat="true" ht="15.75" hidden="false" customHeight="false" outlineLevel="0" collapsed="false">
      <c r="B155" s="54" t="s">
        <v>229</v>
      </c>
      <c r="C155" s="55" t="s">
        <v>94</v>
      </c>
      <c r="D155" s="137" t="n">
        <v>2030</v>
      </c>
      <c r="E155" s="56" t="n">
        <v>2030</v>
      </c>
      <c r="F155" s="106"/>
      <c r="G155" s="114" t="s">
        <v>222</v>
      </c>
      <c r="H155" s="112" t="str">
        <f aca="false">H154</f>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c>
      <c r="G157" s="107" t="s">
        <v>120</v>
      </c>
      <c r="H157" s="108" t="s">
        <v>121</v>
      </c>
      <c r="I157" s="109" t="n">
        <f aca="false">I158</f>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c>
      <c r="I158" s="26" t="n">
        <f aca="false">E152</f>
      </c>
      <c r="J158" s="26" t="n">
        <f aca="false">IF(J152&gt;InputDataA_GeneralAssumptions!$E$155,InputDataA_GeneralAssumptions!$E$154,I158+(InputDataA_GeneralAssumptions!$E$154-$I$158)/(InputDataA_GeneralAssumptions!$E$155-InputDataA_GeneralAssumptions!$D$7))</f>
      </c>
      <c r="K158" s="26" t="n">
        <f aca="false">IF(K152&gt;InputDataA_GeneralAssumptions!$E$155,InputDataA_GeneralAssumptions!$E$154,J158+(InputDataA_GeneralAssumptions!$E$154-$I$158)/(InputDataA_GeneralAssumptions!$E$155-InputDataA_GeneralAssumptions!$D$7))</f>
      </c>
      <c r="L158" s="26" t="n">
        <f aca="false">IF(L152&gt;InputDataA_GeneralAssumptions!$E$155,InputDataA_GeneralAssumptions!$E$154,K158+(InputDataA_GeneralAssumptions!$E$154-$I$158)/(InputDataA_GeneralAssumptions!$E$155-InputDataA_GeneralAssumptions!$D$7))</f>
      </c>
      <c r="M158" s="26" t="n">
        <f aca="false">IF(M152&gt;InputDataA_GeneralAssumptions!$E$155,InputDataA_GeneralAssumptions!$E$154,L158+(InputDataA_GeneralAssumptions!$E$154-$I$158)/(InputDataA_GeneralAssumptions!$E$155-InputDataA_GeneralAssumptions!$D$7))</f>
      </c>
      <c r="N158" s="26" t="n">
        <f aca="false">IF(N152&gt;InputDataA_GeneralAssumptions!$E$155,InputDataA_GeneralAssumptions!$E$154,M158+(InputDataA_GeneralAssumptions!$E$154-$I$158)/(InputDataA_GeneralAssumptions!$E$155-InputDataA_GeneralAssumptions!$D$7))</f>
      </c>
      <c r="O158" s="26" t="n">
        <f aca="false">IF(O152&gt;InputDataA_GeneralAssumptions!$E$155,InputDataA_GeneralAssumptions!$E$154,N158+(InputDataA_GeneralAssumptions!$E$154-$I$158)/(InputDataA_GeneralAssumptions!$E$155-InputDataA_GeneralAssumptions!$D$7))</f>
      </c>
      <c r="P158" s="26" t="n">
        <f aca="false">IF(P152&gt;InputDataA_GeneralAssumptions!$E$155,InputDataA_GeneralAssumptions!$E$154,O158+(InputDataA_GeneralAssumptions!$E$154-$I$158)/(InputDataA_GeneralAssumptions!$E$155-InputDataA_GeneralAssumptions!$D$7))</f>
      </c>
      <c r="Q158" s="26" t="n">
        <f aca="false">IF(Q152&gt;InputDataA_GeneralAssumptions!$E$155,InputDataA_GeneralAssumptions!$E$154,P158+(InputDataA_GeneralAssumptions!$E$154-$I$158)/(InputDataA_GeneralAssumptions!$E$155-InputDataA_GeneralAssumptions!$D$7))</f>
      </c>
      <c r="R158" s="26" t="n">
        <f aca="false">IF(R152&gt;InputDataA_GeneralAssumptions!$E$155,InputDataA_GeneralAssumptions!$E$154,Q158+(InputDataA_GeneralAssumptions!$E$154-$I$158)/(InputDataA_GeneralAssumptions!$E$155-InputDataA_GeneralAssumptions!$D$7))</f>
      </c>
      <c r="S158" s="26" t="n">
        <f aca="false">IF(S152&gt;InputDataA_GeneralAssumptions!$E$155,InputDataA_GeneralAssumptions!$E$154,R158+(InputDataA_GeneralAssumptions!$E$154-$I$158)/(InputDataA_GeneralAssumptions!$E$155-InputDataA_GeneralAssumptions!$D$7))</f>
      </c>
      <c r="T158" s="26" t="n">
        <f aca="false">IF(T152&gt;InputDataA_GeneralAssumptions!$E$155,InputDataA_GeneralAssumptions!$E$154,S158+(InputDataA_GeneralAssumptions!$E$154-$I$158)/(InputDataA_GeneralAssumptions!$E$155-InputDataA_GeneralAssumptions!$D$7))</f>
      </c>
      <c r="U158" s="26" t="n">
        <f aca="false">IF(U152&gt;InputDataA_GeneralAssumptions!$E$155,InputDataA_GeneralAssumptions!$E$154,T158+(InputDataA_GeneralAssumptions!$E$154-$I$158)/(InputDataA_GeneralAssumptions!$E$155-InputDataA_GeneralAssumptions!$D$7))</f>
      </c>
      <c r="V158" s="26" t="n">
        <f aca="false">IF(V152&gt;InputDataA_GeneralAssumptions!$E$155,InputDataA_GeneralAssumptions!$E$154,U158+(InputDataA_GeneralAssumptions!$E$154-$I$158)/(InputDataA_GeneralAssumptions!$E$155-InputDataA_GeneralAssumptions!$D$7))</f>
      </c>
      <c r="W158" s="26" t="n">
        <f aca="false">IF(W152&gt;InputDataA_GeneralAssumptions!$E$155,InputDataA_GeneralAssumptions!$E$154,V158+(InputDataA_GeneralAssumptions!$E$154-$I$158)/(InputDataA_GeneralAssumptions!$E$155-InputDataA_GeneralAssumptions!$D$7))</f>
      </c>
      <c r="X158" s="26" t="n">
        <f aca="false">IF(X152&gt;InputDataA_GeneralAssumptions!$E$155,InputDataA_GeneralAssumptions!$E$154,W158+(InputDataA_GeneralAssumptions!$E$154-$I$158)/(InputDataA_GeneralAssumptions!$E$155-InputDataA_GeneralAssumptions!$D$7))</f>
      </c>
      <c r="Y158" s="26" t="n">
        <f aca="false">IF(Y152&gt;InputDataA_GeneralAssumptions!$E$155,InputDataA_GeneralAssumptions!$E$154,X158+(InputDataA_GeneralAssumptions!$E$154-$I$158)/(InputDataA_GeneralAssumptions!$E$155-InputDataA_GeneralAssumptions!$D$7))</f>
      </c>
      <c r="Z158" s="26" t="n">
        <f aca="false">IF(Z152&gt;InputDataA_GeneralAssumptions!$E$155,InputDataA_GeneralAssumptions!$E$154,Y158+(InputDataA_GeneralAssumptions!$E$154-$I$158)/(InputDataA_GeneralAssumptions!$E$155-InputDataA_GeneralAssumptions!$D$7))</f>
      </c>
      <c r="AA158" s="26" t="n">
        <f aca="false">IF(AA152&gt;InputDataA_GeneralAssumptions!$E$155,InputDataA_GeneralAssumptions!$E$154,Z158+(InputDataA_GeneralAssumptions!$E$154-$I$158)/(InputDataA_GeneralAssumptions!$E$155-InputDataA_GeneralAssumptions!$D$7))</f>
      </c>
      <c r="AB158" s="26" t="n">
        <f aca="false">IF(AB152&gt;InputDataA_GeneralAssumptions!$E$155,InputDataA_GeneralAssumptions!$E$154,AA158+(InputDataA_GeneralAssumptions!$E$154-$I$158)/(InputDataA_GeneralAssumptions!$E$155-InputDataA_GeneralAssumptions!$D$7))</f>
      </c>
      <c r="AC158" s="26" t="n">
        <f aca="false">IF(AC152&gt;InputDataA_GeneralAssumptions!$E$155,InputDataA_GeneralAssumptions!$E$154,AB158+(InputDataA_GeneralAssumptions!$E$154-$I$158)/(InputDataA_GeneralAssumptions!$E$155-InputDataA_GeneralAssumptions!$D$7))</f>
      </c>
      <c r="AD158" s="26" t="n">
        <f aca="false">IF(AD152&gt;InputDataA_GeneralAssumptions!$E$155,InputDataA_GeneralAssumptions!$E$154,AC158+(InputDataA_GeneralAssumptions!$E$154-$I$158)/(InputDataA_GeneralAssumptions!$E$155-InputDataA_GeneralAssumptions!$D$7))</f>
      </c>
      <c r="AE158" s="26" t="n">
        <f aca="false">IF(AE152&gt;InputDataA_GeneralAssumptions!$E$155,InputDataA_GeneralAssumptions!$E$154,AD158+(InputDataA_GeneralAssumptions!$E$154-$I$158)/(InputDataA_GeneralAssumptions!$E$155-InputDataA_GeneralAssumptions!$D$7))</f>
      </c>
      <c r="AF158" s="26" t="n">
        <f aca="false">IF(AF152&gt;InputDataA_GeneralAssumptions!$E$155,InputDataA_GeneralAssumptions!$E$154,AE158+(InputDataA_GeneralAssumptions!$E$154-$I$158)/(InputDataA_GeneralAssumptions!$E$155-InputDataA_GeneralAssumptions!$D$7))</f>
      </c>
      <c r="AG158" s="26" t="n">
        <f aca="false">IF(AG152&gt;InputDataA_GeneralAssumptions!$E$155,InputDataA_GeneralAssumptions!$E$154,AF158+(InputDataA_GeneralAssumptions!$E$154-$I$158)/(InputDataA_GeneralAssumptions!$E$155-InputDataA_GeneralAssumptions!$D$7))</f>
      </c>
      <c r="AH158" s="26" t="n">
        <f aca="false">IF(AH152&gt;InputDataA_GeneralAssumptions!$E$155,InputDataA_GeneralAssumptions!$E$154,AG158+(InputDataA_GeneralAssumptions!$E$154-$I$158)/(InputDataA_GeneralAssumptions!$E$155-InputDataA_GeneralAssumptions!$D$7))</f>
      </c>
      <c r="AI158" s="26" t="n">
        <f aca="false">IF(AI152&gt;InputDataA_GeneralAssumptions!$E$155,InputDataA_GeneralAssumptions!$E$154,AH158+(InputDataA_GeneralAssumptions!$E$154-$I$158)/(InputDataA_GeneralAssumptions!$E$155-InputDataA_GeneralAssumptions!$D$7))</f>
      </c>
      <c r="AJ158" s="26" t="n">
        <f aca="false">IF(AJ152&gt;InputDataA_GeneralAssumptions!$E$155,InputDataA_GeneralAssumptions!$E$154,AI158+(InputDataA_GeneralAssumptions!$E$154-$I$158)/(InputDataA_GeneralAssumptions!$E$155-InputDataA_GeneralAssumptions!$D$7))</f>
      </c>
      <c r="AK158" s="26" t="n">
        <f aca="false">IF(AK152&gt;InputDataA_GeneralAssumptions!$E$155,InputDataA_GeneralAssumptions!$E$154,AJ158+(InputDataA_GeneralAssumptions!$E$154-$I$158)/(InputDataA_GeneralAssumptions!$E$155-InputDataA_GeneralAssumptions!$D$7))</f>
      </c>
      <c r="AL158" s="26" t="n">
        <f aca="false">IF(AL152&gt;InputDataA_GeneralAssumptions!$E$155,InputDataA_GeneralAssumptions!$E$154,AK158+(InputDataA_GeneralAssumptions!$E$154-$I$158)/(InputDataA_GeneralAssumptions!$E$155-InputDataA_GeneralAssumptions!$D$7))</f>
      </c>
      <c r="AM158" s="26" t="n">
        <f aca="false">IF(AM152&gt;InputDataA_GeneralAssumptions!$E$155,InputDataA_GeneralAssumptions!$E$154,AL158+(InputDataA_GeneralAssumptions!$E$154-$I$158)/(InputDataA_GeneralAssumptions!$E$155-InputDataA_GeneralAssumptions!$D$7))</f>
      </c>
      <c r="AN158" s="26" t="n">
        <f aca="false">IF(AN152&gt;InputDataA_GeneralAssumptions!$E$155,InputDataA_GeneralAssumptions!$E$154,AM158+(InputDataA_GeneralAssumptions!$E$154-$I$158)/(InputDataA_GeneralAssumptions!$E$155-InputDataA_GeneralAssumptions!$D$7))</f>
      </c>
      <c r="AO158" s="26" t="n">
        <f aca="false">IF(AO152&gt;InputDataA_GeneralAssumptions!$E$155,InputDataA_GeneralAssumptions!$E$154,AN158+(InputDataA_GeneralAssumptions!$E$154-$I$158)/(InputDataA_GeneralAssumptions!$E$155-InputDataA_GeneralAssumptions!$D$7))</f>
      </c>
      <c r="AP158" s="26" t="n">
        <f aca="false">IF(AP152&gt;InputDataA_GeneralAssumptions!$E$155,InputDataA_GeneralAssumptions!$E$154,AO158+(InputDataA_GeneralAssumptions!$E$154-$I$158)/(InputDataA_GeneralAssumptions!$E$155-InputDataA_GeneralAssumptions!$D$7))</f>
      </c>
      <c r="AQ158" s="26" t="n">
        <f aca="false">IF(AQ152&gt;InputDataA_GeneralAssumptions!$E$155,InputDataA_GeneralAssumptions!$E$154,AP158+(InputDataA_GeneralAssumptions!$E$154-$I$158)/(InputDataA_GeneralAssumptions!$E$155-InputDataA_GeneralAssumptions!$D$7))</f>
      </c>
      <c r="AR158" s="26" t="n">
        <f aca="false">IF(AR152&gt;InputDataA_GeneralAssumptions!$E$155,InputDataA_GeneralAssumptions!$E$154,AQ158+(InputDataA_GeneralAssumptions!$E$154-$I$158)/(InputDataA_GeneralAssumptions!$E$155-InputDataA_GeneralAssumptions!$D$7))</f>
      </c>
      <c r="AS158" s="26" t="n">
        <f aca="false">IF(AS152&gt;InputDataA_GeneralAssumptions!$E$155,InputDataA_GeneralAssumptions!$E$154,AR158+(InputDataA_GeneralAssumptions!$E$154-$I$158)/(InputDataA_GeneralAssumptions!$E$155-InputDataA_GeneralAssumptions!$D$7))</f>
      </c>
      <c r="AT158" s="26" t="n">
        <f aca="false">IF(AT152&gt;InputDataA_GeneralAssumptions!$E$155,InputDataA_GeneralAssumptions!$E$154,AS158+(InputDataA_GeneralAssumptions!$E$154-$I$158)/(InputDataA_GeneralAssumptions!$E$155-InputDataA_GeneralAssumptions!$D$7))</f>
      </c>
      <c r="AU158" s="26" t="n">
        <f aca="false">IF(AU152&gt;InputDataA_GeneralAssumptions!$E$155,InputDataA_GeneralAssumptions!$E$154,AT158+(InputDataA_GeneralAssumptions!$E$154-$I$158)/(InputDataA_GeneralAssumptions!$E$155-InputDataA_GeneralAssumptions!$D$7))</f>
      </c>
      <c r="AV158" s="26" t="n">
        <f aca="false">IF(AV152&gt;InputDataA_GeneralAssumptions!$E$155,InputDataA_GeneralAssumptions!$E$154,AU158+(InputDataA_GeneralAssumptions!$E$154-$I$158)/(InputDataA_GeneralAssumptions!$E$155-InputDataA_GeneralAssumptions!$D$7))</f>
      </c>
      <c r="AW158" s="26" t="n">
        <f aca="false">IF(AW152&gt;InputDataA_GeneralAssumptions!$E$155,InputDataA_GeneralAssumptions!$E$154,AV158+(InputDataA_GeneralAssumptions!$E$154-$I$158)/(InputDataA_GeneralAssumptions!$E$155-InputDataA_GeneralAssumptions!$D$7))</f>
      </c>
      <c r="AX158" s="26" t="n">
        <f aca="false">IF(AX152&gt;InputDataA_GeneralAssumptions!$E$155,InputDataA_GeneralAssumptions!$E$154,AW158+(InputDataA_GeneralAssumptions!$E$154-$I$158)/(InputDataA_GeneralAssumptions!$E$155-InputDataA_GeneralAssumptions!$D$7))</f>
      </c>
      <c r="AY158" s="26" t="n">
        <f aca="false">IF(AY152&gt;InputDataA_GeneralAssumptions!$E$155,InputDataA_GeneralAssumptions!$E$154,AX158+(InputDataA_GeneralAssumptions!$E$154-$I$158)/(InputDataA_GeneralAssumptions!$E$155-InputDataA_GeneralAssumptions!$D$7))</f>
      </c>
      <c r="AZ158" s="26" t="n">
        <f aca="false">IF(AZ152&gt;InputDataA_GeneralAssumptions!$E$155,InputDataA_GeneralAssumptions!$E$154,AY158+(InputDataA_GeneralAssumptions!$E$154-$I$158)/(InputDataA_GeneralAssumptions!$E$155-InputDataA_GeneralAssumptions!$D$7))</f>
      </c>
      <c r="BA158" s="26" t="n">
        <f aca="false">IF(BA152&gt;InputDataA_GeneralAssumptions!$E$155,InputDataA_GeneralAssumptions!$E$154,AZ158+(InputDataA_GeneralAssumptions!$E$154-$I$158)/(InputDataA_GeneralAssumptions!$E$155-InputDataA_GeneralAssumptions!$D$7))</f>
      </c>
      <c r="BB158" s="26" t="n">
        <f aca="false">IF(BB152&gt;InputDataA_GeneralAssumptions!$E$155,InputDataA_GeneralAssumptions!$E$154,BA158+(InputDataA_GeneralAssumptions!$E$154-$I$158)/(InputDataA_GeneralAssumptions!$E$155-InputDataA_GeneralAssumptions!$D$7))</f>
      </c>
      <c r="BC158" s="26" t="n">
        <f aca="false">IF(BC152&gt;InputDataA_GeneralAssumptions!$E$155,InputDataA_GeneralAssumptions!$E$154,BB158+(InputDataA_GeneralAssumptions!$E$154-$I$158)/(InputDataA_GeneralAssumptions!$E$155-InputDataA_GeneralAssumptions!$D$7))</f>
      </c>
      <c r="BD158" s="26" t="n">
        <f aca="false">IF(BD152&gt;InputDataA_GeneralAssumptions!$E$155,InputDataA_GeneralAssumptions!$E$154,BC158+(InputDataA_GeneralAssumptions!$E$154-$I$158)/(InputDataA_GeneralAssumptions!$E$155-InputDataA_GeneralAssumptions!$D$7))</f>
      </c>
      <c r="BE158" s="26" t="n">
        <f aca="false">IF(BE152&gt;InputDataA_GeneralAssumptions!$E$155,InputDataA_GeneralAssumptions!$E$154,BD158+(InputDataA_GeneralAssumptions!$E$154-$I$158)/(InputDataA_GeneralAssumptions!$E$155-InputDataA_GeneralAssumptions!$D$7))</f>
      </c>
      <c r="BF158" s="26" t="n">
        <f aca="false">IF(BF152&gt;InputDataA_GeneralAssumptions!$E$155,InputDataA_GeneralAssumptions!$E$154,BE158+(InputDataA_GeneralAssumptions!$E$154-$I$158)/(InputDataA_GeneralAssumptions!$E$155-InputDataA_GeneralAssumptions!$D$7))</f>
      </c>
      <c r="BG158" s="26" t="n">
        <f aca="false">IF(BG152&gt;InputDataA_GeneralAssumptions!$E$155,InputDataA_GeneralAssumptions!$E$154,BF158+(InputDataA_GeneralAssumptions!$E$154-$I$158)/(InputDataA_GeneralAssumptions!$E$155-InputDataA_GeneralAssumptions!$D$7))</f>
      </c>
      <c r="BH158" s="26" t="n">
        <f aca="false">IF(BH152&gt;InputDataA_GeneralAssumptions!$E$155,InputDataA_GeneralAssumptions!$E$154,BG158+(InputDataA_GeneralAssumptions!$E$154-$I$158)/(InputDataA_GeneralAssumptions!$E$155-InputDataA_GeneralAssumptions!$D$7))</f>
      </c>
      <c r="BI158" s="26" t="n">
        <f aca="false">IF(BI152&gt;InputDataA_GeneralAssumptions!$E$155,InputDataA_GeneralAssumptions!$E$154,BH158+(InputDataA_GeneralAssumptions!$E$154-$I$158)/(InputDataA_GeneralAssumptions!$E$155-InputDataA_GeneralAssumptions!$D$7))</f>
      </c>
      <c r="BJ158" s="26" t="n">
        <f aca="false">IF(BJ152&gt;InputDataA_GeneralAssumptions!$E$155,InputDataA_GeneralAssumptions!$E$154,BI158+(InputDataA_GeneralAssumptions!$E$154-$I$158)/(InputDataA_GeneralAssumptions!$E$155-InputDataA_GeneralAssumptions!$D$7))</f>
      </c>
      <c r="BK158" s="26" t="n">
        <f aca="false">IF(BK152&gt;InputDataA_GeneralAssumptions!$E$155,InputDataA_GeneralAssumptions!$E$154,BJ158+(InputDataA_GeneralAssumptions!$E$154-$I$158)/(InputDataA_GeneralAssumptions!$E$155-InputDataA_GeneralAssumptions!$D$7))</f>
      </c>
      <c r="BL158" s="26" t="n">
        <f aca="false">IF(BL152&gt;InputDataA_GeneralAssumptions!$E$155,InputDataA_GeneralAssumptions!$E$154,BK158+(InputDataA_GeneralAssumptions!$E$154-$I$158)/(InputDataA_GeneralAssumptions!$E$155-InputDataA_GeneralAssumptions!$D$7))</f>
      </c>
      <c r="BM158" s="26" t="n">
        <f aca="false">IF(BM152&gt;InputDataA_GeneralAssumptions!$E$155,InputDataA_GeneralAssumptions!$E$154,BL158+(InputDataA_GeneralAssumptions!$E$154-$I$158)/(InputDataA_GeneralAssumptions!$E$155-InputDataA_GeneralAssumptions!$D$7))</f>
      </c>
      <c r="BN158" s="26" t="n">
        <f aca="false">IF(BN152&gt;InputDataA_GeneralAssumptions!$E$155,InputDataA_GeneralAssumptions!$E$154,BM158+(InputDataA_GeneralAssumptions!$E$154-$I$158)/(InputDataA_GeneralAssumptions!$E$155-InputDataA_GeneralAssumptions!$D$7))</f>
      </c>
      <c r="BO158" s="26" t="n">
        <f aca="false">IF(BO152&gt;InputDataA_GeneralAssumptions!$E$155,InputDataA_GeneralAssumptions!$E$154,BN158+(InputDataA_GeneralAssumptions!$E$154-$I$158)/(InputDataA_GeneralAssumptions!$E$155-InputDataA_GeneralAssumptions!$D$7))</f>
      </c>
      <c r="BP158" s="26" t="n">
        <f aca="false">IF(BP152&gt;InputDataA_GeneralAssumptions!$E$155,InputDataA_GeneralAssumptions!$E$154,BO158+(InputDataA_GeneralAssumptions!$E$154-$I$158)/(InputDataA_GeneralAssumptions!$E$155-InputDataA_GeneralAssumptions!$D$7))</f>
      </c>
      <c r="BQ158" s="26" t="n">
        <f aca="false">IF(BQ152&gt;InputDataA_GeneralAssumptions!$E$155,InputDataA_GeneralAssumptions!$E$154,BP158+(InputDataA_GeneralAssumptions!$E$154-$I$158)/(InputDataA_GeneralAssumptions!$E$155-InputDataA_GeneralAssumptions!$D$7))</f>
      </c>
      <c r="BR158" s="26" t="n">
        <f aca="false">IF(BR152&gt;InputDataA_GeneralAssumptions!$E$155,InputDataA_GeneralAssumptions!$E$154,BQ158+(InputDataA_GeneralAssumptions!$E$154-$I$158)/(InputDataA_GeneralAssumptions!$E$155-InputDataA_GeneralAssumptions!$D$7))</f>
      </c>
      <c r="BS158" s="26" t="n">
        <f aca="false">IF(BS152&gt;InputDataA_GeneralAssumptions!$E$155,InputDataA_GeneralAssumptions!$E$154,BR158+(InputDataA_GeneralAssumptions!$E$154-$I$158)/(InputDataA_GeneralAssumptions!$E$155-InputDataA_GeneralAssumptions!$D$7))</f>
      </c>
      <c r="BT158" s="26" t="n">
        <f aca="false">IF(BT152&gt;InputDataA_GeneralAssumptions!$E$155,InputDataA_GeneralAssumptions!$E$154,BS158+(InputDataA_GeneralAssumptions!$E$154-$I$158)/(InputDataA_GeneralAssumptions!$E$155-InputDataA_GeneralAssumptions!$D$7))</f>
      </c>
      <c r="BU158" s="26" t="n">
        <f aca="false">IF(BU152&gt;InputDataA_GeneralAssumptions!$E$155,InputDataA_GeneralAssumptions!$E$154,BT158+(InputDataA_GeneralAssumptions!$E$154-$I$158)/(InputDataA_GeneralAssumptions!$E$155-InputDataA_GeneralAssumptions!$D$7))</f>
      </c>
      <c r="BV158" s="26" t="n">
        <f aca="false">IF(BV152&gt;InputDataA_GeneralAssumptions!$E$155,InputDataA_GeneralAssumptions!$E$154,BU158+(InputDataA_GeneralAssumptions!$E$154-$I$158)/(InputDataA_GeneralAssumptions!$E$155-InputDataA_GeneralAssumptions!$D$7))</f>
      </c>
      <c r="BW158" s="26" t="n">
        <f aca="false">IF(BW152&gt;InputDataA_GeneralAssumptions!$E$155,InputDataA_GeneralAssumptions!$E$154,BV158+(InputDataA_GeneralAssumptions!$E$154-$I$158)/(InputDataA_GeneralAssumptions!$E$155-InputDataA_GeneralAssumptions!$D$7))</f>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c>
    </row>
    <row r="3" customFormat="false" ht="15.75" hidden="false" customHeight="false" outlineLevel="0" collapsed="false">
      <c r="B3" s="281" t="s">
        <v>239</v>
      </c>
      <c r="C3" s="282" t="str">
        <f aca="false">DataSummary!D278</f>
      </c>
      <c r="D3" s="283" t="str">
        <f aca="false">DataSummary!N4</f>
      </c>
      <c r="E3" s="284" t="str">
        <f aca="false">DataSummary!N5</f>
      </c>
      <c r="F3" s="101" t="str">
        <f aca="false">D8</f>
      </c>
      <c r="G3" s="17" t="s">
        <v>240</v>
      </c>
      <c r="H3" s="102" t="s">
        <v>117</v>
      </c>
      <c r="I3" s="182" t="n">
        <f aca="false">InputDataA_GeneralAssumptions!$D$7</f>
      </c>
      <c r="J3" s="104" t="n">
        <f aca="false">I3+1</f>
      </c>
      <c r="K3" s="104" t="n">
        <f aca="false">J3+1</f>
      </c>
      <c r="L3" s="104" t="n">
        <f aca="false">K3+1</f>
      </c>
      <c r="M3" s="104" t="n">
        <f aca="false">L3+1</f>
      </c>
      <c r="N3" s="104" t="n">
        <f aca="false">M3+1</f>
      </c>
      <c r="O3" s="104" t="n">
        <f aca="false">N3+1</f>
      </c>
      <c r="P3" s="104" t="n">
        <f aca="false">O3+1</f>
      </c>
      <c r="Q3" s="104" t="n">
        <f aca="false">P3+1</f>
      </c>
      <c r="R3" s="104" t="n">
        <f aca="false">Q3+1</f>
      </c>
      <c r="S3" s="104" t="n">
        <f aca="false">R3+1</f>
      </c>
      <c r="T3" s="104" t="n">
        <f aca="false">S3+1</f>
      </c>
      <c r="U3" s="104" t="n">
        <f aca="false">T3+1</f>
      </c>
      <c r="V3" s="104" t="n">
        <f aca="false">U3+1</f>
      </c>
      <c r="W3" s="104" t="n">
        <f aca="false">V3+1</f>
      </c>
      <c r="X3" s="104" t="n">
        <f aca="false">W3+1</f>
      </c>
      <c r="Y3" s="104" t="n">
        <f aca="false">X3+1</f>
      </c>
      <c r="Z3" s="104" t="n">
        <f aca="false">Y3+1</f>
      </c>
      <c r="AA3" s="104" t="n">
        <f aca="false">Z3+1</f>
      </c>
      <c r="AB3" s="104" t="n">
        <f aca="false">AA3+1</f>
      </c>
      <c r="AC3" s="104" t="n">
        <f aca="false">AB3+1</f>
      </c>
      <c r="AD3" s="104" t="n">
        <f aca="false">AC3+1</f>
      </c>
      <c r="AE3" s="104" t="n">
        <f aca="false">AD3+1</f>
      </c>
      <c r="AF3" s="104" t="n">
        <f aca="false">AE3+1</f>
      </c>
      <c r="AG3" s="104" t="n">
        <f aca="false">AF3+1</f>
      </c>
      <c r="AH3" s="104" t="n">
        <f aca="false">AG3+1</f>
      </c>
      <c r="AI3" s="104" t="n">
        <f aca="false">AH3+1</f>
      </c>
      <c r="AJ3" s="104" t="n">
        <f aca="false">AI3+1</f>
      </c>
      <c r="AK3" s="104" t="n">
        <f aca="false">AJ3+1</f>
      </c>
      <c r="AL3" s="104" t="n">
        <f aca="false">AK3+1</f>
      </c>
      <c r="AM3" s="104" t="n">
        <f aca="false">AL3+1</f>
      </c>
      <c r="AN3" s="104" t="n">
        <f aca="false">AM3+1</f>
      </c>
      <c r="AO3" s="104" t="n">
        <f aca="false">AN3+1</f>
      </c>
      <c r="AP3" s="104" t="n">
        <f aca="false">AO3+1</f>
      </c>
      <c r="AQ3" s="104" t="n">
        <f aca="false">AP3+1</f>
      </c>
      <c r="AR3" s="104" t="n">
        <f aca="false">AQ3+1</f>
      </c>
      <c r="AS3" s="105" t="n">
        <f aca="false">AR3+1</f>
      </c>
      <c r="AT3" s="104" t="n">
        <f aca="false">AS3+1</f>
      </c>
      <c r="AU3" s="104" t="n">
        <f aca="false">AT3+1</f>
      </c>
      <c r="AV3" s="104" t="n">
        <f aca="false">AU3+1</f>
      </c>
      <c r="AW3" s="104" t="n">
        <f aca="false">AV3+1</f>
      </c>
      <c r="AX3" s="104" t="n">
        <f aca="false">AW3+1</f>
      </c>
      <c r="AY3" s="104" t="n">
        <f aca="false">AX3+1</f>
      </c>
      <c r="AZ3" s="104" t="n">
        <f aca="false">AY3+1</f>
      </c>
      <c r="BA3" s="104" t="n">
        <f aca="false">AZ3+1</f>
      </c>
      <c r="BB3" s="104" t="n">
        <f aca="false">BA3+1</f>
      </c>
      <c r="BC3" s="104" t="n">
        <f aca="false">BB3+1</f>
      </c>
      <c r="BD3" s="104" t="n">
        <f aca="false">BC3+1</f>
      </c>
      <c r="BE3" s="104" t="n">
        <f aca="false">BD3+1</f>
      </c>
      <c r="BF3" s="104" t="n">
        <f aca="false">BE3+1</f>
      </c>
      <c r="BG3" s="104" t="n">
        <f aca="false">BF3+1</f>
      </c>
      <c r="BH3" s="104" t="n">
        <f aca="false">BG3+1</f>
      </c>
      <c r="BI3" s="104" t="n">
        <f aca="false">BH3+1</f>
      </c>
      <c r="BJ3" s="104" t="n">
        <f aca="false">BI3+1</f>
      </c>
      <c r="BK3" s="104" t="n">
        <f aca="false">BJ3+1</f>
      </c>
      <c r="BL3" s="104" t="n">
        <f aca="false">BK3+1</f>
      </c>
      <c r="BM3" s="104" t="n">
        <f aca="false">BL3+1</f>
      </c>
      <c r="BN3" s="104" t="n">
        <f aca="false">BM3+1</f>
      </c>
      <c r="BO3" s="104" t="n">
        <f aca="false">BN3+1</f>
      </c>
      <c r="BP3" s="104" t="n">
        <f aca="false">BO3+1</f>
      </c>
      <c r="BQ3" s="104" t="n">
        <f aca="false">BP3+1</f>
      </c>
      <c r="BR3" s="104" t="n">
        <f aca="false">BQ3+1</f>
      </c>
      <c r="BS3" s="104" t="n">
        <f aca="false">BR3+1</f>
      </c>
      <c r="BT3" s="104" t="n">
        <f aca="false">BS3+1</f>
      </c>
      <c r="BU3" s="104" t="n">
        <f aca="false">BT3+1</f>
      </c>
      <c r="BV3" s="104" t="n">
        <f aca="false">BU3+1</f>
      </c>
      <c r="BW3" s="105" t="n">
        <f aca="false">BV3+1</f>
      </c>
    </row>
    <row r="4" customFormat="false" ht="15.75" hidden="false" customHeight="false" outlineLevel="0" collapsed="false">
      <c r="B4" s="285" t="s">
        <v>241</v>
      </c>
      <c r="C4" s="286" t="s">
        <v>100</v>
      </c>
      <c r="D4" s="75" t="n">
        <v>0.31</v>
      </c>
      <c r="E4" s="75" t="n">
        <v>0.31</v>
      </c>
      <c r="F4" s="106" t="str">
        <f aca="false">DataSummary!N4</f>
      </c>
      <c r="G4" s="107" t="s">
        <v>120</v>
      </c>
      <c r="H4" s="108" t="s">
        <v>100</v>
      </c>
      <c r="I4" s="109" t="n">
        <f aca="false">I5</f>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c>
      <c r="AU4" s="121" t="n">
        <f aca="false">AT4</f>
      </c>
      <c r="AV4" s="121" t="n">
        <f aca="false">AU4</f>
      </c>
      <c r="AW4" s="121" t="n">
        <f aca="false">AV4</f>
      </c>
      <c r="AX4" s="121" t="n">
        <f aca="false">AW4</f>
      </c>
      <c r="AY4" s="121" t="n">
        <f aca="false">AX4</f>
      </c>
      <c r="AZ4" s="121" t="n">
        <f aca="false">AY4</f>
      </c>
      <c r="BA4" s="121" t="n">
        <f aca="false">AZ4</f>
      </c>
      <c r="BB4" s="121" t="n">
        <f aca="false">BA4</f>
      </c>
      <c r="BC4" s="121" t="n">
        <f aca="false">BB4</f>
      </c>
      <c r="BD4" s="121" t="n">
        <f aca="false">BC4</f>
      </c>
      <c r="BE4" s="121" t="n">
        <f aca="false">BD4</f>
      </c>
      <c r="BF4" s="121" t="n">
        <f aca="false">BE4</f>
      </c>
      <c r="BG4" s="121" t="n">
        <f aca="false">BF4</f>
      </c>
      <c r="BH4" s="121" t="n">
        <f aca="false">BG4</f>
      </c>
      <c r="BI4" s="121" t="n">
        <f aca="false">BH4</f>
      </c>
      <c r="BJ4" s="121" t="n">
        <f aca="false">BI4</f>
      </c>
      <c r="BK4" s="121" t="n">
        <f aca="false">BJ4</f>
      </c>
      <c r="BL4" s="121" t="n">
        <f aca="false">BK4</f>
      </c>
      <c r="BM4" s="121" t="n">
        <f aca="false">BL4</f>
      </c>
      <c r="BN4" s="121" t="n">
        <f aca="false">BM4</f>
      </c>
      <c r="BO4" s="121" t="n">
        <f aca="false">BN4</f>
      </c>
      <c r="BP4" s="121" t="n">
        <f aca="false">BO4</f>
      </c>
      <c r="BQ4" s="121" t="n">
        <f aca="false">BP4</f>
      </c>
      <c r="BR4" s="121" t="n">
        <f aca="false">BQ4</f>
      </c>
      <c r="BS4" s="121" t="n">
        <f aca="false">BR4</f>
      </c>
      <c r="BT4" s="121" t="n">
        <f aca="false">BS4</f>
      </c>
      <c r="BU4" s="121" t="n">
        <f aca="false">BT4</f>
      </c>
      <c r="BV4" s="121" t="n">
        <f aca="false">BU4</f>
      </c>
      <c r="BW4" s="122" t="n">
        <f aca="false">BV4</f>
      </c>
    </row>
    <row r="5" customFormat="false" ht="15.75" hidden="false" customHeight="false" outlineLevel="0" collapsed="false">
      <c r="B5" s="285" t="str">
        <f aca="false">"Initial Investment Ratio, pre-loaded from "&amp;DataSummary!D278&amp;" --&gt;"</f>
      </c>
      <c r="C5" s="77" t="s">
        <v>111</v>
      </c>
      <c r="D5" s="240" t="n">
        <f aca="false">IF(ISNUMBER(IF(InputDataA_GeneralAssumptions!D7&gt;202020,".",DataSummary!B278))=TRUE(),IF(InputDataA_GeneralAssumptions!D7&gt;2020,".",DataSummary!B278),".")</f>
      </c>
      <c r="E5" s="240"/>
      <c r="F5" s="106"/>
      <c r="G5" s="111" t="s">
        <v>124</v>
      </c>
      <c r="H5" s="112" t="str">
        <f aca="false">H4</f>
      </c>
      <c r="I5" s="26" t="n">
        <f aca="false">D6</f>
      </c>
      <c r="J5" s="26" t="n">
        <f aca="false">IF(Submodel1!F4&gt;InputDataB_ModelSpecAssumptions!$D$10,InputDataB_ModelSpecAssumptions!$D$9,I5+(InputDataB_ModelSpecAssumptions!$D$9-$I$5)/(InputDataB_ModelSpecAssumptions!$D$10-InputDataA_GeneralAssumptions!$D$7))</f>
      </c>
      <c r="K5" s="26" t="n">
        <f aca="false">IF(Submodel1!G4&gt;InputDataB_ModelSpecAssumptions!$D$10,InputDataB_ModelSpecAssumptions!$D$9,J5+(InputDataB_ModelSpecAssumptions!$D$9-$I$5)/(InputDataB_ModelSpecAssumptions!$D$10-InputDataA_GeneralAssumptions!$D$7))</f>
      </c>
      <c r="L5" s="26" t="n">
        <f aca="false">IF(Submodel1!H4&gt;InputDataB_ModelSpecAssumptions!$D$10,InputDataB_ModelSpecAssumptions!$D$9,K5+(InputDataB_ModelSpecAssumptions!$D$9-$I$5)/(InputDataB_ModelSpecAssumptions!$D$10-InputDataA_GeneralAssumptions!$D$7))</f>
      </c>
      <c r="M5" s="26" t="n">
        <f aca="false">IF(Submodel1!I4&gt;InputDataB_ModelSpecAssumptions!$D$10,InputDataB_ModelSpecAssumptions!$D$9,L5+(InputDataB_ModelSpecAssumptions!$D$9-$I$5)/(InputDataB_ModelSpecAssumptions!$D$10-InputDataA_GeneralAssumptions!$D$7))</f>
      </c>
      <c r="N5" s="26" t="n">
        <f aca="false">IF(Submodel1!J4&gt;InputDataB_ModelSpecAssumptions!$D$10,InputDataB_ModelSpecAssumptions!$D$9,M5+(InputDataB_ModelSpecAssumptions!$D$9-$I$5)/(InputDataB_ModelSpecAssumptions!$D$10-InputDataA_GeneralAssumptions!$D$7))</f>
      </c>
      <c r="O5" s="26" t="n">
        <f aca="false">IF(Submodel1!K4&gt;InputDataB_ModelSpecAssumptions!$D$10,InputDataB_ModelSpecAssumptions!$D$9,N5+(InputDataB_ModelSpecAssumptions!$D$9-$I$5)/(InputDataB_ModelSpecAssumptions!$D$10-InputDataA_GeneralAssumptions!$D$7))</f>
      </c>
      <c r="P5" s="26" t="n">
        <f aca="false">IF(Submodel1!L4&gt;InputDataB_ModelSpecAssumptions!$D$10,InputDataB_ModelSpecAssumptions!$D$9,O5+(InputDataB_ModelSpecAssumptions!$D$9-$I$5)/(InputDataB_ModelSpecAssumptions!$D$10-InputDataA_GeneralAssumptions!$D$7))</f>
      </c>
      <c r="Q5" s="26" t="n">
        <f aca="false">IF(Submodel1!M4&gt;InputDataB_ModelSpecAssumptions!$D$10,InputDataB_ModelSpecAssumptions!$D$9,P5+(InputDataB_ModelSpecAssumptions!$D$9-$I$5)/(InputDataB_ModelSpecAssumptions!$D$10-InputDataA_GeneralAssumptions!$D$7))</f>
      </c>
      <c r="R5" s="26" t="n">
        <f aca="false">IF(Submodel1!N4&gt;InputDataB_ModelSpecAssumptions!$D$10,InputDataB_ModelSpecAssumptions!$D$9,Q5+(InputDataB_ModelSpecAssumptions!$D$9-$I$5)/(InputDataB_ModelSpecAssumptions!$D$10-InputDataA_GeneralAssumptions!$D$7))</f>
      </c>
      <c r="S5" s="26" t="n">
        <f aca="false">IF(Submodel1!O4&gt;InputDataB_ModelSpecAssumptions!$D$10,InputDataB_ModelSpecAssumptions!$D$9,R5+(InputDataB_ModelSpecAssumptions!$D$9-$I$5)/(InputDataB_ModelSpecAssumptions!$D$10-InputDataA_GeneralAssumptions!$D$7))</f>
      </c>
      <c r="T5" s="26" t="n">
        <f aca="false">IF(Submodel1!P4&gt;InputDataB_ModelSpecAssumptions!$D$10,InputDataB_ModelSpecAssumptions!$D$9,S5+(InputDataB_ModelSpecAssumptions!$D$9-$I$5)/(InputDataB_ModelSpecAssumptions!$D$10-InputDataA_GeneralAssumptions!$D$7))</f>
      </c>
      <c r="U5" s="26" t="n">
        <f aca="false">IF(Submodel1!Q4&gt;InputDataB_ModelSpecAssumptions!$D$10,InputDataB_ModelSpecAssumptions!$D$9,T5+(InputDataB_ModelSpecAssumptions!$D$9-$I$5)/(InputDataB_ModelSpecAssumptions!$D$10-InputDataA_GeneralAssumptions!$D$7))</f>
      </c>
      <c r="V5" s="26" t="n">
        <f aca="false">IF(Submodel1!R4&gt;InputDataB_ModelSpecAssumptions!$D$10,InputDataB_ModelSpecAssumptions!$D$9,U5+(InputDataB_ModelSpecAssumptions!$D$9-$I$5)/(InputDataB_ModelSpecAssumptions!$D$10-InputDataA_GeneralAssumptions!$D$7))</f>
      </c>
      <c r="W5" s="26" t="n">
        <f aca="false">IF(Submodel1!S4&gt;InputDataB_ModelSpecAssumptions!$D$10,InputDataB_ModelSpecAssumptions!$D$9,V5+(InputDataB_ModelSpecAssumptions!$D$9-$I$5)/(InputDataB_ModelSpecAssumptions!$D$10-InputDataA_GeneralAssumptions!$D$7))</f>
      </c>
      <c r="X5" s="26" t="n">
        <f aca="false">IF(Submodel1!T4&gt;InputDataB_ModelSpecAssumptions!$D$10,InputDataB_ModelSpecAssumptions!$D$9,W5+(InputDataB_ModelSpecAssumptions!$D$9-$I$5)/(InputDataB_ModelSpecAssumptions!$D$10-InputDataA_GeneralAssumptions!$D$7))</f>
      </c>
      <c r="Y5" s="26" t="n">
        <f aca="false">IF(Submodel1!U4&gt;InputDataB_ModelSpecAssumptions!$D$10,InputDataB_ModelSpecAssumptions!$D$9,X5+(InputDataB_ModelSpecAssumptions!$D$9-$I$5)/(InputDataB_ModelSpecAssumptions!$D$10-InputDataA_GeneralAssumptions!$D$7))</f>
      </c>
      <c r="Z5" s="26" t="n">
        <f aca="false">IF(Submodel1!V4&gt;InputDataB_ModelSpecAssumptions!$D$10,InputDataB_ModelSpecAssumptions!$D$9,Y5+(InputDataB_ModelSpecAssumptions!$D$9-$I$5)/(InputDataB_ModelSpecAssumptions!$D$10-InputDataA_GeneralAssumptions!$D$7))</f>
      </c>
      <c r="AA5" s="26" t="n">
        <f aca="false">IF(Submodel1!W4&gt;InputDataB_ModelSpecAssumptions!$D$10,InputDataB_ModelSpecAssumptions!$D$9,Z5+(InputDataB_ModelSpecAssumptions!$D$9-$I$5)/(InputDataB_ModelSpecAssumptions!$D$10-InputDataA_GeneralAssumptions!$D$7))</f>
      </c>
      <c r="AB5" s="26" t="n">
        <f aca="false">IF(Submodel1!X4&gt;InputDataB_ModelSpecAssumptions!$D$10,InputDataB_ModelSpecAssumptions!$D$9,AA5+(InputDataB_ModelSpecAssumptions!$D$9-$I$5)/(InputDataB_ModelSpecAssumptions!$D$10-InputDataA_GeneralAssumptions!$D$7))</f>
      </c>
      <c r="AC5" s="26" t="n">
        <f aca="false">IF(Submodel1!Y4&gt;InputDataB_ModelSpecAssumptions!$D$10,InputDataB_ModelSpecAssumptions!$D$9,AB5+(InputDataB_ModelSpecAssumptions!$D$9-$I$5)/(InputDataB_ModelSpecAssumptions!$D$10-InputDataA_GeneralAssumptions!$D$7))</f>
      </c>
      <c r="AD5" s="26" t="n">
        <f aca="false">IF(Submodel1!Z4&gt;InputDataB_ModelSpecAssumptions!$D$10,InputDataB_ModelSpecAssumptions!$D$9,AC5+(InputDataB_ModelSpecAssumptions!$D$9-$I$5)/(InputDataB_ModelSpecAssumptions!$D$10-InputDataA_GeneralAssumptions!$D$7))</f>
      </c>
      <c r="AE5" s="26" t="n">
        <f aca="false">IF(Submodel1!AA4&gt;InputDataB_ModelSpecAssumptions!$D$10,InputDataB_ModelSpecAssumptions!$D$9,AD5+(InputDataB_ModelSpecAssumptions!$D$9-$I$5)/(InputDataB_ModelSpecAssumptions!$D$10-InputDataA_GeneralAssumptions!$D$7))</f>
      </c>
      <c r="AF5" s="26" t="n">
        <f aca="false">IF(Submodel1!AB4&gt;InputDataB_ModelSpecAssumptions!$D$10,InputDataB_ModelSpecAssumptions!$D$9,AE5+(InputDataB_ModelSpecAssumptions!$D$9-$I$5)/(InputDataB_ModelSpecAssumptions!$D$10-InputDataA_GeneralAssumptions!$D$7))</f>
      </c>
      <c r="AG5" s="26" t="n">
        <f aca="false">IF(Submodel1!AC4&gt;InputDataB_ModelSpecAssumptions!$D$10,InputDataB_ModelSpecAssumptions!$D$9,AF5+(InputDataB_ModelSpecAssumptions!$D$9-$I$5)/(InputDataB_ModelSpecAssumptions!$D$10-InputDataA_GeneralAssumptions!$D$7))</f>
      </c>
      <c r="AH5" s="26" t="n">
        <f aca="false">IF(Submodel1!AD4&gt;InputDataB_ModelSpecAssumptions!$D$10,InputDataB_ModelSpecAssumptions!$D$9,AG5+(InputDataB_ModelSpecAssumptions!$D$9-$I$5)/(InputDataB_ModelSpecAssumptions!$D$10-InputDataA_GeneralAssumptions!$D$7))</f>
      </c>
      <c r="AI5" s="26" t="n">
        <f aca="false">IF(Submodel1!AE4&gt;InputDataB_ModelSpecAssumptions!$D$10,InputDataB_ModelSpecAssumptions!$D$9,AH5+(InputDataB_ModelSpecAssumptions!$D$9-$I$5)/(InputDataB_ModelSpecAssumptions!$D$10-InputDataA_GeneralAssumptions!$D$7))</f>
      </c>
      <c r="AJ5" s="26" t="n">
        <f aca="false">IF(Submodel1!AF4&gt;InputDataB_ModelSpecAssumptions!$D$10,InputDataB_ModelSpecAssumptions!$D$9,AI5+(InputDataB_ModelSpecAssumptions!$D$9-$I$5)/(InputDataB_ModelSpecAssumptions!$D$10-InputDataA_GeneralAssumptions!$D$7))</f>
      </c>
      <c r="AK5" s="26" t="n">
        <f aca="false">IF(Submodel1!AG4&gt;InputDataB_ModelSpecAssumptions!$D$10,InputDataB_ModelSpecAssumptions!$D$9,AJ5+(InputDataB_ModelSpecAssumptions!$D$9-$I$5)/(InputDataB_ModelSpecAssumptions!$D$10-InputDataA_GeneralAssumptions!$D$7))</f>
      </c>
      <c r="AL5" s="26" t="n">
        <f aca="false">IF(Submodel1!AH4&gt;InputDataB_ModelSpecAssumptions!$D$10,InputDataB_ModelSpecAssumptions!$D$9,AK5+(InputDataB_ModelSpecAssumptions!$D$9-$I$5)/(InputDataB_ModelSpecAssumptions!$D$10-InputDataA_GeneralAssumptions!$D$7))</f>
      </c>
      <c r="AM5" s="26" t="n">
        <f aca="false">IF(Submodel1!AI4&gt;InputDataB_ModelSpecAssumptions!$D$10,InputDataB_ModelSpecAssumptions!$D$9,AL5+(InputDataB_ModelSpecAssumptions!$D$9-$I$5)/(InputDataB_ModelSpecAssumptions!$D$10-InputDataA_GeneralAssumptions!$D$7))</f>
      </c>
      <c r="AN5" s="26" t="n">
        <f aca="false">IF(Submodel1!AJ4&gt;InputDataB_ModelSpecAssumptions!$D$10,InputDataB_ModelSpecAssumptions!$D$9,AM5+(InputDataB_ModelSpecAssumptions!$D$9-$I$5)/(InputDataB_ModelSpecAssumptions!$D$10-InputDataA_GeneralAssumptions!$D$7))</f>
      </c>
      <c r="AO5" s="26" t="n">
        <f aca="false">IF(Submodel1!AK4&gt;InputDataB_ModelSpecAssumptions!$D$10,InputDataB_ModelSpecAssumptions!$D$9,AN5+(InputDataB_ModelSpecAssumptions!$D$9-$I$5)/(InputDataB_ModelSpecAssumptions!$D$10-InputDataA_GeneralAssumptions!$D$7))</f>
      </c>
      <c r="AP5" s="26" t="n">
        <f aca="false">IF(Submodel1!AL4&gt;InputDataB_ModelSpecAssumptions!$D$10,InputDataB_ModelSpecAssumptions!$D$9,AO5+(InputDataB_ModelSpecAssumptions!$D$9-$I$5)/(InputDataB_ModelSpecAssumptions!$D$10-InputDataA_GeneralAssumptions!$D$7))</f>
      </c>
      <c r="AQ5" s="26" t="n">
        <f aca="false">IF(Submodel1!AM4&gt;InputDataB_ModelSpecAssumptions!$D$10,InputDataB_ModelSpecAssumptions!$D$9,AP5+(InputDataB_ModelSpecAssumptions!$D$9-$I$5)/(InputDataB_ModelSpecAssumptions!$D$10-InputDataA_GeneralAssumptions!$D$7))</f>
      </c>
      <c r="AR5" s="26" t="n">
        <f aca="false">IF(Submodel1!AN4&gt;InputDataB_ModelSpecAssumptions!$D$10,InputDataB_ModelSpecAssumptions!$D$9,AQ5+(InputDataB_ModelSpecAssumptions!$D$9-$I$5)/(InputDataB_ModelSpecAssumptions!$D$10-InputDataA_GeneralAssumptions!$D$7))</f>
      </c>
      <c r="AS5" s="26" t="n">
        <f aca="false">IF(Submodel1!AO4&gt;InputDataB_ModelSpecAssumptions!$D$10,InputDataB_ModelSpecAssumptions!$D$9,AR5+(InputDataB_ModelSpecAssumptions!$D$9-$I$5)/(InputDataB_ModelSpecAssumptions!$D$10-InputDataA_GeneralAssumptions!$D$7))</f>
      </c>
      <c r="AT5" s="26" t="n">
        <f aca="false">IF(Submodel1!AP4&gt;InputDataB_ModelSpecAssumptions!$D$10,InputDataB_ModelSpecAssumptions!$D$9,AS5+(InputDataB_ModelSpecAssumptions!$D$9-$I$5)/(InputDataB_ModelSpecAssumptions!$D$10-InputDataA_GeneralAssumptions!$D$7))</f>
      </c>
      <c r="AU5" s="26" t="n">
        <f aca="false">IF(Submodel1!AQ4&gt;InputDataB_ModelSpecAssumptions!$D$10,InputDataB_ModelSpecAssumptions!$D$9,AT5+(InputDataB_ModelSpecAssumptions!$D$9-$I$5)/(InputDataB_ModelSpecAssumptions!$D$10-InputDataA_GeneralAssumptions!$D$7))</f>
      </c>
      <c r="AV5" s="26" t="n">
        <f aca="false">IF(Submodel1!AR4&gt;InputDataB_ModelSpecAssumptions!$D$10,InputDataB_ModelSpecAssumptions!$D$9,AU5+(InputDataB_ModelSpecAssumptions!$D$9-$I$5)/(InputDataB_ModelSpecAssumptions!$D$10-InputDataA_GeneralAssumptions!$D$7))</f>
      </c>
      <c r="AW5" s="26" t="n">
        <f aca="false">IF(Submodel1!AS4&gt;InputDataB_ModelSpecAssumptions!$D$10,InputDataB_ModelSpecAssumptions!$D$9,AV5+(InputDataB_ModelSpecAssumptions!$D$9-$I$5)/(InputDataB_ModelSpecAssumptions!$D$10-InputDataA_GeneralAssumptions!$D$7))</f>
      </c>
      <c r="AX5" s="26" t="n">
        <f aca="false">IF(Submodel1!AT4&gt;InputDataB_ModelSpecAssumptions!$D$10,InputDataB_ModelSpecAssumptions!$D$9,AW5+(InputDataB_ModelSpecAssumptions!$D$9-$I$5)/(InputDataB_ModelSpecAssumptions!$D$10-InputDataA_GeneralAssumptions!$D$7))</f>
      </c>
      <c r="AY5" s="26" t="n">
        <f aca="false">IF(Submodel1!AU4&gt;InputDataB_ModelSpecAssumptions!$D$10,InputDataB_ModelSpecAssumptions!$D$9,AX5+(InputDataB_ModelSpecAssumptions!$D$9-$I$5)/(InputDataB_ModelSpecAssumptions!$D$10-InputDataA_GeneralAssumptions!$D$7))</f>
      </c>
      <c r="AZ5" s="26" t="n">
        <f aca="false">IF(Submodel1!AV4&gt;InputDataB_ModelSpecAssumptions!$D$10,InputDataB_ModelSpecAssumptions!$D$9,AY5+(InputDataB_ModelSpecAssumptions!$D$9-$I$5)/(InputDataB_ModelSpecAssumptions!$D$10-InputDataA_GeneralAssumptions!$D$7))</f>
      </c>
      <c r="BA5" s="26" t="n">
        <f aca="false">IF(Submodel1!AW4&gt;InputDataB_ModelSpecAssumptions!$D$10,InputDataB_ModelSpecAssumptions!$D$9,AZ5+(InputDataB_ModelSpecAssumptions!$D$9-$I$5)/(InputDataB_ModelSpecAssumptions!$D$10-InputDataA_GeneralAssumptions!$D$7))</f>
      </c>
      <c r="BB5" s="26" t="n">
        <f aca="false">IF(Submodel1!AX4&gt;InputDataB_ModelSpecAssumptions!$D$10,InputDataB_ModelSpecAssumptions!$D$9,BA5+(InputDataB_ModelSpecAssumptions!$D$9-$I$5)/(InputDataB_ModelSpecAssumptions!$D$10-InputDataA_GeneralAssumptions!$D$7))</f>
      </c>
      <c r="BC5" s="26" t="n">
        <f aca="false">IF(Submodel1!AY4&gt;InputDataB_ModelSpecAssumptions!$D$10,InputDataB_ModelSpecAssumptions!$D$9,BB5+(InputDataB_ModelSpecAssumptions!$D$9-$I$5)/(InputDataB_ModelSpecAssumptions!$D$10-InputDataA_GeneralAssumptions!$D$7))</f>
      </c>
      <c r="BD5" s="26" t="n">
        <f aca="false">IF(Submodel1!AZ4&gt;InputDataB_ModelSpecAssumptions!$D$10,InputDataB_ModelSpecAssumptions!$D$9,BC5+(InputDataB_ModelSpecAssumptions!$D$9-$I$5)/(InputDataB_ModelSpecAssumptions!$D$10-InputDataA_GeneralAssumptions!$D$7))</f>
      </c>
      <c r="BE5" s="26" t="n">
        <f aca="false">IF(Submodel1!BA4&gt;InputDataB_ModelSpecAssumptions!$D$10,InputDataB_ModelSpecAssumptions!$D$9,BD5+(InputDataB_ModelSpecAssumptions!$D$9-$I$5)/(InputDataB_ModelSpecAssumptions!$D$10-InputDataA_GeneralAssumptions!$D$7))</f>
      </c>
      <c r="BF5" s="26" t="n">
        <f aca="false">IF(Submodel1!BB4&gt;InputDataB_ModelSpecAssumptions!$D$10,InputDataB_ModelSpecAssumptions!$D$9,BE5+(InputDataB_ModelSpecAssumptions!$D$9-$I$5)/(InputDataB_ModelSpecAssumptions!$D$10-InputDataA_GeneralAssumptions!$D$7))</f>
      </c>
      <c r="BG5" s="26" t="n">
        <f aca="false">IF(Submodel1!BC4&gt;InputDataB_ModelSpecAssumptions!$D$10,InputDataB_ModelSpecAssumptions!$D$9,BF5+(InputDataB_ModelSpecAssumptions!$D$9-$I$5)/(InputDataB_ModelSpecAssumptions!$D$10-InputDataA_GeneralAssumptions!$D$7))</f>
      </c>
      <c r="BH5" s="26" t="n">
        <f aca="false">IF(Submodel1!BD4&gt;InputDataB_ModelSpecAssumptions!$D$10,InputDataB_ModelSpecAssumptions!$D$9,BG5+(InputDataB_ModelSpecAssumptions!$D$9-$I$5)/(InputDataB_ModelSpecAssumptions!$D$10-InputDataA_GeneralAssumptions!$D$7))</f>
      </c>
      <c r="BI5" s="26" t="n">
        <f aca="false">IF(Submodel1!BE4&gt;InputDataB_ModelSpecAssumptions!$D$10,InputDataB_ModelSpecAssumptions!$D$9,BH5+(InputDataB_ModelSpecAssumptions!$D$9-$I$5)/(InputDataB_ModelSpecAssumptions!$D$10-InputDataA_GeneralAssumptions!$D$7))</f>
      </c>
      <c r="BJ5" s="26" t="n">
        <f aca="false">IF(Submodel1!BF4&gt;InputDataB_ModelSpecAssumptions!$D$10,InputDataB_ModelSpecAssumptions!$D$9,BI5+(InputDataB_ModelSpecAssumptions!$D$9-$I$5)/(InputDataB_ModelSpecAssumptions!$D$10-InputDataA_GeneralAssumptions!$D$7))</f>
      </c>
      <c r="BK5" s="26" t="n">
        <f aca="false">IF(Submodel1!BG4&gt;InputDataB_ModelSpecAssumptions!$D$10,InputDataB_ModelSpecAssumptions!$D$9,BJ5+(InputDataB_ModelSpecAssumptions!$D$9-$I$5)/(InputDataB_ModelSpecAssumptions!$D$10-InputDataA_GeneralAssumptions!$D$7))</f>
      </c>
      <c r="BL5" s="26" t="n">
        <f aca="false">IF(Submodel1!BH4&gt;InputDataB_ModelSpecAssumptions!$D$10,InputDataB_ModelSpecAssumptions!$D$9,BK5+(InputDataB_ModelSpecAssumptions!$D$9-$I$5)/(InputDataB_ModelSpecAssumptions!$D$10-InputDataA_GeneralAssumptions!$D$7))</f>
      </c>
      <c r="BM5" s="26" t="n">
        <f aca="false">IF(Submodel1!BI4&gt;InputDataB_ModelSpecAssumptions!$D$10,InputDataB_ModelSpecAssumptions!$D$9,BL5+(InputDataB_ModelSpecAssumptions!$D$9-$I$5)/(InputDataB_ModelSpecAssumptions!$D$10-InputDataA_GeneralAssumptions!$D$7))</f>
      </c>
      <c r="BN5" s="26" t="n">
        <f aca="false">IF(Submodel1!BJ4&gt;InputDataB_ModelSpecAssumptions!$D$10,InputDataB_ModelSpecAssumptions!$D$9,BM5+(InputDataB_ModelSpecAssumptions!$D$9-$I$5)/(InputDataB_ModelSpecAssumptions!$D$10-InputDataA_GeneralAssumptions!$D$7))</f>
      </c>
      <c r="BO5" s="26" t="n">
        <f aca="false">IF(Submodel1!BK4&gt;InputDataB_ModelSpecAssumptions!$D$10,InputDataB_ModelSpecAssumptions!$D$9,BN5+(InputDataB_ModelSpecAssumptions!$D$9-$I$5)/(InputDataB_ModelSpecAssumptions!$D$10-InputDataA_GeneralAssumptions!$D$7))</f>
      </c>
      <c r="BP5" s="26" t="n">
        <f aca="false">IF(Submodel1!BL4&gt;InputDataB_ModelSpecAssumptions!$D$10,InputDataB_ModelSpecAssumptions!$D$9,BO5+(InputDataB_ModelSpecAssumptions!$D$9-$I$5)/(InputDataB_ModelSpecAssumptions!$D$10-InputDataA_GeneralAssumptions!$D$7))</f>
      </c>
      <c r="BQ5" s="26" t="n">
        <f aca="false">IF(Submodel1!BM4&gt;InputDataB_ModelSpecAssumptions!$D$10,InputDataB_ModelSpecAssumptions!$D$9,BP5+(InputDataB_ModelSpecAssumptions!$D$9-$I$5)/(InputDataB_ModelSpecAssumptions!$D$10-InputDataA_GeneralAssumptions!$D$7))</f>
      </c>
      <c r="BR5" s="26" t="n">
        <f aca="false">IF(Submodel1!BN4&gt;InputDataB_ModelSpecAssumptions!$D$10,InputDataB_ModelSpecAssumptions!$D$9,BQ5+(InputDataB_ModelSpecAssumptions!$D$9-$I$5)/(InputDataB_ModelSpecAssumptions!$D$10-InputDataA_GeneralAssumptions!$D$7))</f>
      </c>
      <c r="BS5" s="26" t="n">
        <f aca="false">IF(Submodel1!BO4&gt;InputDataB_ModelSpecAssumptions!$D$10,InputDataB_ModelSpecAssumptions!$D$9,BR5+(InputDataB_ModelSpecAssumptions!$D$9-$I$5)/(InputDataB_ModelSpecAssumptions!$D$10-InputDataA_GeneralAssumptions!$D$7))</f>
      </c>
      <c r="BT5" s="26" t="n">
        <f aca="false">IF(Submodel1!BP4&gt;InputDataB_ModelSpecAssumptions!$D$10,InputDataB_ModelSpecAssumptions!$D$9,BS5+(InputDataB_ModelSpecAssumptions!$D$9-$I$5)/(InputDataB_ModelSpecAssumptions!$D$10-InputDataA_GeneralAssumptions!$D$7))</f>
      </c>
      <c r="BU5" s="26" t="n">
        <f aca="false">IF(Submodel1!BQ4&gt;InputDataB_ModelSpecAssumptions!$D$10,InputDataB_ModelSpecAssumptions!$D$9,BT5+(InputDataB_ModelSpecAssumptions!$D$9-$I$5)/(InputDataB_ModelSpecAssumptions!$D$10-InputDataA_GeneralAssumptions!$D$7))</f>
      </c>
      <c r="BV5" s="26" t="n">
        <f aca="false">IF(Submodel1!BR4&gt;InputDataB_ModelSpecAssumptions!$D$10,InputDataB_ModelSpecAssumptions!$D$9,BU5+(InputDataB_ModelSpecAssumptions!$D$9-$I$5)/(InputDataB_ModelSpecAssumptions!$D$10-InputDataA_GeneralAssumptions!$D$7))</f>
      </c>
      <c r="BW5" s="26" t="n">
        <f aca="false">IF(Submodel1!BS4&gt;InputDataB_ModelSpecAssumptions!$D$10,InputDataB_ModelSpecAssumptions!$D$9,BV5+(InputDataB_ModelSpecAssumptions!$D$9-$I$5)/(InputDataB_ModelSpecAssumptions!$D$10-InputDataA_GeneralAssumptions!$D$7))</f>
      </c>
    </row>
    <row r="6" customFormat="false" ht="15.75" hidden="false" customHeight="false" outlineLevel="0" collapsed="false">
      <c r="B6" s="285" t="s">
        <v>242</v>
      </c>
      <c r="C6" s="286" t="s">
        <v>100</v>
      </c>
      <c r="D6" s="240" t="n">
        <f aca="false">IF(ISBLANK(D4)=TRUE(),D5,D4)</f>
      </c>
      <c r="E6" s="240" t="n">
        <f aca="false">IF(ISBLANK(E4)=TRUE(),D5,E4)</f>
      </c>
      <c r="F6" s="106"/>
      <c r="G6" s="132" t="s">
        <v>126</v>
      </c>
      <c r="H6" s="108" t="s">
        <v>100</v>
      </c>
      <c r="I6" s="115" t="n">
        <f aca="false">IF(VLOOKUP(InputDataB_ModelSpecAssumptions!$D$8,DataSummary!$A$111:$B$112,2,FALSE())=1,InputDataB_ModelSpecAssumptions!I4,InputDataB_ModelSpecAssumptions!I5)</f>
      </c>
      <c r="J6" s="115" t="n">
        <f aca="false">IF(VLOOKUP(InputDataB_ModelSpecAssumptions!$D$8,DataSummary!$A$111:$B$112,2,FALSE())=1,InputDataB_ModelSpecAssumptions!J4,InputDataB_ModelSpecAssumptions!J5)</f>
      </c>
      <c r="K6" s="115" t="n">
        <f aca="false">IF(VLOOKUP(InputDataB_ModelSpecAssumptions!$D$8,DataSummary!$A$111:$B$112,2,FALSE())=1,InputDataB_ModelSpecAssumptions!K4,InputDataB_ModelSpecAssumptions!K5)</f>
      </c>
      <c r="L6" s="115" t="n">
        <f aca="false">IF(VLOOKUP(InputDataB_ModelSpecAssumptions!$D$8,DataSummary!$A$111:$B$112,2,FALSE())=1,InputDataB_ModelSpecAssumptions!L4,InputDataB_ModelSpecAssumptions!L5)</f>
      </c>
      <c r="M6" s="115" t="n">
        <f aca="false">IF(VLOOKUP(InputDataB_ModelSpecAssumptions!$D$8,DataSummary!$A$111:$B$112,2,FALSE())=1,InputDataB_ModelSpecAssumptions!M4,InputDataB_ModelSpecAssumptions!M5)</f>
      </c>
      <c r="N6" s="115" t="n">
        <f aca="false">IF(VLOOKUP(InputDataB_ModelSpecAssumptions!$D$8,DataSummary!$A$111:$B$112,2,FALSE())=1,InputDataB_ModelSpecAssumptions!N4,InputDataB_ModelSpecAssumptions!N5)</f>
      </c>
      <c r="O6" s="115" t="n">
        <f aca="false">IF(VLOOKUP(InputDataB_ModelSpecAssumptions!$D$8,DataSummary!$A$111:$B$112,2,FALSE())=1,InputDataB_ModelSpecAssumptions!O4,InputDataB_ModelSpecAssumptions!O5)</f>
      </c>
      <c r="P6" s="115" t="n">
        <f aca="false">IF(VLOOKUP(InputDataB_ModelSpecAssumptions!$D$8,DataSummary!$A$111:$B$112,2,FALSE())=1,InputDataB_ModelSpecAssumptions!P4,InputDataB_ModelSpecAssumptions!P5)</f>
      </c>
      <c r="Q6" s="115" t="n">
        <f aca="false">IF(VLOOKUP(InputDataB_ModelSpecAssumptions!$D$8,DataSummary!$A$111:$B$112,2,FALSE())=1,InputDataB_ModelSpecAssumptions!Q4,InputDataB_ModelSpecAssumptions!Q5)</f>
      </c>
      <c r="R6" s="115" t="n">
        <f aca="false">IF(VLOOKUP(InputDataB_ModelSpecAssumptions!$D$8,DataSummary!$A$111:$B$112,2,FALSE())=1,InputDataB_ModelSpecAssumptions!R4,InputDataB_ModelSpecAssumptions!R5)</f>
      </c>
      <c r="S6" s="115" t="n">
        <f aca="false">IF(VLOOKUP(InputDataB_ModelSpecAssumptions!$D$8,DataSummary!$A$111:$B$112,2,FALSE())=1,InputDataB_ModelSpecAssumptions!S4,InputDataB_ModelSpecAssumptions!S5)</f>
      </c>
      <c r="T6" s="115" t="n">
        <f aca="false">IF(VLOOKUP(InputDataB_ModelSpecAssumptions!$D$8,DataSummary!$A$111:$B$112,2,FALSE())=1,InputDataB_ModelSpecAssumptions!T4,InputDataB_ModelSpecAssumptions!T5)</f>
      </c>
      <c r="U6" s="115" t="n">
        <f aca="false">IF(VLOOKUP(InputDataB_ModelSpecAssumptions!$D$8,DataSummary!$A$111:$B$112,2,FALSE())=1,InputDataB_ModelSpecAssumptions!U4,InputDataB_ModelSpecAssumptions!U5)</f>
      </c>
      <c r="V6" s="115" t="n">
        <f aca="false">IF(VLOOKUP(InputDataB_ModelSpecAssumptions!$D$8,DataSummary!$A$111:$B$112,2,FALSE())=1,InputDataB_ModelSpecAssumptions!V4,InputDataB_ModelSpecAssumptions!V5)</f>
      </c>
      <c r="W6" s="115" t="n">
        <f aca="false">IF(VLOOKUP(InputDataB_ModelSpecAssumptions!$D$8,DataSummary!$A$111:$B$112,2,FALSE())=1,InputDataB_ModelSpecAssumptions!W4,InputDataB_ModelSpecAssumptions!W5)</f>
      </c>
      <c r="X6" s="115" t="n">
        <f aca="false">IF(VLOOKUP(InputDataB_ModelSpecAssumptions!$D$8,DataSummary!$A$111:$B$112,2,FALSE())=1,InputDataB_ModelSpecAssumptions!X4,InputDataB_ModelSpecAssumptions!X5)</f>
      </c>
      <c r="Y6" s="115" t="n">
        <f aca="false">IF(VLOOKUP(InputDataB_ModelSpecAssumptions!$D$8,DataSummary!$A$111:$B$112,2,FALSE())=1,InputDataB_ModelSpecAssumptions!Y4,InputDataB_ModelSpecAssumptions!Y5)</f>
      </c>
      <c r="Z6" s="115" t="n">
        <f aca="false">IF(VLOOKUP(InputDataB_ModelSpecAssumptions!$D$8,DataSummary!$A$111:$B$112,2,FALSE())=1,InputDataB_ModelSpecAssumptions!Z4,InputDataB_ModelSpecAssumptions!Z5)</f>
      </c>
      <c r="AA6" s="115" t="n">
        <f aca="false">IF(VLOOKUP(InputDataB_ModelSpecAssumptions!$D$8,DataSummary!$A$111:$B$112,2,FALSE())=1,InputDataB_ModelSpecAssumptions!AA4,InputDataB_ModelSpecAssumptions!AA5)</f>
      </c>
      <c r="AB6" s="115" t="n">
        <f aca="false">IF(VLOOKUP(InputDataB_ModelSpecAssumptions!$D$8,DataSummary!$A$111:$B$112,2,FALSE())=1,InputDataB_ModelSpecAssumptions!AB4,InputDataB_ModelSpecAssumptions!AB5)</f>
      </c>
      <c r="AC6" s="115" t="n">
        <f aca="false">IF(VLOOKUP(InputDataB_ModelSpecAssumptions!$D$8,DataSummary!$A$111:$B$112,2,FALSE())=1,InputDataB_ModelSpecAssumptions!AC4,InputDataB_ModelSpecAssumptions!AC5)</f>
      </c>
      <c r="AD6" s="115" t="n">
        <f aca="false">IF(VLOOKUP(InputDataB_ModelSpecAssumptions!$D$8,DataSummary!$A$111:$B$112,2,FALSE())=1,InputDataB_ModelSpecAssumptions!AD4,InputDataB_ModelSpecAssumptions!AD5)</f>
      </c>
      <c r="AE6" s="115" t="n">
        <f aca="false">IF(VLOOKUP(InputDataB_ModelSpecAssumptions!$D$8,DataSummary!$A$111:$B$112,2,FALSE())=1,InputDataB_ModelSpecAssumptions!AE4,InputDataB_ModelSpecAssumptions!AE5)</f>
      </c>
      <c r="AF6" s="115" t="n">
        <f aca="false">IF(VLOOKUP(InputDataB_ModelSpecAssumptions!$D$8,DataSummary!$A$111:$B$112,2,FALSE())=1,InputDataB_ModelSpecAssumptions!AF4,InputDataB_ModelSpecAssumptions!AF5)</f>
      </c>
      <c r="AG6" s="115" t="n">
        <f aca="false">IF(VLOOKUP(InputDataB_ModelSpecAssumptions!$D$8,DataSummary!$A$111:$B$112,2,FALSE())=1,InputDataB_ModelSpecAssumptions!AG4,InputDataB_ModelSpecAssumptions!AG5)</f>
      </c>
      <c r="AH6" s="115" t="n">
        <f aca="false">IF(VLOOKUP(InputDataB_ModelSpecAssumptions!$D$8,DataSummary!$A$111:$B$112,2,FALSE())=1,InputDataB_ModelSpecAssumptions!AH4,InputDataB_ModelSpecAssumptions!AH5)</f>
      </c>
      <c r="AI6" s="115" t="n">
        <f aca="false">IF(VLOOKUP(InputDataB_ModelSpecAssumptions!$D$8,DataSummary!$A$111:$B$112,2,FALSE())=1,InputDataB_ModelSpecAssumptions!AI4,InputDataB_ModelSpecAssumptions!AI5)</f>
      </c>
      <c r="AJ6" s="115" t="n">
        <f aca="false">IF(VLOOKUP(InputDataB_ModelSpecAssumptions!$D$8,DataSummary!$A$111:$B$112,2,FALSE())=1,InputDataB_ModelSpecAssumptions!AJ4,InputDataB_ModelSpecAssumptions!AJ5)</f>
      </c>
      <c r="AK6" s="115" t="n">
        <f aca="false">IF(VLOOKUP(InputDataB_ModelSpecAssumptions!$D$8,DataSummary!$A$111:$B$112,2,FALSE())=1,InputDataB_ModelSpecAssumptions!AK4,InputDataB_ModelSpecAssumptions!AK5)</f>
      </c>
      <c r="AL6" s="115" t="n">
        <f aca="false">IF(VLOOKUP(InputDataB_ModelSpecAssumptions!$D$8,DataSummary!$A$111:$B$112,2,FALSE())=1,InputDataB_ModelSpecAssumptions!AL4,InputDataB_ModelSpecAssumptions!AL5)</f>
      </c>
      <c r="AM6" s="115" t="n">
        <f aca="false">IF(VLOOKUP(InputDataB_ModelSpecAssumptions!$D$8,DataSummary!$A$111:$B$112,2,FALSE())=1,InputDataB_ModelSpecAssumptions!AM4,InputDataB_ModelSpecAssumptions!AM5)</f>
      </c>
      <c r="AN6" s="115" t="n">
        <f aca="false">IF(VLOOKUP(InputDataB_ModelSpecAssumptions!$D$8,DataSummary!$A$111:$B$112,2,FALSE())=1,InputDataB_ModelSpecAssumptions!AN4,InputDataB_ModelSpecAssumptions!AN5)</f>
      </c>
      <c r="AO6" s="115" t="n">
        <f aca="false">IF(VLOOKUP(InputDataB_ModelSpecAssumptions!$D$8,DataSummary!$A$111:$B$112,2,FALSE())=1,InputDataB_ModelSpecAssumptions!AO4,InputDataB_ModelSpecAssumptions!AO5)</f>
      </c>
      <c r="AP6" s="115" t="n">
        <f aca="false">IF(VLOOKUP(InputDataB_ModelSpecAssumptions!$D$8,DataSummary!$A$111:$B$112,2,FALSE())=1,InputDataB_ModelSpecAssumptions!AP4,InputDataB_ModelSpecAssumptions!AP5)</f>
      </c>
      <c r="AQ6" s="115" t="n">
        <f aca="false">IF(VLOOKUP(InputDataB_ModelSpecAssumptions!$D$8,DataSummary!$A$111:$B$112,2,FALSE())=1,InputDataB_ModelSpecAssumptions!AQ4,InputDataB_ModelSpecAssumptions!AQ5)</f>
      </c>
      <c r="AR6" s="115" t="n">
        <f aca="false">IF(VLOOKUP(InputDataB_ModelSpecAssumptions!$D$8,DataSummary!$A$111:$B$112,2,FALSE())=1,InputDataB_ModelSpecAssumptions!AR4,InputDataB_ModelSpecAssumptions!AR5)</f>
      </c>
      <c r="AS6" s="115" t="n">
        <f aca="false">IF(VLOOKUP(InputDataB_ModelSpecAssumptions!$D$8,DataSummary!$A$111:$B$112,2,FALSE())=1,InputDataB_ModelSpecAssumptions!AS4,InputDataB_ModelSpecAssumptions!AS5)</f>
      </c>
      <c r="AT6" s="115" t="n">
        <f aca="false">IF(VLOOKUP(InputDataB_ModelSpecAssumptions!$D$8,DataSummary!$A$111:$B$112,2,FALSE())=1,InputDataB_ModelSpecAssumptions!AT4,InputDataB_ModelSpecAssumptions!AT5)</f>
      </c>
      <c r="AU6" s="115" t="n">
        <f aca="false">IF(VLOOKUP(InputDataB_ModelSpecAssumptions!$D$8,DataSummary!$A$111:$B$112,2,FALSE())=1,InputDataB_ModelSpecAssumptions!AU4,InputDataB_ModelSpecAssumptions!AU5)</f>
      </c>
      <c r="AV6" s="115" t="n">
        <f aca="false">IF(VLOOKUP(InputDataB_ModelSpecAssumptions!$D$8,DataSummary!$A$111:$B$112,2,FALSE())=1,InputDataB_ModelSpecAssumptions!AV4,InputDataB_ModelSpecAssumptions!AV5)</f>
      </c>
      <c r="AW6" s="115" t="n">
        <f aca="false">IF(VLOOKUP(InputDataB_ModelSpecAssumptions!$D$8,DataSummary!$A$111:$B$112,2,FALSE())=1,InputDataB_ModelSpecAssumptions!AW4,InputDataB_ModelSpecAssumptions!AW5)</f>
      </c>
      <c r="AX6" s="115" t="n">
        <f aca="false">IF(VLOOKUP(InputDataB_ModelSpecAssumptions!$D$8,DataSummary!$A$111:$B$112,2,FALSE())=1,InputDataB_ModelSpecAssumptions!AX4,InputDataB_ModelSpecAssumptions!AX5)</f>
      </c>
      <c r="AY6" s="115" t="n">
        <f aca="false">IF(VLOOKUP(InputDataB_ModelSpecAssumptions!$D$8,DataSummary!$A$111:$B$112,2,FALSE())=1,InputDataB_ModelSpecAssumptions!AY4,InputDataB_ModelSpecAssumptions!AY5)</f>
      </c>
      <c r="AZ6" s="115" t="n">
        <f aca="false">IF(VLOOKUP(InputDataB_ModelSpecAssumptions!$D$8,DataSummary!$A$111:$B$112,2,FALSE())=1,InputDataB_ModelSpecAssumptions!AZ4,InputDataB_ModelSpecAssumptions!AZ5)</f>
      </c>
      <c r="BA6" s="115" t="n">
        <f aca="false">IF(VLOOKUP(InputDataB_ModelSpecAssumptions!$D$8,DataSummary!$A$111:$B$112,2,FALSE())=1,InputDataB_ModelSpecAssumptions!BA4,InputDataB_ModelSpecAssumptions!BA5)</f>
      </c>
      <c r="BB6" s="115" t="n">
        <f aca="false">IF(VLOOKUP(InputDataB_ModelSpecAssumptions!$D$8,DataSummary!$A$111:$B$112,2,FALSE())=1,InputDataB_ModelSpecAssumptions!BB4,InputDataB_ModelSpecAssumptions!BB5)</f>
      </c>
      <c r="BC6" s="115" t="n">
        <f aca="false">IF(VLOOKUP(InputDataB_ModelSpecAssumptions!$D$8,DataSummary!$A$111:$B$112,2,FALSE())=1,InputDataB_ModelSpecAssumptions!BC4,InputDataB_ModelSpecAssumptions!BC5)</f>
      </c>
      <c r="BD6" s="115" t="n">
        <f aca="false">IF(VLOOKUP(InputDataB_ModelSpecAssumptions!$D$8,DataSummary!$A$111:$B$112,2,FALSE())=1,InputDataB_ModelSpecAssumptions!BD4,InputDataB_ModelSpecAssumptions!BD5)</f>
      </c>
      <c r="BE6" s="115" t="n">
        <f aca="false">IF(VLOOKUP(InputDataB_ModelSpecAssumptions!$D$8,DataSummary!$A$111:$B$112,2,FALSE())=1,InputDataB_ModelSpecAssumptions!BE4,InputDataB_ModelSpecAssumptions!BE5)</f>
      </c>
      <c r="BF6" s="115" t="n">
        <f aca="false">IF(VLOOKUP(InputDataB_ModelSpecAssumptions!$D$8,DataSummary!$A$111:$B$112,2,FALSE())=1,InputDataB_ModelSpecAssumptions!BF4,InputDataB_ModelSpecAssumptions!BF5)</f>
      </c>
      <c r="BG6" s="115" t="n">
        <f aca="false">IF(VLOOKUP(InputDataB_ModelSpecAssumptions!$D$8,DataSummary!$A$111:$B$112,2,FALSE())=1,InputDataB_ModelSpecAssumptions!BG4,InputDataB_ModelSpecAssumptions!BG5)</f>
      </c>
      <c r="BH6" s="115" t="n">
        <f aca="false">IF(VLOOKUP(InputDataB_ModelSpecAssumptions!$D$8,DataSummary!$A$111:$B$112,2,FALSE())=1,InputDataB_ModelSpecAssumptions!BH4,InputDataB_ModelSpecAssumptions!BH5)</f>
      </c>
      <c r="BI6" s="115" t="n">
        <f aca="false">IF(VLOOKUP(InputDataB_ModelSpecAssumptions!$D$8,DataSummary!$A$111:$B$112,2,FALSE())=1,InputDataB_ModelSpecAssumptions!BI4,InputDataB_ModelSpecAssumptions!BI5)</f>
      </c>
      <c r="BJ6" s="115" t="n">
        <f aca="false">IF(VLOOKUP(InputDataB_ModelSpecAssumptions!$D$8,DataSummary!$A$111:$B$112,2,FALSE())=1,InputDataB_ModelSpecAssumptions!BJ4,InputDataB_ModelSpecAssumptions!BJ5)</f>
      </c>
      <c r="BK6" s="115" t="n">
        <f aca="false">IF(VLOOKUP(InputDataB_ModelSpecAssumptions!$D$8,DataSummary!$A$111:$B$112,2,FALSE())=1,InputDataB_ModelSpecAssumptions!BK4,InputDataB_ModelSpecAssumptions!BK5)</f>
      </c>
      <c r="BL6" s="115" t="n">
        <f aca="false">IF(VLOOKUP(InputDataB_ModelSpecAssumptions!$D$8,DataSummary!$A$111:$B$112,2,FALSE())=1,InputDataB_ModelSpecAssumptions!BL4,InputDataB_ModelSpecAssumptions!BL5)</f>
      </c>
      <c r="BM6" s="115" t="n">
        <f aca="false">IF(VLOOKUP(InputDataB_ModelSpecAssumptions!$D$8,DataSummary!$A$111:$B$112,2,FALSE())=1,InputDataB_ModelSpecAssumptions!BM4,InputDataB_ModelSpecAssumptions!BM5)</f>
      </c>
      <c r="BN6" s="115" t="n">
        <f aca="false">IF(VLOOKUP(InputDataB_ModelSpecAssumptions!$D$8,DataSummary!$A$111:$B$112,2,FALSE())=1,InputDataB_ModelSpecAssumptions!BN4,InputDataB_ModelSpecAssumptions!BN5)</f>
      </c>
      <c r="BO6" s="115" t="n">
        <f aca="false">IF(VLOOKUP(InputDataB_ModelSpecAssumptions!$D$8,DataSummary!$A$111:$B$112,2,FALSE())=1,InputDataB_ModelSpecAssumptions!BO4,InputDataB_ModelSpecAssumptions!BO5)</f>
      </c>
      <c r="BP6" s="115" t="n">
        <f aca="false">IF(VLOOKUP(InputDataB_ModelSpecAssumptions!$D$8,DataSummary!$A$111:$B$112,2,FALSE())=1,InputDataB_ModelSpecAssumptions!BP4,InputDataB_ModelSpecAssumptions!BP5)</f>
      </c>
      <c r="BQ6" s="115" t="n">
        <f aca="false">IF(VLOOKUP(InputDataB_ModelSpecAssumptions!$D$8,DataSummary!$A$111:$B$112,2,FALSE())=1,InputDataB_ModelSpecAssumptions!BQ4,InputDataB_ModelSpecAssumptions!BQ5)</f>
      </c>
      <c r="BR6" s="115" t="n">
        <f aca="false">IF(VLOOKUP(InputDataB_ModelSpecAssumptions!$D$8,DataSummary!$A$111:$B$112,2,FALSE())=1,InputDataB_ModelSpecAssumptions!BR4,InputDataB_ModelSpecAssumptions!BR5)</f>
      </c>
      <c r="BS6" s="115" t="n">
        <f aca="false">IF(VLOOKUP(InputDataB_ModelSpecAssumptions!$D$8,DataSummary!$A$111:$B$112,2,FALSE())=1,InputDataB_ModelSpecAssumptions!BS4,InputDataB_ModelSpecAssumptions!BS5)</f>
      </c>
      <c r="BT6" s="115" t="n">
        <f aca="false">IF(VLOOKUP(InputDataB_ModelSpecAssumptions!$D$8,DataSummary!$A$111:$B$112,2,FALSE())=1,InputDataB_ModelSpecAssumptions!BT4,InputDataB_ModelSpecAssumptions!BT5)</f>
      </c>
      <c r="BU6" s="115" t="n">
        <f aca="false">IF(VLOOKUP(InputDataB_ModelSpecAssumptions!$D$8,DataSummary!$A$111:$B$112,2,FALSE())=1,InputDataB_ModelSpecAssumptions!BU4,InputDataB_ModelSpecAssumptions!BU5)</f>
      </c>
      <c r="BV6" s="115" t="n">
        <f aca="false">IF(VLOOKUP(InputDataB_ModelSpecAssumptions!$D$8,DataSummary!$A$111:$B$112,2,FALSE())=1,InputDataB_ModelSpecAssumptions!BV4,InputDataB_ModelSpecAssumptions!BV5)</f>
      </c>
      <c r="BW6" s="115" t="n">
        <f aca="false">IF(VLOOKUP(InputDataB_ModelSpecAssumptions!$D$8,DataSummary!$A$111:$B$112,2,FALSE())=1,InputDataB_ModelSpecAssumptions!BW4,InputDataB_ModelSpecAssumptions!BW5)</f>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c>
      <c r="G8" s="107" t="s">
        <v>120</v>
      </c>
      <c r="H8" s="108" t="s">
        <v>100</v>
      </c>
      <c r="I8" s="109" t="n">
        <f aca="false">I9</f>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c>
      <c r="J9" s="26" t="n">
        <f aca="false">IF(Submodel1s!F4&gt;InputDataB_ModelSpecAssumptions!$E$10,InputDataB_ModelSpecAssumptions!$E$9,I9+(InputDataB_ModelSpecAssumptions!$E$9-$I$9)/(InputDataB_ModelSpecAssumptions!$E$10-InputDataA_GeneralAssumptions!$D$7))</f>
      </c>
      <c r="K9" s="26" t="n">
        <f aca="false">IF(Submodel1s!G4&gt;InputDataB_ModelSpecAssumptions!$E$10,InputDataB_ModelSpecAssumptions!$E$9,J9+(InputDataB_ModelSpecAssumptions!$E$9-$I$9)/(InputDataB_ModelSpecAssumptions!$E$10-InputDataA_GeneralAssumptions!$D$7))</f>
      </c>
      <c r="L9" s="26" t="n">
        <f aca="false">IF(Submodel1s!H4&gt;InputDataB_ModelSpecAssumptions!$E$10,InputDataB_ModelSpecAssumptions!$E$9,K9+(InputDataB_ModelSpecAssumptions!$E$9-$I$9)/(InputDataB_ModelSpecAssumptions!$E$10-InputDataA_GeneralAssumptions!$D$7))</f>
      </c>
      <c r="M9" s="26" t="n">
        <f aca="false">IF(Submodel1s!I4&gt;InputDataB_ModelSpecAssumptions!$E$10,InputDataB_ModelSpecAssumptions!$E$9,L9+(InputDataB_ModelSpecAssumptions!$E$9-$I$9)/(InputDataB_ModelSpecAssumptions!$E$10-InputDataA_GeneralAssumptions!$D$7))</f>
      </c>
      <c r="N9" s="26" t="n">
        <f aca="false">IF(Submodel1s!J4&gt;InputDataB_ModelSpecAssumptions!$E$10,InputDataB_ModelSpecAssumptions!$E$9,M9+(InputDataB_ModelSpecAssumptions!$E$9-$I$9)/(InputDataB_ModelSpecAssumptions!$E$10-InputDataA_GeneralAssumptions!$D$7))</f>
      </c>
      <c r="O9" s="26" t="n">
        <f aca="false">IF(Submodel1s!K4&gt;InputDataB_ModelSpecAssumptions!$E$10,InputDataB_ModelSpecAssumptions!$E$9,N9+(InputDataB_ModelSpecAssumptions!$E$9-$I$9)/(InputDataB_ModelSpecAssumptions!$E$10-InputDataA_GeneralAssumptions!$D$7))</f>
      </c>
      <c r="P9" s="26" t="n">
        <f aca="false">IF(Submodel1s!L4&gt;InputDataB_ModelSpecAssumptions!$E$10,InputDataB_ModelSpecAssumptions!$E$9,O9+(InputDataB_ModelSpecAssumptions!$E$9-$I$9)/(InputDataB_ModelSpecAssumptions!$E$10-InputDataA_GeneralAssumptions!$D$7))</f>
      </c>
      <c r="Q9" s="26" t="n">
        <f aca="false">IF(Submodel1s!M4&gt;InputDataB_ModelSpecAssumptions!$E$10,InputDataB_ModelSpecAssumptions!$E$9,P9+(InputDataB_ModelSpecAssumptions!$E$9-$I$9)/(InputDataB_ModelSpecAssumptions!$E$10-InputDataA_GeneralAssumptions!$D$7))</f>
      </c>
      <c r="R9" s="26" t="n">
        <f aca="false">IF(Submodel1s!N4&gt;InputDataB_ModelSpecAssumptions!$E$10,InputDataB_ModelSpecAssumptions!$E$9,Q9+(InputDataB_ModelSpecAssumptions!$E$9-$I$9)/(InputDataB_ModelSpecAssumptions!$E$10-InputDataA_GeneralAssumptions!$D$7))</f>
      </c>
      <c r="S9" s="26" t="n">
        <f aca="false">IF(Submodel1s!O4&gt;InputDataB_ModelSpecAssumptions!$E$10,InputDataB_ModelSpecAssumptions!$E$9,R9+(InputDataB_ModelSpecAssumptions!$E$9-$I$9)/(InputDataB_ModelSpecAssumptions!$E$10-InputDataA_GeneralAssumptions!$D$7))</f>
      </c>
      <c r="T9" s="26" t="n">
        <f aca="false">IF(Submodel1s!P4&gt;InputDataB_ModelSpecAssumptions!$E$10,InputDataB_ModelSpecAssumptions!$E$9,S9+(InputDataB_ModelSpecAssumptions!$E$9-$I$9)/(InputDataB_ModelSpecAssumptions!$E$10-InputDataA_GeneralAssumptions!$D$7))</f>
      </c>
      <c r="U9" s="26" t="n">
        <f aca="false">IF(Submodel1s!Q4&gt;InputDataB_ModelSpecAssumptions!$E$10,InputDataB_ModelSpecAssumptions!$E$9,T9+(InputDataB_ModelSpecAssumptions!$E$9-$I$9)/(InputDataB_ModelSpecAssumptions!$E$10-InputDataA_GeneralAssumptions!$D$7))</f>
      </c>
      <c r="V9" s="26" t="n">
        <f aca="false">IF(Submodel1s!R4&gt;InputDataB_ModelSpecAssumptions!$E$10,InputDataB_ModelSpecAssumptions!$E$9,U9+(InputDataB_ModelSpecAssumptions!$E$9-$I$9)/(InputDataB_ModelSpecAssumptions!$E$10-InputDataA_GeneralAssumptions!$D$7))</f>
      </c>
      <c r="W9" s="26" t="n">
        <f aca="false">IF(Submodel1s!S4&gt;InputDataB_ModelSpecAssumptions!$E$10,InputDataB_ModelSpecAssumptions!$E$9,V9+(InputDataB_ModelSpecAssumptions!$E$9-$I$9)/(InputDataB_ModelSpecAssumptions!$E$10-InputDataA_GeneralAssumptions!$D$7))</f>
      </c>
      <c r="X9" s="26" t="n">
        <f aca="false">IF(Submodel1s!T4&gt;InputDataB_ModelSpecAssumptions!$E$10,InputDataB_ModelSpecAssumptions!$E$9,W9+(InputDataB_ModelSpecAssumptions!$E$9-$I$9)/(InputDataB_ModelSpecAssumptions!$E$10-InputDataA_GeneralAssumptions!$D$7))</f>
      </c>
      <c r="Y9" s="26" t="n">
        <f aca="false">IF(Submodel1s!U4&gt;InputDataB_ModelSpecAssumptions!$E$10,InputDataB_ModelSpecAssumptions!$E$9,X9+(InputDataB_ModelSpecAssumptions!$E$9-$I$9)/(InputDataB_ModelSpecAssumptions!$E$10-InputDataA_GeneralAssumptions!$D$7))</f>
      </c>
      <c r="Z9" s="26" t="n">
        <f aca="false">IF(Submodel1s!V4&gt;InputDataB_ModelSpecAssumptions!$E$10,InputDataB_ModelSpecAssumptions!$E$9,Y9+(InputDataB_ModelSpecAssumptions!$E$9-$I$9)/(InputDataB_ModelSpecAssumptions!$E$10-InputDataA_GeneralAssumptions!$D$7))</f>
      </c>
      <c r="AA9" s="26" t="n">
        <f aca="false">IF(Submodel1s!W4&gt;InputDataB_ModelSpecAssumptions!$E$10,InputDataB_ModelSpecAssumptions!$E$9,Z9+(InputDataB_ModelSpecAssumptions!$E$9-$I$9)/(InputDataB_ModelSpecAssumptions!$E$10-InputDataA_GeneralAssumptions!$D$7))</f>
      </c>
      <c r="AB9" s="26" t="n">
        <f aca="false">IF(Submodel1s!X4&gt;InputDataB_ModelSpecAssumptions!$E$10,InputDataB_ModelSpecAssumptions!$E$9,AA9+(InputDataB_ModelSpecAssumptions!$E$9-$I$9)/(InputDataB_ModelSpecAssumptions!$E$10-InputDataA_GeneralAssumptions!$D$7))</f>
      </c>
      <c r="AC9" s="26" t="n">
        <f aca="false">IF(Submodel1s!Y4&gt;InputDataB_ModelSpecAssumptions!$E$10,InputDataB_ModelSpecAssumptions!$E$9,AB9+(InputDataB_ModelSpecAssumptions!$E$9-$I$9)/(InputDataB_ModelSpecAssumptions!$E$10-InputDataA_GeneralAssumptions!$D$7))</f>
      </c>
      <c r="AD9" s="26" t="n">
        <f aca="false">IF(Submodel1s!Z4&gt;InputDataB_ModelSpecAssumptions!$E$10,InputDataB_ModelSpecAssumptions!$E$9,AC9+(InputDataB_ModelSpecAssumptions!$E$9-$I$9)/(InputDataB_ModelSpecAssumptions!$E$10-InputDataA_GeneralAssumptions!$D$7))</f>
      </c>
      <c r="AE9" s="26" t="n">
        <f aca="false">IF(Submodel1s!AA4&gt;InputDataB_ModelSpecAssumptions!$E$10,InputDataB_ModelSpecAssumptions!$E$9,AD9+(InputDataB_ModelSpecAssumptions!$E$9-$I$9)/(InputDataB_ModelSpecAssumptions!$E$10-InputDataA_GeneralAssumptions!$D$7))</f>
      </c>
      <c r="AF9" s="26" t="n">
        <f aca="false">IF(Submodel1s!AB4&gt;InputDataB_ModelSpecAssumptions!$E$10,InputDataB_ModelSpecAssumptions!$E$9,AE9+(InputDataB_ModelSpecAssumptions!$E$9-$I$9)/(InputDataB_ModelSpecAssumptions!$E$10-InputDataA_GeneralAssumptions!$D$7))</f>
      </c>
      <c r="AG9" s="26" t="n">
        <f aca="false">IF(Submodel1s!AC4&gt;InputDataB_ModelSpecAssumptions!$E$10,InputDataB_ModelSpecAssumptions!$E$9,AF9+(InputDataB_ModelSpecAssumptions!$E$9-$I$9)/(InputDataB_ModelSpecAssumptions!$E$10-InputDataA_GeneralAssumptions!$D$7))</f>
      </c>
      <c r="AH9" s="26" t="n">
        <f aca="false">IF(Submodel1s!AD4&gt;InputDataB_ModelSpecAssumptions!$E$10,InputDataB_ModelSpecAssumptions!$E$9,AG9+(InputDataB_ModelSpecAssumptions!$E$9-$I$9)/(InputDataB_ModelSpecAssumptions!$E$10-InputDataA_GeneralAssumptions!$D$7))</f>
      </c>
      <c r="AI9" s="26" t="n">
        <f aca="false">IF(Submodel1s!AE4&gt;InputDataB_ModelSpecAssumptions!$E$10,InputDataB_ModelSpecAssumptions!$E$9,AH9+(InputDataB_ModelSpecAssumptions!$E$9-$I$9)/(InputDataB_ModelSpecAssumptions!$E$10-InputDataA_GeneralAssumptions!$D$7))</f>
      </c>
      <c r="AJ9" s="26" t="n">
        <f aca="false">IF(Submodel1s!AF4&gt;InputDataB_ModelSpecAssumptions!$E$10,InputDataB_ModelSpecAssumptions!$E$9,AI9+(InputDataB_ModelSpecAssumptions!$E$9-$I$9)/(InputDataB_ModelSpecAssumptions!$E$10-InputDataA_GeneralAssumptions!$D$7))</f>
      </c>
      <c r="AK9" s="26" t="n">
        <f aca="false">IF(Submodel1s!AG4&gt;InputDataB_ModelSpecAssumptions!$E$10,InputDataB_ModelSpecAssumptions!$E$9,AJ9+(InputDataB_ModelSpecAssumptions!$E$9-$I$9)/(InputDataB_ModelSpecAssumptions!$E$10-InputDataA_GeneralAssumptions!$D$7))</f>
      </c>
      <c r="AL9" s="26" t="n">
        <f aca="false">IF(Submodel1s!AH4&gt;InputDataB_ModelSpecAssumptions!$E$10,InputDataB_ModelSpecAssumptions!$E$9,AK9+(InputDataB_ModelSpecAssumptions!$E$9-$I$9)/(InputDataB_ModelSpecAssumptions!$E$10-InputDataA_GeneralAssumptions!$D$7))</f>
      </c>
      <c r="AM9" s="26" t="n">
        <f aca="false">IF(Submodel1s!AI4&gt;InputDataB_ModelSpecAssumptions!$E$10,InputDataB_ModelSpecAssumptions!$E$9,AL9+(InputDataB_ModelSpecAssumptions!$E$9-$I$9)/(InputDataB_ModelSpecAssumptions!$E$10-InputDataA_GeneralAssumptions!$D$7))</f>
      </c>
      <c r="AN9" s="26" t="n">
        <f aca="false">IF(Submodel1s!AJ4&gt;InputDataB_ModelSpecAssumptions!$E$10,InputDataB_ModelSpecAssumptions!$E$9,AM9+(InputDataB_ModelSpecAssumptions!$E$9-$I$9)/(InputDataB_ModelSpecAssumptions!$E$10-InputDataA_GeneralAssumptions!$D$7))</f>
      </c>
      <c r="AO9" s="26" t="n">
        <f aca="false">IF(Submodel1s!AK4&gt;InputDataB_ModelSpecAssumptions!$E$10,InputDataB_ModelSpecAssumptions!$E$9,AN9+(InputDataB_ModelSpecAssumptions!$E$9-$I$9)/(InputDataB_ModelSpecAssumptions!$E$10-InputDataA_GeneralAssumptions!$D$7))</f>
      </c>
      <c r="AP9" s="26" t="n">
        <f aca="false">IF(Submodel1s!AL4&gt;InputDataB_ModelSpecAssumptions!$E$10,InputDataB_ModelSpecAssumptions!$E$9,AO9+(InputDataB_ModelSpecAssumptions!$E$9-$I$9)/(InputDataB_ModelSpecAssumptions!$E$10-InputDataA_GeneralAssumptions!$D$7))</f>
      </c>
      <c r="AQ9" s="26" t="n">
        <f aca="false">IF(Submodel1s!AM4&gt;InputDataB_ModelSpecAssumptions!$E$10,InputDataB_ModelSpecAssumptions!$E$9,AP9+(InputDataB_ModelSpecAssumptions!$E$9-$I$9)/(InputDataB_ModelSpecAssumptions!$E$10-InputDataA_GeneralAssumptions!$D$7))</f>
      </c>
      <c r="AR9" s="26" t="n">
        <f aca="false">IF(Submodel1s!AN4&gt;InputDataB_ModelSpecAssumptions!$E$10,InputDataB_ModelSpecAssumptions!$E$9,AQ9+(InputDataB_ModelSpecAssumptions!$E$9-$I$9)/(InputDataB_ModelSpecAssumptions!$E$10-InputDataA_GeneralAssumptions!$D$7))</f>
      </c>
      <c r="AS9" s="26" t="n">
        <f aca="false">IF(Submodel1s!AO4&gt;InputDataB_ModelSpecAssumptions!$E$10,InputDataB_ModelSpecAssumptions!$E$9,AR9+(InputDataB_ModelSpecAssumptions!$E$9-$I$9)/(InputDataB_ModelSpecAssumptions!$E$10-InputDataA_GeneralAssumptions!$D$7))</f>
      </c>
      <c r="AT9" s="26" t="n">
        <f aca="false">IF(Submodel1s!AP4&gt;InputDataB_ModelSpecAssumptions!$E$10,InputDataB_ModelSpecAssumptions!$E$9,AS9+(InputDataB_ModelSpecAssumptions!$E$9-$I$9)/(InputDataB_ModelSpecAssumptions!$E$10-InputDataA_GeneralAssumptions!$D$7))</f>
      </c>
      <c r="AU9" s="26" t="n">
        <f aca="false">IF(Submodel1s!AQ4&gt;InputDataB_ModelSpecAssumptions!$E$10,InputDataB_ModelSpecAssumptions!$E$9,AT9+(InputDataB_ModelSpecAssumptions!$E$9-$I$9)/(InputDataB_ModelSpecAssumptions!$E$10-InputDataA_GeneralAssumptions!$D$7))</f>
      </c>
      <c r="AV9" s="26" t="n">
        <f aca="false">IF(Submodel1s!AR4&gt;InputDataB_ModelSpecAssumptions!$E$10,InputDataB_ModelSpecAssumptions!$E$9,AU9+(InputDataB_ModelSpecAssumptions!$E$9-$I$9)/(InputDataB_ModelSpecAssumptions!$E$10-InputDataA_GeneralAssumptions!$D$7))</f>
      </c>
      <c r="AW9" s="26" t="n">
        <f aca="false">IF(Submodel1s!AS4&gt;InputDataB_ModelSpecAssumptions!$E$10,InputDataB_ModelSpecAssumptions!$E$9,AV9+(InputDataB_ModelSpecAssumptions!$E$9-$I$9)/(InputDataB_ModelSpecAssumptions!$E$10-InputDataA_GeneralAssumptions!$D$7))</f>
      </c>
      <c r="AX9" s="26" t="n">
        <f aca="false">IF(Submodel1s!AT4&gt;InputDataB_ModelSpecAssumptions!$E$10,InputDataB_ModelSpecAssumptions!$E$9,AW9+(InputDataB_ModelSpecAssumptions!$E$9-$I$9)/(InputDataB_ModelSpecAssumptions!$E$10-InputDataA_GeneralAssumptions!$D$7))</f>
      </c>
      <c r="AY9" s="26" t="n">
        <f aca="false">IF(Submodel1s!AU4&gt;InputDataB_ModelSpecAssumptions!$E$10,InputDataB_ModelSpecAssumptions!$E$9,AX9+(InputDataB_ModelSpecAssumptions!$E$9-$I$9)/(InputDataB_ModelSpecAssumptions!$E$10-InputDataA_GeneralAssumptions!$D$7))</f>
      </c>
      <c r="AZ9" s="26" t="n">
        <f aca="false">IF(Submodel1s!AV4&gt;InputDataB_ModelSpecAssumptions!$E$10,InputDataB_ModelSpecAssumptions!$E$9,AY9+(InputDataB_ModelSpecAssumptions!$E$9-$I$9)/(InputDataB_ModelSpecAssumptions!$E$10-InputDataA_GeneralAssumptions!$D$7))</f>
      </c>
      <c r="BA9" s="26" t="n">
        <f aca="false">IF(Submodel1s!AW4&gt;InputDataB_ModelSpecAssumptions!$E$10,InputDataB_ModelSpecAssumptions!$E$9,AZ9+(InputDataB_ModelSpecAssumptions!$E$9-$I$9)/(InputDataB_ModelSpecAssumptions!$E$10-InputDataA_GeneralAssumptions!$D$7))</f>
      </c>
      <c r="BB9" s="26" t="n">
        <f aca="false">IF(Submodel1s!AX4&gt;InputDataB_ModelSpecAssumptions!$E$10,InputDataB_ModelSpecAssumptions!$E$9,BA9+(InputDataB_ModelSpecAssumptions!$E$9-$I$9)/(InputDataB_ModelSpecAssumptions!$E$10-InputDataA_GeneralAssumptions!$D$7))</f>
      </c>
      <c r="BC9" s="26" t="n">
        <f aca="false">IF(Submodel1s!AY4&gt;InputDataB_ModelSpecAssumptions!$E$10,InputDataB_ModelSpecAssumptions!$E$9,BB9+(InputDataB_ModelSpecAssumptions!$E$9-$I$9)/(InputDataB_ModelSpecAssumptions!$E$10-InputDataA_GeneralAssumptions!$D$7))</f>
      </c>
      <c r="BD9" s="26" t="n">
        <f aca="false">IF(Submodel1s!AZ4&gt;InputDataB_ModelSpecAssumptions!$E$10,InputDataB_ModelSpecAssumptions!$E$9,BC9+(InputDataB_ModelSpecAssumptions!$E$9-$I$9)/(InputDataB_ModelSpecAssumptions!$E$10-InputDataA_GeneralAssumptions!$D$7))</f>
      </c>
      <c r="BE9" s="26" t="n">
        <f aca="false">IF(Submodel1s!BA4&gt;InputDataB_ModelSpecAssumptions!$E$10,InputDataB_ModelSpecAssumptions!$E$9,BD9+(InputDataB_ModelSpecAssumptions!$E$9-$I$9)/(InputDataB_ModelSpecAssumptions!$E$10-InputDataA_GeneralAssumptions!$D$7))</f>
      </c>
      <c r="BF9" s="26" t="n">
        <f aca="false">IF(Submodel1s!BB4&gt;InputDataB_ModelSpecAssumptions!$E$10,InputDataB_ModelSpecAssumptions!$E$9,BE9+(InputDataB_ModelSpecAssumptions!$E$9-$I$9)/(InputDataB_ModelSpecAssumptions!$E$10-InputDataA_GeneralAssumptions!$D$7))</f>
      </c>
      <c r="BG9" s="26" t="n">
        <f aca="false">IF(Submodel1s!BC4&gt;InputDataB_ModelSpecAssumptions!$E$10,InputDataB_ModelSpecAssumptions!$E$9,BF9+(InputDataB_ModelSpecAssumptions!$E$9-$I$9)/(InputDataB_ModelSpecAssumptions!$E$10-InputDataA_GeneralAssumptions!$D$7))</f>
      </c>
      <c r="BH9" s="26" t="n">
        <f aca="false">IF(Submodel1s!BD4&gt;InputDataB_ModelSpecAssumptions!$E$10,InputDataB_ModelSpecAssumptions!$E$9,BG9+(InputDataB_ModelSpecAssumptions!$E$9-$I$9)/(InputDataB_ModelSpecAssumptions!$E$10-InputDataA_GeneralAssumptions!$D$7))</f>
      </c>
      <c r="BI9" s="26" t="n">
        <f aca="false">IF(Submodel1s!BE4&gt;InputDataB_ModelSpecAssumptions!$E$10,InputDataB_ModelSpecAssumptions!$E$9,BH9+(InputDataB_ModelSpecAssumptions!$E$9-$I$9)/(InputDataB_ModelSpecAssumptions!$E$10-InputDataA_GeneralAssumptions!$D$7))</f>
      </c>
      <c r="BJ9" s="26" t="n">
        <f aca="false">IF(Submodel1s!BF4&gt;InputDataB_ModelSpecAssumptions!$E$10,InputDataB_ModelSpecAssumptions!$E$9,BI9+(InputDataB_ModelSpecAssumptions!$E$9-$I$9)/(InputDataB_ModelSpecAssumptions!$E$10-InputDataA_GeneralAssumptions!$D$7))</f>
      </c>
      <c r="BK9" s="26" t="n">
        <f aca="false">IF(Submodel1s!BG4&gt;InputDataB_ModelSpecAssumptions!$E$10,InputDataB_ModelSpecAssumptions!$E$9,BJ9+(InputDataB_ModelSpecAssumptions!$E$9-$I$9)/(InputDataB_ModelSpecAssumptions!$E$10-InputDataA_GeneralAssumptions!$D$7))</f>
      </c>
      <c r="BL9" s="26" t="n">
        <f aca="false">IF(Submodel1s!BH4&gt;InputDataB_ModelSpecAssumptions!$E$10,InputDataB_ModelSpecAssumptions!$E$9,BK9+(InputDataB_ModelSpecAssumptions!$E$9-$I$9)/(InputDataB_ModelSpecAssumptions!$E$10-InputDataA_GeneralAssumptions!$D$7))</f>
      </c>
      <c r="BM9" s="26" t="n">
        <f aca="false">IF(Submodel1s!BI4&gt;InputDataB_ModelSpecAssumptions!$E$10,InputDataB_ModelSpecAssumptions!$E$9,BL9+(InputDataB_ModelSpecAssumptions!$E$9-$I$9)/(InputDataB_ModelSpecAssumptions!$E$10-InputDataA_GeneralAssumptions!$D$7))</f>
      </c>
      <c r="BN9" s="26" t="n">
        <f aca="false">IF(Submodel1s!BJ4&gt;InputDataB_ModelSpecAssumptions!$E$10,InputDataB_ModelSpecAssumptions!$E$9,BM9+(InputDataB_ModelSpecAssumptions!$E$9-$I$9)/(InputDataB_ModelSpecAssumptions!$E$10-InputDataA_GeneralAssumptions!$D$7))</f>
      </c>
      <c r="BO9" s="26" t="n">
        <f aca="false">IF(Submodel1s!BK4&gt;InputDataB_ModelSpecAssumptions!$E$10,InputDataB_ModelSpecAssumptions!$E$9,BN9+(InputDataB_ModelSpecAssumptions!$E$9-$I$9)/(InputDataB_ModelSpecAssumptions!$E$10-InputDataA_GeneralAssumptions!$D$7))</f>
      </c>
      <c r="BP9" s="26" t="n">
        <f aca="false">IF(Submodel1s!BL4&gt;InputDataB_ModelSpecAssumptions!$E$10,InputDataB_ModelSpecAssumptions!$E$9,BO9+(InputDataB_ModelSpecAssumptions!$E$9-$I$9)/(InputDataB_ModelSpecAssumptions!$E$10-InputDataA_GeneralAssumptions!$D$7))</f>
      </c>
      <c r="BQ9" s="26" t="n">
        <f aca="false">IF(Submodel1s!BM4&gt;InputDataB_ModelSpecAssumptions!$E$10,InputDataB_ModelSpecAssumptions!$E$9,BP9+(InputDataB_ModelSpecAssumptions!$E$9-$I$9)/(InputDataB_ModelSpecAssumptions!$E$10-InputDataA_GeneralAssumptions!$D$7))</f>
      </c>
      <c r="BR9" s="26" t="n">
        <f aca="false">IF(Submodel1s!BN4&gt;InputDataB_ModelSpecAssumptions!$E$10,InputDataB_ModelSpecAssumptions!$E$9,BQ9+(InputDataB_ModelSpecAssumptions!$E$9-$I$9)/(InputDataB_ModelSpecAssumptions!$E$10-InputDataA_GeneralAssumptions!$D$7))</f>
      </c>
      <c r="BS9" s="26" t="n">
        <f aca="false">IF(Submodel1s!BO4&gt;InputDataB_ModelSpecAssumptions!$E$10,InputDataB_ModelSpecAssumptions!$E$9,BR9+(InputDataB_ModelSpecAssumptions!$E$9-$I$9)/(InputDataB_ModelSpecAssumptions!$E$10-InputDataA_GeneralAssumptions!$D$7))</f>
      </c>
      <c r="BT9" s="26" t="n">
        <f aca="false">IF(Submodel1s!BP4&gt;InputDataB_ModelSpecAssumptions!$E$10,InputDataB_ModelSpecAssumptions!$E$9,BS9+(InputDataB_ModelSpecAssumptions!$E$9-$I$9)/(InputDataB_ModelSpecAssumptions!$E$10-InputDataA_GeneralAssumptions!$D$7))</f>
      </c>
      <c r="BU9" s="26" t="n">
        <f aca="false">IF(Submodel1s!BQ4&gt;InputDataB_ModelSpecAssumptions!$E$10,InputDataB_ModelSpecAssumptions!$E$9,BT9+(InputDataB_ModelSpecAssumptions!$E$9-$I$9)/(InputDataB_ModelSpecAssumptions!$E$10-InputDataA_GeneralAssumptions!$D$7))</f>
      </c>
      <c r="BV9" s="26" t="n">
        <f aca="false">IF(Submodel1s!BR4&gt;InputDataB_ModelSpecAssumptions!$E$10,InputDataB_ModelSpecAssumptions!$E$9,BU9+(InputDataB_ModelSpecAssumptions!$E$9-$I$9)/(InputDataB_ModelSpecAssumptions!$E$10-InputDataA_GeneralAssumptions!$D$7))</f>
      </c>
      <c r="BW9" s="26" t="n">
        <f aca="false">IF(Submodel1s!BS4&gt;InputDataB_ModelSpecAssumptions!$E$10,InputDataB_ModelSpecAssumptions!$E$9,BV9+(InputDataB_ModelSpecAssumptions!$E$9-$I$9)/(InputDataB_ModelSpecAssumptions!$E$10-InputDataA_GeneralAssumptions!$D$7))</f>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c>
      <c r="J10" s="115" t="n">
        <f aca="false">IF(VLOOKUP(InputDataB_ModelSpecAssumptions!$D$8,DataSummary!$A$111:$B$112,2,FALSE())=1,InputDataB_ModelSpecAssumptions!J8,InputDataB_ModelSpecAssumptions!J9)</f>
      </c>
      <c r="K10" s="115" t="n">
        <f aca="false">IF(VLOOKUP(InputDataB_ModelSpecAssumptions!$D$8,DataSummary!$A$111:$B$112,2,FALSE())=1,InputDataB_ModelSpecAssumptions!K8,InputDataB_ModelSpecAssumptions!K9)</f>
      </c>
      <c r="L10" s="115" t="n">
        <f aca="false">IF(VLOOKUP(InputDataB_ModelSpecAssumptions!$D$8,DataSummary!$A$111:$B$112,2,FALSE())=1,InputDataB_ModelSpecAssumptions!L8,InputDataB_ModelSpecAssumptions!L9)</f>
      </c>
      <c r="M10" s="115" t="n">
        <f aca="false">IF(VLOOKUP(InputDataB_ModelSpecAssumptions!$D$8,DataSummary!$A$111:$B$112,2,FALSE())=1,InputDataB_ModelSpecAssumptions!M8,InputDataB_ModelSpecAssumptions!M9)</f>
      </c>
      <c r="N10" s="115" t="n">
        <f aca="false">IF(VLOOKUP(InputDataB_ModelSpecAssumptions!$D$8,DataSummary!$A$111:$B$112,2,FALSE())=1,InputDataB_ModelSpecAssumptions!N8,InputDataB_ModelSpecAssumptions!N9)</f>
      </c>
      <c r="O10" s="115" t="n">
        <f aca="false">IF(VLOOKUP(InputDataB_ModelSpecAssumptions!$D$8,DataSummary!$A$111:$B$112,2,FALSE())=1,InputDataB_ModelSpecAssumptions!O8,InputDataB_ModelSpecAssumptions!O9)</f>
      </c>
      <c r="P10" s="115" t="n">
        <f aca="false">IF(VLOOKUP(InputDataB_ModelSpecAssumptions!$D$8,DataSummary!$A$111:$B$112,2,FALSE())=1,InputDataB_ModelSpecAssumptions!P8,InputDataB_ModelSpecAssumptions!P9)</f>
      </c>
      <c r="Q10" s="115" t="n">
        <f aca="false">IF(VLOOKUP(InputDataB_ModelSpecAssumptions!$D$8,DataSummary!$A$111:$B$112,2,FALSE())=1,InputDataB_ModelSpecAssumptions!Q8,InputDataB_ModelSpecAssumptions!Q9)</f>
      </c>
      <c r="R10" s="115" t="n">
        <f aca="false">IF(VLOOKUP(InputDataB_ModelSpecAssumptions!$D$8,DataSummary!$A$111:$B$112,2,FALSE())=1,InputDataB_ModelSpecAssumptions!R8,InputDataB_ModelSpecAssumptions!R9)</f>
      </c>
      <c r="S10" s="115" t="n">
        <f aca="false">IF(VLOOKUP(InputDataB_ModelSpecAssumptions!$D$8,DataSummary!$A$111:$B$112,2,FALSE())=1,InputDataB_ModelSpecAssumptions!S8,InputDataB_ModelSpecAssumptions!S9)</f>
      </c>
      <c r="T10" s="115" t="n">
        <f aca="false">IF(VLOOKUP(InputDataB_ModelSpecAssumptions!$D$8,DataSummary!$A$111:$B$112,2,FALSE())=1,InputDataB_ModelSpecAssumptions!T8,InputDataB_ModelSpecAssumptions!T9)</f>
      </c>
      <c r="U10" s="115" t="n">
        <f aca="false">IF(VLOOKUP(InputDataB_ModelSpecAssumptions!$D$8,DataSummary!$A$111:$B$112,2,FALSE())=1,InputDataB_ModelSpecAssumptions!U8,InputDataB_ModelSpecAssumptions!U9)</f>
      </c>
      <c r="V10" s="115" t="n">
        <f aca="false">IF(VLOOKUP(InputDataB_ModelSpecAssumptions!$D$8,DataSummary!$A$111:$B$112,2,FALSE())=1,InputDataB_ModelSpecAssumptions!V8,InputDataB_ModelSpecAssumptions!V9)</f>
      </c>
      <c r="W10" s="115" t="n">
        <f aca="false">IF(VLOOKUP(InputDataB_ModelSpecAssumptions!$D$8,DataSummary!$A$111:$B$112,2,FALSE())=1,InputDataB_ModelSpecAssumptions!W8,InputDataB_ModelSpecAssumptions!W9)</f>
      </c>
      <c r="X10" s="115" t="n">
        <f aca="false">IF(VLOOKUP(InputDataB_ModelSpecAssumptions!$D$8,DataSummary!$A$111:$B$112,2,FALSE())=1,InputDataB_ModelSpecAssumptions!X8,InputDataB_ModelSpecAssumptions!X9)</f>
      </c>
      <c r="Y10" s="115" t="n">
        <f aca="false">IF(VLOOKUP(InputDataB_ModelSpecAssumptions!$D$8,DataSummary!$A$111:$B$112,2,FALSE())=1,InputDataB_ModelSpecAssumptions!Y8,InputDataB_ModelSpecAssumptions!Y9)</f>
      </c>
      <c r="Z10" s="115" t="n">
        <f aca="false">IF(VLOOKUP(InputDataB_ModelSpecAssumptions!$D$8,DataSummary!$A$111:$B$112,2,FALSE())=1,InputDataB_ModelSpecAssumptions!Z8,InputDataB_ModelSpecAssumptions!Z9)</f>
      </c>
      <c r="AA10" s="115" t="n">
        <f aca="false">IF(VLOOKUP(InputDataB_ModelSpecAssumptions!$D$8,DataSummary!$A$111:$B$112,2,FALSE())=1,InputDataB_ModelSpecAssumptions!AA8,InputDataB_ModelSpecAssumptions!AA9)</f>
      </c>
      <c r="AB10" s="115" t="n">
        <f aca="false">IF(VLOOKUP(InputDataB_ModelSpecAssumptions!$D$8,DataSummary!$A$111:$B$112,2,FALSE())=1,InputDataB_ModelSpecAssumptions!AB8,InputDataB_ModelSpecAssumptions!AB9)</f>
      </c>
      <c r="AC10" s="115" t="n">
        <f aca="false">IF(VLOOKUP(InputDataB_ModelSpecAssumptions!$D$8,DataSummary!$A$111:$B$112,2,FALSE())=1,InputDataB_ModelSpecAssumptions!AC8,InputDataB_ModelSpecAssumptions!AC9)</f>
      </c>
      <c r="AD10" s="115" t="n">
        <f aca="false">IF(VLOOKUP(InputDataB_ModelSpecAssumptions!$D$8,DataSummary!$A$111:$B$112,2,FALSE())=1,InputDataB_ModelSpecAssumptions!AD8,InputDataB_ModelSpecAssumptions!AD9)</f>
      </c>
      <c r="AE10" s="115" t="n">
        <f aca="false">IF(VLOOKUP(InputDataB_ModelSpecAssumptions!$D$8,DataSummary!$A$111:$B$112,2,FALSE())=1,InputDataB_ModelSpecAssumptions!AE8,InputDataB_ModelSpecAssumptions!AE9)</f>
      </c>
      <c r="AF10" s="115" t="n">
        <f aca="false">IF(VLOOKUP(InputDataB_ModelSpecAssumptions!$D$8,DataSummary!$A$111:$B$112,2,FALSE())=1,InputDataB_ModelSpecAssumptions!AF8,InputDataB_ModelSpecAssumptions!AF9)</f>
      </c>
      <c r="AG10" s="115" t="n">
        <f aca="false">IF(VLOOKUP(InputDataB_ModelSpecAssumptions!$D$8,DataSummary!$A$111:$B$112,2,FALSE())=1,InputDataB_ModelSpecAssumptions!AG8,InputDataB_ModelSpecAssumptions!AG9)</f>
      </c>
      <c r="AH10" s="115" t="n">
        <f aca="false">IF(VLOOKUP(InputDataB_ModelSpecAssumptions!$D$8,DataSummary!$A$111:$B$112,2,FALSE())=1,InputDataB_ModelSpecAssumptions!AH8,InputDataB_ModelSpecAssumptions!AH9)</f>
      </c>
      <c r="AI10" s="115" t="n">
        <f aca="false">IF(VLOOKUP(InputDataB_ModelSpecAssumptions!$D$8,DataSummary!$A$111:$B$112,2,FALSE())=1,InputDataB_ModelSpecAssumptions!AI8,InputDataB_ModelSpecAssumptions!AI9)</f>
      </c>
      <c r="AJ10" s="115" t="n">
        <f aca="false">IF(VLOOKUP(InputDataB_ModelSpecAssumptions!$D$8,DataSummary!$A$111:$B$112,2,FALSE())=1,InputDataB_ModelSpecAssumptions!AJ8,InputDataB_ModelSpecAssumptions!AJ9)</f>
      </c>
      <c r="AK10" s="115" t="n">
        <f aca="false">IF(VLOOKUP(InputDataB_ModelSpecAssumptions!$D$8,DataSummary!$A$111:$B$112,2,FALSE())=1,InputDataB_ModelSpecAssumptions!AK8,InputDataB_ModelSpecAssumptions!AK9)</f>
      </c>
      <c r="AL10" s="115" t="n">
        <f aca="false">IF(VLOOKUP(InputDataB_ModelSpecAssumptions!$D$8,DataSummary!$A$111:$B$112,2,FALSE())=1,InputDataB_ModelSpecAssumptions!AL8,InputDataB_ModelSpecAssumptions!AL9)</f>
      </c>
      <c r="AM10" s="115" t="n">
        <f aca="false">IF(VLOOKUP(InputDataB_ModelSpecAssumptions!$D$8,DataSummary!$A$111:$B$112,2,FALSE())=1,InputDataB_ModelSpecAssumptions!AM8,InputDataB_ModelSpecAssumptions!AM9)</f>
      </c>
      <c r="AN10" s="115" t="n">
        <f aca="false">IF(VLOOKUP(InputDataB_ModelSpecAssumptions!$D$8,DataSummary!$A$111:$B$112,2,FALSE())=1,InputDataB_ModelSpecAssumptions!AN8,InputDataB_ModelSpecAssumptions!AN9)</f>
      </c>
      <c r="AO10" s="115" t="n">
        <f aca="false">IF(VLOOKUP(InputDataB_ModelSpecAssumptions!$D$8,DataSummary!$A$111:$B$112,2,FALSE())=1,InputDataB_ModelSpecAssumptions!AO8,InputDataB_ModelSpecAssumptions!AO9)</f>
      </c>
      <c r="AP10" s="115" t="n">
        <f aca="false">IF(VLOOKUP(InputDataB_ModelSpecAssumptions!$D$8,DataSummary!$A$111:$B$112,2,FALSE())=1,InputDataB_ModelSpecAssumptions!AP8,InputDataB_ModelSpecAssumptions!AP9)</f>
      </c>
      <c r="AQ10" s="115" t="n">
        <f aca="false">IF(VLOOKUP(InputDataB_ModelSpecAssumptions!$D$8,DataSummary!$A$111:$B$112,2,FALSE())=1,InputDataB_ModelSpecAssumptions!AQ8,InputDataB_ModelSpecAssumptions!AQ9)</f>
      </c>
      <c r="AR10" s="115" t="n">
        <f aca="false">IF(VLOOKUP(InputDataB_ModelSpecAssumptions!$D$8,DataSummary!$A$111:$B$112,2,FALSE())=1,InputDataB_ModelSpecAssumptions!AR8,InputDataB_ModelSpecAssumptions!AR9)</f>
      </c>
      <c r="AS10" s="115" t="n">
        <f aca="false">IF(VLOOKUP(InputDataB_ModelSpecAssumptions!$D$8,DataSummary!$A$111:$B$112,2,FALSE())=1,InputDataB_ModelSpecAssumptions!AS8,InputDataB_ModelSpecAssumptions!AS9)</f>
      </c>
      <c r="AT10" s="115" t="n">
        <f aca="false">IF(VLOOKUP(InputDataB_ModelSpecAssumptions!$D$8,DataSummary!$A$111:$B$112,2,FALSE())=1,InputDataB_ModelSpecAssumptions!AT8,InputDataB_ModelSpecAssumptions!AT9)</f>
      </c>
      <c r="AU10" s="115" t="n">
        <f aca="false">IF(VLOOKUP(InputDataB_ModelSpecAssumptions!$D$8,DataSummary!$A$111:$B$112,2,FALSE())=1,InputDataB_ModelSpecAssumptions!AU8,InputDataB_ModelSpecAssumptions!AU9)</f>
      </c>
      <c r="AV10" s="115" t="n">
        <f aca="false">IF(VLOOKUP(InputDataB_ModelSpecAssumptions!$D$8,DataSummary!$A$111:$B$112,2,FALSE())=1,InputDataB_ModelSpecAssumptions!AV8,InputDataB_ModelSpecAssumptions!AV9)</f>
      </c>
      <c r="AW10" s="115" t="n">
        <f aca="false">IF(VLOOKUP(InputDataB_ModelSpecAssumptions!$D$8,DataSummary!$A$111:$B$112,2,FALSE())=1,InputDataB_ModelSpecAssumptions!AW8,InputDataB_ModelSpecAssumptions!AW9)</f>
      </c>
      <c r="AX10" s="115" t="n">
        <f aca="false">IF(VLOOKUP(InputDataB_ModelSpecAssumptions!$D$8,DataSummary!$A$111:$B$112,2,FALSE())=1,InputDataB_ModelSpecAssumptions!AX8,InputDataB_ModelSpecAssumptions!AX9)</f>
      </c>
      <c r="AY10" s="115" t="n">
        <f aca="false">IF(VLOOKUP(InputDataB_ModelSpecAssumptions!$D$8,DataSummary!$A$111:$B$112,2,FALSE())=1,InputDataB_ModelSpecAssumptions!AY8,InputDataB_ModelSpecAssumptions!AY9)</f>
      </c>
      <c r="AZ10" s="115" t="n">
        <f aca="false">IF(VLOOKUP(InputDataB_ModelSpecAssumptions!$D$8,DataSummary!$A$111:$B$112,2,FALSE())=1,InputDataB_ModelSpecAssumptions!AZ8,InputDataB_ModelSpecAssumptions!AZ9)</f>
      </c>
      <c r="BA10" s="115" t="n">
        <f aca="false">IF(VLOOKUP(InputDataB_ModelSpecAssumptions!$D$8,DataSummary!$A$111:$B$112,2,FALSE())=1,InputDataB_ModelSpecAssumptions!BA8,InputDataB_ModelSpecAssumptions!BA9)</f>
      </c>
      <c r="BB10" s="115" t="n">
        <f aca="false">IF(VLOOKUP(InputDataB_ModelSpecAssumptions!$D$8,DataSummary!$A$111:$B$112,2,FALSE())=1,InputDataB_ModelSpecAssumptions!BB8,InputDataB_ModelSpecAssumptions!BB9)</f>
      </c>
      <c r="BC10" s="115" t="n">
        <f aca="false">IF(VLOOKUP(InputDataB_ModelSpecAssumptions!$D$8,DataSummary!$A$111:$B$112,2,FALSE())=1,InputDataB_ModelSpecAssumptions!BC8,InputDataB_ModelSpecAssumptions!BC9)</f>
      </c>
      <c r="BD10" s="115" t="n">
        <f aca="false">IF(VLOOKUP(InputDataB_ModelSpecAssumptions!$D$8,DataSummary!$A$111:$B$112,2,FALSE())=1,InputDataB_ModelSpecAssumptions!BD8,InputDataB_ModelSpecAssumptions!BD9)</f>
      </c>
      <c r="BE10" s="115" t="n">
        <f aca="false">IF(VLOOKUP(InputDataB_ModelSpecAssumptions!$D$8,DataSummary!$A$111:$B$112,2,FALSE())=1,InputDataB_ModelSpecAssumptions!BE8,InputDataB_ModelSpecAssumptions!BE9)</f>
      </c>
      <c r="BF10" s="115" t="n">
        <f aca="false">IF(VLOOKUP(InputDataB_ModelSpecAssumptions!$D$8,DataSummary!$A$111:$B$112,2,FALSE())=1,InputDataB_ModelSpecAssumptions!BF8,InputDataB_ModelSpecAssumptions!BF9)</f>
      </c>
      <c r="BG10" s="115" t="n">
        <f aca="false">IF(VLOOKUP(InputDataB_ModelSpecAssumptions!$D$8,DataSummary!$A$111:$B$112,2,FALSE())=1,InputDataB_ModelSpecAssumptions!BG8,InputDataB_ModelSpecAssumptions!BG9)</f>
      </c>
      <c r="BH10" s="115" t="n">
        <f aca="false">IF(VLOOKUP(InputDataB_ModelSpecAssumptions!$D$8,DataSummary!$A$111:$B$112,2,FALSE())=1,InputDataB_ModelSpecAssumptions!BH8,InputDataB_ModelSpecAssumptions!BH9)</f>
      </c>
      <c r="BI10" s="115" t="n">
        <f aca="false">IF(VLOOKUP(InputDataB_ModelSpecAssumptions!$D$8,DataSummary!$A$111:$B$112,2,FALSE())=1,InputDataB_ModelSpecAssumptions!BI8,InputDataB_ModelSpecAssumptions!BI9)</f>
      </c>
      <c r="BJ10" s="115" t="n">
        <f aca="false">IF(VLOOKUP(InputDataB_ModelSpecAssumptions!$D$8,DataSummary!$A$111:$B$112,2,FALSE())=1,InputDataB_ModelSpecAssumptions!BJ8,InputDataB_ModelSpecAssumptions!BJ9)</f>
      </c>
      <c r="BK10" s="115" t="n">
        <f aca="false">IF(VLOOKUP(InputDataB_ModelSpecAssumptions!$D$8,DataSummary!$A$111:$B$112,2,FALSE())=1,InputDataB_ModelSpecAssumptions!BK8,InputDataB_ModelSpecAssumptions!BK9)</f>
      </c>
      <c r="BL10" s="115" t="n">
        <f aca="false">IF(VLOOKUP(InputDataB_ModelSpecAssumptions!$D$8,DataSummary!$A$111:$B$112,2,FALSE())=1,InputDataB_ModelSpecAssumptions!BL8,InputDataB_ModelSpecAssumptions!BL9)</f>
      </c>
      <c r="BM10" s="115" t="n">
        <f aca="false">IF(VLOOKUP(InputDataB_ModelSpecAssumptions!$D$8,DataSummary!$A$111:$B$112,2,FALSE())=1,InputDataB_ModelSpecAssumptions!BM8,InputDataB_ModelSpecAssumptions!BM9)</f>
      </c>
      <c r="BN10" s="115" t="n">
        <f aca="false">IF(VLOOKUP(InputDataB_ModelSpecAssumptions!$D$8,DataSummary!$A$111:$B$112,2,FALSE())=1,InputDataB_ModelSpecAssumptions!BN8,InputDataB_ModelSpecAssumptions!BN9)</f>
      </c>
      <c r="BO10" s="115" t="n">
        <f aca="false">IF(VLOOKUP(InputDataB_ModelSpecAssumptions!$D$8,DataSummary!$A$111:$B$112,2,FALSE())=1,InputDataB_ModelSpecAssumptions!BO8,InputDataB_ModelSpecAssumptions!BO9)</f>
      </c>
      <c r="BP10" s="115" t="n">
        <f aca="false">IF(VLOOKUP(InputDataB_ModelSpecAssumptions!$D$8,DataSummary!$A$111:$B$112,2,FALSE())=1,InputDataB_ModelSpecAssumptions!BP8,InputDataB_ModelSpecAssumptions!BP9)</f>
      </c>
      <c r="BQ10" s="115" t="n">
        <f aca="false">IF(VLOOKUP(InputDataB_ModelSpecAssumptions!$D$8,DataSummary!$A$111:$B$112,2,FALSE())=1,InputDataB_ModelSpecAssumptions!BQ8,InputDataB_ModelSpecAssumptions!BQ9)</f>
      </c>
      <c r="BR10" s="115" t="n">
        <f aca="false">IF(VLOOKUP(InputDataB_ModelSpecAssumptions!$D$8,DataSummary!$A$111:$B$112,2,FALSE())=1,InputDataB_ModelSpecAssumptions!BR8,InputDataB_ModelSpecAssumptions!BR9)</f>
      </c>
      <c r="BS10" s="115" t="n">
        <f aca="false">IF(VLOOKUP(InputDataB_ModelSpecAssumptions!$D$8,DataSummary!$A$111:$B$112,2,FALSE())=1,InputDataB_ModelSpecAssumptions!BS8,InputDataB_ModelSpecAssumptions!BS9)</f>
      </c>
      <c r="BT10" s="115" t="n">
        <f aca="false">IF(VLOOKUP(InputDataB_ModelSpecAssumptions!$D$8,DataSummary!$A$111:$B$112,2,FALSE())=1,InputDataB_ModelSpecAssumptions!BT8,InputDataB_ModelSpecAssumptions!BT9)</f>
      </c>
      <c r="BU10" s="115" t="n">
        <f aca="false">IF(VLOOKUP(InputDataB_ModelSpecAssumptions!$D$8,DataSummary!$A$111:$B$112,2,FALSE())=1,InputDataB_ModelSpecAssumptions!BU8,InputDataB_ModelSpecAssumptions!BU9)</f>
      </c>
      <c r="BV10" s="115" t="n">
        <f aca="false">IF(VLOOKUP(InputDataB_ModelSpecAssumptions!$D$8,DataSummary!$A$111:$B$112,2,FALSE())=1,InputDataB_ModelSpecAssumptions!BV8,InputDataB_ModelSpecAssumptions!BV9)</f>
      </c>
      <c r="BW10" s="115" t="n">
        <f aca="false">IF(VLOOKUP(InputDataB_ModelSpecAssumptions!$D$8,DataSummary!$A$111:$B$112,2,FALSE())=1,InputDataB_ModelSpecAssumptions!BW8,InputDataB_ModelSpecAssumptions!BW9)</f>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c>
      <c r="G12" s="17" t="str">
        <f aca="false">VLOOKUP(InputDataB_ModelSpecAssumptions!D20,DataSummary!A122:C125,3,FALSE())</f>
      </c>
      <c r="H12" s="296" t="s">
        <v>117</v>
      </c>
      <c r="I12" s="182" t="n">
        <f aca="false">InputDataA_GeneralAssumptions!$D$7</f>
      </c>
      <c r="J12" s="104" t="n">
        <f aca="false">I12+1</f>
      </c>
      <c r="K12" s="104" t="n">
        <f aca="false">J12+1</f>
      </c>
      <c r="L12" s="104" t="n">
        <f aca="false">K12+1</f>
      </c>
      <c r="M12" s="104" t="n">
        <f aca="false">L12+1</f>
      </c>
      <c r="N12" s="104" t="n">
        <f aca="false">M12+1</f>
      </c>
      <c r="O12" s="104" t="n">
        <f aca="false">N12+1</f>
      </c>
      <c r="P12" s="104" t="n">
        <f aca="false">O12+1</f>
      </c>
      <c r="Q12" s="104" t="n">
        <f aca="false">P12+1</f>
      </c>
      <c r="R12" s="104" t="n">
        <f aca="false">Q12+1</f>
      </c>
      <c r="S12" s="104" t="n">
        <f aca="false">R12+1</f>
      </c>
      <c r="T12" s="104" t="n">
        <f aca="false">S12+1</f>
      </c>
      <c r="U12" s="104" t="n">
        <f aca="false">T12+1</f>
      </c>
      <c r="V12" s="104" t="n">
        <f aca="false">U12+1</f>
      </c>
      <c r="W12" s="104" t="n">
        <f aca="false">V12+1</f>
      </c>
      <c r="X12" s="104" t="n">
        <f aca="false">W12+1</f>
      </c>
      <c r="Y12" s="104" t="n">
        <f aca="false">X12+1</f>
      </c>
      <c r="Z12" s="104" t="n">
        <f aca="false">Y12+1</f>
      </c>
      <c r="AA12" s="104" t="n">
        <f aca="false">Z12+1</f>
      </c>
      <c r="AB12" s="104" t="n">
        <f aca="false">AA12+1</f>
      </c>
      <c r="AC12" s="104" t="n">
        <f aca="false">AB12+1</f>
      </c>
      <c r="AD12" s="104" t="n">
        <f aca="false">AC12+1</f>
      </c>
      <c r="AE12" s="104" t="n">
        <f aca="false">AD12+1</f>
      </c>
      <c r="AF12" s="104" t="n">
        <f aca="false">AE12+1</f>
      </c>
      <c r="AG12" s="104" t="n">
        <f aca="false">AF12+1</f>
      </c>
      <c r="AH12" s="104" t="n">
        <f aca="false">AG12+1</f>
      </c>
      <c r="AI12" s="104" t="n">
        <f aca="false">AH12+1</f>
      </c>
      <c r="AJ12" s="104" t="n">
        <f aca="false">AI12+1</f>
      </c>
      <c r="AK12" s="104" t="n">
        <f aca="false">AJ12+1</f>
      </c>
      <c r="AL12" s="104" t="n">
        <f aca="false">AK12+1</f>
      </c>
      <c r="AM12" s="104" t="n">
        <f aca="false">AL12+1</f>
      </c>
      <c r="AN12" s="104" t="n">
        <f aca="false">AM12+1</f>
      </c>
      <c r="AO12" s="104" t="n">
        <f aca="false">AN12+1</f>
      </c>
      <c r="AP12" s="104" t="n">
        <f aca="false">AO12+1</f>
      </c>
      <c r="AQ12" s="104" t="n">
        <f aca="false">AP12+1</f>
      </c>
      <c r="AR12" s="104" t="n">
        <f aca="false">AQ12+1</f>
      </c>
      <c r="AS12" s="105" t="n">
        <f aca="false">AR12+1</f>
      </c>
      <c r="AT12" s="104" t="n">
        <f aca="false">AS12+1</f>
      </c>
      <c r="AU12" s="104" t="n">
        <f aca="false">AT12+1</f>
      </c>
      <c r="AV12" s="104" t="n">
        <f aca="false">AU12+1</f>
      </c>
      <c r="AW12" s="104" t="n">
        <f aca="false">AV12+1</f>
      </c>
      <c r="AX12" s="104" t="n">
        <f aca="false">AW12+1</f>
      </c>
      <c r="AY12" s="104" t="n">
        <f aca="false">AX12+1</f>
      </c>
      <c r="AZ12" s="104" t="n">
        <f aca="false">AY12+1</f>
      </c>
      <c r="BA12" s="104" t="n">
        <f aca="false">AZ12+1</f>
      </c>
      <c r="BB12" s="104" t="n">
        <f aca="false">BA12+1</f>
      </c>
      <c r="BC12" s="104" t="n">
        <f aca="false">BB12+1</f>
      </c>
      <c r="BD12" s="104" t="n">
        <f aca="false">BC12+1</f>
      </c>
      <c r="BE12" s="104" t="n">
        <f aca="false">BD12+1</f>
      </c>
      <c r="BF12" s="104" t="n">
        <f aca="false">BE12+1</f>
      </c>
      <c r="BG12" s="104" t="n">
        <f aca="false">BF12+1</f>
      </c>
      <c r="BH12" s="104" t="n">
        <f aca="false">BG12+1</f>
      </c>
      <c r="BI12" s="104" t="n">
        <f aca="false">BH12+1</f>
      </c>
      <c r="BJ12" s="104" t="n">
        <f aca="false">BI12+1</f>
      </c>
      <c r="BK12" s="104" t="n">
        <f aca="false">BJ12+1</f>
      </c>
      <c r="BL12" s="104" t="n">
        <f aca="false">BK12+1</f>
      </c>
      <c r="BM12" s="104" t="n">
        <f aca="false">BL12+1</f>
      </c>
      <c r="BN12" s="104" t="n">
        <f aca="false">BM12+1</f>
      </c>
      <c r="BO12" s="104" t="n">
        <f aca="false">BN12+1</f>
      </c>
      <c r="BP12" s="104" t="n">
        <f aca="false">BO12+1</f>
      </c>
      <c r="BQ12" s="104" t="n">
        <f aca="false">BP12+1</f>
      </c>
      <c r="BR12" s="104" t="n">
        <f aca="false">BQ12+1</f>
      </c>
      <c r="BS12" s="104" t="n">
        <f aca="false">BR12+1</f>
      </c>
      <c r="BT12" s="104" t="n">
        <f aca="false">BS12+1</f>
      </c>
      <c r="BU12" s="104" t="n">
        <f aca="false">BT12+1</f>
      </c>
      <c r="BV12" s="104" t="n">
        <f aca="false">BU12+1</f>
      </c>
      <c r="BW12" s="105" t="n">
        <f aca="false">BV12+1</f>
      </c>
    </row>
    <row r="13" customFormat="false" ht="15.75" hidden="false" customHeight="false" outlineLevel="0" collapsed="false">
      <c r="B13" s="297" t="s">
        <v>247</v>
      </c>
      <c r="C13" s="298" t="str">
        <f aca="false">C22</f>
      </c>
      <c r="D13" s="299"/>
      <c r="E13" s="299"/>
      <c r="F13" s="106" t="str">
        <f aca="false">DataSummary!N4</f>
      </c>
      <c r="G13" s="107" t="s">
        <v>120</v>
      </c>
      <c r="H13" s="108" t="s">
        <v>100</v>
      </c>
      <c r="I13" s="109" t="n">
        <f aca="false">I14</f>
      </c>
      <c r="J13" s="121" t="n">
        <f aca="false">I13</f>
      </c>
      <c r="K13" s="121" t="n">
        <f aca="false">J13</f>
      </c>
      <c r="L13" s="121" t="n">
        <f aca="false">K13</f>
      </c>
      <c r="M13" s="121" t="n">
        <f aca="false">L13</f>
      </c>
      <c r="N13" s="121" t="n">
        <f aca="false">M13</f>
      </c>
      <c r="O13" s="121" t="n">
        <f aca="false">N13</f>
      </c>
      <c r="P13" s="121" t="n">
        <f aca="false">O13</f>
      </c>
      <c r="Q13" s="121" t="n">
        <f aca="false">P13</f>
      </c>
      <c r="R13" s="121" t="n">
        <f aca="false">Q13</f>
      </c>
      <c r="S13" s="121" t="n">
        <f aca="false">R13</f>
      </c>
      <c r="T13" s="121" t="n">
        <f aca="false">S13</f>
      </c>
      <c r="U13" s="121" t="n">
        <f aca="false">T13</f>
      </c>
      <c r="V13" s="121" t="n">
        <f aca="false">U13</f>
      </c>
      <c r="W13" s="121" t="n">
        <f aca="false">V13</f>
      </c>
      <c r="X13" s="121" t="n">
        <f aca="false">W13</f>
      </c>
      <c r="Y13" s="121" t="n">
        <f aca="false">X13</f>
      </c>
      <c r="Z13" s="121" t="n">
        <f aca="false">Y13</f>
      </c>
      <c r="AA13" s="121" t="n">
        <f aca="false">Z13</f>
      </c>
      <c r="AB13" s="121" t="n">
        <f aca="false">AA13</f>
      </c>
      <c r="AC13" s="121" t="n">
        <f aca="false">AB13</f>
      </c>
      <c r="AD13" s="121" t="n">
        <f aca="false">AC13</f>
      </c>
      <c r="AE13" s="121" t="n">
        <f aca="false">AD13</f>
      </c>
      <c r="AF13" s="121" t="n">
        <f aca="false">AE13</f>
      </c>
      <c r="AG13" s="121" t="n">
        <f aca="false">AF13</f>
      </c>
      <c r="AH13" s="121" t="n">
        <f aca="false">AG13</f>
      </c>
      <c r="AI13" s="121" t="n">
        <f aca="false">AH13</f>
      </c>
      <c r="AJ13" s="121" t="n">
        <f aca="false">AI13</f>
      </c>
      <c r="AK13" s="121" t="n">
        <f aca="false">AJ13</f>
      </c>
      <c r="AL13" s="121" t="n">
        <f aca="false">AK13</f>
      </c>
      <c r="AM13" s="121" t="n">
        <f aca="false">AL13</f>
      </c>
      <c r="AN13" s="121" t="n">
        <f aca="false">AM13</f>
      </c>
      <c r="AO13" s="121" t="n">
        <f aca="false">AN13</f>
      </c>
      <c r="AP13" s="121" t="n">
        <f aca="false">AO13</f>
      </c>
      <c r="AQ13" s="121" t="n">
        <f aca="false">AP13</f>
      </c>
      <c r="AR13" s="121" t="n">
        <f aca="false">AQ13</f>
      </c>
      <c r="AS13" s="121" t="n">
        <f aca="false">AR13</f>
      </c>
      <c r="AT13" s="121" t="n">
        <f aca="false">AS13</f>
      </c>
      <c r="AU13" s="121" t="n">
        <f aca="false">AT13</f>
      </c>
      <c r="AV13" s="121" t="n">
        <f aca="false">AU13</f>
      </c>
      <c r="AW13" s="121" t="n">
        <f aca="false">AV13</f>
      </c>
      <c r="AX13" s="121" t="n">
        <f aca="false">AW13</f>
      </c>
      <c r="AY13" s="121" t="n">
        <f aca="false">AX13</f>
      </c>
      <c r="AZ13" s="121" t="n">
        <f aca="false">AY13</f>
      </c>
      <c r="BA13" s="121" t="n">
        <f aca="false">AZ13</f>
      </c>
      <c r="BB13" s="121" t="n">
        <f aca="false">BA13</f>
      </c>
      <c r="BC13" s="121" t="n">
        <f aca="false">BB13</f>
      </c>
      <c r="BD13" s="121" t="n">
        <f aca="false">BC13</f>
      </c>
      <c r="BE13" s="121" t="n">
        <f aca="false">BD13</f>
      </c>
      <c r="BF13" s="121" t="n">
        <f aca="false">BE13</f>
      </c>
      <c r="BG13" s="121" t="n">
        <f aca="false">BF13</f>
      </c>
      <c r="BH13" s="121" t="n">
        <f aca="false">BG13</f>
      </c>
      <c r="BI13" s="121" t="n">
        <f aca="false">BH13</f>
      </c>
      <c r="BJ13" s="121" t="n">
        <f aca="false">BI13</f>
      </c>
      <c r="BK13" s="121" t="n">
        <f aca="false">BJ13</f>
      </c>
      <c r="BL13" s="121" t="n">
        <f aca="false">BK13</f>
      </c>
      <c r="BM13" s="121" t="n">
        <f aca="false">BL13</f>
      </c>
      <c r="BN13" s="121" t="n">
        <f aca="false">BM13</f>
      </c>
      <c r="BO13" s="121" t="n">
        <f aca="false">BN13</f>
      </c>
      <c r="BP13" s="121" t="n">
        <f aca="false">BO13</f>
      </c>
      <c r="BQ13" s="121" t="n">
        <f aca="false">BP13</f>
      </c>
      <c r="BR13" s="121" t="n">
        <f aca="false">BQ13</f>
      </c>
      <c r="BS13" s="121" t="n">
        <f aca="false">BR13</f>
      </c>
      <c r="BT13" s="121" t="n">
        <f aca="false">BS13</f>
      </c>
      <c r="BU13" s="121" t="n">
        <f aca="false">BT13</f>
      </c>
      <c r="BV13" s="121" t="n">
        <f aca="false">BU13</f>
      </c>
      <c r="BW13" s="121" t="n">
        <f aca="false">BV13</f>
      </c>
    </row>
    <row r="14" customFormat="false" ht="15.75" hidden="false" customHeight="false" outlineLevel="0" collapsed="false">
      <c r="B14" s="300" t="str">
        <f aca="false">"Pre-loaded initial value of user-defined Output Target from:"</f>
      </c>
      <c r="C14" s="77" t="s">
        <v>248</v>
      </c>
      <c r="D14" s="301" t="n">
        <f aca="false">DataSummary!E134</f>
      </c>
      <c r="E14" s="301"/>
      <c r="F14" s="106"/>
      <c r="G14" s="111" t="s">
        <v>124</v>
      </c>
      <c r="H14" s="112" t="str">
        <f aca="false">H13</f>
      </c>
      <c r="I14" s="26" t="n">
        <f aca="false">D15</f>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c>
    </row>
    <row r="15" customFormat="false" ht="15.75" hidden="false" customHeight="false" outlineLevel="0" collapsed="false">
      <c r="B15" s="300" t="s">
        <v>249</v>
      </c>
      <c r="C15" s="302" t="str">
        <f aca="false">IF(DataSummary!B133=1,"(e.g. 0.01)",IF(DataSummary!B133=2,"(e.g. 0.01)","Real US$"))</f>
      </c>
      <c r="D15" s="189" t="n">
        <f aca="false">IF(ISBLANK(D13)=TRUE(),D14,D13)</f>
      </c>
      <c r="E15" s="189" t="n">
        <f aca="false">IF(ISBLANK(E13)=TRUE(),D14,E13)</f>
      </c>
      <c r="F15" s="106"/>
      <c r="G15" s="132" t="s">
        <v>126</v>
      </c>
      <c r="H15" s="108" t="s">
        <v>100</v>
      </c>
      <c r="I15" s="115" t="n">
        <f aca="false">IF(VLOOKUP(InputDataB_ModelSpecAssumptions!$D$21,DataSummary!$A$111:$B$112,2,FALSE())=1,InputDataB_ModelSpecAssumptions!I13,InputDataB_ModelSpecAssumptions!I14)</f>
      </c>
      <c r="J15" s="115" t="n">
        <f aca="false">IF(VLOOKUP(InputDataB_ModelSpecAssumptions!$D$21,DataSummary!$A$111:$B$112,2,FALSE())=1,InputDataB_ModelSpecAssumptions!J13,InputDataB_ModelSpecAssumptions!J14)</f>
      </c>
      <c r="K15" s="115" t="n">
        <f aca="false">IF(VLOOKUP(InputDataB_ModelSpecAssumptions!$D$21,DataSummary!$A$111:$B$112,2,FALSE())=1,InputDataB_ModelSpecAssumptions!K13,InputDataB_ModelSpecAssumptions!K14)</f>
      </c>
      <c r="L15" s="115" t="n">
        <f aca="false">IF(VLOOKUP(InputDataB_ModelSpecAssumptions!$D$21,DataSummary!$A$111:$B$112,2,FALSE())=1,InputDataB_ModelSpecAssumptions!L13,InputDataB_ModelSpecAssumptions!L14)</f>
      </c>
      <c r="M15" s="115" t="n">
        <f aca="false">IF(VLOOKUP(InputDataB_ModelSpecAssumptions!$D$21,DataSummary!$A$111:$B$112,2,FALSE())=1,InputDataB_ModelSpecAssumptions!M13,InputDataB_ModelSpecAssumptions!M14)</f>
      </c>
      <c r="N15" s="115" t="n">
        <f aca="false">IF(VLOOKUP(InputDataB_ModelSpecAssumptions!$D$21,DataSummary!$A$111:$B$112,2,FALSE())=1,InputDataB_ModelSpecAssumptions!N13,InputDataB_ModelSpecAssumptions!N14)</f>
      </c>
      <c r="O15" s="115" t="n">
        <f aca="false">IF(VLOOKUP(InputDataB_ModelSpecAssumptions!$D$21,DataSummary!$A$111:$B$112,2,FALSE())=1,InputDataB_ModelSpecAssumptions!O13,InputDataB_ModelSpecAssumptions!O14)</f>
      </c>
      <c r="P15" s="115" t="n">
        <f aca="false">IF(VLOOKUP(InputDataB_ModelSpecAssumptions!$D$21,DataSummary!$A$111:$B$112,2,FALSE())=1,InputDataB_ModelSpecAssumptions!P13,InputDataB_ModelSpecAssumptions!P14)</f>
      </c>
      <c r="Q15" s="115" t="n">
        <f aca="false">IF(VLOOKUP(InputDataB_ModelSpecAssumptions!$D$21,DataSummary!$A$111:$B$112,2,FALSE())=1,InputDataB_ModelSpecAssumptions!Q13,InputDataB_ModelSpecAssumptions!Q14)</f>
      </c>
      <c r="R15" s="115" t="n">
        <f aca="false">IF(VLOOKUP(InputDataB_ModelSpecAssumptions!$D$21,DataSummary!$A$111:$B$112,2,FALSE())=1,InputDataB_ModelSpecAssumptions!R13,InputDataB_ModelSpecAssumptions!R14)</f>
      </c>
      <c r="S15" s="115" t="n">
        <f aca="false">IF(VLOOKUP(InputDataB_ModelSpecAssumptions!$D$21,DataSummary!$A$111:$B$112,2,FALSE())=1,InputDataB_ModelSpecAssumptions!S13,InputDataB_ModelSpecAssumptions!S14)</f>
      </c>
      <c r="T15" s="115" t="n">
        <f aca="false">IF(VLOOKUP(InputDataB_ModelSpecAssumptions!$D$21,DataSummary!$A$111:$B$112,2,FALSE())=1,InputDataB_ModelSpecAssumptions!T13,InputDataB_ModelSpecAssumptions!T14)</f>
      </c>
      <c r="U15" s="115" t="n">
        <f aca="false">IF(VLOOKUP(InputDataB_ModelSpecAssumptions!$D$21,DataSummary!$A$111:$B$112,2,FALSE())=1,InputDataB_ModelSpecAssumptions!U13,InputDataB_ModelSpecAssumptions!U14)</f>
      </c>
      <c r="V15" s="115" t="n">
        <f aca="false">IF(VLOOKUP(InputDataB_ModelSpecAssumptions!$D$21,DataSummary!$A$111:$B$112,2,FALSE())=1,InputDataB_ModelSpecAssumptions!V13,InputDataB_ModelSpecAssumptions!V14)</f>
      </c>
      <c r="W15" s="115" t="n">
        <f aca="false">IF(VLOOKUP(InputDataB_ModelSpecAssumptions!$D$21,DataSummary!$A$111:$B$112,2,FALSE())=1,InputDataB_ModelSpecAssumptions!W13,InputDataB_ModelSpecAssumptions!W14)</f>
      </c>
      <c r="X15" s="115" t="n">
        <f aca="false">IF(VLOOKUP(InputDataB_ModelSpecAssumptions!$D$21,DataSummary!$A$111:$B$112,2,FALSE())=1,InputDataB_ModelSpecAssumptions!X13,InputDataB_ModelSpecAssumptions!X14)</f>
      </c>
      <c r="Y15" s="115" t="n">
        <f aca="false">IF(VLOOKUP(InputDataB_ModelSpecAssumptions!$D$21,DataSummary!$A$111:$B$112,2,FALSE())=1,InputDataB_ModelSpecAssumptions!Y13,InputDataB_ModelSpecAssumptions!Y14)</f>
      </c>
      <c r="Z15" s="115" t="n">
        <f aca="false">IF(VLOOKUP(InputDataB_ModelSpecAssumptions!$D$21,DataSummary!$A$111:$B$112,2,FALSE())=1,InputDataB_ModelSpecAssumptions!Z13,InputDataB_ModelSpecAssumptions!Z14)</f>
      </c>
      <c r="AA15" s="115" t="n">
        <f aca="false">IF(VLOOKUP(InputDataB_ModelSpecAssumptions!$D$21,DataSummary!$A$111:$B$112,2,FALSE())=1,InputDataB_ModelSpecAssumptions!AA13,InputDataB_ModelSpecAssumptions!AA14)</f>
      </c>
      <c r="AB15" s="115" t="n">
        <f aca="false">IF(VLOOKUP(InputDataB_ModelSpecAssumptions!$D$21,DataSummary!$A$111:$B$112,2,FALSE())=1,InputDataB_ModelSpecAssumptions!AB13,InputDataB_ModelSpecAssumptions!AB14)</f>
      </c>
      <c r="AC15" s="115" t="n">
        <f aca="false">IF(VLOOKUP(InputDataB_ModelSpecAssumptions!$D$21,DataSummary!$A$111:$B$112,2,FALSE())=1,InputDataB_ModelSpecAssumptions!AC13,InputDataB_ModelSpecAssumptions!AC14)</f>
      </c>
      <c r="AD15" s="115" t="n">
        <f aca="false">IF(VLOOKUP(InputDataB_ModelSpecAssumptions!$D$21,DataSummary!$A$111:$B$112,2,FALSE())=1,InputDataB_ModelSpecAssumptions!AD13,InputDataB_ModelSpecAssumptions!AD14)</f>
      </c>
      <c r="AE15" s="115" t="n">
        <f aca="false">IF(VLOOKUP(InputDataB_ModelSpecAssumptions!$D$21,DataSummary!$A$111:$B$112,2,FALSE())=1,InputDataB_ModelSpecAssumptions!AE13,InputDataB_ModelSpecAssumptions!AE14)</f>
      </c>
      <c r="AF15" s="115" t="n">
        <f aca="false">IF(VLOOKUP(InputDataB_ModelSpecAssumptions!$D$21,DataSummary!$A$111:$B$112,2,FALSE())=1,InputDataB_ModelSpecAssumptions!AF13,InputDataB_ModelSpecAssumptions!AF14)</f>
      </c>
      <c r="AG15" s="115" t="n">
        <f aca="false">IF(VLOOKUP(InputDataB_ModelSpecAssumptions!$D$21,DataSummary!$A$111:$B$112,2,FALSE())=1,InputDataB_ModelSpecAssumptions!AG13,InputDataB_ModelSpecAssumptions!AG14)</f>
      </c>
      <c r="AH15" s="115" t="n">
        <f aca="false">IF(VLOOKUP(InputDataB_ModelSpecAssumptions!$D$21,DataSummary!$A$111:$B$112,2,FALSE())=1,InputDataB_ModelSpecAssumptions!AH13,InputDataB_ModelSpecAssumptions!AH14)</f>
      </c>
      <c r="AI15" s="115" t="n">
        <f aca="false">IF(VLOOKUP(InputDataB_ModelSpecAssumptions!$D$21,DataSummary!$A$111:$B$112,2,FALSE())=1,InputDataB_ModelSpecAssumptions!AI13,InputDataB_ModelSpecAssumptions!AI14)</f>
      </c>
      <c r="AJ15" s="115" t="n">
        <f aca="false">IF(VLOOKUP(InputDataB_ModelSpecAssumptions!$D$21,DataSummary!$A$111:$B$112,2,FALSE())=1,InputDataB_ModelSpecAssumptions!AJ13,InputDataB_ModelSpecAssumptions!AJ14)</f>
      </c>
      <c r="AK15" s="115" t="n">
        <f aca="false">IF(VLOOKUP(InputDataB_ModelSpecAssumptions!$D$21,DataSummary!$A$111:$B$112,2,FALSE())=1,InputDataB_ModelSpecAssumptions!AK13,InputDataB_ModelSpecAssumptions!AK14)</f>
      </c>
      <c r="AL15" s="115" t="n">
        <f aca="false">IF(VLOOKUP(InputDataB_ModelSpecAssumptions!$D$21,DataSummary!$A$111:$B$112,2,FALSE())=1,InputDataB_ModelSpecAssumptions!AL13,InputDataB_ModelSpecAssumptions!AL14)</f>
      </c>
      <c r="AM15" s="115" t="n">
        <f aca="false">IF(VLOOKUP(InputDataB_ModelSpecAssumptions!$D$21,DataSummary!$A$111:$B$112,2,FALSE())=1,InputDataB_ModelSpecAssumptions!AM13,InputDataB_ModelSpecAssumptions!AM14)</f>
      </c>
      <c r="AN15" s="115" t="n">
        <f aca="false">IF(VLOOKUP(InputDataB_ModelSpecAssumptions!$D$21,DataSummary!$A$111:$B$112,2,FALSE())=1,InputDataB_ModelSpecAssumptions!AN13,InputDataB_ModelSpecAssumptions!AN14)</f>
      </c>
      <c r="AO15" s="115" t="n">
        <f aca="false">IF(VLOOKUP(InputDataB_ModelSpecAssumptions!$D$21,DataSummary!$A$111:$B$112,2,FALSE())=1,InputDataB_ModelSpecAssumptions!AO13,InputDataB_ModelSpecAssumptions!AO14)</f>
      </c>
      <c r="AP15" s="115" t="n">
        <f aca="false">IF(VLOOKUP(InputDataB_ModelSpecAssumptions!$D$21,DataSummary!$A$111:$B$112,2,FALSE())=1,InputDataB_ModelSpecAssumptions!AP13,InputDataB_ModelSpecAssumptions!AP14)</f>
      </c>
      <c r="AQ15" s="115" t="n">
        <f aca="false">IF(VLOOKUP(InputDataB_ModelSpecAssumptions!$D$21,DataSummary!$A$111:$B$112,2,FALSE())=1,InputDataB_ModelSpecAssumptions!AQ13,InputDataB_ModelSpecAssumptions!AQ14)</f>
      </c>
      <c r="AR15" s="115" t="n">
        <f aca="false">IF(VLOOKUP(InputDataB_ModelSpecAssumptions!$D$21,DataSummary!$A$111:$B$112,2,FALSE())=1,InputDataB_ModelSpecAssumptions!AR13,InputDataB_ModelSpecAssumptions!AR14)</f>
      </c>
      <c r="AS15" s="115" t="n">
        <f aca="false">IF(VLOOKUP(InputDataB_ModelSpecAssumptions!$D$21,DataSummary!$A$111:$B$112,2,FALSE())=1,InputDataB_ModelSpecAssumptions!AS13,InputDataB_ModelSpecAssumptions!AS14)</f>
      </c>
      <c r="AT15" s="115" t="n">
        <f aca="false">IF(VLOOKUP(InputDataB_ModelSpecAssumptions!$D$21,DataSummary!$A$111:$B$112,2,FALSE())=1,InputDataB_ModelSpecAssumptions!AT13,InputDataB_ModelSpecAssumptions!AT14)</f>
      </c>
      <c r="AU15" s="115" t="n">
        <f aca="false">IF(VLOOKUP(InputDataB_ModelSpecAssumptions!$D$21,DataSummary!$A$111:$B$112,2,FALSE())=1,InputDataB_ModelSpecAssumptions!AU13,InputDataB_ModelSpecAssumptions!AU14)</f>
      </c>
      <c r="AV15" s="115" t="n">
        <f aca="false">IF(VLOOKUP(InputDataB_ModelSpecAssumptions!$D$21,DataSummary!$A$111:$B$112,2,FALSE())=1,InputDataB_ModelSpecAssumptions!AV13,InputDataB_ModelSpecAssumptions!AV14)</f>
      </c>
      <c r="AW15" s="115" t="n">
        <f aca="false">IF(VLOOKUP(InputDataB_ModelSpecAssumptions!$D$21,DataSummary!$A$111:$B$112,2,FALSE())=1,InputDataB_ModelSpecAssumptions!AW13,InputDataB_ModelSpecAssumptions!AW14)</f>
      </c>
      <c r="AX15" s="115" t="n">
        <f aca="false">IF(VLOOKUP(InputDataB_ModelSpecAssumptions!$D$21,DataSummary!$A$111:$B$112,2,FALSE())=1,InputDataB_ModelSpecAssumptions!AX13,InputDataB_ModelSpecAssumptions!AX14)</f>
      </c>
      <c r="AY15" s="115" t="n">
        <f aca="false">IF(VLOOKUP(InputDataB_ModelSpecAssumptions!$D$21,DataSummary!$A$111:$B$112,2,FALSE())=1,InputDataB_ModelSpecAssumptions!AY13,InputDataB_ModelSpecAssumptions!AY14)</f>
      </c>
      <c r="AZ15" s="115" t="n">
        <f aca="false">IF(VLOOKUP(InputDataB_ModelSpecAssumptions!$D$21,DataSummary!$A$111:$B$112,2,FALSE())=1,InputDataB_ModelSpecAssumptions!AZ13,InputDataB_ModelSpecAssumptions!AZ14)</f>
      </c>
      <c r="BA15" s="115" t="n">
        <f aca="false">IF(VLOOKUP(InputDataB_ModelSpecAssumptions!$D$21,DataSummary!$A$111:$B$112,2,FALSE())=1,InputDataB_ModelSpecAssumptions!BA13,InputDataB_ModelSpecAssumptions!BA14)</f>
      </c>
      <c r="BB15" s="115" t="n">
        <f aca="false">IF(VLOOKUP(InputDataB_ModelSpecAssumptions!$D$21,DataSummary!$A$111:$B$112,2,FALSE())=1,InputDataB_ModelSpecAssumptions!BB13,InputDataB_ModelSpecAssumptions!BB14)</f>
      </c>
      <c r="BC15" s="115" t="n">
        <f aca="false">IF(VLOOKUP(InputDataB_ModelSpecAssumptions!$D$21,DataSummary!$A$111:$B$112,2,FALSE())=1,InputDataB_ModelSpecAssumptions!BC13,InputDataB_ModelSpecAssumptions!BC14)</f>
      </c>
      <c r="BD15" s="115" t="n">
        <f aca="false">IF(VLOOKUP(InputDataB_ModelSpecAssumptions!$D$21,DataSummary!$A$111:$B$112,2,FALSE())=1,InputDataB_ModelSpecAssumptions!BD13,InputDataB_ModelSpecAssumptions!BD14)</f>
      </c>
      <c r="BE15" s="115" t="n">
        <f aca="false">IF(VLOOKUP(InputDataB_ModelSpecAssumptions!$D$21,DataSummary!$A$111:$B$112,2,FALSE())=1,InputDataB_ModelSpecAssumptions!BE13,InputDataB_ModelSpecAssumptions!BE14)</f>
      </c>
      <c r="BF15" s="115" t="n">
        <f aca="false">IF(VLOOKUP(InputDataB_ModelSpecAssumptions!$D$21,DataSummary!$A$111:$B$112,2,FALSE())=1,InputDataB_ModelSpecAssumptions!BF13,InputDataB_ModelSpecAssumptions!BF14)</f>
      </c>
      <c r="BG15" s="115" t="n">
        <f aca="false">IF(VLOOKUP(InputDataB_ModelSpecAssumptions!$D$21,DataSummary!$A$111:$B$112,2,FALSE())=1,InputDataB_ModelSpecAssumptions!BG13,InputDataB_ModelSpecAssumptions!BG14)</f>
      </c>
      <c r="BH15" s="115" t="n">
        <f aca="false">IF(VLOOKUP(InputDataB_ModelSpecAssumptions!$D$21,DataSummary!$A$111:$B$112,2,FALSE())=1,InputDataB_ModelSpecAssumptions!BH13,InputDataB_ModelSpecAssumptions!BH14)</f>
      </c>
      <c r="BI15" s="115" t="n">
        <f aca="false">IF(VLOOKUP(InputDataB_ModelSpecAssumptions!$D$21,DataSummary!$A$111:$B$112,2,FALSE())=1,InputDataB_ModelSpecAssumptions!BI13,InputDataB_ModelSpecAssumptions!BI14)</f>
      </c>
      <c r="BJ15" s="115" t="n">
        <f aca="false">IF(VLOOKUP(InputDataB_ModelSpecAssumptions!$D$21,DataSummary!$A$111:$B$112,2,FALSE())=1,InputDataB_ModelSpecAssumptions!BJ13,InputDataB_ModelSpecAssumptions!BJ14)</f>
      </c>
      <c r="BK15" s="115" t="n">
        <f aca="false">IF(VLOOKUP(InputDataB_ModelSpecAssumptions!$D$21,DataSummary!$A$111:$B$112,2,FALSE())=1,InputDataB_ModelSpecAssumptions!BK13,InputDataB_ModelSpecAssumptions!BK14)</f>
      </c>
      <c r="BL15" s="115" t="n">
        <f aca="false">IF(VLOOKUP(InputDataB_ModelSpecAssumptions!$D$21,DataSummary!$A$111:$B$112,2,FALSE())=1,InputDataB_ModelSpecAssumptions!BL13,InputDataB_ModelSpecAssumptions!BL14)</f>
      </c>
      <c r="BM15" s="115" t="n">
        <f aca="false">IF(VLOOKUP(InputDataB_ModelSpecAssumptions!$D$21,DataSummary!$A$111:$B$112,2,FALSE())=1,InputDataB_ModelSpecAssumptions!BM13,InputDataB_ModelSpecAssumptions!BM14)</f>
      </c>
      <c r="BN15" s="115" t="n">
        <f aca="false">IF(VLOOKUP(InputDataB_ModelSpecAssumptions!$D$21,DataSummary!$A$111:$B$112,2,FALSE())=1,InputDataB_ModelSpecAssumptions!BN13,InputDataB_ModelSpecAssumptions!BN14)</f>
      </c>
      <c r="BO15" s="115" t="n">
        <f aca="false">IF(VLOOKUP(InputDataB_ModelSpecAssumptions!$D$21,DataSummary!$A$111:$B$112,2,FALSE())=1,InputDataB_ModelSpecAssumptions!BO13,InputDataB_ModelSpecAssumptions!BO14)</f>
      </c>
      <c r="BP15" s="115" t="n">
        <f aca="false">IF(VLOOKUP(InputDataB_ModelSpecAssumptions!$D$21,DataSummary!$A$111:$B$112,2,FALSE())=1,InputDataB_ModelSpecAssumptions!BP13,InputDataB_ModelSpecAssumptions!BP14)</f>
      </c>
      <c r="BQ15" s="115" t="n">
        <f aca="false">IF(VLOOKUP(InputDataB_ModelSpecAssumptions!$D$21,DataSummary!$A$111:$B$112,2,FALSE())=1,InputDataB_ModelSpecAssumptions!BQ13,InputDataB_ModelSpecAssumptions!BQ14)</f>
      </c>
      <c r="BR15" s="115" t="n">
        <f aca="false">IF(VLOOKUP(InputDataB_ModelSpecAssumptions!$D$21,DataSummary!$A$111:$B$112,2,FALSE())=1,InputDataB_ModelSpecAssumptions!BR13,InputDataB_ModelSpecAssumptions!BR14)</f>
      </c>
      <c r="BS15" s="115" t="n">
        <f aca="false">IF(VLOOKUP(InputDataB_ModelSpecAssumptions!$D$21,DataSummary!$A$111:$B$112,2,FALSE())=1,InputDataB_ModelSpecAssumptions!BS13,InputDataB_ModelSpecAssumptions!BS14)</f>
      </c>
      <c r="BT15" s="115" t="n">
        <f aca="false">IF(VLOOKUP(InputDataB_ModelSpecAssumptions!$D$21,DataSummary!$A$111:$B$112,2,FALSE())=1,InputDataB_ModelSpecAssumptions!BT13,InputDataB_ModelSpecAssumptions!BT14)</f>
      </c>
      <c r="BU15" s="115" t="n">
        <f aca="false">IF(VLOOKUP(InputDataB_ModelSpecAssumptions!$D$21,DataSummary!$A$111:$B$112,2,FALSE())=1,InputDataB_ModelSpecAssumptions!BU13,InputDataB_ModelSpecAssumptions!BU14)</f>
      </c>
      <c r="BV15" s="115" t="n">
        <f aca="false">IF(VLOOKUP(InputDataB_ModelSpecAssumptions!$D$21,DataSummary!$A$111:$B$112,2,FALSE())=1,InputDataB_ModelSpecAssumptions!BV13,InputDataB_ModelSpecAssumptions!BV14)</f>
      </c>
      <c r="BW15" s="115" t="n">
        <f aca="false">IF(VLOOKUP(InputDataB_ModelSpecAssumptions!$D$21,DataSummary!$A$111:$B$112,2,FALSE())=1,InputDataB_ModelSpecAssumptions!BW13,InputDataB_ModelSpecAssumptions!BW14)</f>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c>
      <c r="E16" s="303" t="n">
        <f aca="false">(InputDataB_ModelSpecAssumptions!E22/InputDataB_ModelSpecAssumptions!E15)^(1/(InputDataB_ModelSpecAssumptions!E23-InputDataA_GeneralAssumptions!D7))-1</f>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c>
      <c r="J17" s="134" t="n">
        <f aca="false">IF(J12&gt;=InputDataB_ModelSpecAssumptions!$D$23,InputDataB_ModelSpecAssumptions!$D$22,I14*(1+$D$16))</f>
      </c>
      <c r="K17" s="134" t="n">
        <f aca="false">IF(K12&gt;=InputDataB_ModelSpecAssumptions!$D$23,InputDataB_ModelSpecAssumptions!$D$22,J14*(1+$D$16))</f>
      </c>
      <c r="L17" s="134" t="n">
        <f aca="false">IF(L12&gt;=InputDataB_ModelSpecAssumptions!$D$23,InputDataB_ModelSpecAssumptions!$D$22,K14*(1+$D$16))</f>
      </c>
      <c r="M17" s="134" t="n">
        <f aca="false">IF(M12&gt;=InputDataB_ModelSpecAssumptions!$D$23,InputDataB_ModelSpecAssumptions!$D$22,L14*(1+$D$16))</f>
      </c>
      <c r="N17" s="134" t="n">
        <f aca="false">IF(N12&gt;=InputDataB_ModelSpecAssumptions!$D$23,InputDataB_ModelSpecAssumptions!$D$22,M14*(1+$D$16))</f>
      </c>
      <c r="O17" s="134" t="n">
        <f aca="false">IF(O12&gt;=InputDataB_ModelSpecAssumptions!$D$23,InputDataB_ModelSpecAssumptions!$D$22,N14*(1+$D$16))</f>
      </c>
      <c r="P17" s="134" t="n">
        <f aca="false">IF(P12&gt;=InputDataB_ModelSpecAssumptions!$D$23,InputDataB_ModelSpecAssumptions!$D$22,O14*(1+$D$16))</f>
      </c>
      <c r="Q17" s="134" t="n">
        <f aca="false">IF(Q12&gt;=InputDataB_ModelSpecAssumptions!$D$23,InputDataB_ModelSpecAssumptions!$D$22,P14*(1+$D$16))</f>
      </c>
      <c r="R17" s="134" t="n">
        <f aca="false">IF(R12&gt;=InputDataB_ModelSpecAssumptions!$D$23,InputDataB_ModelSpecAssumptions!$D$22,Q14*(1+$D$16))</f>
      </c>
      <c r="S17" s="134" t="n">
        <f aca="false">IF(S12&gt;=InputDataB_ModelSpecAssumptions!$D$23,InputDataB_ModelSpecAssumptions!$D$22,R14*(1+$D$16))</f>
      </c>
      <c r="T17" s="134" t="n">
        <f aca="false">IF(T12&gt;=InputDataB_ModelSpecAssumptions!$D$23,InputDataB_ModelSpecAssumptions!$D$22,S14*(1+$D$16))</f>
      </c>
      <c r="U17" s="134" t="n">
        <f aca="false">IF(U12&gt;=InputDataB_ModelSpecAssumptions!$D$23,InputDataB_ModelSpecAssumptions!$D$22,T14*(1+$D$16))</f>
      </c>
      <c r="V17" s="134" t="n">
        <f aca="false">IF(V12&gt;=InputDataB_ModelSpecAssumptions!$D$23,InputDataB_ModelSpecAssumptions!$D$22,U14*(1+$D$16))</f>
      </c>
      <c r="W17" s="134" t="n">
        <f aca="false">IF(W12&gt;=InputDataB_ModelSpecAssumptions!$D$23,InputDataB_ModelSpecAssumptions!$D$22,V14*(1+$D$16))</f>
      </c>
      <c r="X17" s="134" t="n">
        <f aca="false">IF(X12&gt;=InputDataB_ModelSpecAssumptions!$D$23,InputDataB_ModelSpecAssumptions!$D$22,W14*(1+$D$16))</f>
      </c>
      <c r="Y17" s="134" t="n">
        <f aca="false">IF(Y12&gt;=InputDataB_ModelSpecAssumptions!$D$23,InputDataB_ModelSpecAssumptions!$D$22,X14*(1+$D$16))</f>
      </c>
      <c r="Z17" s="134" t="n">
        <f aca="false">IF(Z12&gt;=InputDataB_ModelSpecAssumptions!$D$23,InputDataB_ModelSpecAssumptions!$D$22,Y14*(1+$D$16))</f>
      </c>
      <c r="AA17" s="134" t="n">
        <f aca="false">IF(AA12&gt;=InputDataB_ModelSpecAssumptions!$D$23,InputDataB_ModelSpecAssumptions!$D$22,Z14*(1+$D$16))</f>
      </c>
      <c r="AB17" s="134" t="n">
        <f aca="false">IF(AB12&gt;=InputDataB_ModelSpecAssumptions!$D$23,InputDataB_ModelSpecAssumptions!$D$22,AA14*(1+$D$16))</f>
      </c>
      <c r="AC17" s="134" t="n">
        <f aca="false">IF(AC12&gt;=InputDataB_ModelSpecAssumptions!$D$23,InputDataB_ModelSpecAssumptions!$D$22,AB14*(1+$D$16))</f>
      </c>
      <c r="AD17" s="134" t="n">
        <f aca="false">IF(AD12&gt;=InputDataB_ModelSpecAssumptions!$D$23,InputDataB_ModelSpecAssumptions!$D$22,AC14*(1+$D$16))</f>
      </c>
      <c r="AE17" s="134" t="n">
        <f aca="false">IF(AE12&gt;=InputDataB_ModelSpecAssumptions!$D$23,InputDataB_ModelSpecAssumptions!$D$22,AD14*(1+$D$16))</f>
      </c>
      <c r="AF17" s="134" t="n">
        <f aca="false">IF(AF12&gt;=InputDataB_ModelSpecAssumptions!$D$23,InputDataB_ModelSpecAssumptions!$D$22,AE14*(1+$D$16))</f>
      </c>
      <c r="AG17" s="134" t="n">
        <f aca="false">IF(AG12&gt;=InputDataB_ModelSpecAssumptions!$D$23,InputDataB_ModelSpecAssumptions!$D$22,AF14*(1+$D$16))</f>
      </c>
      <c r="AH17" s="134" t="n">
        <f aca="false">IF(AH12&gt;=InputDataB_ModelSpecAssumptions!$D$23,InputDataB_ModelSpecAssumptions!$D$22,AG14*(1+$D$16))</f>
      </c>
      <c r="AI17" s="134" t="n">
        <f aca="false">IF(AI12&gt;=InputDataB_ModelSpecAssumptions!$D$23,InputDataB_ModelSpecAssumptions!$D$22,AH14*(1+$D$16))</f>
      </c>
      <c r="AJ17" s="134" t="n">
        <f aca="false">IF(AJ12&gt;=InputDataB_ModelSpecAssumptions!$D$23,InputDataB_ModelSpecAssumptions!$D$22,AI14*(1+$D$16))</f>
      </c>
      <c r="AK17" s="134" t="n">
        <f aca="false">IF(AK12&gt;=InputDataB_ModelSpecAssumptions!$D$23,InputDataB_ModelSpecAssumptions!$D$22,AJ14*(1+$D$16))</f>
      </c>
      <c r="AL17" s="134" t="n">
        <f aca="false">IF(AL12&gt;=InputDataB_ModelSpecAssumptions!$D$23,InputDataB_ModelSpecAssumptions!$D$22,AK14*(1+$D$16))</f>
      </c>
      <c r="AM17" s="134" t="n">
        <f aca="false">IF(AM12&gt;=InputDataB_ModelSpecAssumptions!$D$23,InputDataB_ModelSpecAssumptions!$D$22,AL14*(1+$D$16))</f>
      </c>
      <c r="AN17" s="134" t="n">
        <f aca="false">IF(AN12&gt;=InputDataB_ModelSpecAssumptions!$D$23,InputDataB_ModelSpecAssumptions!$D$22,AM14*(1+$D$16))</f>
      </c>
      <c r="AO17" s="134" t="n">
        <f aca="false">IF(AO12&gt;=InputDataB_ModelSpecAssumptions!$D$23,InputDataB_ModelSpecAssumptions!$D$22,AN14*(1+$D$16))</f>
      </c>
      <c r="AP17" s="134" t="n">
        <f aca="false">IF(AP12&gt;=InputDataB_ModelSpecAssumptions!$D$23,InputDataB_ModelSpecAssumptions!$D$22,AO14*(1+$D$16))</f>
      </c>
      <c r="AQ17" s="134" t="n">
        <f aca="false">IF(AQ12&gt;=InputDataB_ModelSpecAssumptions!$D$23,InputDataB_ModelSpecAssumptions!$D$22,AP14*(1+$D$16))</f>
      </c>
      <c r="AR17" s="134" t="n">
        <f aca="false">IF(AR12&gt;=InputDataB_ModelSpecAssumptions!$D$23,InputDataB_ModelSpecAssumptions!$D$22,AQ14*(1+$D$16))</f>
      </c>
      <c r="AS17" s="134" t="n">
        <f aca="false">IF(AS12&gt;=InputDataB_ModelSpecAssumptions!$D$23,InputDataB_ModelSpecAssumptions!$D$22,AR14*(1+$D$16))</f>
      </c>
      <c r="AT17" s="134" t="n">
        <f aca="false">IF(AT12&gt;=InputDataB_ModelSpecAssumptions!$D$23,InputDataB_ModelSpecAssumptions!$D$22,AS14*(1+$D$16))</f>
      </c>
      <c r="AU17" s="134" t="n">
        <f aca="false">IF(AU12&gt;=InputDataB_ModelSpecAssumptions!$D$23,InputDataB_ModelSpecAssumptions!$D$22,AT14*(1+$D$16))</f>
      </c>
      <c r="AV17" s="134" t="n">
        <f aca="false">IF(AV12&gt;=InputDataB_ModelSpecAssumptions!$D$23,InputDataB_ModelSpecAssumptions!$D$22,AU14*(1+$D$16))</f>
      </c>
      <c r="AW17" s="134" t="n">
        <f aca="false">IF(AW12&gt;=InputDataB_ModelSpecAssumptions!$D$23,InputDataB_ModelSpecAssumptions!$D$22,AV14*(1+$D$16))</f>
      </c>
      <c r="AX17" s="134" t="n">
        <f aca="false">IF(AX12&gt;=InputDataB_ModelSpecAssumptions!$D$23,InputDataB_ModelSpecAssumptions!$D$22,AW14*(1+$D$16))</f>
      </c>
      <c r="AY17" s="134" t="n">
        <f aca="false">IF(AY12&gt;=InputDataB_ModelSpecAssumptions!$D$23,InputDataB_ModelSpecAssumptions!$D$22,AX14*(1+$D$16))</f>
      </c>
      <c r="AZ17" s="134" t="n">
        <f aca="false">IF(AZ12&gt;=InputDataB_ModelSpecAssumptions!$D$23,InputDataB_ModelSpecAssumptions!$D$22,AY14*(1+$D$16))</f>
      </c>
      <c r="BA17" s="134" t="n">
        <f aca="false">IF(BA12&gt;=InputDataB_ModelSpecAssumptions!$D$23,InputDataB_ModelSpecAssumptions!$D$22,AZ14*(1+$D$16))</f>
      </c>
      <c r="BB17" s="134" t="n">
        <f aca="false">IF(BB12&gt;=InputDataB_ModelSpecAssumptions!$D$23,InputDataB_ModelSpecAssumptions!$D$22,BA14*(1+$D$16))</f>
      </c>
      <c r="BC17" s="134" t="n">
        <f aca="false">IF(BC12&gt;=InputDataB_ModelSpecAssumptions!$D$23,InputDataB_ModelSpecAssumptions!$D$22,BB14*(1+$D$16))</f>
      </c>
      <c r="BD17" s="134" t="n">
        <f aca="false">IF(BD12&gt;=InputDataB_ModelSpecAssumptions!$D$23,InputDataB_ModelSpecAssumptions!$D$22,BC14*(1+$D$16))</f>
      </c>
      <c r="BE17" s="134" t="n">
        <f aca="false">IF(BE12&gt;=InputDataB_ModelSpecAssumptions!$D$23,InputDataB_ModelSpecAssumptions!$D$22,BD14*(1+$D$16))</f>
      </c>
      <c r="BF17" s="134" t="n">
        <f aca="false">IF(BF12&gt;=InputDataB_ModelSpecAssumptions!$D$23,InputDataB_ModelSpecAssumptions!$D$22,BE14*(1+$D$16))</f>
      </c>
      <c r="BG17" s="134" t="n">
        <f aca="false">IF(BG12&gt;=InputDataB_ModelSpecAssumptions!$D$23,InputDataB_ModelSpecAssumptions!$D$22,BF14*(1+$D$16))</f>
      </c>
      <c r="BH17" s="134" t="n">
        <f aca="false">IF(BH12&gt;=InputDataB_ModelSpecAssumptions!$D$23,InputDataB_ModelSpecAssumptions!$D$22,BG14*(1+$D$16))</f>
      </c>
      <c r="BI17" s="134" t="n">
        <f aca="false">IF(BI12&gt;=InputDataB_ModelSpecAssumptions!$D$23,InputDataB_ModelSpecAssumptions!$D$22,BH14*(1+$D$16))</f>
      </c>
      <c r="BJ17" s="134" t="n">
        <f aca="false">IF(BJ12&gt;=InputDataB_ModelSpecAssumptions!$D$23,InputDataB_ModelSpecAssumptions!$D$22,BI14*(1+$D$16))</f>
      </c>
      <c r="BK17" s="134" t="n">
        <f aca="false">IF(BK12&gt;=InputDataB_ModelSpecAssumptions!$D$23,InputDataB_ModelSpecAssumptions!$D$22,BJ14*(1+$D$16))</f>
      </c>
      <c r="BL17" s="134" t="n">
        <f aca="false">IF(BL12&gt;=InputDataB_ModelSpecAssumptions!$D$23,InputDataB_ModelSpecAssumptions!$D$22,BK14*(1+$D$16))</f>
      </c>
      <c r="BM17" s="134" t="n">
        <f aca="false">IF(BM12&gt;=InputDataB_ModelSpecAssumptions!$D$23,InputDataB_ModelSpecAssumptions!$D$22,BL14*(1+$D$16))</f>
      </c>
      <c r="BN17" s="134" t="n">
        <f aca="false">IF(BN12&gt;=InputDataB_ModelSpecAssumptions!$D$23,InputDataB_ModelSpecAssumptions!$D$22,BM14*(1+$D$16))</f>
      </c>
      <c r="BO17" s="134" t="n">
        <f aca="false">IF(BO12&gt;=InputDataB_ModelSpecAssumptions!$D$23,InputDataB_ModelSpecAssumptions!$D$22,BN14*(1+$D$16))</f>
      </c>
      <c r="BP17" s="134" t="n">
        <f aca="false">IF(BP12&gt;=InputDataB_ModelSpecAssumptions!$D$23,InputDataB_ModelSpecAssumptions!$D$22,BO14*(1+$D$16))</f>
      </c>
      <c r="BQ17" s="134" t="n">
        <f aca="false">IF(BQ12&gt;=InputDataB_ModelSpecAssumptions!$D$23,InputDataB_ModelSpecAssumptions!$D$22,BP14*(1+$D$16))</f>
      </c>
      <c r="BR17" s="134" t="n">
        <f aca="false">IF(BR12&gt;=InputDataB_ModelSpecAssumptions!$D$23,InputDataB_ModelSpecAssumptions!$D$22,BQ14*(1+$D$16))</f>
      </c>
      <c r="BS17" s="134" t="n">
        <f aca="false">IF(BS12&gt;=InputDataB_ModelSpecAssumptions!$D$23,InputDataB_ModelSpecAssumptions!$D$22,BR14*(1+$D$16))</f>
      </c>
      <c r="BT17" s="134" t="n">
        <f aca="false">IF(BT12&gt;=InputDataB_ModelSpecAssumptions!$D$23,InputDataB_ModelSpecAssumptions!$D$22,BS14*(1+$D$16))</f>
      </c>
      <c r="BU17" s="134" t="n">
        <f aca="false">IF(BU12&gt;=InputDataB_ModelSpecAssumptions!$D$23,InputDataB_ModelSpecAssumptions!$D$22,BT14*(1+$D$16))</f>
      </c>
      <c r="BV17" s="134" t="n">
        <f aca="false">IF(BV12&gt;=InputDataB_ModelSpecAssumptions!$D$23,InputDataB_ModelSpecAssumptions!$D$22,BU14*(1+$D$16))</f>
      </c>
      <c r="BW17" s="134" t="n">
        <f aca="false">IF(BW12&gt;=InputDataB_ModelSpecAssumptions!$D$23,InputDataB_ModelSpecAssumptions!$D$22,BV14*(1+$D$16))</f>
      </c>
    </row>
    <row r="18" s="24" customFormat="true" ht="15.75" hidden="true" customHeight="false" outlineLevel="0" collapsed="false">
      <c r="A18" s="0"/>
      <c r="B18" s="300"/>
      <c r="C18" s="298"/>
      <c r="D18" s="304"/>
      <c r="E18" s="305"/>
      <c r="F18" s="106"/>
      <c r="G18" s="132"/>
      <c r="H18" s="210"/>
      <c r="I18" s="134" t="n">
        <f aca="false">InputDataB_ModelSpecAssumptions!E15</f>
      </c>
      <c r="J18" s="134" t="n">
        <f aca="false">IF(J12&gt;=InputDataB_ModelSpecAssumptions!$E$23,InputDataB_ModelSpecAssumptions!$E$22,I20*(1+$E$16))</f>
      </c>
      <c r="K18" s="134" t="n">
        <f aca="false">IF(K12&gt;=InputDataB_ModelSpecAssumptions!$E$23,InputDataB_ModelSpecAssumptions!$E$22,J20*(1+$E$16))</f>
      </c>
      <c r="L18" s="134" t="n">
        <f aca="false">IF(L12&gt;=InputDataB_ModelSpecAssumptions!$E$23,InputDataB_ModelSpecAssumptions!$E$22,K20*(1+$E$16))</f>
      </c>
      <c r="M18" s="134" t="n">
        <f aca="false">IF(M12&gt;=InputDataB_ModelSpecAssumptions!$E$23,InputDataB_ModelSpecAssumptions!$E$22,L20*(1+$E$16))</f>
      </c>
      <c r="N18" s="134" t="n">
        <f aca="false">IF(N12&gt;=InputDataB_ModelSpecAssumptions!$E$23,InputDataB_ModelSpecAssumptions!$E$22,M20*(1+$E$16))</f>
      </c>
      <c r="O18" s="134" t="n">
        <f aca="false">IF(O12&gt;=InputDataB_ModelSpecAssumptions!$E$23,InputDataB_ModelSpecAssumptions!$E$22,N20*(1+$E$16))</f>
      </c>
      <c r="P18" s="134" t="n">
        <f aca="false">IF(P12&gt;=InputDataB_ModelSpecAssumptions!$E$23,InputDataB_ModelSpecAssumptions!$E$22,O20*(1+$E$16))</f>
      </c>
      <c r="Q18" s="134" t="n">
        <f aca="false">IF(Q12&gt;=InputDataB_ModelSpecAssumptions!$E$23,InputDataB_ModelSpecAssumptions!$E$22,P20*(1+$E$16))</f>
      </c>
      <c r="R18" s="134" t="n">
        <f aca="false">IF(R12&gt;=InputDataB_ModelSpecAssumptions!$E$23,InputDataB_ModelSpecAssumptions!$E$22,Q20*(1+$E$16))</f>
      </c>
      <c r="S18" s="134" t="n">
        <f aca="false">IF(S12&gt;=InputDataB_ModelSpecAssumptions!$E$23,InputDataB_ModelSpecAssumptions!$E$22,R20*(1+$E$16))</f>
      </c>
      <c r="T18" s="134" t="n">
        <f aca="false">IF(T12&gt;=InputDataB_ModelSpecAssumptions!$E$23,InputDataB_ModelSpecAssumptions!$E$22,S20*(1+$E$16))</f>
      </c>
      <c r="U18" s="134" t="n">
        <f aca="false">IF(U12&gt;=InputDataB_ModelSpecAssumptions!$E$23,InputDataB_ModelSpecAssumptions!$E$22,T20*(1+$E$16))</f>
      </c>
      <c r="V18" s="134" t="n">
        <f aca="false">IF(V12&gt;=InputDataB_ModelSpecAssumptions!$E$23,InputDataB_ModelSpecAssumptions!$E$22,U20*(1+$E$16))</f>
      </c>
      <c r="W18" s="134" t="n">
        <f aca="false">IF(W12&gt;=InputDataB_ModelSpecAssumptions!$E$23,InputDataB_ModelSpecAssumptions!$E$22,V20*(1+$E$16))</f>
      </c>
      <c r="X18" s="134" t="n">
        <f aca="false">IF(X12&gt;=InputDataB_ModelSpecAssumptions!$E$23,InputDataB_ModelSpecAssumptions!$E$22,W20*(1+$E$16))</f>
      </c>
      <c r="Y18" s="134" t="n">
        <f aca="false">IF(Y12&gt;=InputDataB_ModelSpecAssumptions!$E$23,InputDataB_ModelSpecAssumptions!$E$22,X20*(1+$E$16))</f>
      </c>
      <c r="Z18" s="134" t="n">
        <f aca="false">IF(Z12&gt;=InputDataB_ModelSpecAssumptions!$E$23,InputDataB_ModelSpecAssumptions!$E$22,Y20*(1+$E$16))</f>
      </c>
      <c r="AA18" s="134" t="n">
        <f aca="false">IF(AA12&gt;=InputDataB_ModelSpecAssumptions!$E$23,InputDataB_ModelSpecAssumptions!$E$22,Z20*(1+$E$16))</f>
      </c>
      <c r="AB18" s="134" t="n">
        <f aca="false">IF(AB12&gt;=InputDataB_ModelSpecAssumptions!$E$23,InputDataB_ModelSpecAssumptions!$E$22,AA20*(1+$E$16))</f>
      </c>
      <c r="AC18" s="134" t="n">
        <f aca="false">IF(AC12&gt;=InputDataB_ModelSpecAssumptions!$E$23,InputDataB_ModelSpecAssumptions!$E$22,AB20*(1+$E$16))</f>
      </c>
      <c r="AD18" s="134" t="n">
        <f aca="false">IF(AD12&gt;=InputDataB_ModelSpecAssumptions!$E$23,InputDataB_ModelSpecAssumptions!$E$22,AC20*(1+$E$16))</f>
      </c>
      <c r="AE18" s="134" t="n">
        <f aca="false">IF(AE12&gt;=InputDataB_ModelSpecAssumptions!$E$23,InputDataB_ModelSpecAssumptions!$E$22,AD20*(1+$E$16))</f>
      </c>
      <c r="AF18" s="134" t="n">
        <f aca="false">IF(AF12&gt;=InputDataB_ModelSpecAssumptions!$E$23,InputDataB_ModelSpecAssumptions!$E$22,AE20*(1+$E$16))</f>
      </c>
      <c r="AG18" s="134" t="n">
        <f aca="false">IF(AG12&gt;=InputDataB_ModelSpecAssumptions!$E$23,InputDataB_ModelSpecAssumptions!$E$22,AF20*(1+$E$16))</f>
      </c>
      <c r="AH18" s="134" t="n">
        <f aca="false">IF(AH12&gt;=InputDataB_ModelSpecAssumptions!$E$23,InputDataB_ModelSpecAssumptions!$E$22,AG20*(1+$E$16))</f>
      </c>
      <c r="AI18" s="134" t="n">
        <f aca="false">IF(AI12&gt;=InputDataB_ModelSpecAssumptions!$E$23,InputDataB_ModelSpecAssumptions!$E$22,AH20*(1+$E$16))</f>
      </c>
      <c r="AJ18" s="134" t="n">
        <f aca="false">IF(AJ12&gt;=InputDataB_ModelSpecAssumptions!$E$23,InputDataB_ModelSpecAssumptions!$E$22,AI20*(1+$E$16))</f>
      </c>
      <c r="AK18" s="134" t="n">
        <f aca="false">IF(AK12&gt;=InputDataB_ModelSpecAssumptions!$E$23,InputDataB_ModelSpecAssumptions!$E$22,AJ20*(1+$E$16))</f>
      </c>
      <c r="AL18" s="134" t="n">
        <f aca="false">IF(AL12&gt;=InputDataB_ModelSpecAssumptions!$E$23,InputDataB_ModelSpecAssumptions!$E$22,AK20*(1+$E$16))</f>
      </c>
      <c r="AM18" s="134" t="n">
        <f aca="false">IF(AM12&gt;=InputDataB_ModelSpecAssumptions!$E$23,InputDataB_ModelSpecAssumptions!$E$22,AL20*(1+$E$16))</f>
      </c>
      <c r="AN18" s="134" t="n">
        <f aca="false">IF(AN12&gt;=InputDataB_ModelSpecAssumptions!$E$23,InputDataB_ModelSpecAssumptions!$E$22,AM20*(1+$E$16))</f>
      </c>
      <c r="AO18" s="134" t="n">
        <f aca="false">IF(AO12&gt;=InputDataB_ModelSpecAssumptions!$E$23,InputDataB_ModelSpecAssumptions!$E$22,AN20*(1+$E$16))</f>
      </c>
      <c r="AP18" s="134" t="n">
        <f aca="false">IF(AP12&gt;=InputDataB_ModelSpecAssumptions!$E$23,InputDataB_ModelSpecAssumptions!$E$22,AO20*(1+$E$16))</f>
      </c>
      <c r="AQ18" s="134" t="n">
        <f aca="false">IF(AQ12&gt;=InputDataB_ModelSpecAssumptions!$E$23,InputDataB_ModelSpecAssumptions!$E$22,AP20*(1+$E$16))</f>
      </c>
      <c r="AR18" s="134" t="n">
        <f aca="false">IF(AR12&gt;=InputDataB_ModelSpecAssumptions!$E$23,InputDataB_ModelSpecAssumptions!$E$22,AQ20*(1+$E$16))</f>
      </c>
      <c r="AS18" s="134" t="n">
        <f aca="false">IF(AS12&gt;=InputDataB_ModelSpecAssumptions!$E$23,InputDataB_ModelSpecAssumptions!$E$22,AR20*(1+$E$16))</f>
      </c>
      <c r="AT18" s="134" t="n">
        <f aca="false">IF(AT12&gt;=InputDataB_ModelSpecAssumptions!$E$23,InputDataB_ModelSpecAssumptions!$E$22,AS20*(1+$E$16))</f>
      </c>
      <c r="AU18" s="134" t="n">
        <f aca="false">IF(AU12&gt;=InputDataB_ModelSpecAssumptions!$E$23,InputDataB_ModelSpecAssumptions!$E$22,AT20*(1+$E$16))</f>
      </c>
      <c r="AV18" s="134" t="n">
        <f aca="false">IF(AV12&gt;=InputDataB_ModelSpecAssumptions!$E$23,InputDataB_ModelSpecAssumptions!$E$22,AU20*(1+$E$16))</f>
      </c>
      <c r="AW18" s="134" t="n">
        <f aca="false">IF(AW12&gt;=InputDataB_ModelSpecAssumptions!$E$23,InputDataB_ModelSpecAssumptions!$E$22,AV20*(1+$E$16))</f>
      </c>
      <c r="AX18" s="134" t="n">
        <f aca="false">IF(AX12&gt;=InputDataB_ModelSpecAssumptions!$E$23,InputDataB_ModelSpecAssumptions!$E$22,AW20*(1+$E$16))</f>
      </c>
      <c r="AY18" s="134" t="n">
        <f aca="false">IF(AY12&gt;=InputDataB_ModelSpecAssumptions!$E$23,InputDataB_ModelSpecAssumptions!$E$22,AX20*(1+$E$16))</f>
      </c>
      <c r="AZ18" s="134" t="n">
        <f aca="false">IF(AZ12&gt;=InputDataB_ModelSpecAssumptions!$E$23,InputDataB_ModelSpecAssumptions!$E$22,AY20*(1+$E$16))</f>
      </c>
      <c r="BA18" s="134" t="n">
        <f aca="false">IF(BA12&gt;=InputDataB_ModelSpecAssumptions!$E$23,InputDataB_ModelSpecAssumptions!$E$22,AZ20*(1+$E$16))</f>
      </c>
      <c r="BB18" s="134" t="n">
        <f aca="false">IF(BB12&gt;=InputDataB_ModelSpecAssumptions!$E$23,InputDataB_ModelSpecAssumptions!$E$22,BA20*(1+$E$16))</f>
      </c>
      <c r="BC18" s="134" t="n">
        <f aca="false">IF(BC12&gt;=InputDataB_ModelSpecAssumptions!$E$23,InputDataB_ModelSpecAssumptions!$E$22,BB20*(1+$E$16))</f>
      </c>
      <c r="BD18" s="134" t="n">
        <f aca="false">IF(BD12&gt;=InputDataB_ModelSpecAssumptions!$E$23,InputDataB_ModelSpecAssumptions!$E$22,BC20*(1+$E$16))</f>
      </c>
      <c r="BE18" s="134" t="n">
        <f aca="false">IF(BE12&gt;=InputDataB_ModelSpecAssumptions!$E$23,InputDataB_ModelSpecAssumptions!$E$22,BD20*(1+$E$16))</f>
      </c>
      <c r="BF18" s="134" t="n">
        <f aca="false">IF(BF12&gt;=InputDataB_ModelSpecAssumptions!$E$23,InputDataB_ModelSpecAssumptions!$E$22,BE20*(1+$E$16))</f>
      </c>
      <c r="BG18" s="134" t="n">
        <f aca="false">IF(BG12&gt;=InputDataB_ModelSpecAssumptions!$E$23,InputDataB_ModelSpecAssumptions!$E$22,BF20*(1+$E$16))</f>
      </c>
      <c r="BH18" s="134" t="n">
        <f aca="false">IF(BH12&gt;=InputDataB_ModelSpecAssumptions!$E$23,InputDataB_ModelSpecAssumptions!$E$22,BG20*(1+$E$16))</f>
      </c>
      <c r="BI18" s="134" t="n">
        <f aca="false">IF(BI12&gt;=InputDataB_ModelSpecAssumptions!$E$23,InputDataB_ModelSpecAssumptions!$E$22,BH20*(1+$E$16))</f>
      </c>
      <c r="BJ18" s="134" t="n">
        <f aca="false">IF(BJ12&gt;=InputDataB_ModelSpecAssumptions!$E$23,InputDataB_ModelSpecAssumptions!$E$22,BI20*(1+$E$16))</f>
      </c>
      <c r="BK18" s="134" t="n">
        <f aca="false">IF(BK12&gt;=InputDataB_ModelSpecAssumptions!$E$23,InputDataB_ModelSpecAssumptions!$E$22,BJ20*(1+$E$16))</f>
      </c>
      <c r="BL18" s="134" t="n">
        <f aca="false">IF(BL12&gt;=InputDataB_ModelSpecAssumptions!$E$23,InputDataB_ModelSpecAssumptions!$E$22,BK20*(1+$E$16))</f>
      </c>
      <c r="BM18" s="134" t="n">
        <f aca="false">IF(BM12&gt;=InputDataB_ModelSpecAssumptions!$E$23,InputDataB_ModelSpecAssumptions!$E$22,BL20*(1+$E$16))</f>
      </c>
      <c r="BN18" s="134" t="n">
        <f aca="false">IF(BN12&gt;=InputDataB_ModelSpecAssumptions!$E$23,InputDataB_ModelSpecAssumptions!$E$22,BM20*(1+$E$16))</f>
      </c>
      <c r="BO18" s="134" t="n">
        <f aca="false">IF(BO12&gt;=InputDataB_ModelSpecAssumptions!$E$23,InputDataB_ModelSpecAssumptions!$E$22,BN20*(1+$E$16))</f>
      </c>
      <c r="BP18" s="134" t="n">
        <f aca="false">IF(BP12&gt;=InputDataB_ModelSpecAssumptions!$E$23,InputDataB_ModelSpecAssumptions!$E$22,BO20*(1+$E$16))</f>
      </c>
      <c r="BQ18" s="134" t="n">
        <f aca="false">IF(BQ12&gt;=InputDataB_ModelSpecAssumptions!$E$23,InputDataB_ModelSpecAssumptions!$E$22,BP20*(1+$E$16))</f>
      </c>
      <c r="BR18" s="134" t="n">
        <f aca="false">IF(BR12&gt;=InputDataB_ModelSpecAssumptions!$E$23,InputDataB_ModelSpecAssumptions!$E$22,BQ20*(1+$E$16))</f>
      </c>
      <c r="BS18" s="134" t="n">
        <f aca="false">IF(BS12&gt;=InputDataB_ModelSpecAssumptions!$E$23,InputDataB_ModelSpecAssumptions!$E$22,BR20*(1+$E$16))</f>
      </c>
      <c r="BT18" s="134" t="n">
        <f aca="false">IF(BT12&gt;=InputDataB_ModelSpecAssumptions!$E$23,InputDataB_ModelSpecAssumptions!$E$22,BS20*(1+$E$16))</f>
      </c>
      <c r="BU18" s="134" t="n">
        <f aca="false">IF(BU12&gt;=InputDataB_ModelSpecAssumptions!$E$23,InputDataB_ModelSpecAssumptions!$E$22,BT20*(1+$E$16))</f>
      </c>
      <c r="BV18" s="134" t="n">
        <f aca="false">IF(BV12&gt;=InputDataB_ModelSpecAssumptions!$E$23,InputDataB_ModelSpecAssumptions!$E$22,BU20*(1+$E$16))</f>
      </c>
      <c r="BW18" s="134" t="n">
        <f aca="false">IF(BW12&gt;=InputDataB_ModelSpecAssumptions!$E$23,InputDataB_ModelSpecAssumptions!$E$22,BV20*(1+$E$16))</f>
      </c>
    </row>
    <row r="19" customFormat="false" ht="15.75" hidden="false" customHeight="false" outlineLevel="0" collapsed="false">
      <c r="B19" s="306" t="s">
        <v>252</v>
      </c>
      <c r="C19" s="307" t="str">
        <f aca="false">"Most recent year is "&amp;DataSummary!Q129</f>
      </c>
      <c r="D19" s="308" t="str">
        <f aca="false">VLOOKUP(D20,DataSummary!A122:C125,3,FALSE())</f>
      </c>
      <c r="E19" s="309"/>
      <c r="F19" s="136" t="str">
        <f aca="false">DataSummary!N5</f>
      </c>
      <c r="G19" s="107" t="s">
        <v>120</v>
      </c>
      <c r="H19" s="108" t="s">
        <v>100</v>
      </c>
      <c r="I19" s="109" t="n">
        <f aca="false">I20</f>
      </c>
      <c r="J19" s="121" t="n">
        <f aca="false">I19</f>
      </c>
      <c r="K19" s="121" t="n">
        <f aca="false">J19</f>
      </c>
      <c r="L19" s="121" t="n">
        <f aca="false">K19</f>
      </c>
      <c r="M19" s="121" t="n">
        <f aca="false">L19</f>
      </c>
      <c r="N19" s="121" t="n">
        <f aca="false">M19</f>
      </c>
      <c r="O19" s="121" t="n">
        <f aca="false">N19</f>
      </c>
      <c r="P19" s="121" t="n">
        <f aca="false">O19</f>
      </c>
      <c r="Q19" s="121" t="n">
        <f aca="false">P19</f>
      </c>
      <c r="R19" s="121" t="n">
        <f aca="false">Q19</f>
      </c>
      <c r="S19" s="121" t="n">
        <f aca="false">R19</f>
      </c>
      <c r="T19" s="121" t="n">
        <f aca="false">S19</f>
      </c>
      <c r="U19" s="121" t="n">
        <f aca="false">T19</f>
      </c>
      <c r="V19" s="121" t="n">
        <f aca="false">U19</f>
      </c>
      <c r="W19" s="121" t="n">
        <f aca="false">V19</f>
      </c>
      <c r="X19" s="121" t="n">
        <f aca="false">W19</f>
      </c>
      <c r="Y19" s="121" t="n">
        <f aca="false">X19</f>
      </c>
      <c r="Z19" s="121" t="n">
        <f aca="false">Y19</f>
      </c>
      <c r="AA19" s="121" t="n">
        <f aca="false">Z19</f>
      </c>
      <c r="AB19" s="121" t="n">
        <f aca="false">AA19</f>
      </c>
      <c r="AC19" s="121" t="n">
        <f aca="false">AB19</f>
      </c>
      <c r="AD19" s="121" t="n">
        <f aca="false">AC19</f>
      </c>
      <c r="AE19" s="121" t="n">
        <f aca="false">AD19</f>
      </c>
      <c r="AF19" s="121" t="n">
        <f aca="false">AE19</f>
      </c>
      <c r="AG19" s="121" t="n">
        <f aca="false">AF19</f>
      </c>
      <c r="AH19" s="121" t="n">
        <f aca="false">AG19</f>
      </c>
      <c r="AI19" s="121" t="n">
        <f aca="false">AH19</f>
      </c>
      <c r="AJ19" s="121" t="n">
        <f aca="false">AI19</f>
      </c>
      <c r="AK19" s="121" t="n">
        <f aca="false">AJ19</f>
      </c>
      <c r="AL19" s="121" t="n">
        <f aca="false">AK19</f>
      </c>
      <c r="AM19" s="121" t="n">
        <f aca="false">AL19</f>
      </c>
      <c r="AN19" s="121" t="n">
        <f aca="false">AM19</f>
      </c>
      <c r="AO19" s="121" t="n">
        <f aca="false">AN19</f>
      </c>
      <c r="AP19" s="121" t="n">
        <f aca="false">AO19</f>
      </c>
      <c r="AQ19" s="121" t="n">
        <f aca="false">AP19</f>
      </c>
      <c r="AR19" s="121" t="n">
        <f aca="false">AQ19</f>
      </c>
      <c r="AS19" s="121" t="n">
        <f aca="false">AR19</f>
      </c>
      <c r="AT19" s="121" t="n">
        <f aca="false">AS19</f>
      </c>
      <c r="AU19" s="121" t="n">
        <f aca="false">AT19</f>
      </c>
      <c r="AV19" s="121" t="n">
        <f aca="false">AU19</f>
      </c>
      <c r="AW19" s="121" t="n">
        <f aca="false">AV19</f>
      </c>
      <c r="AX19" s="121" t="n">
        <f aca="false">AW19</f>
      </c>
      <c r="AY19" s="121" t="n">
        <f aca="false">AX19</f>
      </c>
      <c r="AZ19" s="121" t="n">
        <f aca="false">AY19</f>
      </c>
      <c r="BA19" s="121" t="n">
        <f aca="false">AZ19</f>
      </c>
      <c r="BB19" s="121" t="n">
        <f aca="false">BA19</f>
      </c>
      <c r="BC19" s="121" t="n">
        <f aca="false">BB19</f>
      </c>
      <c r="BD19" s="121" t="n">
        <f aca="false">BC19</f>
      </c>
      <c r="BE19" s="121" t="n">
        <f aca="false">BD19</f>
      </c>
      <c r="BF19" s="121" t="n">
        <f aca="false">BE19</f>
      </c>
      <c r="BG19" s="121" t="n">
        <f aca="false">BF19</f>
      </c>
      <c r="BH19" s="121" t="n">
        <f aca="false">BG19</f>
      </c>
      <c r="BI19" s="121" t="n">
        <f aca="false">BH19</f>
      </c>
      <c r="BJ19" s="121" t="n">
        <f aca="false">BI19</f>
      </c>
      <c r="BK19" s="121" t="n">
        <f aca="false">BJ19</f>
      </c>
      <c r="BL19" s="121" t="n">
        <f aca="false">BK19</f>
      </c>
      <c r="BM19" s="121" t="n">
        <f aca="false">BL19</f>
      </c>
      <c r="BN19" s="121" t="n">
        <f aca="false">BM19</f>
      </c>
      <c r="BO19" s="121" t="n">
        <f aca="false">BN19</f>
      </c>
      <c r="BP19" s="121" t="n">
        <f aca="false">BO19</f>
      </c>
      <c r="BQ19" s="121" t="n">
        <f aca="false">BP19</f>
      </c>
      <c r="BR19" s="121" t="n">
        <f aca="false">BQ19</f>
      </c>
      <c r="BS19" s="121" t="n">
        <f aca="false">BR19</f>
      </c>
      <c r="BT19" s="121" t="n">
        <f aca="false">BS19</f>
      </c>
      <c r="BU19" s="121" t="n">
        <f aca="false">BT19</f>
      </c>
      <c r="BV19" s="121" t="n">
        <f aca="false">BU19</f>
      </c>
      <c r="BW19" s="121" t="n">
        <f aca="false">BV19</f>
      </c>
    </row>
    <row r="20" customFormat="false" ht="15.75" hidden="false" customHeight="false" outlineLevel="0" collapsed="false">
      <c r="B20" s="310" t="str">
        <f aca="false">"Select Output Target Variable, period "&amp;InputDataA_GeneralAssumptions!D7&amp;"-"&amp;InputDataA_GeneralAssumptions!D8&amp;":"</f>
      </c>
      <c r="C20" s="311" t="s">
        <v>128</v>
      </c>
      <c r="D20" s="120" t="s">
        <v>253</v>
      </c>
      <c r="E20" s="120"/>
      <c r="F20" s="136"/>
      <c r="G20" s="111" t="s">
        <v>124</v>
      </c>
      <c r="H20" s="108" t="s">
        <v>100</v>
      </c>
      <c r="I20" s="26" t="n">
        <f aca="false">E15</f>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c>
    </row>
    <row r="21" customFormat="false" ht="15.75" hidden="false" customHeight="false" outlineLevel="0" collapsed="false">
      <c r="B21" s="312" t="s">
        <v>254</v>
      </c>
      <c r="C21" s="313" t="s">
        <v>128</v>
      </c>
      <c r="D21" s="314" t="s">
        <v>129</v>
      </c>
      <c r="E21" s="314"/>
      <c r="F21" s="136"/>
      <c r="G21" s="132" t="s">
        <v>132</v>
      </c>
      <c r="H21" s="112" t="str">
        <f aca="false">H20</f>
      </c>
      <c r="I21" s="115" t="n">
        <f aca="false">IF(VLOOKUP(InputDataB_ModelSpecAssumptions!$D$21,DataSummary!$A$111:$B$112,2,FALSE())=1,InputDataB_ModelSpecAssumptions!I19,InputDataB_ModelSpecAssumptions!I20)</f>
      </c>
      <c r="J21" s="115" t="n">
        <f aca="false">IF(VLOOKUP(InputDataB_ModelSpecAssumptions!$D$21,DataSummary!$A$111:$B$112,2,FALSE())=1,InputDataB_ModelSpecAssumptions!J19,InputDataB_ModelSpecAssumptions!J20)</f>
      </c>
      <c r="K21" s="115" t="n">
        <f aca="false">IF(VLOOKUP(InputDataB_ModelSpecAssumptions!$D$21,DataSummary!$A$111:$B$112,2,FALSE())=1,InputDataB_ModelSpecAssumptions!K19,InputDataB_ModelSpecAssumptions!K20)</f>
      </c>
      <c r="L21" s="115" t="n">
        <f aca="false">IF(VLOOKUP(InputDataB_ModelSpecAssumptions!$D$21,DataSummary!$A$111:$B$112,2,FALSE())=1,InputDataB_ModelSpecAssumptions!L19,InputDataB_ModelSpecAssumptions!L20)</f>
      </c>
      <c r="M21" s="115" t="n">
        <f aca="false">IF(VLOOKUP(InputDataB_ModelSpecAssumptions!$D$21,DataSummary!$A$111:$B$112,2,FALSE())=1,InputDataB_ModelSpecAssumptions!M19,InputDataB_ModelSpecAssumptions!M20)</f>
      </c>
      <c r="N21" s="115" t="n">
        <f aca="false">IF(VLOOKUP(InputDataB_ModelSpecAssumptions!$D$21,DataSummary!$A$111:$B$112,2,FALSE())=1,InputDataB_ModelSpecAssumptions!N19,InputDataB_ModelSpecAssumptions!N20)</f>
      </c>
      <c r="O21" s="115" t="n">
        <f aca="false">IF(VLOOKUP(InputDataB_ModelSpecAssumptions!$D$21,DataSummary!$A$111:$B$112,2,FALSE())=1,InputDataB_ModelSpecAssumptions!O19,InputDataB_ModelSpecAssumptions!O20)</f>
      </c>
      <c r="P21" s="115" t="n">
        <f aca="false">IF(VLOOKUP(InputDataB_ModelSpecAssumptions!$D$21,DataSummary!$A$111:$B$112,2,FALSE())=1,InputDataB_ModelSpecAssumptions!P19,InputDataB_ModelSpecAssumptions!P20)</f>
      </c>
      <c r="Q21" s="115" t="n">
        <f aca="false">IF(VLOOKUP(InputDataB_ModelSpecAssumptions!$D$21,DataSummary!$A$111:$B$112,2,FALSE())=1,InputDataB_ModelSpecAssumptions!Q19,InputDataB_ModelSpecAssumptions!Q20)</f>
      </c>
      <c r="R21" s="115" t="n">
        <f aca="false">IF(VLOOKUP(InputDataB_ModelSpecAssumptions!$D$21,DataSummary!$A$111:$B$112,2,FALSE())=1,InputDataB_ModelSpecAssumptions!R19,InputDataB_ModelSpecAssumptions!R20)</f>
      </c>
      <c r="S21" s="115" t="n">
        <f aca="false">IF(VLOOKUP(InputDataB_ModelSpecAssumptions!$D$21,DataSummary!$A$111:$B$112,2,FALSE())=1,InputDataB_ModelSpecAssumptions!S19,InputDataB_ModelSpecAssumptions!S20)</f>
      </c>
      <c r="T21" s="115" t="n">
        <f aca="false">IF(VLOOKUP(InputDataB_ModelSpecAssumptions!$D$21,DataSummary!$A$111:$B$112,2,FALSE())=1,InputDataB_ModelSpecAssumptions!T19,InputDataB_ModelSpecAssumptions!T20)</f>
      </c>
      <c r="U21" s="115" t="n">
        <f aca="false">IF(VLOOKUP(InputDataB_ModelSpecAssumptions!$D$21,DataSummary!$A$111:$B$112,2,FALSE())=1,InputDataB_ModelSpecAssumptions!U19,InputDataB_ModelSpecAssumptions!U20)</f>
      </c>
      <c r="V21" s="115" t="n">
        <f aca="false">IF(VLOOKUP(InputDataB_ModelSpecAssumptions!$D$21,DataSummary!$A$111:$B$112,2,FALSE())=1,InputDataB_ModelSpecAssumptions!V19,InputDataB_ModelSpecAssumptions!V20)</f>
      </c>
      <c r="W21" s="115" t="n">
        <f aca="false">IF(VLOOKUP(InputDataB_ModelSpecAssumptions!$D$21,DataSummary!$A$111:$B$112,2,FALSE())=1,InputDataB_ModelSpecAssumptions!W19,InputDataB_ModelSpecAssumptions!W20)</f>
      </c>
      <c r="X21" s="115" t="n">
        <f aca="false">IF(VLOOKUP(InputDataB_ModelSpecAssumptions!$D$21,DataSummary!$A$111:$B$112,2,FALSE())=1,InputDataB_ModelSpecAssumptions!X19,InputDataB_ModelSpecAssumptions!X20)</f>
      </c>
      <c r="Y21" s="115" t="n">
        <f aca="false">IF(VLOOKUP(InputDataB_ModelSpecAssumptions!$D$21,DataSummary!$A$111:$B$112,2,FALSE())=1,InputDataB_ModelSpecAssumptions!Y19,InputDataB_ModelSpecAssumptions!Y20)</f>
      </c>
      <c r="Z21" s="115" t="n">
        <f aca="false">IF(VLOOKUP(InputDataB_ModelSpecAssumptions!$D$21,DataSummary!$A$111:$B$112,2,FALSE())=1,InputDataB_ModelSpecAssumptions!Z19,InputDataB_ModelSpecAssumptions!Z20)</f>
      </c>
      <c r="AA21" s="115" t="n">
        <f aca="false">IF(VLOOKUP(InputDataB_ModelSpecAssumptions!$D$21,DataSummary!$A$111:$B$112,2,FALSE())=1,InputDataB_ModelSpecAssumptions!AA19,InputDataB_ModelSpecAssumptions!AA20)</f>
      </c>
      <c r="AB21" s="115" t="n">
        <f aca="false">IF(VLOOKUP(InputDataB_ModelSpecAssumptions!$D$21,DataSummary!$A$111:$B$112,2,FALSE())=1,InputDataB_ModelSpecAssumptions!AB19,InputDataB_ModelSpecAssumptions!AB20)</f>
      </c>
      <c r="AC21" s="115" t="n">
        <f aca="false">IF(VLOOKUP(InputDataB_ModelSpecAssumptions!$D$21,DataSummary!$A$111:$B$112,2,FALSE())=1,InputDataB_ModelSpecAssumptions!AC19,InputDataB_ModelSpecAssumptions!AC20)</f>
      </c>
      <c r="AD21" s="115" t="n">
        <f aca="false">IF(VLOOKUP(InputDataB_ModelSpecAssumptions!$D$21,DataSummary!$A$111:$B$112,2,FALSE())=1,InputDataB_ModelSpecAssumptions!AD19,InputDataB_ModelSpecAssumptions!AD20)</f>
      </c>
      <c r="AE21" s="115" t="n">
        <f aca="false">IF(VLOOKUP(InputDataB_ModelSpecAssumptions!$D$21,DataSummary!$A$111:$B$112,2,FALSE())=1,InputDataB_ModelSpecAssumptions!AE19,InputDataB_ModelSpecAssumptions!AE20)</f>
      </c>
      <c r="AF21" s="115" t="n">
        <f aca="false">IF(VLOOKUP(InputDataB_ModelSpecAssumptions!$D$21,DataSummary!$A$111:$B$112,2,FALSE())=1,InputDataB_ModelSpecAssumptions!AF19,InputDataB_ModelSpecAssumptions!AF20)</f>
      </c>
      <c r="AG21" s="115" t="n">
        <f aca="false">IF(VLOOKUP(InputDataB_ModelSpecAssumptions!$D$21,DataSummary!$A$111:$B$112,2,FALSE())=1,InputDataB_ModelSpecAssumptions!AG19,InputDataB_ModelSpecAssumptions!AG20)</f>
      </c>
      <c r="AH21" s="115" t="n">
        <f aca="false">IF(VLOOKUP(InputDataB_ModelSpecAssumptions!$D$21,DataSummary!$A$111:$B$112,2,FALSE())=1,InputDataB_ModelSpecAssumptions!AH19,InputDataB_ModelSpecAssumptions!AH20)</f>
      </c>
      <c r="AI21" s="115" t="n">
        <f aca="false">IF(VLOOKUP(InputDataB_ModelSpecAssumptions!$D$21,DataSummary!$A$111:$B$112,2,FALSE())=1,InputDataB_ModelSpecAssumptions!AI19,InputDataB_ModelSpecAssumptions!AI20)</f>
      </c>
      <c r="AJ21" s="115" t="n">
        <f aca="false">IF(VLOOKUP(InputDataB_ModelSpecAssumptions!$D$21,DataSummary!$A$111:$B$112,2,FALSE())=1,InputDataB_ModelSpecAssumptions!AJ19,InputDataB_ModelSpecAssumptions!AJ20)</f>
      </c>
      <c r="AK21" s="115" t="n">
        <f aca="false">IF(VLOOKUP(InputDataB_ModelSpecAssumptions!$D$21,DataSummary!$A$111:$B$112,2,FALSE())=1,InputDataB_ModelSpecAssumptions!AK19,InputDataB_ModelSpecAssumptions!AK20)</f>
      </c>
      <c r="AL21" s="115" t="n">
        <f aca="false">IF(VLOOKUP(InputDataB_ModelSpecAssumptions!$D$21,DataSummary!$A$111:$B$112,2,FALSE())=1,InputDataB_ModelSpecAssumptions!AL19,InputDataB_ModelSpecAssumptions!AL20)</f>
      </c>
      <c r="AM21" s="115" t="n">
        <f aca="false">IF(VLOOKUP(InputDataB_ModelSpecAssumptions!$D$21,DataSummary!$A$111:$B$112,2,FALSE())=1,InputDataB_ModelSpecAssumptions!AM19,InputDataB_ModelSpecAssumptions!AM20)</f>
      </c>
      <c r="AN21" s="115" t="n">
        <f aca="false">IF(VLOOKUP(InputDataB_ModelSpecAssumptions!$D$21,DataSummary!$A$111:$B$112,2,FALSE())=1,InputDataB_ModelSpecAssumptions!AN19,InputDataB_ModelSpecAssumptions!AN20)</f>
      </c>
      <c r="AO21" s="115" t="n">
        <f aca="false">IF(VLOOKUP(InputDataB_ModelSpecAssumptions!$D$21,DataSummary!$A$111:$B$112,2,FALSE())=1,InputDataB_ModelSpecAssumptions!AO19,InputDataB_ModelSpecAssumptions!AO20)</f>
      </c>
      <c r="AP21" s="115" t="n">
        <f aca="false">IF(VLOOKUP(InputDataB_ModelSpecAssumptions!$D$21,DataSummary!$A$111:$B$112,2,FALSE())=1,InputDataB_ModelSpecAssumptions!AP19,InputDataB_ModelSpecAssumptions!AP20)</f>
      </c>
      <c r="AQ21" s="115" t="n">
        <f aca="false">IF(VLOOKUP(InputDataB_ModelSpecAssumptions!$D$21,DataSummary!$A$111:$B$112,2,FALSE())=1,InputDataB_ModelSpecAssumptions!AQ19,InputDataB_ModelSpecAssumptions!AQ20)</f>
      </c>
      <c r="AR21" s="115" t="n">
        <f aca="false">IF(VLOOKUP(InputDataB_ModelSpecAssumptions!$D$21,DataSummary!$A$111:$B$112,2,FALSE())=1,InputDataB_ModelSpecAssumptions!AR19,InputDataB_ModelSpecAssumptions!AR20)</f>
      </c>
      <c r="AS21" s="115" t="n">
        <f aca="false">IF(VLOOKUP(InputDataB_ModelSpecAssumptions!$D$21,DataSummary!$A$111:$B$112,2,FALSE())=1,InputDataB_ModelSpecAssumptions!AS19,InputDataB_ModelSpecAssumptions!AS20)</f>
      </c>
      <c r="AT21" s="115" t="n">
        <f aca="false">IF(VLOOKUP(InputDataB_ModelSpecAssumptions!$D$21,DataSummary!$A$111:$B$112,2,FALSE())=1,InputDataB_ModelSpecAssumptions!AT19,InputDataB_ModelSpecAssumptions!AT20)</f>
      </c>
      <c r="AU21" s="115" t="n">
        <f aca="false">IF(VLOOKUP(InputDataB_ModelSpecAssumptions!$D$21,DataSummary!$A$111:$B$112,2,FALSE())=1,InputDataB_ModelSpecAssumptions!AU19,InputDataB_ModelSpecAssumptions!AU20)</f>
      </c>
      <c r="AV21" s="115" t="n">
        <f aca="false">IF(VLOOKUP(InputDataB_ModelSpecAssumptions!$D$21,DataSummary!$A$111:$B$112,2,FALSE())=1,InputDataB_ModelSpecAssumptions!AV19,InputDataB_ModelSpecAssumptions!AV20)</f>
      </c>
      <c r="AW21" s="115" t="n">
        <f aca="false">IF(VLOOKUP(InputDataB_ModelSpecAssumptions!$D$21,DataSummary!$A$111:$B$112,2,FALSE())=1,InputDataB_ModelSpecAssumptions!AW19,InputDataB_ModelSpecAssumptions!AW20)</f>
      </c>
      <c r="AX21" s="115" t="n">
        <f aca="false">IF(VLOOKUP(InputDataB_ModelSpecAssumptions!$D$21,DataSummary!$A$111:$B$112,2,FALSE())=1,InputDataB_ModelSpecAssumptions!AX19,InputDataB_ModelSpecAssumptions!AX20)</f>
      </c>
      <c r="AY21" s="115" t="n">
        <f aca="false">IF(VLOOKUP(InputDataB_ModelSpecAssumptions!$D$21,DataSummary!$A$111:$B$112,2,FALSE())=1,InputDataB_ModelSpecAssumptions!AY19,InputDataB_ModelSpecAssumptions!AY20)</f>
      </c>
      <c r="AZ21" s="115" t="n">
        <f aca="false">IF(VLOOKUP(InputDataB_ModelSpecAssumptions!$D$21,DataSummary!$A$111:$B$112,2,FALSE())=1,InputDataB_ModelSpecAssumptions!AZ19,InputDataB_ModelSpecAssumptions!AZ20)</f>
      </c>
      <c r="BA21" s="115" t="n">
        <f aca="false">IF(VLOOKUP(InputDataB_ModelSpecAssumptions!$D$21,DataSummary!$A$111:$B$112,2,FALSE())=1,InputDataB_ModelSpecAssumptions!BA19,InputDataB_ModelSpecAssumptions!BA20)</f>
      </c>
      <c r="BB21" s="115" t="n">
        <f aca="false">IF(VLOOKUP(InputDataB_ModelSpecAssumptions!$D$21,DataSummary!$A$111:$B$112,2,FALSE())=1,InputDataB_ModelSpecAssumptions!BB19,InputDataB_ModelSpecAssumptions!BB20)</f>
      </c>
      <c r="BC21" s="115" t="n">
        <f aca="false">IF(VLOOKUP(InputDataB_ModelSpecAssumptions!$D$21,DataSummary!$A$111:$B$112,2,FALSE())=1,InputDataB_ModelSpecAssumptions!BC19,InputDataB_ModelSpecAssumptions!BC20)</f>
      </c>
      <c r="BD21" s="115" t="n">
        <f aca="false">IF(VLOOKUP(InputDataB_ModelSpecAssumptions!$D$21,DataSummary!$A$111:$B$112,2,FALSE())=1,InputDataB_ModelSpecAssumptions!BD19,InputDataB_ModelSpecAssumptions!BD20)</f>
      </c>
      <c r="BE21" s="115" t="n">
        <f aca="false">IF(VLOOKUP(InputDataB_ModelSpecAssumptions!$D$21,DataSummary!$A$111:$B$112,2,FALSE())=1,InputDataB_ModelSpecAssumptions!BE19,InputDataB_ModelSpecAssumptions!BE20)</f>
      </c>
      <c r="BF21" s="115" t="n">
        <f aca="false">IF(VLOOKUP(InputDataB_ModelSpecAssumptions!$D$21,DataSummary!$A$111:$B$112,2,FALSE())=1,InputDataB_ModelSpecAssumptions!BF19,InputDataB_ModelSpecAssumptions!BF20)</f>
      </c>
      <c r="BG21" s="115" t="n">
        <f aca="false">IF(VLOOKUP(InputDataB_ModelSpecAssumptions!$D$21,DataSummary!$A$111:$B$112,2,FALSE())=1,InputDataB_ModelSpecAssumptions!BG19,InputDataB_ModelSpecAssumptions!BG20)</f>
      </c>
      <c r="BH21" s="115" t="n">
        <f aca="false">IF(VLOOKUP(InputDataB_ModelSpecAssumptions!$D$21,DataSummary!$A$111:$B$112,2,FALSE())=1,InputDataB_ModelSpecAssumptions!BH19,InputDataB_ModelSpecAssumptions!BH20)</f>
      </c>
      <c r="BI21" s="115" t="n">
        <f aca="false">IF(VLOOKUP(InputDataB_ModelSpecAssumptions!$D$21,DataSummary!$A$111:$B$112,2,FALSE())=1,InputDataB_ModelSpecAssumptions!BI19,InputDataB_ModelSpecAssumptions!BI20)</f>
      </c>
      <c r="BJ21" s="115" t="n">
        <f aca="false">IF(VLOOKUP(InputDataB_ModelSpecAssumptions!$D$21,DataSummary!$A$111:$B$112,2,FALSE())=1,InputDataB_ModelSpecAssumptions!BJ19,InputDataB_ModelSpecAssumptions!BJ20)</f>
      </c>
      <c r="BK21" s="115" t="n">
        <f aca="false">IF(VLOOKUP(InputDataB_ModelSpecAssumptions!$D$21,DataSummary!$A$111:$B$112,2,FALSE())=1,InputDataB_ModelSpecAssumptions!BK19,InputDataB_ModelSpecAssumptions!BK20)</f>
      </c>
      <c r="BL21" s="115" t="n">
        <f aca="false">IF(VLOOKUP(InputDataB_ModelSpecAssumptions!$D$21,DataSummary!$A$111:$B$112,2,FALSE())=1,InputDataB_ModelSpecAssumptions!BL19,InputDataB_ModelSpecAssumptions!BL20)</f>
      </c>
      <c r="BM21" s="115" t="n">
        <f aca="false">IF(VLOOKUP(InputDataB_ModelSpecAssumptions!$D$21,DataSummary!$A$111:$B$112,2,FALSE())=1,InputDataB_ModelSpecAssumptions!BM19,InputDataB_ModelSpecAssumptions!BM20)</f>
      </c>
      <c r="BN21" s="115" t="n">
        <f aca="false">IF(VLOOKUP(InputDataB_ModelSpecAssumptions!$D$21,DataSummary!$A$111:$B$112,2,FALSE())=1,InputDataB_ModelSpecAssumptions!BN19,InputDataB_ModelSpecAssumptions!BN20)</f>
      </c>
      <c r="BO21" s="115" t="n">
        <f aca="false">IF(VLOOKUP(InputDataB_ModelSpecAssumptions!$D$21,DataSummary!$A$111:$B$112,2,FALSE())=1,InputDataB_ModelSpecAssumptions!BO19,InputDataB_ModelSpecAssumptions!BO20)</f>
      </c>
      <c r="BP21" s="115" t="n">
        <f aca="false">IF(VLOOKUP(InputDataB_ModelSpecAssumptions!$D$21,DataSummary!$A$111:$B$112,2,FALSE())=1,InputDataB_ModelSpecAssumptions!BP19,InputDataB_ModelSpecAssumptions!BP20)</f>
      </c>
      <c r="BQ21" s="115" t="n">
        <f aca="false">IF(VLOOKUP(InputDataB_ModelSpecAssumptions!$D$21,DataSummary!$A$111:$B$112,2,FALSE())=1,InputDataB_ModelSpecAssumptions!BQ19,InputDataB_ModelSpecAssumptions!BQ20)</f>
      </c>
      <c r="BR21" s="115" t="n">
        <f aca="false">IF(VLOOKUP(InputDataB_ModelSpecAssumptions!$D$21,DataSummary!$A$111:$B$112,2,FALSE())=1,InputDataB_ModelSpecAssumptions!BR19,InputDataB_ModelSpecAssumptions!BR20)</f>
      </c>
      <c r="BS21" s="115" t="n">
        <f aca="false">IF(VLOOKUP(InputDataB_ModelSpecAssumptions!$D$21,DataSummary!$A$111:$B$112,2,FALSE())=1,InputDataB_ModelSpecAssumptions!BS19,InputDataB_ModelSpecAssumptions!BS20)</f>
      </c>
      <c r="BT21" s="115" t="n">
        <f aca="false">IF(VLOOKUP(InputDataB_ModelSpecAssumptions!$D$21,DataSummary!$A$111:$B$112,2,FALSE())=1,InputDataB_ModelSpecAssumptions!BT19,InputDataB_ModelSpecAssumptions!BT20)</f>
      </c>
      <c r="BU21" s="115" t="n">
        <f aca="false">IF(VLOOKUP(InputDataB_ModelSpecAssumptions!$D$21,DataSummary!$A$111:$B$112,2,FALSE())=1,InputDataB_ModelSpecAssumptions!BU19,InputDataB_ModelSpecAssumptions!BU20)</f>
      </c>
      <c r="BV21" s="115" t="n">
        <f aca="false">IF(VLOOKUP(InputDataB_ModelSpecAssumptions!$D$21,DataSummary!$A$111:$B$112,2,FALSE())=1,InputDataB_ModelSpecAssumptions!BV19,InputDataB_ModelSpecAssumptions!BV20)</f>
      </c>
      <c r="BW21" s="115" t="n">
        <f aca="false">IF(VLOOKUP(InputDataB_ModelSpecAssumptions!$D$21,DataSummary!$A$111:$B$112,2,FALSE())=1,InputDataB_ModelSpecAssumptions!BW19,InputDataB_ModelSpecAssumptions!BW20)</f>
      </c>
    </row>
    <row r="22" customFormat="false" ht="15.75" hidden="false" customHeight="false" outlineLevel="0" collapsed="false">
      <c r="B22" s="297" t="s">
        <v>255</v>
      </c>
      <c r="C22" s="298" t="str">
        <f aca="false">IF(DataSummary!B133=1,"(e.g. 0.01)",IF(DataSummary!B133=2,"(e.g. 0.01)","Real US$"))</f>
      </c>
      <c r="D22" s="299" t="n">
        <f aca="false">D15</f>
      </c>
      <c r="E22" s="315" t="n">
        <f aca="false">D22</f>
      </c>
      <c r="G22" s="13"/>
    </row>
    <row r="23" customFormat="false" ht="15.75" hidden="false" customHeight="false" outlineLevel="0" collapsed="false">
      <c r="B23" s="297" t="s">
        <v>256</v>
      </c>
      <c r="C23" s="298" t="s">
        <v>94</v>
      </c>
      <c r="D23" s="137" t="n">
        <v>2030</v>
      </c>
      <c r="E23" s="56" t="n">
        <f aca="false">D23</f>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c>
      <c r="G25" s="17" t="s">
        <v>258</v>
      </c>
      <c r="H25" s="296" t="s">
        <v>117</v>
      </c>
      <c r="I25" s="182" t="n">
        <f aca="false">InputDataA_GeneralAssumptions!$D$7</f>
      </c>
      <c r="J25" s="104" t="n">
        <f aca="false">I25+1</f>
      </c>
      <c r="K25" s="104" t="n">
        <f aca="false">J25+1</f>
      </c>
      <c r="L25" s="104" t="n">
        <f aca="false">K25+1</f>
      </c>
      <c r="M25" s="104" t="n">
        <f aca="false">L25+1</f>
      </c>
      <c r="N25" s="104" t="n">
        <f aca="false">M25+1</f>
      </c>
      <c r="O25" s="104" t="n">
        <f aca="false">N25+1</f>
      </c>
      <c r="P25" s="104" t="n">
        <f aca="false">O25+1</f>
      </c>
      <c r="Q25" s="104" t="n">
        <f aca="false">P25+1</f>
      </c>
      <c r="R25" s="104" t="n">
        <f aca="false">Q25+1</f>
      </c>
      <c r="S25" s="104" t="n">
        <f aca="false">R25+1</f>
      </c>
      <c r="T25" s="104" t="n">
        <f aca="false">S25+1</f>
      </c>
      <c r="U25" s="104" t="n">
        <f aca="false">T25+1</f>
      </c>
      <c r="V25" s="104" t="n">
        <f aca="false">U25+1</f>
      </c>
      <c r="W25" s="104" t="n">
        <f aca="false">V25+1</f>
      </c>
      <c r="X25" s="104" t="n">
        <f aca="false">W25+1</f>
      </c>
      <c r="Y25" s="104" t="n">
        <f aca="false">X25+1</f>
      </c>
      <c r="Z25" s="104" t="n">
        <f aca="false">Y25+1</f>
      </c>
      <c r="AA25" s="104" t="n">
        <f aca="false">Z25+1</f>
      </c>
      <c r="AB25" s="104" t="n">
        <f aca="false">AA25+1</f>
      </c>
      <c r="AC25" s="104" t="n">
        <f aca="false">AB25+1</f>
      </c>
      <c r="AD25" s="104" t="n">
        <f aca="false">AC25+1</f>
      </c>
      <c r="AE25" s="104" t="n">
        <f aca="false">AD25+1</f>
      </c>
      <c r="AF25" s="104" t="n">
        <f aca="false">AE25+1</f>
      </c>
      <c r="AG25" s="104" t="n">
        <f aca="false">AF25+1</f>
      </c>
      <c r="AH25" s="104" t="n">
        <f aca="false">AG25+1</f>
      </c>
      <c r="AI25" s="104" t="n">
        <f aca="false">AH25+1</f>
      </c>
      <c r="AJ25" s="104" t="n">
        <f aca="false">AI25+1</f>
      </c>
      <c r="AK25" s="104" t="n">
        <f aca="false">AJ25+1</f>
      </c>
      <c r="AL25" s="104" t="n">
        <f aca="false">AK25+1</f>
      </c>
      <c r="AM25" s="104" t="n">
        <f aca="false">AL25+1</f>
      </c>
      <c r="AN25" s="104" t="n">
        <f aca="false">AM25+1</f>
      </c>
      <c r="AO25" s="104" t="n">
        <f aca="false">AN25+1</f>
      </c>
      <c r="AP25" s="104" t="n">
        <f aca="false">AO25+1</f>
      </c>
      <c r="AQ25" s="104" t="n">
        <f aca="false">AP25+1</f>
      </c>
      <c r="AR25" s="104" t="n">
        <f aca="false">AQ25+1</f>
      </c>
      <c r="AS25" s="105" t="n">
        <f aca="false">AR25+1</f>
      </c>
      <c r="AT25" s="104" t="n">
        <f aca="false">AS25+1</f>
      </c>
      <c r="AU25" s="104" t="n">
        <f aca="false">AT25+1</f>
      </c>
      <c r="AV25" s="104" t="n">
        <f aca="false">AU25+1</f>
      </c>
      <c r="AW25" s="104" t="n">
        <f aca="false">AV25+1</f>
      </c>
      <c r="AX25" s="104" t="n">
        <f aca="false">AW25+1</f>
      </c>
      <c r="AY25" s="104" t="n">
        <f aca="false">AX25+1</f>
      </c>
      <c r="AZ25" s="104" t="n">
        <f aca="false">AY25+1</f>
      </c>
      <c r="BA25" s="104" t="n">
        <f aca="false">AZ25+1</f>
      </c>
      <c r="BB25" s="104" t="n">
        <f aca="false">BA25+1</f>
      </c>
      <c r="BC25" s="104" t="n">
        <f aca="false">BB25+1</f>
      </c>
      <c r="BD25" s="104" t="n">
        <f aca="false">BC25+1</f>
      </c>
      <c r="BE25" s="104" t="n">
        <f aca="false">BD25+1</f>
      </c>
      <c r="BF25" s="104" t="n">
        <f aca="false">BE25+1</f>
      </c>
      <c r="BG25" s="104" t="n">
        <f aca="false">BF25+1</f>
      </c>
      <c r="BH25" s="104" t="n">
        <f aca="false">BG25+1</f>
      </c>
      <c r="BI25" s="104" t="n">
        <f aca="false">BH25+1</f>
      </c>
      <c r="BJ25" s="104" t="n">
        <f aca="false">BI25+1</f>
      </c>
      <c r="BK25" s="104" t="n">
        <f aca="false">BJ25+1</f>
      </c>
      <c r="BL25" s="104" t="n">
        <f aca="false">BK25+1</f>
      </c>
      <c r="BM25" s="104" t="n">
        <f aca="false">BL25+1</f>
      </c>
      <c r="BN25" s="104" t="n">
        <f aca="false">BM25+1</f>
      </c>
      <c r="BO25" s="104" t="n">
        <f aca="false">BN25+1</f>
      </c>
      <c r="BP25" s="104" t="n">
        <f aca="false">BO25+1</f>
      </c>
      <c r="BQ25" s="104" t="n">
        <f aca="false">BP25+1</f>
      </c>
      <c r="BR25" s="104" t="n">
        <f aca="false">BQ25+1</f>
      </c>
      <c r="BS25" s="104" t="n">
        <f aca="false">BR25+1</f>
      </c>
      <c r="BT25" s="104" t="n">
        <f aca="false">BS25+1</f>
      </c>
      <c r="BU25" s="104" t="n">
        <f aca="false">BT25+1</f>
      </c>
      <c r="BV25" s="104" t="n">
        <f aca="false">BU25+1</f>
      </c>
      <c r="BW25" s="105" t="n">
        <f aca="false">BV25+1</f>
      </c>
    </row>
    <row r="26" customFormat="false" ht="15.75" hidden="false" customHeight="false" outlineLevel="0" collapsed="false">
      <c r="B26" s="318" t="s">
        <v>259</v>
      </c>
      <c r="C26" s="319" t="str">
        <f aca="false">DataSummary!D295</f>
      </c>
      <c r="D26" s="75"/>
      <c r="E26" s="75"/>
      <c r="F26" s="106" t="str">
        <f aca="false">DataSummary!N4</f>
      </c>
      <c r="G26" s="107" t="s">
        <v>120</v>
      </c>
      <c r="H26" s="108" t="s">
        <v>100</v>
      </c>
      <c r="I26" s="109" t="n">
        <f aca="false">InputDataB_ModelSpecAssumptions!D28</f>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c>
      <c r="AU26" s="121" t="n">
        <f aca="false">AT26</f>
      </c>
      <c r="AV26" s="121" t="n">
        <f aca="false">AU26</f>
      </c>
      <c r="AW26" s="121" t="n">
        <f aca="false">AV26</f>
      </c>
      <c r="AX26" s="121" t="n">
        <f aca="false">AW26</f>
      </c>
      <c r="AY26" s="121" t="n">
        <f aca="false">AX26</f>
      </c>
      <c r="AZ26" s="121" t="n">
        <f aca="false">AY26</f>
      </c>
      <c r="BA26" s="121" t="n">
        <f aca="false">AZ26</f>
      </c>
      <c r="BB26" s="121" t="n">
        <f aca="false">BA26</f>
      </c>
      <c r="BC26" s="121" t="n">
        <f aca="false">BB26</f>
      </c>
      <c r="BD26" s="121" t="n">
        <f aca="false">BC26</f>
      </c>
      <c r="BE26" s="121" t="n">
        <f aca="false">BD26</f>
      </c>
      <c r="BF26" s="121" t="n">
        <f aca="false">BE26</f>
      </c>
      <c r="BG26" s="121" t="n">
        <f aca="false">BF26</f>
      </c>
      <c r="BH26" s="121" t="n">
        <f aca="false">BG26</f>
      </c>
      <c r="BI26" s="121" t="n">
        <f aca="false">BH26</f>
      </c>
      <c r="BJ26" s="121" t="n">
        <f aca="false">BI26</f>
      </c>
      <c r="BK26" s="121" t="n">
        <f aca="false">BJ26</f>
      </c>
      <c r="BL26" s="121" t="n">
        <f aca="false">BK26</f>
      </c>
      <c r="BM26" s="121" t="n">
        <f aca="false">BL26</f>
      </c>
      <c r="BN26" s="121" t="n">
        <f aca="false">BM26</f>
      </c>
      <c r="BO26" s="121" t="n">
        <f aca="false">BN26</f>
      </c>
      <c r="BP26" s="121" t="n">
        <f aca="false">BO26</f>
      </c>
      <c r="BQ26" s="121" t="n">
        <f aca="false">BP26</f>
      </c>
      <c r="BR26" s="121" t="n">
        <f aca="false">BQ26</f>
      </c>
      <c r="BS26" s="121" t="n">
        <f aca="false">BR26</f>
      </c>
      <c r="BT26" s="121" t="n">
        <f aca="false">BS26</f>
      </c>
      <c r="BU26" s="121" t="n">
        <f aca="false">BT26</f>
      </c>
      <c r="BV26" s="121" t="n">
        <f aca="false">BU26</f>
      </c>
      <c r="BW26" s="122" t="n">
        <f aca="false">BV26</f>
      </c>
    </row>
    <row r="27" customFormat="false" ht="15.75" hidden="false" customHeight="false" outlineLevel="0" collapsed="false">
      <c r="B27" s="320" t="str">
        <f aca="false">"Initial Gross National Savings Ratio, pre-loaded from "&amp;DataSummary!D301&amp;" --&gt; "</f>
      </c>
      <c r="C27" s="77" t="s">
        <v>163</v>
      </c>
      <c r="D27" s="184" t="n">
        <f aca="false">IF(ISNUMBER(DataSummary!B301)=TRUE(),DataSummary!B301,".")</f>
      </c>
      <c r="E27" s="184"/>
      <c r="F27" s="106"/>
      <c r="G27" s="111" t="s">
        <v>124</v>
      </c>
      <c r="H27" s="112" t="str">
        <f aca="false">H26</f>
      </c>
      <c r="I27" s="26" t="n">
        <f aca="false">D28</f>
      </c>
      <c r="J27" s="26" t="n">
        <f aca="false">IF(Submodel3!F4&gt;InputDataB_ModelSpecAssumptions!$D$32,InputDataB_ModelSpecAssumptions!$D$31,I27+(InputDataB_ModelSpecAssumptions!$D$31-$I27)/(InputDataB_ModelSpecAssumptions!$D$32-InputDataA_GeneralAssumptions!$D$7))</f>
      </c>
      <c r="K27" s="26" t="n">
        <f aca="false">IF(Submodel3!G4&gt;InputDataB_ModelSpecAssumptions!$D$32,InputDataB_ModelSpecAssumptions!$D$31,J27+(InputDataB_ModelSpecAssumptions!$D$31-$I27)/(InputDataB_ModelSpecAssumptions!$D$32-InputDataA_GeneralAssumptions!$D$7))</f>
      </c>
      <c r="L27" s="26" t="n">
        <f aca="false">IF(Submodel3!H4&gt;InputDataB_ModelSpecAssumptions!$D$32,InputDataB_ModelSpecAssumptions!$D$31,K27+(InputDataB_ModelSpecAssumptions!$D$31-$I27)/(InputDataB_ModelSpecAssumptions!$D$32-InputDataA_GeneralAssumptions!$D$7))</f>
      </c>
      <c r="M27" s="26" t="n">
        <f aca="false">IF(Submodel3!I4&gt;InputDataB_ModelSpecAssumptions!$D$32,InputDataB_ModelSpecAssumptions!$D$31,L27+(InputDataB_ModelSpecAssumptions!$D$31-$I27)/(InputDataB_ModelSpecAssumptions!$D$32-InputDataA_GeneralAssumptions!$D$7))</f>
      </c>
      <c r="N27" s="26" t="n">
        <f aca="false">IF(Submodel3!J4&gt;InputDataB_ModelSpecAssumptions!$D$32,InputDataB_ModelSpecAssumptions!$D$31,M27+(InputDataB_ModelSpecAssumptions!$D$31-$I27)/(InputDataB_ModelSpecAssumptions!$D$32-InputDataA_GeneralAssumptions!$D$7))</f>
      </c>
      <c r="O27" s="26" t="n">
        <f aca="false">IF(Submodel3!K4&gt;InputDataB_ModelSpecAssumptions!$D$32,InputDataB_ModelSpecAssumptions!$D$31,N27+(InputDataB_ModelSpecAssumptions!$D$31-$I27)/(InputDataB_ModelSpecAssumptions!$D$32-InputDataA_GeneralAssumptions!$D$7))</f>
      </c>
      <c r="P27" s="26" t="n">
        <f aca="false">IF(Submodel3!L4&gt;InputDataB_ModelSpecAssumptions!$D$32,InputDataB_ModelSpecAssumptions!$D$31,O27+(InputDataB_ModelSpecAssumptions!$D$31-$I27)/(InputDataB_ModelSpecAssumptions!$D$32-InputDataA_GeneralAssumptions!$D$7))</f>
      </c>
      <c r="Q27" s="26" t="n">
        <f aca="false">IF(Submodel3!M4&gt;InputDataB_ModelSpecAssumptions!$D$32,InputDataB_ModelSpecAssumptions!$D$31,P27+(InputDataB_ModelSpecAssumptions!$D$31-$I27)/(InputDataB_ModelSpecAssumptions!$D$32-InputDataA_GeneralAssumptions!$D$7))</f>
      </c>
      <c r="R27" s="26" t="n">
        <f aca="false">IF(Submodel3!N4&gt;InputDataB_ModelSpecAssumptions!$D$32,InputDataB_ModelSpecAssumptions!$D$31,Q27+(InputDataB_ModelSpecAssumptions!$D$31-$I27)/(InputDataB_ModelSpecAssumptions!$D$32-InputDataA_GeneralAssumptions!$D$7))</f>
      </c>
      <c r="S27" s="26" t="n">
        <f aca="false">IF(Submodel3!O4&gt;InputDataB_ModelSpecAssumptions!$D$32,InputDataB_ModelSpecAssumptions!$D$31,R27+(InputDataB_ModelSpecAssumptions!$D$31-$I27)/(InputDataB_ModelSpecAssumptions!$D$32-InputDataA_GeneralAssumptions!$D$7))</f>
      </c>
      <c r="T27" s="26" t="n">
        <f aca="false">IF(Submodel3!P4&gt;InputDataB_ModelSpecAssumptions!$D$32,InputDataB_ModelSpecAssumptions!$D$31,S27+(InputDataB_ModelSpecAssumptions!$D$31-$I27)/(InputDataB_ModelSpecAssumptions!$D$32-InputDataA_GeneralAssumptions!$D$7))</f>
      </c>
      <c r="U27" s="26" t="n">
        <f aca="false">IF(Submodel3!Q4&gt;InputDataB_ModelSpecAssumptions!$D$32,InputDataB_ModelSpecAssumptions!$D$31,T27+(InputDataB_ModelSpecAssumptions!$D$31-$I27)/(InputDataB_ModelSpecAssumptions!$D$32-InputDataA_GeneralAssumptions!$D$7))</f>
      </c>
      <c r="V27" s="26" t="n">
        <f aca="false">IF(Submodel3!R4&gt;InputDataB_ModelSpecAssumptions!$D$32,InputDataB_ModelSpecAssumptions!$D$31,U27+(InputDataB_ModelSpecAssumptions!$D$31-$I27)/(InputDataB_ModelSpecAssumptions!$D$32-InputDataA_GeneralAssumptions!$D$7))</f>
      </c>
      <c r="W27" s="26" t="n">
        <f aca="false">IF(Submodel3!S4&gt;InputDataB_ModelSpecAssumptions!$D$32,InputDataB_ModelSpecAssumptions!$D$31,V27+(InputDataB_ModelSpecAssumptions!$D$31-$I27)/(InputDataB_ModelSpecAssumptions!$D$32-InputDataA_GeneralAssumptions!$D$7))</f>
      </c>
      <c r="X27" s="26" t="n">
        <f aca="false">IF(Submodel3!T4&gt;InputDataB_ModelSpecAssumptions!$D$32,InputDataB_ModelSpecAssumptions!$D$31,W27+(InputDataB_ModelSpecAssumptions!$D$31-$I27)/(InputDataB_ModelSpecAssumptions!$D$32-InputDataA_GeneralAssumptions!$D$7))</f>
      </c>
      <c r="Y27" s="26" t="n">
        <f aca="false">IF(Submodel3!U4&gt;InputDataB_ModelSpecAssumptions!$D$32,InputDataB_ModelSpecAssumptions!$D$31,X27+(InputDataB_ModelSpecAssumptions!$D$31-$I27)/(InputDataB_ModelSpecAssumptions!$D$32-InputDataA_GeneralAssumptions!$D$7))</f>
      </c>
      <c r="Z27" s="26" t="n">
        <f aca="false">IF(Submodel3!V4&gt;InputDataB_ModelSpecAssumptions!$D$32,InputDataB_ModelSpecAssumptions!$D$31,Y27+(InputDataB_ModelSpecAssumptions!$D$31-$I27)/(InputDataB_ModelSpecAssumptions!$D$32-InputDataA_GeneralAssumptions!$D$7))</f>
      </c>
      <c r="AA27" s="26" t="n">
        <f aca="false">IF(Submodel3!W4&gt;InputDataB_ModelSpecAssumptions!$D$32,InputDataB_ModelSpecAssumptions!$D$31,Z27+(InputDataB_ModelSpecAssumptions!$D$31-$I27)/(InputDataB_ModelSpecAssumptions!$D$32-InputDataA_GeneralAssumptions!$D$7))</f>
      </c>
      <c r="AB27" s="26" t="n">
        <f aca="false">IF(Submodel3!X4&gt;InputDataB_ModelSpecAssumptions!$D$32,InputDataB_ModelSpecAssumptions!$D$31,AA27+(InputDataB_ModelSpecAssumptions!$D$31-$I27)/(InputDataB_ModelSpecAssumptions!$D$32-InputDataA_GeneralAssumptions!$D$7))</f>
      </c>
      <c r="AC27" s="26" t="n">
        <f aca="false">IF(Submodel3!Y4&gt;InputDataB_ModelSpecAssumptions!$D$32,InputDataB_ModelSpecAssumptions!$D$31,AB27+(InputDataB_ModelSpecAssumptions!$D$31-$I27)/(InputDataB_ModelSpecAssumptions!$D$32-InputDataA_GeneralAssumptions!$D$7))</f>
      </c>
      <c r="AD27" s="26" t="n">
        <f aca="false">IF(Submodel3!Z4&gt;InputDataB_ModelSpecAssumptions!$D$32,InputDataB_ModelSpecAssumptions!$D$31,AC27+(InputDataB_ModelSpecAssumptions!$D$31-$I27)/(InputDataB_ModelSpecAssumptions!$D$32-InputDataA_GeneralAssumptions!$D$7))</f>
      </c>
      <c r="AE27" s="26" t="n">
        <f aca="false">IF(Submodel3!AA4&gt;InputDataB_ModelSpecAssumptions!$D$32,InputDataB_ModelSpecAssumptions!$D$31,AD27+(InputDataB_ModelSpecAssumptions!$D$31-$I27)/(InputDataB_ModelSpecAssumptions!$D$32-InputDataA_GeneralAssumptions!$D$7))</f>
      </c>
      <c r="AF27" s="26" t="n">
        <f aca="false">IF(Submodel3!AB4&gt;InputDataB_ModelSpecAssumptions!$D$32,InputDataB_ModelSpecAssumptions!$D$31,AE27+(InputDataB_ModelSpecAssumptions!$D$31-$I27)/(InputDataB_ModelSpecAssumptions!$D$32-InputDataA_GeneralAssumptions!$D$7))</f>
      </c>
      <c r="AG27" s="26" t="n">
        <f aca="false">IF(Submodel3!AC4&gt;InputDataB_ModelSpecAssumptions!$D$32,InputDataB_ModelSpecAssumptions!$D$31,AF27+(InputDataB_ModelSpecAssumptions!$D$31-$I27)/(InputDataB_ModelSpecAssumptions!$D$32-InputDataA_GeneralAssumptions!$D$7))</f>
      </c>
      <c r="AH27" s="26" t="n">
        <f aca="false">IF(Submodel3!AD4&gt;InputDataB_ModelSpecAssumptions!$D$32,InputDataB_ModelSpecAssumptions!$D$31,AG27+(InputDataB_ModelSpecAssumptions!$D$31-$I27)/(InputDataB_ModelSpecAssumptions!$D$32-InputDataA_GeneralAssumptions!$D$7))</f>
      </c>
      <c r="AI27" s="26" t="n">
        <f aca="false">IF(Submodel3!AE4&gt;InputDataB_ModelSpecAssumptions!$D$32,InputDataB_ModelSpecAssumptions!$D$31,AH27+(InputDataB_ModelSpecAssumptions!$D$31-$I27)/(InputDataB_ModelSpecAssumptions!$D$32-InputDataA_GeneralAssumptions!$D$7))</f>
      </c>
      <c r="AJ27" s="26" t="n">
        <f aca="false">IF(Submodel3!AF4&gt;InputDataB_ModelSpecAssumptions!$D$32,InputDataB_ModelSpecAssumptions!$D$31,AI27+(InputDataB_ModelSpecAssumptions!$D$31-$I27)/(InputDataB_ModelSpecAssumptions!$D$32-InputDataA_GeneralAssumptions!$D$7))</f>
      </c>
      <c r="AK27" s="26" t="n">
        <f aca="false">IF(Submodel3!AG4&gt;InputDataB_ModelSpecAssumptions!$D$32,InputDataB_ModelSpecAssumptions!$D$31,AJ27+(InputDataB_ModelSpecAssumptions!$D$31-$I27)/(InputDataB_ModelSpecAssumptions!$D$32-InputDataA_GeneralAssumptions!$D$7))</f>
      </c>
      <c r="AL27" s="26" t="n">
        <f aca="false">IF(Submodel3!AH4&gt;InputDataB_ModelSpecAssumptions!$D$32,InputDataB_ModelSpecAssumptions!$D$31,AK27+(InputDataB_ModelSpecAssumptions!$D$31-$I27)/(InputDataB_ModelSpecAssumptions!$D$32-InputDataA_GeneralAssumptions!$D$7))</f>
      </c>
      <c r="AM27" s="26" t="n">
        <f aca="false">IF(Submodel3!AI4&gt;InputDataB_ModelSpecAssumptions!$D$32,InputDataB_ModelSpecAssumptions!$D$31,AL27+(InputDataB_ModelSpecAssumptions!$D$31-$I27)/(InputDataB_ModelSpecAssumptions!$D$32-InputDataA_GeneralAssumptions!$D$7))</f>
      </c>
      <c r="AN27" s="26" t="n">
        <f aca="false">IF(Submodel3!AJ4&gt;InputDataB_ModelSpecAssumptions!$D$32,InputDataB_ModelSpecAssumptions!$D$31,AM27+(InputDataB_ModelSpecAssumptions!$D$31-$I27)/(InputDataB_ModelSpecAssumptions!$D$32-InputDataA_GeneralAssumptions!$D$7))</f>
      </c>
      <c r="AO27" s="26" t="n">
        <f aca="false">IF(Submodel3!AK4&gt;InputDataB_ModelSpecAssumptions!$D$32,InputDataB_ModelSpecAssumptions!$D$31,AN27+(InputDataB_ModelSpecAssumptions!$D$31-$I27)/(InputDataB_ModelSpecAssumptions!$D$32-InputDataA_GeneralAssumptions!$D$7))</f>
      </c>
      <c r="AP27" s="26" t="n">
        <f aca="false">IF(Submodel3!AL4&gt;InputDataB_ModelSpecAssumptions!$D$32,InputDataB_ModelSpecAssumptions!$D$31,AO27+(InputDataB_ModelSpecAssumptions!$D$31-$I27)/(InputDataB_ModelSpecAssumptions!$D$32-InputDataA_GeneralAssumptions!$D$7))</f>
      </c>
      <c r="AQ27" s="26" t="n">
        <f aca="false">IF(Submodel3!AM4&gt;InputDataB_ModelSpecAssumptions!$D$32,InputDataB_ModelSpecAssumptions!$D$31,AP27+(InputDataB_ModelSpecAssumptions!$D$31-$I27)/(InputDataB_ModelSpecAssumptions!$D$32-InputDataA_GeneralAssumptions!$D$7))</f>
      </c>
      <c r="AR27" s="26" t="n">
        <f aca="false">IF(Submodel3!AN4&gt;InputDataB_ModelSpecAssumptions!$D$32,InputDataB_ModelSpecAssumptions!$D$31,AQ27+(InputDataB_ModelSpecAssumptions!$D$31-$I27)/(InputDataB_ModelSpecAssumptions!$D$32-InputDataA_GeneralAssumptions!$D$7))</f>
      </c>
      <c r="AS27" s="26" t="n">
        <f aca="false">IF(Submodel3!AO4&gt;InputDataB_ModelSpecAssumptions!$D$32,InputDataB_ModelSpecAssumptions!$D$31,AR27+(InputDataB_ModelSpecAssumptions!$D$31-$I27)/(InputDataB_ModelSpecAssumptions!$D$32-InputDataA_GeneralAssumptions!$D$7))</f>
      </c>
      <c r="AT27" s="26" t="n">
        <f aca="false">IF(Submodel3!AP4&gt;InputDataB_ModelSpecAssumptions!$D$32,InputDataB_ModelSpecAssumptions!$D$31,AS27+(InputDataB_ModelSpecAssumptions!$D$31-$I27)/(InputDataB_ModelSpecAssumptions!$D$32-InputDataA_GeneralAssumptions!$D$7))</f>
      </c>
      <c r="AU27" s="26" t="n">
        <f aca="false">IF(Submodel3!AQ4&gt;InputDataB_ModelSpecAssumptions!$D$32,InputDataB_ModelSpecAssumptions!$D$31,AT27+(InputDataB_ModelSpecAssumptions!$D$31-$I27)/(InputDataB_ModelSpecAssumptions!$D$32-InputDataA_GeneralAssumptions!$D$7))</f>
      </c>
      <c r="AV27" s="26" t="n">
        <f aca="false">IF(Submodel3!AR4&gt;InputDataB_ModelSpecAssumptions!$D$32,InputDataB_ModelSpecAssumptions!$D$31,AU27+(InputDataB_ModelSpecAssumptions!$D$31-$I27)/(InputDataB_ModelSpecAssumptions!$D$32-InputDataA_GeneralAssumptions!$D$7))</f>
      </c>
      <c r="AW27" s="26" t="n">
        <f aca="false">IF(Submodel3!AS4&gt;InputDataB_ModelSpecAssumptions!$D$32,InputDataB_ModelSpecAssumptions!$D$31,AV27+(InputDataB_ModelSpecAssumptions!$D$31-$I27)/(InputDataB_ModelSpecAssumptions!$D$32-InputDataA_GeneralAssumptions!$D$7))</f>
      </c>
      <c r="AX27" s="26" t="n">
        <f aca="false">IF(Submodel3!AT4&gt;InputDataB_ModelSpecAssumptions!$D$32,InputDataB_ModelSpecAssumptions!$D$31,AW27+(InputDataB_ModelSpecAssumptions!$D$31-$I27)/(InputDataB_ModelSpecAssumptions!$D$32-InputDataA_GeneralAssumptions!$D$7))</f>
      </c>
      <c r="AY27" s="26" t="n">
        <f aca="false">IF(Submodel3!AU4&gt;InputDataB_ModelSpecAssumptions!$D$32,InputDataB_ModelSpecAssumptions!$D$31,AX27+(InputDataB_ModelSpecAssumptions!$D$31-$I27)/(InputDataB_ModelSpecAssumptions!$D$32-InputDataA_GeneralAssumptions!$D$7))</f>
      </c>
      <c r="AZ27" s="26" t="n">
        <f aca="false">IF(Submodel3!AV4&gt;InputDataB_ModelSpecAssumptions!$D$32,InputDataB_ModelSpecAssumptions!$D$31,AY27+(InputDataB_ModelSpecAssumptions!$D$31-$I27)/(InputDataB_ModelSpecAssumptions!$D$32-InputDataA_GeneralAssumptions!$D$7))</f>
      </c>
      <c r="BA27" s="26" t="n">
        <f aca="false">IF(Submodel3!AW4&gt;InputDataB_ModelSpecAssumptions!$D$32,InputDataB_ModelSpecAssumptions!$D$31,AZ27+(InputDataB_ModelSpecAssumptions!$D$31-$I27)/(InputDataB_ModelSpecAssumptions!$D$32-InputDataA_GeneralAssumptions!$D$7))</f>
      </c>
      <c r="BB27" s="26" t="n">
        <f aca="false">IF(Submodel3!AX4&gt;InputDataB_ModelSpecAssumptions!$D$32,InputDataB_ModelSpecAssumptions!$D$31,BA27+(InputDataB_ModelSpecAssumptions!$D$31-$I27)/(InputDataB_ModelSpecAssumptions!$D$32-InputDataA_GeneralAssumptions!$D$7))</f>
      </c>
      <c r="BC27" s="26" t="n">
        <f aca="false">IF(Submodel3!AY4&gt;InputDataB_ModelSpecAssumptions!$D$32,InputDataB_ModelSpecAssumptions!$D$31,BB27+(InputDataB_ModelSpecAssumptions!$D$31-$I27)/(InputDataB_ModelSpecAssumptions!$D$32-InputDataA_GeneralAssumptions!$D$7))</f>
      </c>
      <c r="BD27" s="26" t="n">
        <f aca="false">IF(Submodel3!AZ4&gt;InputDataB_ModelSpecAssumptions!$D$32,InputDataB_ModelSpecAssumptions!$D$31,BC27+(InputDataB_ModelSpecAssumptions!$D$31-$I27)/(InputDataB_ModelSpecAssumptions!$D$32-InputDataA_GeneralAssumptions!$D$7))</f>
      </c>
      <c r="BE27" s="26" t="n">
        <f aca="false">IF(Submodel3!BA4&gt;InputDataB_ModelSpecAssumptions!$D$32,InputDataB_ModelSpecAssumptions!$D$31,BD27+(InputDataB_ModelSpecAssumptions!$D$31-$I27)/(InputDataB_ModelSpecAssumptions!$D$32-InputDataA_GeneralAssumptions!$D$7))</f>
      </c>
      <c r="BF27" s="26" t="n">
        <f aca="false">IF(Submodel3!BB4&gt;InputDataB_ModelSpecAssumptions!$D$32,InputDataB_ModelSpecAssumptions!$D$31,BE27+(InputDataB_ModelSpecAssumptions!$D$31-$I27)/(InputDataB_ModelSpecAssumptions!$D$32-InputDataA_GeneralAssumptions!$D$7))</f>
      </c>
      <c r="BG27" s="26" t="n">
        <f aca="false">IF(Submodel3!BC4&gt;InputDataB_ModelSpecAssumptions!$D$32,InputDataB_ModelSpecAssumptions!$D$31,BF27+(InputDataB_ModelSpecAssumptions!$D$31-$I27)/(InputDataB_ModelSpecAssumptions!$D$32-InputDataA_GeneralAssumptions!$D$7))</f>
      </c>
      <c r="BH27" s="26" t="n">
        <f aca="false">IF(Submodel3!BD4&gt;InputDataB_ModelSpecAssumptions!$D$32,InputDataB_ModelSpecAssumptions!$D$31,BG27+(InputDataB_ModelSpecAssumptions!$D$31-$I27)/(InputDataB_ModelSpecAssumptions!$D$32-InputDataA_GeneralAssumptions!$D$7))</f>
      </c>
      <c r="BI27" s="26" t="n">
        <f aca="false">IF(Submodel3!BE4&gt;InputDataB_ModelSpecAssumptions!$D$32,InputDataB_ModelSpecAssumptions!$D$31,BH27+(InputDataB_ModelSpecAssumptions!$D$31-$I27)/(InputDataB_ModelSpecAssumptions!$D$32-InputDataA_GeneralAssumptions!$D$7))</f>
      </c>
      <c r="BJ27" s="26" t="n">
        <f aca="false">IF(Submodel3!BF4&gt;InputDataB_ModelSpecAssumptions!$D$32,InputDataB_ModelSpecAssumptions!$D$31,BI27+(InputDataB_ModelSpecAssumptions!$D$31-$I27)/(InputDataB_ModelSpecAssumptions!$D$32-InputDataA_GeneralAssumptions!$D$7))</f>
      </c>
      <c r="BK27" s="26" t="n">
        <f aca="false">IF(Submodel3!BG4&gt;InputDataB_ModelSpecAssumptions!$D$32,InputDataB_ModelSpecAssumptions!$D$31,BJ27+(InputDataB_ModelSpecAssumptions!$D$31-$I27)/(InputDataB_ModelSpecAssumptions!$D$32-InputDataA_GeneralAssumptions!$D$7))</f>
      </c>
      <c r="BL27" s="26" t="n">
        <f aca="false">IF(Submodel3!BH4&gt;InputDataB_ModelSpecAssumptions!$D$32,InputDataB_ModelSpecAssumptions!$D$31,BK27+(InputDataB_ModelSpecAssumptions!$D$31-$I27)/(InputDataB_ModelSpecAssumptions!$D$32-InputDataA_GeneralAssumptions!$D$7))</f>
      </c>
      <c r="BM27" s="26" t="n">
        <f aca="false">IF(Submodel3!BI4&gt;InputDataB_ModelSpecAssumptions!$D$32,InputDataB_ModelSpecAssumptions!$D$31,BL27+(InputDataB_ModelSpecAssumptions!$D$31-$I27)/(InputDataB_ModelSpecAssumptions!$D$32-InputDataA_GeneralAssumptions!$D$7))</f>
      </c>
      <c r="BN27" s="26" t="n">
        <f aca="false">IF(Submodel3!BJ4&gt;InputDataB_ModelSpecAssumptions!$D$32,InputDataB_ModelSpecAssumptions!$D$31,BM27+(InputDataB_ModelSpecAssumptions!$D$31-$I27)/(InputDataB_ModelSpecAssumptions!$D$32-InputDataA_GeneralAssumptions!$D$7))</f>
      </c>
      <c r="BO27" s="26" t="n">
        <f aca="false">IF(Submodel3!BK4&gt;InputDataB_ModelSpecAssumptions!$D$32,InputDataB_ModelSpecAssumptions!$D$31,BN27+(InputDataB_ModelSpecAssumptions!$D$31-$I27)/(InputDataB_ModelSpecAssumptions!$D$32-InputDataA_GeneralAssumptions!$D$7))</f>
      </c>
      <c r="BP27" s="26" t="n">
        <f aca="false">IF(Submodel3!BL4&gt;InputDataB_ModelSpecAssumptions!$D$32,InputDataB_ModelSpecAssumptions!$D$31,BO27+(InputDataB_ModelSpecAssumptions!$D$31-$I27)/(InputDataB_ModelSpecAssumptions!$D$32-InputDataA_GeneralAssumptions!$D$7))</f>
      </c>
      <c r="BQ27" s="26" t="n">
        <f aca="false">IF(Submodel3!BM4&gt;InputDataB_ModelSpecAssumptions!$D$32,InputDataB_ModelSpecAssumptions!$D$31,BP27+(InputDataB_ModelSpecAssumptions!$D$31-$I27)/(InputDataB_ModelSpecAssumptions!$D$32-InputDataA_GeneralAssumptions!$D$7))</f>
      </c>
      <c r="BR27" s="26" t="n">
        <f aca="false">IF(Submodel3!BN4&gt;InputDataB_ModelSpecAssumptions!$D$32,InputDataB_ModelSpecAssumptions!$D$31,BQ27+(InputDataB_ModelSpecAssumptions!$D$31-$I27)/(InputDataB_ModelSpecAssumptions!$D$32-InputDataA_GeneralAssumptions!$D$7))</f>
      </c>
      <c r="BS27" s="26" t="n">
        <f aca="false">IF(Submodel3!BO4&gt;InputDataB_ModelSpecAssumptions!$D$32,InputDataB_ModelSpecAssumptions!$D$31,BR27+(InputDataB_ModelSpecAssumptions!$D$31-$I27)/(InputDataB_ModelSpecAssumptions!$D$32-InputDataA_GeneralAssumptions!$D$7))</f>
      </c>
      <c r="BT27" s="26" t="n">
        <f aca="false">IF(Submodel3!BP4&gt;InputDataB_ModelSpecAssumptions!$D$32,InputDataB_ModelSpecAssumptions!$D$31,BS27+(InputDataB_ModelSpecAssumptions!$D$31-$I27)/(InputDataB_ModelSpecAssumptions!$D$32-InputDataA_GeneralAssumptions!$D$7))</f>
      </c>
      <c r="BU27" s="26" t="n">
        <f aca="false">IF(Submodel3!BQ4&gt;InputDataB_ModelSpecAssumptions!$D$32,InputDataB_ModelSpecAssumptions!$D$31,BT27+(InputDataB_ModelSpecAssumptions!$D$31-$I27)/(InputDataB_ModelSpecAssumptions!$D$32-InputDataA_GeneralAssumptions!$D$7))</f>
      </c>
      <c r="BV27" s="26" t="n">
        <f aca="false">IF(Submodel3!BR4&gt;InputDataB_ModelSpecAssumptions!$D$32,InputDataB_ModelSpecAssumptions!$D$31,BU27+(InputDataB_ModelSpecAssumptions!$D$31-$I27)/(InputDataB_ModelSpecAssumptions!$D$32-InputDataA_GeneralAssumptions!$D$7))</f>
      </c>
      <c r="BW27" s="26" t="n">
        <f aca="false">IF(Submodel3!BS4&gt;InputDataB_ModelSpecAssumptions!$D$32,InputDataB_ModelSpecAssumptions!$D$31,BV27+(InputDataB_ModelSpecAssumptions!$D$31-$I27)/(InputDataB_ModelSpecAssumptions!$D$32-InputDataA_GeneralAssumptions!$D$7))</f>
      </c>
    </row>
    <row r="28" customFormat="false" ht="15.75" hidden="false" customHeight="false" outlineLevel="0" collapsed="false">
      <c r="B28" s="320" t="s">
        <v>260</v>
      </c>
      <c r="C28" s="321" t="s">
        <v>100</v>
      </c>
      <c r="D28" s="184" t="n">
        <f aca="false">IF(ISBLANK(D26)=TRUE(),D27,D26)</f>
      </c>
      <c r="E28" s="184" t="n">
        <f aca="false">IF(ISBLANK(E26)=TRUE(),D27,E26)</f>
      </c>
      <c r="F28" s="106"/>
      <c r="G28" s="132" t="s">
        <v>126</v>
      </c>
      <c r="H28" s="108" t="s">
        <v>100</v>
      </c>
      <c r="I28" s="115" t="n">
        <f aca="false">IF(VLOOKUP(InputDataB_ModelSpecAssumptions!$D$30,DataSummary!$A$111:$B$112,2,FALSE())=1,I26,I27)</f>
      </c>
      <c r="J28" s="115" t="n">
        <f aca="false">IF(VLOOKUP(InputDataB_ModelSpecAssumptions!$D$30,DataSummary!$A$111:$B$112,2,FALSE())=1,J26,J27)</f>
      </c>
      <c r="K28" s="115" t="n">
        <f aca="false">IF(VLOOKUP(InputDataB_ModelSpecAssumptions!$D$30,DataSummary!$A$111:$B$112,2,FALSE())=1,K26,K27)</f>
      </c>
      <c r="L28" s="115" t="n">
        <f aca="false">IF(VLOOKUP(InputDataB_ModelSpecAssumptions!$D$30,DataSummary!$A$111:$B$112,2,FALSE())=1,L26,L27)</f>
      </c>
      <c r="M28" s="115" t="n">
        <f aca="false">IF(VLOOKUP(InputDataB_ModelSpecAssumptions!$D$30,DataSummary!$A$111:$B$112,2,FALSE())=1,M26,M27)</f>
      </c>
      <c r="N28" s="115" t="n">
        <f aca="false">IF(VLOOKUP(InputDataB_ModelSpecAssumptions!$D$30,DataSummary!$A$111:$B$112,2,FALSE())=1,N26,N27)</f>
      </c>
      <c r="O28" s="115" t="n">
        <f aca="false">IF(VLOOKUP(InputDataB_ModelSpecAssumptions!$D$30,DataSummary!$A$111:$B$112,2,FALSE())=1,O26,O27)</f>
      </c>
      <c r="P28" s="115" t="n">
        <f aca="false">IF(VLOOKUP(InputDataB_ModelSpecAssumptions!$D$30,DataSummary!$A$111:$B$112,2,FALSE())=1,P26,P27)</f>
      </c>
      <c r="Q28" s="115" t="n">
        <f aca="false">IF(VLOOKUP(InputDataB_ModelSpecAssumptions!$D$30,DataSummary!$A$111:$B$112,2,FALSE())=1,Q26,Q27)</f>
      </c>
      <c r="R28" s="115" t="n">
        <f aca="false">IF(VLOOKUP(InputDataB_ModelSpecAssumptions!$D$30,DataSummary!$A$111:$B$112,2,FALSE())=1,R26,R27)</f>
      </c>
      <c r="S28" s="115" t="n">
        <f aca="false">IF(VLOOKUP(InputDataB_ModelSpecAssumptions!$D$30,DataSummary!$A$111:$B$112,2,FALSE())=1,S26,S27)</f>
      </c>
      <c r="T28" s="115" t="n">
        <f aca="false">IF(VLOOKUP(InputDataB_ModelSpecAssumptions!$D$30,DataSummary!$A$111:$B$112,2,FALSE())=1,T26,T27)</f>
      </c>
      <c r="U28" s="115" t="n">
        <f aca="false">IF(VLOOKUP(InputDataB_ModelSpecAssumptions!$D$30,DataSummary!$A$111:$B$112,2,FALSE())=1,U26,U27)</f>
      </c>
      <c r="V28" s="115" t="n">
        <f aca="false">IF(VLOOKUP(InputDataB_ModelSpecAssumptions!$D$30,DataSummary!$A$111:$B$112,2,FALSE())=1,V26,V27)</f>
      </c>
      <c r="W28" s="115" t="n">
        <f aca="false">IF(VLOOKUP(InputDataB_ModelSpecAssumptions!$D$30,DataSummary!$A$111:$B$112,2,FALSE())=1,W26,W27)</f>
      </c>
      <c r="X28" s="115" t="n">
        <f aca="false">IF(VLOOKUP(InputDataB_ModelSpecAssumptions!$D$30,DataSummary!$A$111:$B$112,2,FALSE())=1,X26,X27)</f>
      </c>
      <c r="Y28" s="115" t="n">
        <f aca="false">IF(VLOOKUP(InputDataB_ModelSpecAssumptions!$D$30,DataSummary!$A$111:$B$112,2,FALSE())=1,Y26,Y27)</f>
      </c>
      <c r="Z28" s="115" t="n">
        <f aca="false">IF(VLOOKUP(InputDataB_ModelSpecAssumptions!$D$30,DataSummary!$A$111:$B$112,2,FALSE())=1,Z26,Z27)</f>
      </c>
      <c r="AA28" s="115" t="n">
        <f aca="false">IF(VLOOKUP(InputDataB_ModelSpecAssumptions!$D$30,DataSummary!$A$111:$B$112,2,FALSE())=1,AA26,AA27)</f>
      </c>
      <c r="AB28" s="115" t="n">
        <f aca="false">IF(VLOOKUP(InputDataB_ModelSpecAssumptions!$D$30,DataSummary!$A$111:$B$112,2,FALSE())=1,AB26,AB27)</f>
      </c>
      <c r="AC28" s="115" t="n">
        <f aca="false">IF(VLOOKUP(InputDataB_ModelSpecAssumptions!$D$30,DataSummary!$A$111:$B$112,2,FALSE())=1,AC26,AC27)</f>
      </c>
      <c r="AD28" s="115" t="n">
        <f aca="false">IF(VLOOKUP(InputDataB_ModelSpecAssumptions!$D$30,DataSummary!$A$111:$B$112,2,FALSE())=1,AD26,AD27)</f>
      </c>
      <c r="AE28" s="115" t="n">
        <f aca="false">IF(VLOOKUP(InputDataB_ModelSpecAssumptions!$D$30,DataSummary!$A$111:$B$112,2,FALSE())=1,AE26,AE27)</f>
      </c>
      <c r="AF28" s="115" t="n">
        <f aca="false">IF(VLOOKUP(InputDataB_ModelSpecAssumptions!$D$30,DataSummary!$A$111:$B$112,2,FALSE())=1,AF26,AF27)</f>
      </c>
      <c r="AG28" s="115" t="n">
        <f aca="false">IF(VLOOKUP(InputDataB_ModelSpecAssumptions!$D$30,DataSummary!$A$111:$B$112,2,FALSE())=1,AG26,AG27)</f>
      </c>
      <c r="AH28" s="115" t="n">
        <f aca="false">IF(VLOOKUP(InputDataB_ModelSpecAssumptions!$D$30,DataSummary!$A$111:$B$112,2,FALSE())=1,AH26,AH27)</f>
      </c>
      <c r="AI28" s="115" t="n">
        <f aca="false">IF(VLOOKUP(InputDataB_ModelSpecAssumptions!$D$30,DataSummary!$A$111:$B$112,2,FALSE())=1,AI26,AI27)</f>
      </c>
      <c r="AJ28" s="115" t="n">
        <f aca="false">IF(VLOOKUP(InputDataB_ModelSpecAssumptions!$D$30,DataSummary!$A$111:$B$112,2,FALSE())=1,AJ26,AJ27)</f>
      </c>
      <c r="AK28" s="115" t="n">
        <f aca="false">IF(VLOOKUP(InputDataB_ModelSpecAssumptions!$D$30,DataSummary!$A$111:$B$112,2,FALSE())=1,AK26,AK27)</f>
      </c>
      <c r="AL28" s="115" t="n">
        <f aca="false">IF(VLOOKUP(InputDataB_ModelSpecAssumptions!$D$30,DataSummary!$A$111:$B$112,2,FALSE())=1,AL26,AL27)</f>
      </c>
      <c r="AM28" s="115" t="n">
        <f aca="false">IF(VLOOKUP(InputDataB_ModelSpecAssumptions!$D$30,DataSummary!$A$111:$B$112,2,FALSE())=1,AM26,AM27)</f>
      </c>
      <c r="AN28" s="115" t="n">
        <f aca="false">IF(VLOOKUP(InputDataB_ModelSpecAssumptions!$D$30,DataSummary!$A$111:$B$112,2,FALSE())=1,AN26,AN27)</f>
      </c>
      <c r="AO28" s="115" t="n">
        <f aca="false">IF(VLOOKUP(InputDataB_ModelSpecAssumptions!$D$30,DataSummary!$A$111:$B$112,2,FALSE())=1,AO26,AO27)</f>
      </c>
      <c r="AP28" s="115" t="n">
        <f aca="false">IF(VLOOKUP(InputDataB_ModelSpecAssumptions!$D$30,DataSummary!$A$111:$B$112,2,FALSE())=1,AP26,AP27)</f>
      </c>
      <c r="AQ28" s="115" t="n">
        <f aca="false">IF(VLOOKUP(InputDataB_ModelSpecAssumptions!$D$30,DataSummary!$A$111:$B$112,2,FALSE())=1,AQ26,AQ27)</f>
      </c>
      <c r="AR28" s="115" t="n">
        <f aca="false">IF(VLOOKUP(InputDataB_ModelSpecAssumptions!$D$30,DataSummary!$A$111:$B$112,2,FALSE())=1,AR26,AR27)</f>
      </c>
      <c r="AS28" s="115" t="n">
        <f aca="false">IF(VLOOKUP(InputDataB_ModelSpecAssumptions!$D$30,DataSummary!$A$111:$B$112,2,FALSE())=1,AS26,AS27)</f>
      </c>
      <c r="AT28" s="115" t="n">
        <f aca="false">IF(VLOOKUP(InputDataB_ModelSpecAssumptions!$D$30,DataSummary!$A$111:$B$112,2,FALSE())=1,AT26,AT27)</f>
      </c>
      <c r="AU28" s="115" t="n">
        <f aca="false">IF(VLOOKUP(InputDataB_ModelSpecAssumptions!$D$30,DataSummary!$A$111:$B$112,2,FALSE())=1,AU26,AU27)</f>
      </c>
      <c r="AV28" s="115" t="n">
        <f aca="false">IF(VLOOKUP(InputDataB_ModelSpecAssumptions!$D$30,DataSummary!$A$111:$B$112,2,FALSE())=1,AV26,AV27)</f>
      </c>
      <c r="AW28" s="115" t="n">
        <f aca="false">IF(VLOOKUP(InputDataB_ModelSpecAssumptions!$D$30,DataSummary!$A$111:$B$112,2,FALSE())=1,AW26,AW27)</f>
      </c>
      <c r="AX28" s="115" t="n">
        <f aca="false">IF(VLOOKUP(InputDataB_ModelSpecAssumptions!$D$30,DataSummary!$A$111:$B$112,2,FALSE())=1,AX26,AX27)</f>
      </c>
      <c r="AY28" s="115" t="n">
        <f aca="false">IF(VLOOKUP(InputDataB_ModelSpecAssumptions!$D$30,DataSummary!$A$111:$B$112,2,FALSE())=1,AY26,AY27)</f>
      </c>
      <c r="AZ28" s="115" t="n">
        <f aca="false">IF(VLOOKUP(InputDataB_ModelSpecAssumptions!$D$30,DataSummary!$A$111:$B$112,2,FALSE())=1,AZ26,AZ27)</f>
      </c>
      <c r="BA28" s="115" t="n">
        <f aca="false">IF(VLOOKUP(InputDataB_ModelSpecAssumptions!$D$30,DataSummary!$A$111:$B$112,2,FALSE())=1,BA26,BA27)</f>
      </c>
      <c r="BB28" s="115" t="n">
        <f aca="false">IF(VLOOKUP(InputDataB_ModelSpecAssumptions!$D$30,DataSummary!$A$111:$B$112,2,FALSE())=1,BB26,BB27)</f>
      </c>
      <c r="BC28" s="115" t="n">
        <f aca="false">IF(VLOOKUP(InputDataB_ModelSpecAssumptions!$D$30,DataSummary!$A$111:$B$112,2,FALSE())=1,BC26,BC27)</f>
      </c>
      <c r="BD28" s="115" t="n">
        <f aca="false">IF(VLOOKUP(InputDataB_ModelSpecAssumptions!$D$30,DataSummary!$A$111:$B$112,2,FALSE())=1,BD26,BD27)</f>
      </c>
      <c r="BE28" s="115" t="n">
        <f aca="false">IF(VLOOKUP(InputDataB_ModelSpecAssumptions!$D$30,DataSummary!$A$111:$B$112,2,FALSE())=1,BE26,BE27)</f>
      </c>
      <c r="BF28" s="115" t="n">
        <f aca="false">IF(VLOOKUP(InputDataB_ModelSpecAssumptions!$D$30,DataSummary!$A$111:$B$112,2,FALSE())=1,BF26,BF27)</f>
      </c>
      <c r="BG28" s="115" t="n">
        <f aca="false">IF(VLOOKUP(InputDataB_ModelSpecAssumptions!$D$30,DataSummary!$A$111:$B$112,2,FALSE())=1,BG26,BG27)</f>
      </c>
      <c r="BH28" s="115" t="n">
        <f aca="false">IF(VLOOKUP(InputDataB_ModelSpecAssumptions!$D$30,DataSummary!$A$111:$B$112,2,FALSE())=1,BH26,BH27)</f>
      </c>
      <c r="BI28" s="115" t="n">
        <f aca="false">IF(VLOOKUP(InputDataB_ModelSpecAssumptions!$D$30,DataSummary!$A$111:$B$112,2,FALSE())=1,BI26,BI27)</f>
      </c>
      <c r="BJ28" s="115" t="n">
        <f aca="false">IF(VLOOKUP(InputDataB_ModelSpecAssumptions!$D$30,DataSummary!$A$111:$B$112,2,FALSE())=1,BJ26,BJ27)</f>
      </c>
      <c r="BK28" s="115" t="n">
        <f aca="false">IF(VLOOKUP(InputDataB_ModelSpecAssumptions!$D$30,DataSummary!$A$111:$B$112,2,FALSE())=1,BK26,BK27)</f>
      </c>
      <c r="BL28" s="115" t="n">
        <f aca="false">IF(VLOOKUP(InputDataB_ModelSpecAssumptions!$D$30,DataSummary!$A$111:$B$112,2,FALSE())=1,BL26,BL27)</f>
      </c>
      <c r="BM28" s="115" t="n">
        <f aca="false">IF(VLOOKUP(InputDataB_ModelSpecAssumptions!$D$30,DataSummary!$A$111:$B$112,2,FALSE())=1,BM26,BM27)</f>
      </c>
      <c r="BN28" s="115" t="n">
        <f aca="false">IF(VLOOKUP(InputDataB_ModelSpecAssumptions!$D$30,DataSummary!$A$111:$B$112,2,FALSE())=1,BN26,BN27)</f>
      </c>
      <c r="BO28" s="115" t="n">
        <f aca="false">IF(VLOOKUP(InputDataB_ModelSpecAssumptions!$D$30,DataSummary!$A$111:$B$112,2,FALSE())=1,BO26,BO27)</f>
      </c>
      <c r="BP28" s="115" t="n">
        <f aca="false">IF(VLOOKUP(InputDataB_ModelSpecAssumptions!$D$30,DataSummary!$A$111:$B$112,2,FALSE())=1,BP26,BP27)</f>
      </c>
      <c r="BQ28" s="115" t="n">
        <f aca="false">IF(VLOOKUP(InputDataB_ModelSpecAssumptions!$D$30,DataSummary!$A$111:$B$112,2,FALSE())=1,BQ26,BQ27)</f>
      </c>
      <c r="BR28" s="115" t="n">
        <f aca="false">IF(VLOOKUP(InputDataB_ModelSpecAssumptions!$D$30,DataSummary!$A$111:$B$112,2,FALSE())=1,BR26,BR27)</f>
      </c>
      <c r="BS28" s="115" t="n">
        <f aca="false">IF(VLOOKUP(InputDataB_ModelSpecAssumptions!$D$30,DataSummary!$A$111:$B$112,2,FALSE())=1,BS26,BS27)</f>
      </c>
      <c r="BT28" s="115" t="n">
        <f aca="false">IF(VLOOKUP(InputDataB_ModelSpecAssumptions!$D$30,DataSummary!$A$111:$B$112,2,FALSE())=1,BT26,BT27)</f>
      </c>
      <c r="BU28" s="115" t="n">
        <f aca="false">IF(VLOOKUP(InputDataB_ModelSpecAssumptions!$D$30,DataSummary!$A$111:$B$112,2,FALSE())=1,BU26,BU27)</f>
      </c>
      <c r="BV28" s="115" t="n">
        <f aca="false">IF(VLOOKUP(InputDataB_ModelSpecAssumptions!$D$30,DataSummary!$A$111:$B$112,2,FALSE())=1,BV26,BV27)</f>
      </c>
      <c r="BW28" s="115" t="n">
        <f aca="false">IF(VLOOKUP(InputDataB_ModelSpecAssumptions!$D$30,DataSummary!$A$111:$B$112,2,FALSE())=1,BW26,BW27)</f>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c>
      <c r="G30" s="107" t="s">
        <v>120</v>
      </c>
      <c r="H30" s="112" t="str">
        <f aca="false">H28</f>
      </c>
      <c r="I30" s="109" t="n">
        <f aca="false">InputDataB_ModelSpecAssumptions!D28</f>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c>
      <c r="E31" s="187" t="n">
        <f aca="false">E28</f>
      </c>
      <c r="F31" s="136"/>
      <c r="G31" s="111" t="s">
        <v>124</v>
      </c>
      <c r="H31" s="108" t="s">
        <v>100</v>
      </c>
      <c r="I31" s="26" t="n">
        <f aca="false">E28</f>
      </c>
      <c r="J31" s="26" t="n">
        <f aca="false">IF(Submodel3s!F4&gt;InputDataB_ModelSpecAssumptions!$E$32,InputDataB_ModelSpecAssumptions!$E$31,I31+(InputDataB_ModelSpecAssumptions!$E$31-$I31)/(InputDataB_ModelSpecAssumptions!$E$32-InputDataA_GeneralAssumptions!$D$7))</f>
      </c>
      <c r="K31" s="26" t="n">
        <f aca="false">IF(Submodel3s!G4&gt;InputDataB_ModelSpecAssumptions!$E$32,InputDataB_ModelSpecAssumptions!$E$31,J31+(InputDataB_ModelSpecAssumptions!$E$31-$I31)/(InputDataB_ModelSpecAssumptions!$E$32-InputDataA_GeneralAssumptions!$D$7))</f>
      </c>
      <c r="L31" s="26" t="n">
        <f aca="false">IF(Submodel3s!H4&gt;InputDataB_ModelSpecAssumptions!$E$32,InputDataB_ModelSpecAssumptions!$E$31,K31+(InputDataB_ModelSpecAssumptions!$E$31-$I31)/(InputDataB_ModelSpecAssumptions!$E$32-InputDataA_GeneralAssumptions!$D$7))</f>
      </c>
      <c r="M31" s="26" t="n">
        <f aca="false">IF(Submodel3s!I4&gt;InputDataB_ModelSpecAssumptions!$E$32,InputDataB_ModelSpecAssumptions!$E$31,L31+(InputDataB_ModelSpecAssumptions!$E$31-$I31)/(InputDataB_ModelSpecAssumptions!$E$32-InputDataA_GeneralAssumptions!$D$7))</f>
      </c>
      <c r="N31" s="26" t="n">
        <f aca="false">IF(Submodel3s!J4&gt;InputDataB_ModelSpecAssumptions!$E$32,InputDataB_ModelSpecAssumptions!$E$31,M31+(InputDataB_ModelSpecAssumptions!$E$31-$I31)/(InputDataB_ModelSpecAssumptions!$E$32-InputDataA_GeneralAssumptions!$D$7))</f>
      </c>
      <c r="O31" s="26" t="n">
        <f aca="false">IF(Submodel3s!K4&gt;InputDataB_ModelSpecAssumptions!$E$32,InputDataB_ModelSpecAssumptions!$E$31,N31+(InputDataB_ModelSpecAssumptions!$E$31-$I31)/(InputDataB_ModelSpecAssumptions!$E$32-InputDataA_GeneralAssumptions!$D$7))</f>
      </c>
      <c r="P31" s="26" t="n">
        <f aca="false">IF(Submodel3s!L4&gt;InputDataB_ModelSpecAssumptions!$E$32,InputDataB_ModelSpecAssumptions!$E$31,O31+(InputDataB_ModelSpecAssumptions!$E$31-$I31)/(InputDataB_ModelSpecAssumptions!$E$32-InputDataA_GeneralAssumptions!$D$7))</f>
      </c>
      <c r="Q31" s="26" t="n">
        <f aca="false">IF(Submodel3s!M4&gt;InputDataB_ModelSpecAssumptions!$E$32,InputDataB_ModelSpecAssumptions!$E$31,P31+(InputDataB_ModelSpecAssumptions!$E$31-$I31)/(InputDataB_ModelSpecAssumptions!$E$32-InputDataA_GeneralAssumptions!$D$7))</f>
      </c>
      <c r="R31" s="26" t="n">
        <f aca="false">IF(Submodel3s!N4&gt;InputDataB_ModelSpecAssumptions!$E$32,InputDataB_ModelSpecAssumptions!$E$31,Q31+(InputDataB_ModelSpecAssumptions!$E$31-$I31)/(InputDataB_ModelSpecAssumptions!$E$32-InputDataA_GeneralAssumptions!$D$7))</f>
      </c>
      <c r="S31" s="26" t="n">
        <f aca="false">IF(Submodel3s!O4&gt;InputDataB_ModelSpecAssumptions!$E$32,InputDataB_ModelSpecAssumptions!$E$31,R31+(InputDataB_ModelSpecAssumptions!$E$31-$I31)/(InputDataB_ModelSpecAssumptions!$E$32-InputDataA_GeneralAssumptions!$D$7))</f>
      </c>
      <c r="T31" s="26" t="n">
        <f aca="false">IF(Submodel3s!P4&gt;InputDataB_ModelSpecAssumptions!$E$32,InputDataB_ModelSpecAssumptions!$E$31,S31+(InputDataB_ModelSpecAssumptions!$E$31-$I31)/(InputDataB_ModelSpecAssumptions!$E$32-InputDataA_GeneralAssumptions!$D$7))</f>
      </c>
      <c r="U31" s="26" t="n">
        <f aca="false">IF(Submodel3s!Q4&gt;InputDataB_ModelSpecAssumptions!$E$32,InputDataB_ModelSpecAssumptions!$E$31,T31+(InputDataB_ModelSpecAssumptions!$E$31-$I31)/(InputDataB_ModelSpecAssumptions!$E$32-InputDataA_GeneralAssumptions!$D$7))</f>
      </c>
      <c r="V31" s="26" t="n">
        <f aca="false">IF(Submodel3s!R4&gt;InputDataB_ModelSpecAssumptions!$E$32,InputDataB_ModelSpecAssumptions!$E$31,U31+(InputDataB_ModelSpecAssumptions!$E$31-$I31)/(InputDataB_ModelSpecAssumptions!$E$32-InputDataA_GeneralAssumptions!$D$7))</f>
      </c>
      <c r="W31" s="26" t="n">
        <f aca="false">IF(Submodel3s!S4&gt;InputDataB_ModelSpecAssumptions!$E$32,InputDataB_ModelSpecAssumptions!$E$31,V31+(InputDataB_ModelSpecAssumptions!$E$31-$I31)/(InputDataB_ModelSpecAssumptions!$E$32-InputDataA_GeneralAssumptions!$D$7))</f>
      </c>
      <c r="X31" s="26" t="n">
        <f aca="false">IF(Submodel3s!T4&gt;InputDataB_ModelSpecAssumptions!$E$32,InputDataB_ModelSpecAssumptions!$E$31,W31+(InputDataB_ModelSpecAssumptions!$E$31-$I31)/(InputDataB_ModelSpecAssumptions!$E$32-InputDataA_GeneralAssumptions!$D$7))</f>
      </c>
      <c r="Y31" s="26" t="n">
        <f aca="false">IF(Submodel3s!U4&gt;InputDataB_ModelSpecAssumptions!$E$32,InputDataB_ModelSpecAssumptions!$E$31,X31+(InputDataB_ModelSpecAssumptions!$E$31-$I31)/(InputDataB_ModelSpecAssumptions!$E$32-InputDataA_GeneralAssumptions!$D$7))</f>
      </c>
      <c r="Z31" s="26" t="n">
        <f aca="false">IF(Submodel3s!V4&gt;InputDataB_ModelSpecAssumptions!$E$32,InputDataB_ModelSpecAssumptions!$E$31,Y31+(InputDataB_ModelSpecAssumptions!$E$31-$I31)/(InputDataB_ModelSpecAssumptions!$E$32-InputDataA_GeneralAssumptions!$D$7))</f>
      </c>
      <c r="AA31" s="26" t="n">
        <f aca="false">IF(Submodel3s!W4&gt;InputDataB_ModelSpecAssumptions!$E$32,InputDataB_ModelSpecAssumptions!$E$31,Z31+(InputDataB_ModelSpecAssumptions!$E$31-$I31)/(InputDataB_ModelSpecAssumptions!$E$32-InputDataA_GeneralAssumptions!$D$7))</f>
      </c>
      <c r="AB31" s="26" t="n">
        <f aca="false">IF(Submodel3s!X4&gt;InputDataB_ModelSpecAssumptions!$E$32,InputDataB_ModelSpecAssumptions!$E$31,AA31+(InputDataB_ModelSpecAssumptions!$E$31-$I31)/(InputDataB_ModelSpecAssumptions!$E$32-InputDataA_GeneralAssumptions!$D$7))</f>
      </c>
      <c r="AC31" s="26" t="n">
        <f aca="false">IF(Submodel3s!Y4&gt;InputDataB_ModelSpecAssumptions!$E$32,InputDataB_ModelSpecAssumptions!$E$31,AB31+(InputDataB_ModelSpecAssumptions!$E$31-$I31)/(InputDataB_ModelSpecAssumptions!$E$32-InputDataA_GeneralAssumptions!$D$7))</f>
      </c>
      <c r="AD31" s="26" t="n">
        <f aca="false">IF(Submodel3s!Z4&gt;InputDataB_ModelSpecAssumptions!$E$32,InputDataB_ModelSpecAssumptions!$E$31,AC31+(InputDataB_ModelSpecAssumptions!$E$31-$I31)/(InputDataB_ModelSpecAssumptions!$E$32-InputDataA_GeneralAssumptions!$D$7))</f>
      </c>
      <c r="AE31" s="26" t="n">
        <f aca="false">IF(Submodel3s!AA4&gt;InputDataB_ModelSpecAssumptions!$E$32,InputDataB_ModelSpecAssumptions!$E$31,AD31+(InputDataB_ModelSpecAssumptions!$E$31-$I31)/(InputDataB_ModelSpecAssumptions!$E$32-InputDataA_GeneralAssumptions!$D$7))</f>
      </c>
      <c r="AF31" s="26" t="n">
        <f aca="false">IF(Submodel3s!AB4&gt;InputDataB_ModelSpecAssumptions!$E$32,InputDataB_ModelSpecAssumptions!$E$31,AE31+(InputDataB_ModelSpecAssumptions!$E$31-$I31)/(InputDataB_ModelSpecAssumptions!$E$32-InputDataA_GeneralAssumptions!$D$7))</f>
      </c>
      <c r="AG31" s="26" t="n">
        <f aca="false">IF(Submodel3s!AC4&gt;InputDataB_ModelSpecAssumptions!$E$32,InputDataB_ModelSpecAssumptions!$E$31,AF31+(InputDataB_ModelSpecAssumptions!$E$31-$I31)/(InputDataB_ModelSpecAssumptions!$E$32-InputDataA_GeneralAssumptions!$D$7))</f>
      </c>
      <c r="AH31" s="26" t="n">
        <f aca="false">IF(Submodel3s!AD4&gt;InputDataB_ModelSpecAssumptions!$E$32,InputDataB_ModelSpecAssumptions!$E$31,AG31+(InputDataB_ModelSpecAssumptions!$E$31-$I31)/(InputDataB_ModelSpecAssumptions!$E$32-InputDataA_GeneralAssumptions!$D$7))</f>
      </c>
      <c r="AI31" s="26" t="n">
        <f aca="false">IF(Submodel3s!AE4&gt;InputDataB_ModelSpecAssumptions!$E$32,InputDataB_ModelSpecAssumptions!$E$31,AH31+(InputDataB_ModelSpecAssumptions!$E$31-$I31)/(InputDataB_ModelSpecAssumptions!$E$32-InputDataA_GeneralAssumptions!$D$7))</f>
      </c>
      <c r="AJ31" s="26" t="n">
        <f aca="false">IF(Submodel3s!AF4&gt;InputDataB_ModelSpecAssumptions!$E$32,InputDataB_ModelSpecAssumptions!$E$31,AI31+(InputDataB_ModelSpecAssumptions!$E$31-$I31)/(InputDataB_ModelSpecAssumptions!$E$32-InputDataA_GeneralAssumptions!$D$7))</f>
      </c>
      <c r="AK31" s="26" t="n">
        <f aca="false">IF(Submodel3s!AG4&gt;InputDataB_ModelSpecAssumptions!$E$32,InputDataB_ModelSpecAssumptions!$E$31,AJ31+(InputDataB_ModelSpecAssumptions!$E$31-$I31)/(InputDataB_ModelSpecAssumptions!$E$32-InputDataA_GeneralAssumptions!$D$7))</f>
      </c>
      <c r="AL31" s="26" t="n">
        <f aca="false">IF(Submodel3s!AH4&gt;InputDataB_ModelSpecAssumptions!$E$32,InputDataB_ModelSpecAssumptions!$E$31,AK31+(InputDataB_ModelSpecAssumptions!$E$31-$I31)/(InputDataB_ModelSpecAssumptions!$E$32-InputDataA_GeneralAssumptions!$D$7))</f>
      </c>
      <c r="AM31" s="26" t="n">
        <f aca="false">IF(Submodel3s!AI4&gt;InputDataB_ModelSpecAssumptions!$E$32,InputDataB_ModelSpecAssumptions!$E$31,AL31+(InputDataB_ModelSpecAssumptions!$E$31-$I31)/(InputDataB_ModelSpecAssumptions!$E$32-InputDataA_GeneralAssumptions!$D$7))</f>
      </c>
      <c r="AN31" s="26" t="n">
        <f aca="false">IF(Submodel3s!AJ4&gt;InputDataB_ModelSpecAssumptions!$E$32,InputDataB_ModelSpecAssumptions!$E$31,AM31+(InputDataB_ModelSpecAssumptions!$E$31-$I31)/(InputDataB_ModelSpecAssumptions!$E$32-InputDataA_GeneralAssumptions!$D$7))</f>
      </c>
      <c r="AO31" s="26" t="n">
        <f aca="false">IF(Submodel3s!AK4&gt;InputDataB_ModelSpecAssumptions!$E$32,InputDataB_ModelSpecAssumptions!$E$31,AN31+(InputDataB_ModelSpecAssumptions!$E$31-$I31)/(InputDataB_ModelSpecAssumptions!$E$32-InputDataA_GeneralAssumptions!$D$7))</f>
      </c>
      <c r="AP31" s="26" t="n">
        <f aca="false">IF(Submodel3s!AL4&gt;InputDataB_ModelSpecAssumptions!$E$32,InputDataB_ModelSpecAssumptions!$E$31,AO31+(InputDataB_ModelSpecAssumptions!$E$31-$I31)/(InputDataB_ModelSpecAssumptions!$E$32-InputDataA_GeneralAssumptions!$D$7))</f>
      </c>
      <c r="AQ31" s="26" t="n">
        <f aca="false">IF(Submodel3s!AM4&gt;InputDataB_ModelSpecAssumptions!$E$32,InputDataB_ModelSpecAssumptions!$E$31,AP31+(InputDataB_ModelSpecAssumptions!$E$31-$I31)/(InputDataB_ModelSpecAssumptions!$E$32-InputDataA_GeneralAssumptions!$D$7))</f>
      </c>
      <c r="AR31" s="26" t="n">
        <f aca="false">IF(Submodel3s!AN4&gt;InputDataB_ModelSpecAssumptions!$E$32,InputDataB_ModelSpecAssumptions!$E$31,AQ31+(InputDataB_ModelSpecAssumptions!$E$31-$I31)/(InputDataB_ModelSpecAssumptions!$E$32-InputDataA_GeneralAssumptions!$D$7))</f>
      </c>
      <c r="AS31" s="26" t="n">
        <f aca="false">IF(Submodel3s!AO4&gt;InputDataB_ModelSpecAssumptions!$E$32,InputDataB_ModelSpecAssumptions!$E$31,AR31+(InputDataB_ModelSpecAssumptions!$E$31-$I31)/(InputDataB_ModelSpecAssumptions!$E$32-InputDataA_GeneralAssumptions!$D$7))</f>
      </c>
      <c r="AT31" s="26" t="n">
        <f aca="false">IF(Submodel3s!AP4&gt;InputDataB_ModelSpecAssumptions!$E$32,InputDataB_ModelSpecAssumptions!$E$31,AS31+(InputDataB_ModelSpecAssumptions!$E$31-$I31)/(InputDataB_ModelSpecAssumptions!$E$32-InputDataA_GeneralAssumptions!$D$7))</f>
      </c>
      <c r="AU31" s="26" t="n">
        <f aca="false">IF(Submodel3s!AQ4&gt;InputDataB_ModelSpecAssumptions!$E$32,InputDataB_ModelSpecAssumptions!$E$31,AT31+(InputDataB_ModelSpecAssumptions!$E$31-$I31)/(InputDataB_ModelSpecAssumptions!$E$32-InputDataA_GeneralAssumptions!$D$7))</f>
      </c>
      <c r="AV31" s="26" t="n">
        <f aca="false">IF(Submodel3s!AR4&gt;InputDataB_ModelSpecAssumptions!$E$32,InputDataB_ModelSpecAssumptions!$E$31,AU31+(InputDataB_ModelSpecAssumptions!$E$31-$I31)/(InputDataB_ModelSpecAssumptions!$E$32-InputDataA_GeneralAssumptions!$D$7))</f>
      </c>
      <c r="AW31" s="26" t="n">
        <f aca="false">IF(Submodel3s!AS4&gt;InputDataB_ModelSpecAssumptions!$E$32,InputDataB_ModelSpecAssumptions!$E$31,AV31+(InputDataB_ModelSpecAssumptions!$E$31-$I31)/(InputDataB_ModelSpecAssumptions!$E$32-InputDataA_GeneralAssumptions!$D$7))</f>
      </c>
      <c r="AX31" s="26" t="n">
        <f aca="false">IF(Submodel3s!AT4&gt;InputDataB_ModelSpecAssumptions!$E$32,InputDataB_ModelSpecAssumptions!$E$31,AW31+(InputDataB_ModelSpecAssumptions!$E$31-$I31)/(InputDataB_ModelSpecAssumptions!$E$32-InputDataA_GeneralAssumptions!$D$7))</f>
      </c>
      <c r="AY31" s="26" t="n">
        <f aca="false">IF(Submodel3s!AU4&gt;InputDataB_ModelSpecAssumptions!$E$32,InputDataB_ModelSpecAssumptions!$E$31,AX31+(InputDataB_ModelSpecAssumptions!$E$31-$I31)/(InputDataB_ModelSpecAssumptions!$E$32-InputDataA_GeneralAssumptions!$D$7))</f>
      </c>
      <c r="AZ31" s="26" t="n">
        <f aca="false">IF(Submodel3s!AV4&gt;InputDataB_ModelSpecAssumptions!$E$32,InputDataB_ModelSpecAssumptions!$E$31,AY31+(InputDataB_ModelSpecAssumptions!$E$31-$I31)/(InputDataB_ModelSpecAssumptions!$E$32-InputDataA_GeneralAssumptions!$D$7))</f>
      </c>
      <c r="BA31" s="26" t="n">
        <f aca="false">IF(Submodel3s!AW4&gt;InputDataB_ModelSpecAssumptions!$E$32,InputDataB_ModelSpecAssumptions!$E$31,AZ31+(InputDataB_ModelSpecAssumptions!$E$31-$I31)/(InputDataB_ModelSpecAssumptions!$E$32-InputDataA_GeneralAssumptions!$D$7))</f>
      </c>
      <c r="BB31" s="26" t="n">
        <f aca="false">IF(Submodel3s!AX4&gt;InputDataB_ModelSpecAssumptions!$E$32,InputDataB_ModelSpecAssumptions!$E$31,BA31+(InputDataB_ModelSpecAssumptions!$E$31-$I31)/(InputDataB_ModelSpecAssumptions!$E$32-InputDataA_GeneralAssumptions!$D$7))</f>
      </c>
      <c r="BC31" s="26" t="n">
        <f aca="false">IF(Submodel3s!AY4&gt;InputDataB_ModelSpecAssumptions!$E$32,InputDataB_ModelSpecAssumptions!$E$31,BB31+(InputDataB_ModelSpecAssumptions!$E$31-$I31)/(InputDataB_ModelSpecAssumptions!$E$32-InputDataA_GeneralAssumptions!$D$7))</f>
      </c>
      <c r="BD31" s="26" t="n">
        <f aca="false">IF(Submodel3s!AZ4&gt;InputDataB_ModelSpecAssumptions!$E$32,InputDataB_ModelSpecAssumptions!$E$31,BC31+(InputDataB_ModelSpecAssumptions!$E$31-$I31)/(InputDataB_ModelSpecAssumptions!$E$32-InputDataA_GeneralAssumptions!$D$7))</f>
      </c>
      <c r="BE31" s="26" t="n">
        <f aca="false">IF(Submodel3s!BA4&gt;InputDataB_ModelSpecAssumptions!$E$32,InputDataB_ModelSpecAssumptions!$E$31,BD31+(InputDataB_ModelSpecAssumptions!$E$31-$I31)/(InputDataB_ModelSpecAssumptions!$E$32-InputDataA_GeneralAssumptions!$D$7))</f>
      </c>
      <c r="BF31" s="26" t="n">
        <f aca="false">IF(Submodel3s!BB4&gt;InputDataB_ModelSpecAssumptions!$E$32,InputDataB_ModelSpecAssumptions!$E$31,BE31+(InputDataB_ModelSpecAssumptions!$E$31-$I31)/(InputDataB_ModelSpecAssumptions!$E$32-InputDataA_GeneralAssumptions!$D$7))</f>
      </c>
      <c r="BG31" s="26" t="n">
        <f aca="false">IF(Submodel3s!BC4&gt;InputDataB_ModelSpecAssumptions!$E$32,InputDataB_ModelSpecAssumptions!$E$31,BF31+(InputDataB_ModelSpecAssumptions!$E$31-$I31)/(InputDataB_ModelSpecAssumptions!$E$32-InputDataA_GeneralAssumptions!$D$7))</f>
      </c>
      <c r="BH31" s="26" t="n">
        <f aca="false">IF(Submodel3s!BD4&gt;InputDataB_ModelSpecAssumptions!$E$32,InputDataB_ModelSpecAssumptions!$E$31,BG31+(InputDataB_ModelSpecAssumptions!$E$31-$I31)/(InputDataB_ModelSpecAssumptions!$E$32-InputDataA_GeneralAssumptions!$D$7))</f>
      </c>
      <c r="BI31" s="26" t="n">
        <f aca="false">IF(Submodel3s!BE4&gt;InputDataB_ModelSpecAssumptions!$E$32,InputDataB_ModelSpecAssumptions!$E$31,BH31+(InputDataB_ModelSpecAssumptions!$E$31-$I31)/(InputDataB_ModelSpecAssumptions!$E$32-InputDataA_GeneralAssumptions!$D$7))</f>
      </c>
      <c r="BJ31" s="26" t="n">
        <f aca="false">IF(Submodel3s!BF4&gt;InputDataB_ModelSpecAssumptions!$E$32,InputDataB_ModelSpecAssumptions!$E$31,BI31+(InputDataB_ModelSpecAssumptions!$E$31-$I31)/(InputDataB_ModelSpecAssumptions!$E$32-InputDataA_GeneralAssumptions!$D$7))</f>
      </c>
      <c r="BK31" s="26" t="n">
        <f aca="false">IF(Submodel3s!BG4&gt;InputDataB_ModelSpecAssumptions!$E$32,InputDataB_ModelSpecAssumptions!$E$31,BJ31+(InputDataB_ModelSpecAssumptions!$E$31-$I31)/(InputDataB_ModelSpecAssumptions!$E$32-InputDataA_GeneralAssumptions!$D$7))</f>
      </c>
      <c r="BL31" s="26" t="n">
        <f aca="false">IF(Submodel3s!BH4&gt;InputDataB_ModelSpecAssumptions!$E$32,InputDataB_ModelSpecAssumptions!$E$31,BK31+(InputDataB_ModelSpecAssumptions!$E$31-$I31)/(InputDataB_ModelSpecAssumptions!$E$32-InputDataA_GeneralAssumptions!$D$7))</f>
      </c>
      <c r="BM31" s="26" t="n">
        <f aca="false">IF(Submodel3s!BI4&gt;InputDataB_ModelSpecAssumptions!$E$32,InputDataB_ModelSpecAssumptions!$E$31,BL31+(InputDataB_ModelSpecAssumptions!$E$31-$I31)/(InputDataB_ModelSpecAssumptions!$E$32-InputDataA_GeneralAssumptions!$D$7))</f>
      </c>
      <c r="BN31" s="26" t="n">
        <f aca="false">IF(Submodel3s!BJ4&gt;InputDataB_ModelSpecAssumptions!$E$32,InputDataB_ModelSpecAssumptions!$E$31,BM31+(InputDataB_ModelSpecAssumptions!$E$31-$I31)/(InputDataB_ModelSpecAssumptions!$E$32-InputDataA_GeneralAssumptions!$D$7))</f>
      </c>
      <c r="BO31" s="26" t="n">
        <f aca="false">IF(Submodel3s!BK4&gt;InputDataB_ModelSpecAssumptions!$E$32,InputDataB_ModelSpecAssumptions!$E$31,BN31+(InputDataB_ModelSpecAssumptions!$E$31-$I31)/(InputDataB_ModelSpecAssumptions!$E$32-InputDataA_GeneralAssumptions!$D$7))</f>
      </c>
      <c r="BP31" s="26" t="n">
        <f aca="false">IF(Submodel3s!BL4&gt;InputDataB_ModelSpecAssumptions!$E$32,InputDataB_ModelSpecAssumptions!$E$31,BO31+(InputDataB_ModelSpecAssumptions!$E$31-$I31)/(InputDataB_ModelSpecAssumptions!$E$32-InputDataA_GeneralAssumptions!$D$7))</f>
      </c>
      <c r="BQ31" s="26" t="n">
        <f aca="false">IF(Submodel3s!BM4&gt;InputDataB_ModelSpecAssumptions!$E$32,InputDataB_ModelSpecAssumptions!$E$31,BP31+(InputDataB_ModelSpecAssumptions!$E$31-$I31)/(InputDataB_ModelSpecAssumptions!$E$32-InputDataA_GeneralAssumptions!$D$7))</f>
      </c>
      <c r="BR31" s="26" t="n">
        <f aca="false">IF(Submodel3s!BN4&gt;InputDataB_ModelSpecAssumptions!$E$32,InputDataB_ModelSpecAssumptions!$E$31,BQ31+(InputDataB_ModelSpecAssumptions!$E$31-$I31)/(InputDataB_ModelSpecAssumptions!$E$32-InputDataA_GeneralAssumptions!$D$7))</f>
      </c>
      <c r="BS31" s="26" t="n">
        <f aca="false">IF(Submodel3s!BO4&gt;InputDataB_ModelSpecAssumptions!$E$32,InputDataB_ModelSpecAssumptions!$E$31,BR31+(InputDataB_ModelSpecAssumptions!$E$31-$I31)/(InputDataB_ModelSpecAssumptions!$E$32-InputDataA_GeneralAssumptions!$D$7))</f>
      </c>
      <c r="BT31" s="26" t="n">
        <f aca="false">IF(Submodel3s!BP4&gt;InputDataB_ModelSpecAssumptions!$E$32,InputDataB_ModelSpecAssumptions!$E$31,BS31+(InputDataB_ModelSpecAssumptions!$E$31-$I31)/(InputDataB_ModelSpecAssumptions!$E$32-InputDataA_GeneralAssumptions!$D$7))</f>
      </c>
      <c r="BU31" s="26" t="n">
        <f aca="false">IF(Submodel3s!BQ4&gt;InputDataB_ModelSpecAssumptions!$E$32,InputDataB_ModelSpecAssumptions!$E$31,BT31+(InputDataB_ModelSpecAssumptions!$E$31-$I31)/(InputDataB_ModelSpecAssumptions!$E$32-InputDataA_GeneralAssumptions!$D$7))</f>
      </c>
      <c r="BV31" s="26" t="n">
        <f aca="false">IF(Submodel3s!BR4&gt;InputDataB_ModelSpecAssumptions!$E$32,InputDataB_ModelSpecAssumptions!$E$31,BU31+(InputDataB_ModelSpecAssumptions!$E$31-$I31)/(InputDataB_ModelSpecAssumptions!$E$32-InputDataA_GeneralAssumptions!$D$7))</f>
      </c>
      <c r="BW31" s="26" t="n">
        <f aca="false">IF(Submodel3s!BS4&gt;InputDataB_ModelSpecAssumptions!$E$32,InputDataB_ModelSpecAssumptions!$E$31,BV31+(InputDataB_ModelSpecAssumptions!$E$31-$I31)/(InputDataB_ModelSpecAssumptions!$E$32-InputDataA_GeneralAssumptions!$D$7))</f>
      </c>
    </row>
    <row r="32" customFormat="false" ht="15.75" hidden="false" customHeight="false" outlineLevel="0" collapsed="false">
      <c r="B32" s="326" t="s">
        <v>263</v>
      </c>
      <c r="C32" s="327" t="s">
        <v>94</v>
      </c>
      <c r="D32" s="137" t="n">
        <v>2030</v>
      </c>
      <c r="E32" s="56" t="n">
        <f aca="false">D32</f>
      </c>
      <c r="F32" s="136"/>
      <c r="G32" s="132" t="s">
        <v>132</v>
      </c>
      <c r="H32" s="112" t="str">
        <f aca="false">H31</f>
      </c>
      <c r="I32" s="115" t="n">
        <f aca="false">IF(VLOOKUP(InputDataB_ModelSpecAssumptions!$D$30,DataSummary!$A$111:$B$112,2,FALSE())=1,I30,I31)</f>
      </c>
      <c r="J32" s="115" t="n">
        <f aca="false">IF(VLOOKUP(InputDataB_ModelSpecAssumptions!$D$30,DataSummary!$A$111:$B$112,2,FALSE())=1,J30,J31)</f>
      </c>
      <c r="K32" s="115" t="n">
        <f aca="false">IF(VLOOKUP(InputDataB_ModelSpecAssumptions!$D$30,DataSummary!$A$111:$B$112,2,FALSE())=1,K30,K31)</f>
      </c>
      <c r="L32" s="115" t="n">
        <f aca="false">IF(VLOOKUP(InputDataB_ModelSpecAssumptions!$D$30,DataSummary!$A$111:$B$112,2,FALSE())=1,L30,L31)</f>
      </c>
      <c r="M32" s="115" t="n">
        <f aca="false">IF(VLOOKUP(InputDataB_ModelSpecAssumptions!$D$30,DataSummary!$A$111:$B$112,2,FALSE())=1,M30,M31)</f>
      </c>
      <c r="N32" s="115" t="n">
        <f aca="false">IF(VLOOKUP(InputDataB_ModelSpecAssumptions!$D$30,DataSummary!$A$111:$B$112,2,FALSE())=1,N30,N31)</f>
      </c>
      <c r="O32" s="115" t="n">
        <f aca="false">IF(VLOOKUP(InputDataB_ModelSpecAssumptions!$D$30,DataSummary!$A$111:$B$112,2,FALSE())=1,O30,O31)</f>
      </c>
      <c r="P32" s="115" t="n">
        <f aca="false">IF(VLOOKUP(InputDataB_ModelSpecAssumptions!$D$30,DataSummary!$A$111:$B$112,2,FALSE())=1,P30,P31)</f>
      </c>
      <c r="Q32" s="115" t="n">
        <f aca="false">IF(VLOOKUP(InputDataB_ModelSpecAssumptions!$D$30,DataSummary!$A$111:$B$112,2,FALSE())=1,Q30,Q31)</f>
      </c>
      <c r="R32" s="115" t="n">
        <f aca="false">IF(VLOOKUP(InputDataB_ModelSpecAssumptions!$D$30,DataSummary!$A$111:$B$112,2,FALSE())=1,R30,R31)</f>
      </c>
      <c r="S32" s="115" t="n">
        <f aca="false">IF(VLOOKUP(InputDataB_ModelSpecAssumptions!$D$30,DataSummary!$A$111:$B$112,2,FALSE())=1,S30,S31)</f>
      </c>
      <c r="T32" s="115" t="n">
        <f aca="false">IF(VLOOKUP(InputDataB_ModelSpecAssumptions!$D$30,DataSummary!$A$111:$B$112,2,FALSE())=1,T30,T31)</f>
      </c>
      <c r="U32" s="115" t="n">
        <f aca="false">IF(VLOOKUP(InputDataB_ModelSpecAssumptions!$D$30,DataSummary!$A$111:$B$112,2,FALSE())=1,U30,U31)</f>
      </c>
      <c r="V32" s="115" t="n">
        <f aca="false">IF(VLOOKUP(InputDataB_ModelSpecAssumptions!$D$30,DataSummary!$A$111:$B$112,2,FALSE())=1,V30,V31)</f>
      </c>
      <c r="W32" s="115" t="n">
        <f aca="false">IF(VLOOKUP(InputDataB_ModelSpecAssumptions!$D$30,DataSummary!$A$111:$B$112,2,FALSE())=1,W30,W31)</f>
      </c>
      <c r="X32" s="115" t="n">
        <f aca="false">IF(VLOOKUP(InputDataB_ModelSpecAssumptions!$D$30,DataSummary!$A$111:$B$112,2,FALSE())=1,X30,X31)</f>
      </c>
      <c r="Y32" s="115" t="n">
        <f aca="false">IF(VLOOKUP(InputDataB_ModelSpecAssumptions!$D$30,DataSummary!$A$111:$B$112,2,FALSE())=1,Y30,Y31)</f>
      </c>
      <c r="Z32" s="115" t="n">
        <f aca="false">IF(VLOOKUP(InputDataB_ModelSpecAssumptions!$D$30,DataSummary!$A$111:$B$112,2,FALSE())=1,Z30,Z31)</f>
      </c>
      <c r="AA32" s="115" t="n">
        <f aca="false">IF(VLOOKUP(InputDataB_ModelSpecAssumptions!$D$30,DataSummary!$A$111:$B$112,2,FALSE())=1,AA30,AA31)</f>
      </c>
      <c r="AB32" s="115" t="n">
        <f aca="false">IF(VLOOKUP(InputDataB_ModelSpecAssumptions!$D$30,DataSummary!$A$111:$B$112,2,FALSE())=1,AB30,AB31)</f>
      </c>
      <c r="AC32" s="115" t="n">
        <f aca="false">IF(VLOOKUP(InputDataB_ModelSpecAssumptions!$D$30,DataSummary!$A$111:$B$112,2,FALSE())=1,AC30,AC31)</f>
      </c>
      <c r="AD32" s="115" t="n">
        <f aca="false">IF(VLOOKUP(InputDataB_ModelSpecAssumptions!$D$30,DataSummary!$A$111:$B$112,2,FALSE())=1,AD30,AD31)</f>
      </c>
      <c r="AE32" s="115" t="n">
        <f aca="false">IF(VLOOKUP(InputDataB_ModelSpecAssumptions!$D$30,DataSummary!$A$111:$B$112,2,FALSE())=1,AE30,AE31)</f>
      </c>
      <c r="AF32" s="115" t="n">
        <f aca="false">IF(VLOOKUP(InputDataB_ModelSpecAssumptions!$D$30,DataSummary!$A$111:$B$112,2,FALSE())=1,AF30,AF31)</f>
      </c>
      <c r="AG32" s="115" t="n">
        <f aca="false">IF(VLOOKUP(InputDataB_ModelSpecAssumptions!$D$30,DataSummary!$A$111:$B$112,2,FALSE())=1,AG30,AG31)</f>
      </c>
      <c r="AH32" s="115" t="n">
        <f aca="false">IF(VLOOKUP(InputDataB_ModelSpecAssumptions!$D$30,DataSummary!$A$111:$B$112,2,FALSE())=1,AH30,AH31)</f>
      </c>
      <c r="AI32" s="115" t="n">
        <f aca="false">IF(VLOOKUP(InputDataB_ModelSpecAssumptions!$D$30,DataSummary!$A$111:$B$112,2,FALSE())=1,AI30,AI31)</f>
      </c>
      <c r="AJ32" s="115" t="n">
        <f aca="false">IF(VLOOKUP(InputDataB_ModelSpecAssumptions!$D$30,DataSummary!$A$111:$B$112,2,FALSE())=1,AJ30,AJ31)</f>
      </c>
      <c r="AK32" s="115" t="n">
        <f aca="false">IF(VLOOKUP(InputDataB_ModelSpecAssumptions!$D$30,DataSummary!$A$111:$B$112,2,FALSE())=1,AK30,AK31)</f>
      </c>
      <c r="AL32" s="115" t="n">
        <f aca="false">IF(VLOOKUP(InputDataB_ModelSpecAssumptions!$D$30,DataSummary!$A$111:$B$112,2,FALSE())=1,AL30,AL31)</f>
      </c>
      <c r="AM32" s="115" t="n">
        <f aca="false">IF(VLOOKUP(InputDataB_ModelSpecAssumptions!$D$30,DataSummary!$A$111:$B$112,2,FALSE())=1,AM30,AM31)</f>
      </c>
      <c r="AN32" s="115" t="n">
        <f aca="false">IF(VLOOKUP(InputDataB_ModelSpecAssumptions!$D$30,DataSummary!$A$111:$B$112,2,FALSE())=1,AN30,AN31)</f>
      </c>
      <c r="AO32" s="115" t="n">
        <f aca="false">IF(VLOOKUP(InputDataB_ModelSpecAssumptions!$D$30,DataSummary!$A$111:$B$112,2,FALSE())=1,AO30,AO31)</f>
      </c>
      <c r="AP32" s="115" t="n">
        <f aca="false">IF(VLOOKUP(InputDataB_ModelSpecAssumptions!$D$30,DataSummary!$A$111:$B$112,2,FALSE())=1,AP30,AP31)</f>
      </c>
      <c r="AQ32" s="115" t="n">
        <f aca="false">IF(VLOOKUP(InputDataB_ModelSpecAssumptions!$D$30,DataSummary!$A$111:$B$112,2,FALSE())=1,AQ30,AQ31)</f>
      </c>
      <c r="AR32" s="115" t="n">
        <f aca="false">IF(VLOOKUP(InputDataB_ModelSpecAssumptions!$D$30,DataSummary!$A$111:$B$112,2,FALSE())=1,AR30,AR31)</f>
      </c>
      <c r="AS32" s="115" t="n">
        <f aca="false">IF(VLOOKUP(InputDataB_ModelSpecAssumptions!$D$30,DataSummary!$A$111:$B$112,2,FALSE())=1,AS30,AS31)</f>
      </c>
      <c r="AT32" s="115" t="n">
        <f aca="false">IF(VLOOKUP(InputDataB_ModelSpecAssumptions!$D$30,DataSummary!$A$111:$B$112,2,FALSE())=1,AT30,AT31)</f>
      </c>
      <c r="AU32" s="115" t="n">
        <f aca="false">IF(VLOOKUP(InputDataB_ModelSpecAssumptions!$D$30,DataSummary!$A$111:$B$112,2,FALSE())=1,AU30,AU31)</f>
      </c>
      <c r="AV32" s="115" t="n">
        <f aca="false">IF(VLOOKUP(InputDataB_ModelSpecAssumptions!$D$30,DataSummary!$A$111:$B$112,2,FALSE())=1,AV30,AV31)</f>
      </c>
      <c r="AW32" s="115" t="n">
        <f aca="false">IF(VLOOKUP(InputDataB_ModelSpecAssumptions!$D$30,DataSummary!$A$111:$B$112,2,FALSE())=1,AW30,AW31)</f>
      </c>
      <c r="AX32" s="115" t="n">
        <f aca="false">IF(VLOOKUP(InputDataB_ModelSpecAssumptions!$D$30,DataSummary!$A$111:$B$112,2,FALSE())=1,AX30,AX31)</f>
      </c>
      <c r="AY32" s="115" t="n">
        <f aca="false">IF(VLOOKUP(InputDataB_ModelSpecAssumptions!$D$30,DataSummary!$A$111:$B$112,2,FALSE())=1,AY30,AY31)</f>
      </c>
      <c r="AZ32" s="115" t="n">
        <f aca="false">IF(VLOOKUP(InputDataB_ModelSpecAssumptions!$D$30,DataSummary!$A$111:$B$112,2,FALSE())=1,AZ30,AZ31)</f>
      </c>
      <c r="BA32" s="115" t="n">
        <f aca="false">IF(VLOOKUP(InputDataB_ModelSpecAssumptions!$D$30,DataSummary!$A$111:$B$112,2,FALSE())=1,BA30,BA31)</f>
      </c>
      <c r="BB32" s="115" t="n">
        <f aca="false">IF(VLOOKUP(InputDataB_ModelSpecAssumptions!$D$30,DataSummary!$A$111:$B$112,2,FALSE())=1,BB30,BB31)</f>
      </c>
      <c r="BC32" s="115" t="n">
        <f aca="false">IF(VLOOKUP(InputDataB_ModelSpecAssumptions!$D$30,DataSummary!$A$111:$B$112,2,FALSE())=1,BC30,BC31)</f>
      </c>
      <c r="BD32" s="115" t="n">
        <f aca="false">IF(VLOOKUP(InputDataB_ModelSpecAssumptions!$D$30,DataSummary!$A$111:$B$112,2,FALSE())=1,BD30,BD31)</f>
      </c>
      <c r="BE32" s="115" t="n">
        <f aca="false">IF(VLOOKUP(InputDataB_ModelSpecAssumptions!$D$30,DataSummary!$A$111:$B$112,2,FALSE())=1,BE30,BE31)</f>
      </c>
      <c r="BF32" s="115" t="n">
        <f aca="false">IF(VLOOKUP(InputDataB_ModelSpecAssumptions!$D$30,DataSummary!$A$111:$B$112,2,FALSE())=1,BF30,BF31)</f>
      </c>
      <c r="BG32" s="115" t="n">
        <f aca="false">IF(VLOOKUP(InputDataB_ModelSpecAssumptions!$D$30,DataSummary!$A$111:$B$112,2,FALSE())=1,BG30,BG31)</f>
      </c>
      <c r="BH32" s="115" t="n">
        <f aca="false">IF(VLOOKUP(InputDataB_ModelSpecAssumptions!$D$30,DataSummary!$A$111:$B$112,2,FALSE())=1,BH30,BH31)</f>
      </c>
      <c r="BI32" s="115" t="n">
        <f aca="false">IF(VLOOKUP(InputDataB_ModelSpecAssumptions!$D$30,DataSummary!$A$111:$B$112,2,FALSE())=1,BI30,BI31)</f>
      </c>
      <c r="BJ32" s="115" t="n">
        <f aca="false">IF(VLOOKUP(InputDataB_ModelSpecAssumptions!$D$30,DataSummary!$A$111:$B$112,2,FALSE())=1,BJ30,BJ31)</f>
      </c>
      <c r="BK32" s="115" t="n">
        <f aca="false">IF(VLOOKUP(InputDataB_ModelSpecAssumptions!$D$30,DataSummary!$A$111:$B$112,2,FALSE())=1,BK30,BK31)</f>
      </c>
      <c r="BL32" s="115" t="n">
        <f aca="false">IF(VLOOKUP(InputDataB_ModelSpecAssumptions!$D$30,DataSummary!$A$111:$B$112,2,FALSE())=1,BL30,BL31)</f>
      </c>
      <c r="BM32" s="115" t="n">
        <f aca="false">IF(VLOOKUP(InputDataB_ModelSpecAssumptions!$D$30,DataSummary!$A$111:$B$112,2,FALSE())=1,BM30,BM31)</f>
      </c>
      <c r="BN32" s="115" t="n">
        <f aca="false">IF(VLOOKUP(InputDataB_ModelSpecAssumptions!$D$30,DataSummary!$A$111:$B$112,2,FALSE())=1,BN30,BN31)</f>
      </c>
      <c r="BO32" s="115" t="n">
        <f aca="false">IF(VLOOKUP(InputDataB_ModelSpecAssumptions!$D$30,DataSummary!$A$111:$B$112,2,FALSE())=1,BO30,BO31)</f>
      </c>
      <c r="BP32" s="115" t="n">
        <f aca="false">IF(VLOOKUP(InputDataB_ModelSpecAssumptions!$D$30,DataSummary!$A$111:$B$112,2,FALSE())=1,BP30,BP31)</f>
      </c>
      <c r="BQ32" s="115" t="n">
        <f aca="false">IF(VLOOKUP(InputDataB_ModelSpecAssumptions!$D$30,DataSummary!$A$111:$B$112,2,FALSE())=1,BQ30,BQ31)</f>
      </c>
      <c r="BR32" s="115" t="n">
        <f aca="false">IF(VLOOKUP(InputDataB_ModelSpecAssumptions!$D$30,DataSummary!$A$111:$B$112,2,FALSE())=1,BR30,BR31)</f>
      </c>
      <c r="BS32" s="115" t="n">
        <f aca="false">IF(VLOOKUP(InputDataB_ModelSpecAssumptions!$D$30,DataSummary!$A$111:$B$112,2,FALSE())=1,BS30,BS31)</f>
      </c>
      <c r="BT32" s="115" t="n">
        <f aca="false">IF(VLOOKUP(InputDataB_ModelSpecAssumptions!$D$30,DataSummary!$A$111:$B$112,2,FALSE())=1,BT30,BT31)</f>
      </c>
      <c r="BU32" s="115" t="n">
        <f aca="false">IF(VLOOKUP(InputDataB_ModelSpecAssumptions!$D$30,DataSummary!$A$111:$B$112,2,FALSE())=1,BU30,BU31)</f>
      </c>
      <c r="BV32" s="115" t="n">
        <f aca="false">IF(VLOOKUP(InputDataB_ModelSpecAssumptions!$D$30,DataSummary!$A$111:$B$112,2,FALSE())=1,BV30,BV31)</f>
      </c>
      <c r="BW32" s="115" t="n">
        <f aca="false">IF(VLOOKUP(InputDataB_ModelSpecAssumptions!$D$30,DataSummary!$A$111:$B$112,2,FALSE())=1,BW30,BW31)</f>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c>
      <c r="E1" s="341" t="n">
        <f aca="false">D1+1</f>
      </c>
      <c r="F1" s="341" t="n">
        <f aca="false">E1+1</f>
      </c>
      <c r="G1" s="341" t="n">
        <f aca="false">F1+1</f>
      </c>
      <c r="H1" s="341" t="n">
        <f aca="false">G1+1</f>
      </c>
      <c r="I1" s="341" t="n">
        <f aca="false">H1+1</f>
      </c>
      <c r="J1" s="341" t="n">
        <f aca="false">I1+1</f>
      </c>
      <c r="K1" s="341" t="n">
        <f aca="false">J1+1</f>
      </c>
      <c r="L1" s="341" t="n">
        <f aca="false">K1+1</f>
      </c>
      <c r="M1" s="341" t="n">
        <f aca="false">L1+1</f>
      </c>
      <c r="N1" s="341" t="n">
        <f aca="false">M1+1</f>
      </c>
      <c r="O1" s="341" t="n">
        <f aca="false">N1+1</f>
      </c>
      <c r="P1" s="341" t="n">
        <f aca="false">O1+1</f>
      </c>
      <c r="Q1" s="341" t="n">
        <f aca="false">P1+1</f>
      </c>
      <c r="R1" s="341" t="n">
        <f aca="false">Q1+1</f>
      </c>
      <c r="S1" s="341" t="n">
        <f aca="false">R1+1</f>
      </c>
      <c r="T1" s="341" t="n">
        <f aca="false">S1+1</f>
      </c>
      <c r="U1" s="341" t="n">
        <f aca="false">T1+1</f>
      </c>
      <c r="V1" s="341" t="n">
        <f aca="false">U1+1</f>
      </c>
      <c r="W1" s="341" t="n">
        <f aca="false">V1+1</f>
      </c>
      <c r="X1" s="341" t="n">
        <f aca="false">W1+1</f>
      </c>
      <c r="Y1" s="341" t="n">
        <f aca="false">X1+1</f>
      </c>
      <c r="Z1" s="341" t="n">
        <f aca="false">Y1+1</f>
      </c>
      <c r="AA1" s="341" t="n">
        <f aca="false">Z1+1</f>
      </c>
      <c r="AB1" s="341" t="n">
        <f aca="false">AA1+1</f>
      </c>
      <c r="AC1" s="341" t="n">
        <f aca="false">AB1+1</f>
      </c>
      <c r="AD1" s="341" t="n">
        <f aca="false">AC1+1</f>
      </c>
      <c r="AE1" s="341" t="n">
        <f aca="false">AD1+1</f>
      </c>
      <c r="AF1" s="341" t="n">
        <f aca="false">AE1+1</f>
      </c>
      <c r="AG1" s="341" t="n">
        <f aca="false">AF1+1</f>
      </c>
      <c r="AH1" s="341" t="n">
        <f aca="false">AG1+1</f>
      </c>
      <c r="AI1" s="341" t="n">
        <f aca="false">AH1+1</f>
      </c>
      <c r="AJ1" s="341" t="n">
        <f aca="false">AI1+1</f>
      </c>
      <c r="AK1" s="341" t="n">
        <f aca="false">AJ1+1</f>
      </c>
      <c r="AL1" s="341" t="n">
        <f aca="false">AK1+1</f>
      </c>
      <c r="AM1" s="341" t="n">
        <f aca="false">AL1+1</f>
      </c>
      <c r="AN1" s="341" t="n">
        <f aca="false">AM1+1</f>
      </c>
      <c r="AO1" s="341" t="n">
        <f aca="false">AN1+1</f>
      </c>
      <c r="AP1" s="341" t="n">
        <f aca="false">AO1+1</f>
      </c>
      <c r="AQ1" s="341" t="n">
        <f aca="false">AP1+1</f>
      </c>
      <c r="AR1" s="341" t="n">
        <f aca="false">AQ1+1</f>
      </c>
      <c r="AS1" s="341" t="n">
        <f aca="false">AR1+1</f>
      </c>
      <c r="AT1" s="341" t="n">
        <f aca="false">AS1+1</f>
      </c>
      <c r="AU1" s="341" t="n">
        <f aca="false">AT1+1</f>
      </c>
      <c r="AV1" s="341" t="n">
        <f aca="false">AU1+1</f>
      </c>
      <c r="AW1" s="341" t="n">
        <f aca="false">AV1+1</f>
      </c>
      <c r="AX1" s="341" t="n">
        <f aca="false">AW1+1</f>
      </c>
      <c r="AY1" s="341" t="n">
        <f aca="false">AX1+1</f>
      </c>
      <c r="AZ1" s="341" t="n">
        <f aca="false">AY1+1</f>
      </c>
      <c r="BA1" s="341" t="n">
        <f aca="false">AZ1+1</f>
      </c>
      <c r="BB1" s="341" t="n">
        <f aca="false">BA1+1</f>
      </c>
      <c r="BC1" s="341" t="n">
        <f aca="false">BB1+1</f>
      </c>
      <c r="BD1" s="341" t="n">
        <f aca="false">BC1+1</f>
      </c>
      <c r="BE1" s="341" t="n">
        <f aca="false">BD1+1</f>
      </c>
      <c r="BF1" s="341" t="n">
        <f aca="false">BE1+1</f>
      </c>
      <c r="BG1" s="341" t="n">
        <f aca="false">BF1+1</f>
      </c>
      <c r="BH1" s="341" t="n">
        <f aca="false">BG1+1</f>
      </c>
      <c r="BI1" s="341" t="n">
        <f aca="false">BH1+1</f>
      </c>
      <c r="BJ1" s="341" t="n">
        <f aca="false">BI1+1</f>
      </c>
      <c r="BK1" s="341" t="n">
        <f aca="false">BJ1+1</f>
      </c>
      <c r="BL1" s="341" t="n">
        <f aca="false">BK1+1</f>
      </c>
      <c r="BM1" s="341" t="n">
        <f aca="false">BL1+1</f>
      </c>
      <c r="BN1" s="341" t="n">
        <f aca="false">BM1+1</f>
      </c>
      <c r="BO1" s="341" t="n">
        <f aca="false">BN1+1</f>
      </c>
      <c r="BP1" s="341" t="n">
        <f aca="false">BO1+1</f>
      </c>
      <c r="BQ1" s="341" t="n">
        <f aca="false">BP1+1</f>
      </c>
      <c r="BR1" s="341" t="n">
        <f aca="false">BQ1+1</f>
      </c>
      <c r="BS1" s="341" t="n">
        <f aca="false">BR1+1</f>
      </c>
      <c r="BT1" s="341" t="n">
        <f aca="false">BS1+1</f>
      </c>
      <c r="BU1" s="341" t="n">
        <f aca="false">BT1+1</f>
      </c>
      <c r="BV1" s="341" t="n">
        <f aca="false">BU1+1</f>
      </c>
      <c r="BW1" s="341" t="n">
        <f aca="false">BV1+1</f>
      </c>
      <c r="BX1" s="341" t="n">
        <f aca="false">BW1+1</f>
      </c>
      <c r="BY1" s="341" t="n">
        <f aca="false">BX1+1</f>
      </c>
      <c r="BZ1" s="341" t="n">
        <f aca="false">BY1+1</f>
      </c>
      <c r="CA1" s="341" t="n">
        <f aca="false">BZ1+1</f>
      </c>
      <c r="CB1" s="341" t="n">
        <f aca="false">CA1+1</f>
      </c>
      <c r="CC1" s="341" t="n">
        <f aca="false">CB1+1</f>
      </c>
      <c r="CD1" s="341" t="n">
        <f aca="false">CC1+1</f>
      </c>
      <c r="CE1" s="341" t="n">
        <f aca="false">CD1+1</f>
      </c>
      <c r="CF1" s="341" t="n">
        <f aca="false">CE1+1</f>
      </c>
      <c r="CG1" s="341" t="n">
        <f aca="false">CF1+1</f>
      </c>
      <c r="CH1" s="341" t="n">
        <f aca="false">CG1+1</f>
      </c>
      <c r="CI1" s="341" t="n">
        <f aca="false">CH1+1</f>
      </c>
      <c r="CJ1" s="341" t="n">
        <f aca="false">CI1+1</f>
      </c>
      <c r="CK1" s="341" t="n">
        <f aca="false">CJ1+1</f>
      </c>
      <c r="CL1" s="341" t="n">
        <f aca="false">CK1+1</f>
      </c>
      <c r="CM1" s="341" t="n">
        <f aca="false">CL1+1</f>
      </c>
      <c r="CN1" s="341" t="n">
        <f aca="false">CM1+1</f>
      </c>
      <c r="CO1" s="341" t="n">
        <f aca="false">CN1+1</f>
      </c>
      <c r="CP1" s="341" t="n">
        <f aca="false">CO1+1</f>
      </c>
      <c r="CQ1" s="341" t="n">
        <f aca="false">CP1+1</f>
      </c>
      <c r="CR1" s="341" t="n">
        <f aca="false">CQ1+1</f>
      </c>
      <c r="CS1" s="341" t="n">
        <f aca="false">CR1+1</f>
      </c>
      <c r="CT1" s="341" t="n">
        <f aca="false">CS1+1</f>
      </c>
      <c r="CU1" s="341" t="n">
        <f aca="false">CT1+1</f>
      </c>
      <c r="CV1" s="341" t="n">
        <f aca="false">CU1+1</f>
      </c>
      <c r="CW1" s="341" t="n">
        <f aca="false">CV1+1</f>
      </c>
      <c r="CX1" s="341" t="n">
        <f aca="false">CW1+1</f>
      </c>
      <c r="CY1" s="341" t="n">
        <f aca="false">CX1+1</f>
      </c>
      <c r="CZ1" s="341" t="n">
        <f aca="false">CY1+1</f>
      </c>
      <c r="DA1" s="341" t="n">
        <f aca="false">CZ1+1</f>
      </c>
      <c r="DB1" s="341" t="n">
        <f aca="false">DA1+1</f>
      </c>
      <c r="DC1" s="341" t="n">
        <f aca="false">DB1+1</f>
      </c>
      <c r="DD1" s="341" t="n">
        <f aca="false">DC1+1</f>
      </c>
      <c r="DE1" s="341" t="n">
        <f aca="false">DD1+1</f>
      </c>
      <c r="DF1" s="341" t="n">
        <f aca="false">DE1+1</f>
      </c>
      <c r="DG1" s="341" t="n">
        <f aca="false">DF1+1</f>
      </c>
      <c r="DH1" s="341" t="n">
        <f aca="false">DG1+1</f>
      </c>
      <c r="DI1" s="341" t="n">
        <f aca="false">DH1+1</f>
      </c>
      <c r="DJ1" s="341" t="n">
        <f aca="false">DI1+1</f>
      </c>
      <c r="DK1" s="341" t="n">
        <f aca="false">DJ1+1</f>
      </c>
      <c r="DL1" s="341" t="n">
        <f aca="false">DK1+1</f>
      </c>
      <c r="DM1" s="341" t="n">
        <f aca="false">DL1+1</f>
      </c>
      <c r="DN1" s="341" t="n">
        <f aca="false">DM1+1</f>
      </c>
      <c r="DO1" s="341" t="n">
        <f aca="false">DN1+1</f>
      </c>
      <c r="DP1" s="341" t="n">
        <f aca="false">DO1+1</f>
      </c>
      <c r="DQ1" s="341" t="n">
        <f aca="false">DP1+1</f>
      </c>
      <c r="DR1" s="341" t="n">
        <f aca="false">DQ1+1</f>
      </c>
      <c r="DS1" s="341" t="n">
        <f aca="false">DR1+1</f>
      </c>
      <c r="DT1" s="341" t="n">
        <f aca="false">DS1+1</f>
      </c>
      <c r="DU1" s="341" t="n">
        <f aca="false">DT1+1</f>
      </c>
      <c r="DV1" s="341" t="n">
        <f aca="false">DU1+1</f>
      </c>
      <c r="DW1" s="341" t="n">
        <f aca="false">DV1+1</f>
      </c>
      <c r="DX1" s="341" t="n">
        <f aca="false">DW1+1</f>
      </c>
      <c r="DY1" s="341" t="n">
        <f aca="false">DX1+1</f>
      </c>
      <c r="DZ1" s="341" t="n">
        <f aca="false">DY1+1</f>
      </c>
      <c r="EA1" s="341" t="n">
        <f aca="false">DZ1+1</f>
      </c>
      <c r="EB1" s="341" t="n">
        <f aca="false">EA1+1</f>
      </c>
      <c r="EC1" s="341" t="n">
        <f aca="false">EB1+1</f>
      </c>
      <c r="ED1" s="341" t="n">
        <f aca="false">EC1+1</f>
      </c>
      <c r="EE1" s="341" t="n">
        <f aca="false">ED1+1</f>
      </c>
      <c r="EF1" s="341" t="n">
        <f aca="false">EE1+1</f>
      </c>
      <c r="EG1" s="341" t="n">
        <f aca="false">EF1+1</f>
      </c>
      <c r="EH1" s="341" t="n">
        <f aca="false">EG1+1</f>
      </c>
      <c r="EI1" s="341" t="n">
        <f aca="false">EH1+1</f>
      </c>
      <c r="EJ1" s="341" t="n">
        <f aca="false">EI1+1</f>
      </c>
      <c r="EK1" s="341" t="n">
        <f aca="false">EJ1+1</f>
      </c>
      <c r="EL1" s="341" t="n">
        <f aca="false">EK1+1</f>
      </c>
      <c r="EM1" s="341" t="n">
        <f aca="false">EL1+1</f>
      </c>
      <c r="EN1" s="341" t="n">
        <f aca="false">EM1+1</f>
      </c>
      <c r="EO1" s="341" t="n">
        <f aca="false">EN1+1</f>
      </c>
      <c r="EP1" s="341" t="n">
        <f aca="false">EO1+1</f>
      </c>
      <c r="EQ1" s="341" t="n">
        <f aca="false">EP1+1</f>
      </c>
      <c r="ER1" s="341" t="n">
        <f aca="false">EQ1+1</f>
      </c>
      <c r="ES1" s="341" t="n">
        <f aca="false">ER1+1</f>
      </c>
      <c r="ET1" s="341" t="n">
        <f aca="false">ES1+1</f>
      </c>
      <c r="EU1" s="341" t="n">
        <f aca="false">ET1+1</f>
      </c>
      <c r="EV1" s="341" t="n">
        <f aca="false">EU1+1</f>
      </c>
      <c r="EW1" s="341" t="n">
        <f aca="false">EV1+1</f>
      </c>
      <c r="EX1" s="341" t="n">
        <f aca="false">EW1+1</f>
      </c>
      <c r="EY1" s="341" t="n">
        <f aca="false">EX1+1</f>
      </c>
      <c r="EZ1" s="341" t="n">
        <f aca="false">EY1+1</f>
      </c>
      <c r="FA1" s="341" t="n">
        <f aca="false">EZ1+1</f>
      </c>
      <c r="FB1" s="341" t="n">
        <f aca="false">FA1+1</f>
      </c>
      <c r="FC1" s="341" t="n">
        <f aca="false">FB1+1</f>
      </c>
      <c r="FD1" s="341" t="n">
        <f aca="false">FC1+1</f>
      </c>
      <c r="FE1" s="341" t="n">
        <f aca="false">FD1+1</f>
      </c>
      <c r="FF1" s="341" t="n">
        <f aca="false">FE1+1</f>
      </c>
      <c r="FG1" s="341" t="n">
        <f aca="false">FF1+1</f>
      </c>
      <c r="FH1" s="341" t="n">
        <f aca="false">FG1+1</f>
      </c>
      <c r="FI1" s="341" t="n">
        <f aca="false">FH1+1</f>
      </c>
      <c r="FJ1" s="341" t="n">
        <f aca="false">FI1+1</f>
      </c>
      <c r="FK1" s="341" t="n">
        <f aca="false">FJ1+1</f>
      </c>
      <c r="FL1" s="341" t="n">
        <f aca="false">FK1+1</f>
      </c>
      <c r="FM1" s="341" t="n">
        <f aca="false">FL1+1</f>
      </c>
      <c r="FN1" s="341" t="n">
        <f aca="false">FM1+1</f>
      </c>
      <c r="FO1" s="341" t="n">
        <f aca="false">FN1+1</f>
      </c>
      <c r="FP1" s="341" t="n">
        <f aca="false">FO1+1</f>
      </c>
      <c r="FQ1" s="341" t="n">
        <f aca="false">FP1+1</f>
      </c>
      <c r="FR1" s="341" t="n">
        <f aca="false">FQ1+1</f>
      </c>
      <c r="FS1" s="341" t="n">
        <f aca="false">FR1+1</f>
      </c>
      <c r="FT1" s="341" t="n">
        <f aca="false">FS1+1</f>
      </c>
      <c r="FU1" s="341" t="n">
        <f aca="false">FT1+1</f>
      </c>
      <c r="FV1" s="341" t="n">
        <f aca="false">FU1+1</f>
      </c>
      <c r="FW1" s="341" t="n">
        <f aca="false">FV1+1</f>
      </c>
      <c r="FX1" s="341" t="n">
        <f aca="false">FW1+1</f>
      </c>
      <c r="FY1" s="341" t="n">
        <f aca="false">FX1+1</f>
      </c>
      <c r="FZ1" s="341" t="n">
        <f aca="false">FY1+1</f>
      </c>
      <c r="GA1" s="341" t="n">
        <f aca="false">FZ1+1</f>
      </c>
      <c r="GB1" s="341" t="n">
        <f aca="false">GA1+1</f>
      </c>
      <c r="GC1" s="341" t="n">
        <f aca="false">GB1+1</f>
      </c>
      <c r="GD1" s="341" t="n">
        <f aca="false">GC1+1</f>
      </c>
      <c r="GE1" s="341" t="n">
        <f aca="false">GD1+1</f>
      </c>
      <c r="GF1" s="341" t="n">
        <f aca="false">GE1+1</f>
      </c>
      <c r="GG1" s="341" t="n">
        <f aca="false">GF1+1</f>
      </c>
      <c r="GH1" s="341" t="n">
        <f aca="false">GG1+1</f>
      </c>
      <c r="GI1" s="341" t="n">
        <f aca="false">GH1+1</f>
      </c>
      <c r="GJ1" s="341" t="n">
        <f aca="false">GI1+1</f>
      </c>
      <c r="GK1" s="341" t="n">
        <f aca="false">GJ1+1</f>
      </c>
      <c r="GL1" s="341" t="n">
        <f aca="false">GK1+1</f>
      </c>
      <c r="GM1" s="341" t="n">
        <f aca="false">GL1+1</f>
      </c>
      <c r="GN1" s="341" t="n">
        <f aca="false">GM1+1</f>
      </c>
      <c r="GO1" s="341" t="n">
        <f aca="false">GN1+1</f>
      </c>
      <c r="GP1" s="341" t="n">
        <f aca="false">GO1+1</f>
      </c>
      <c r="GQ1" s="341" t="n">
        <f aca="false">GP1+1</f>
      </c>
      <c r="GR1" s="341" t="n">
        <f aca="false">GQ1+1</f>
      </c>
      <c r="GS1" s="341" t="n">
        <f aca="false">GR1+1</f>
      </c>
      <c r="GT1" s="341" t="n">
        <f aca="false">GS1+1</f>
      </c>
      <c r="GU1" s="341" t="n">
        <f aca="false">GT1+1</f>
      </c>
      <c r="GV1" s="341" t="n">
        <f aca="false">GU1+1</f>
      </c>
      <c r="GW1" s="341" t="n">
        <f aca="false">GV1+1</f>
      </c>
      <c r="GX1" s="341" t="n">
        <f aca="false">GW1+1</f>
      </c>
      <c r="GY1" s="341" t="n">
        <f aca="false">GX1+1</f>
      </c>
      <c r="GZ1" s="341" t="n">
        <f aca="false">GY1+1</f>
      </c>
      <c r="HA1" s="341" t="n">
        <f aca="false">GZ1+1</f>
      </c>
      <c r="HB1" s="341" t="n">
        <f aca="false">HA1+1</f>
      </c>
      <c r="HC1" s="341" t="n">
        <f aca="false">HB1+1</f>
      </c>
      <c r="HD1" s="341" t="n">
        <f aca="false">HC1+1</f>
      </c>
      <c r="HE1" s="341" t="n">
        <f aca="false">HD1+1</f>
      </c>
      <c r="HF1" s="341" t="n">
        <f aca="false">HE1+1</f>
      </c>
      <c r="HG1" s="341" t="n">
        <f aca="false">HF1+1</f>
      </c>
      <c r="HH1" s="341" t="n">
        <f aca="false">HG1+1</f>
      </c>
      <c r="HI1" s="341" t="n">
        <f aca="false">HH1+1</f>
      </c>
      <c r="HJ1" s="341" t="n">
        <f aca="false">HI1+1</f>
      </c>
      <c r="HK1" s="341" t="n">
        <f aca="false">HJ1+1</f>
      </c>
      <c r="HL1" s="341" t="n">
        <f aca="false">HK1+1</f>
      </c>
      <c r="HM1" s="341" t="n">
        <f aca="false">HL1+1</f>
      </c>
      <c r="HN1" s="341" t="n">
        <f aca="false">HM1+1</f>
      </c>
      <c r="HO1" s="341" t="n">
        <f aca="false">HN1+1</f>
      </c>
      <c r="HP1" s="341" t="n">
        <f aca="false">HO1+1</f>
      </c>
      <c r="HQ1" s="341" t="n">
        <f aca="false">HP1+1</f>
      </c>
      <c r="HR1" s="341" t="n">
        <f aca="false">HQ1+1</f>
      </c>
      <c r="HS1" s="341" t="n">
        <f aca="false">HR1+1</f>
      </c>
      <c r="HT1" s="341" t="n">
        <f aca="false">HS1+1</f>
      </c>
      <c r="HU1" s="341" t="n">
        <f aca="false">HT1+1</f>
      </c>
      <c r="HV1" s="341" t="n">
        <f aca="false">HU1+1</f>
      </c>
      <c r="HW1" s="341" t="n">
        <f aca="false">HV1+1</f>
      </c>
      <c r="HX1" s="341" t="n">
        <f aca="false">HW1+1</f>
      </c>
      <c r="HY1" s="341" t="n">
        <f aca="false">HX1+1</f>
      </c>
      <c r="HZ1" s="341" t="n">
        <f aca="false">HY1+1</f>
      </c>
      <c r="IA1" s="341" t="n">
        <f aca="false">HZ1+1</f>
      </c>
      <c r="IB1" s="341" t="n">
        <f aca="false">IA1+1</f>
      </c>
      <c r="IC1" s="341" t="n">
        <f aca="false">IB1+1</f>
      </c>
      <c r="ID1" s="341" t="n">
        <f aca="false">IC1+1</f>
      </c>
      <c r="IE1" s="341" t="n">
        <f aca="false">ID1+1</f>
      </c>
      <c r="IF1" s="341" t="n">
        <f aca="false">IE1+1</f>
      </c>
      <c r="IG1" s="341" t="n">
        <f aca="false">IF1+1</f>
      </c>
      <c r="IH1" s="341" t="n">
        <f aca="false">IG1+1</f>
      </c>
      <c r="II1" s="341" t="n">
        <f aca="false">IH1+1</f>
      </c>
      <c r="IJ1" s="341" t="n">
        <f aca="false">II1+1</f>
      </c>
      <c r="IK1" s="341" t="n">
        <f aca="false">IJ1+1</f>
      </c>
      <c r="IL1" s="341" t="n">
        <f aca="false">IK1+1</f>
      </c>
      <c r="IM1" s="341" t="n">
        <f aca="false">IL1+1</f>
      </c>
      <c r="IN1" s="341" t="n">
        <f aca="false">IM1+1</f>
      </c>
      <c r="IO1" s="341" t="n">
        <f aca="false">IN1+1</f>
      </c>
      <c r="IP1" s="341" t="n">
        <f aca="false">IO1+1</f>
      </c>
      <c r="IQ1" s="341" t="n">
        <f aca="false">IP1+1</f>
      </c>
      <c r="IR1" s="341" t="n">
        <f aca="false">IQ1+1</f>
      </c>
      <c r="IS1" s="341" t="n">
        <f aca="false">IR1+1</f>
      </c>
      <c r="IT1" s="341" t="n">
        <f aca="false">IS1+1</f>
      </c>
      <c r="IU1" s="341" t="n">
        <f aca="false">IT1+1</f>
      </c>
      <c r="IV1" s="341" t="n">
        <f aca="false">IU1+1</f>
      </c>
      <c r="IW1" s="341" t="n">
        <f aca="false">IV1+1</f>
      </c>
      <c r="IX1" s="341" t="n">
        <f aca="false">IW1+1</f>
      </c>
      <c r="IY1" s="341" t="n">
        <f aca="false">IX1+1</f>
      </c>
      <c r="IZ1" s="341" t="n">
        <f aca="false">IY1+1</f>
      </c>
      <c r="JA1" s="341" t="n">
        <f aca="false">IZ1+1</f>
      </c>
      <c r="JB1" s="341" t="n">
        <f aca="false">JA1+1</f>
      </c>
      <c r="JC1" s="341" t="n">
        <f aca="false">JB1+1</f>
      </c>
      <c r="JD1" s="341" t="n">
        <f aca="false">JC1+1</f>
      </c>
      <c r="JE1" s="341" t="n">
        <f aca="false">JD1+1</f>
      </c>
      <c r="JF1" s="341" t="n">
        <f aca="false">JE1+1</f>
      </c>
      <c r="JG1" s="341" t="n">
        <f aca="false">JF1+1</f>
      </c>
      <c r="JH1" s="341" t="n">
        <f aca="false">JG1+1</f>
      </c>
      <c r="JI1" s="341" t="n">
        <f aca="false">JH1+1</f>
      </c>
      <c r="JJ1" s="341" t="n">
        <f aca="false">JI1+1</f>
      </c>
      <c r="JK1" s="341" t="n">
        <f aca="false">JJ1+1</f>
      </c>
      <c r="JL1" s="341" t="n">
        <f aca="false">JK1+1</f>
      </c>
      <c r="JM1" s="341" t="n">
        <f aca="false">JL1+1</f>
      </c>
      <c r="JN1" s="341" t="n">
        <f aca="false">JM1+1</f>
      </c>
      <c r="JO1" s="341" t="n">
        <f aca="false">JN1+1</f>
      </c>
      <c r="JP1" s="341" t="n">
        <f aca="false">JO1+1</f>
      </c>
      <c r="JQ1" s="341" t="n">
        <f aca="false">JP1+1</f>
      </c>
      <c r="JR1" s="341" t="n">
        <f aca="false">JQ1+1</f>
      </c>
      <c r="JS1" s="341" t="n">
        <f aca="false">JR1+1</f>
      </c>
      <c r="JT1" s="341" t="n">
        <f aca="false">JS1+1</f>
      </c>
      <c r="JU1" s="341" t="n">
        <f aca="false">JT1+1</f>
      </c>
      <c r="JV1" s="341" t="n">
        <f aca="false">JU1+1</f>
      </c>
      <c r="JW1" s="341" t="n">
        <f aca="false">JV1+1</f>
      </c>
      <c r="JX1" s="341" t="n">
        <f aca="false">JW1+1</f>
      </c>
      <c r="JY1" s="341" t="n">
        <f aca="false">JX1+1</f>
      </c>
      <c r="JZ1" s="341" t="n">
        <f aca="false">JY1+1</f>
      </c>
      <c r="KA1" s="341" t="n">
        <f aca="false">JZ1+1</f>
      </c>
      <c r="KB1" s="341" t="n">
        <f aca="false">KA1+1</f>
      </c>
      <c r="KC1" s="341" t="n">
        <f aca="false">KB1+1</f>
      </c>
      <c r="KD1" s="341" t="n">
        <f aca="false">KC1+1</f>
      </c>
      <c r="KE1" s="341" t="n">
        <f aca="false">KD1+1</f>
      </c>
      <c r="KF1" s="341" t="n">
        <f aca="false">KE1+1</f>
      </c>
      <c r="KG1" s="341" t="n">
        <f aca="false">KF1+1</f>
      </c>
      <c r="KH1" s="341" t="n">
        <f aca="false">KG1+1</f>
      </c>
      <c r="KI1" s="341" t="n">
        <f aca="false">KH1+1</f>
      </c>
      <c r="KJ1" s="341" t="n">
        <f aca="false">KI1+1</f>
      </c>
      <c r="KK1" s="341" t="n">
        <f aca="false">KJ1+1</f>
      </c>
      <c r="KL1" s="341" t="n">
        <f aca="false">KK1+1</f>
      </c>
      <c r="KM1" s="341" t="n">
        <f aca="false">KL1+1</f>
      </c>
      <c r="KN1" s="341" t="n">
        <f aca="false">KM1+1</f>
      </c>
      <c r="KO1" s="341" t="n">
        <f aca="false">KN1+1</f>
      </c>
      <c r="KP1" s="341" t="n">
        <f aca="false">KO1+1</f>
      </c>
      <c r="KQ1" s="341" t="n">
        <f aca="false">KP1+1</f>
      </c>
      <c r="KR1" s="341" t="n">
        <f aca="false">KQ1+1</f>
      </c>
      <c r="KS1" s="341" t="n">
        <f aca="false">KR1+1</f>
      </c>
      <c r="KT1" s="341" t="n">
        <f aca="false">KS1+1</f>
      </c>
      <c r="KU1" s="341" t="n">
        <f aca="false">KT1+1</f>
      </c>
      <c r="KV1" s="341" t="n">
        <f aca="false">KU1+1</f>
      </c>
      <c r="KW1" s="341" t="n">
        <f aca="false">KV1+1</f>
      </c>
      <c r="KX1" s="341" t="n">
        <f aca="false">KW1+1</f>
      </c>
      <c r="KY1" s="341" t="n">
        <f aca="false">KX1+1</f>
      </c>
      <c r="KZ1" s="341" t="n">
        <f aca="false">KY1+1</f>
      </c>
      <c r="LA1" s="341" t="n">
        <f aca="false">KZ1+1</f>
      </c>
      <c r="LB1" s="341" t="n">
        <f aca="false">LA1+1</f>
      </c>
      <c r="LC1" s="341" t="n">
        <f aca="false">LB1+1</f>
      </c>
      <c r="LD1" s="341" t="n">
        <f aca="false">LC1+1</f>
      </c>
      <c r="LE1" s="341" t="n">
        <f aca="false">LD1+1</f>
      </c>
      <c r="LF1" s="341" t="n">
        <f aca="false">LE1+1</f>
      </c>
      <c r="LG1" s="341" t="n">
        <f aca="false">LF1+1</f>
      </c>
      <c r="LH1" s="341" t="n">
        <f aca="false">LG1+1</f>
      </c>
      <c r="LI1" s="341" t="n">
        <f aca="false">LH1+1</f>
      </c>
      <c r="LJ1" s="341" t="n">
        <f aca="false">LI1+1</f>
      </c>
      <c r="LK1" s="341" t="n">
        <f aca="false">LJ1+1</f>
      </c>
      <c r="LL1" s="341" t="n">
        <f aca="false">LK1+1</f>
      </c>
      <c r="LM1" s="341" t="n">
        <f aca="false">LL1+1</f>
      </c>
      <c r="LN1" s="341" t="n">
        <f aca="false">LM1+1</f>
      </c>
      <c r="LO1" s="341" t="n">
        <f aca="false">LN1+1</f>
      </c>
      <c r="LP1" s="341" t="n">
        <f aca="false">LO1+1</f>
      </c>
      <c r="LQ1" s="341" t="n">
        <f aca="false">LP1+1</f>
      </c>
      <c r="LR1" s="341" t="n">
        <f aca="false">LQ1+1</f>
      </c>
      <c r="LS1" s="341" t="n">
        <f aca="false">LR1+1</f>
      </c>
      <c r="LT1" s="341" t="n">
        <f aca="false">LS1+1</f>
      </c>
      <c r="LU1" s="341" t="n">
        <f aca="false">LT1+1</f>
      </c>
      <c r="LV1" s="341" t="n">
        <f aca="false">LU1+1</f>
      </c>
      <c r="LW1" s="341" t="n">
        <f aca="false">LV1+1</f>
      </c>
      <c r="LX1" s="341" t="n">
        <f aca="false">LW1+1</f>
      </c>
      <c r="LY1" s="341" t="n">
        <f aca="false">LX1+1</f>
      </c>
      <c r="LZ1" s="341" t="n">
        <f aca="false">LY1+1</f>
      </c>
      <c r="MA1" s="341" t="n">
        <f aca="false">LZ1+1</f>
      </c>
      <c r="MB1" s="341" t="n">
        <f aca="false">MA1+1</f>
      </c>
      <c r="MC1" s="341" t="n">
        <f aca="false">MB1+1</f>
      </c>
      <c r="MD1" s="341" t="n">
        <f aca="false">MC1+1</f>
      </c>
      <c r="ME1" s="341" t="n">
        <f aca="false">MD1+1</f>
      </c>
      <c r="MF1" s="341" t="n">
        <f aca="false">ME1+1</f>
      </c>
      <c r="MG1" s="341" t="n">
        <f aca="false">MF1+1</f>
      </c>
      <c r="MH1" s="341" t="n">
        <f aca="false">MG1+1</f>
      </c>
      <c r="MI1" s="341" t="n">
        <f aca="false">MH1+1</f>
      </c>
      <c r="MJ1" s="341" t="n">
        <f aca="false">MI1+1</f>
      </c>
      <c r="MK1" s="341" t="n">
        <f aca="false">MJ1+1</f>
      </c>
      <c r="ML1" s="341" t="n">
        <f aca="false">MK1+1</f>
      </c>
      <c r="MM1" s="341" t="n">
        <f aca="false">ML1+1</f>
      </c>
      <c r="MN1" s="341" t="n">
        <f aca="false">MM1+1</f>
      </c>
      <c r="MO1" s="341" t="n">
        <f aca="false">MN1+1</f>
      </c>
      <c r="MP1" s="341" t="n">
        <f aca="false">MO1+1</f>
      </c>
      <c r="MQ1" s="341" t="n">
        <f aca="false">MP1+1</f>
      </c>
      <c r="MR1" s="341" t="n">
        <f aca="false">MQ1+1</f>
      </c>
      <c r="MS1" s="341" t="n">
        <f aca="false">MR1+1</f>
      </c>
      <c r="MT1" s="341" t="n">
        <f aca="false">MS1+1</f>
      </c>
      <c r="MU1" s="341" t="n">
        <f aca="false">MT1+1</f>
      </c>
      <c r="MV1" s="341" t="n">
        <f aca="false">MU1+1</f>
      </c>
      <c r="MW1" s="341" t="n">
        <f aca="false">MV1+1</f>
      </c>
      <c r="MX1" s="341" t="n">
        <f aca="false">MW1+1</f>
      </c>
      <c r="MY1" s="341" t="n">
        <f aca="false">MX1+1</f>
      </c>
      <c r="MZ1" s="341" t="n">
        <f aca="false">MY1+1</f>
      </c>
      <c r="NA1" s="341" t="n">
        <f aca="false">MZ1+1</f>
      </c>
      <c r="NB1" s="341" t="n">
        <f aca="false">NA1+1</f>
      </c>
      <c r="NC1" s="341" t="n">
        <f aca="false">NB1+1</f>
      </c>
      <c r="ND1" s="341" t="n">
        <f aca="false">NC1+1</f>
      </c>
      <c r="NE1" s="341" t="n">
        <f aca="false">ND1+1</f>
      </c>
      <c r="NF1" s="341" t="n">
        <f aca="false">NE1+1</f>
      </c>
      <c r="NG1" s="341" t="n">
        <f aca="false">NF1+1</f>
      </c>
      <c r="NH1" s="341" t="n">
        <f aca="false">NG1+1</f>
      </c>
      <c r="NI1" s="341" t="n">
        <f aca="false">NH1+1</f>
      </c>
      <c r="NJ1" s="341" t="n">
        <f aca="false">NI1+1</f>
      </c>
      <c r="NK1" s="341" t="n">
        <f aca="false">NJ1+1</f>
      </c>
      <c r="NL1" s="341" t="n">
        <f aca="false">NK1+1</f>
      </c>
      <c r="NM1" s="341" t="n">
        <f aca="false">NL1+1</f>
      </c>
      <c r="NN1" s="341" t="n">
        <f aca="false">NM1+1</f>
      </c>
      <c r="NO1" s="341" t="n">
        <f aca="false">NN1+1</f>
      </c>
      <c r="NP1" s="341" t="n">
        <f aca="false">NO1+1</f>
      </c>
      <c r="NQ1" s="341" t="n">
        <f aca="false">NP1+1</f>
      </c>
      <c r="NR1" s="341" t="n">
        <f aca="false">NQ1+1</f>
      </c>
      <c r="NS1" s="341" t="n">
        <f aca="false">NR1+1</f>
      </c>
      <c r="NT1" s="341" t="n">
        <f aca="false">NS1+1</f>
      </c>
      <c r="NU1" s="341" t="n">
        <f aca="false">NT1+1</f>
      </c>
      <c r="NV1" s="341" t="n">
        <f aca="false">NU1+1</f>
      </c>
      <c r="NW1" s="341" t="n">
        <f aca="false">NV1+1</f>
      </c>
      <c r="NX1" s="341" t="n">
        <f aca="false">NW1+1</f>
      </c>
      <c r="NY1" s="341" t="n">
        <f aca="false">NX1+1</f>
      </c>
      <c r="NZ1" s="341" t="n">
        <f aca="false">NY1+1</f>
      </c>
      <c r="OA1" s="341" t="n">
        <f aca="false">NZ1+1</f>
      </c>
      <c r="OB1" s="341" t="n">
        <f aca="false">OA1+1</f>
      </c>
      <c r="OC1" s="341" t="n">
        <f aca="false">OB1+1</f>
      </c>
      <c r="OD1" s="341" t="n">
        <f aca="false">OC1+1</f>
      </c>
      <c r="OE1" s="341" t="n">
        <f aca="false">OD1+1</f>
      </c>
      <c r="OF1" s="341" t="n">
        <f aca="false">OE1+1</f>
      </c>
      <c r="OG1" s="341" t="n">
        <f aca="false">OF1+1</f>
      </c>
      <c r="OH1" s="341" t="n">
        <f aca="false">OG1+1</f>
      </c>
      <c r="OI1" s="341" t="n">
        <f aca="false">OH1+1</f>
      </c>
      <c r="OJ1" s="341" t="n">
        <f aca="false">OI1+1</f>
      </c>
      <c r="OK1" s="341" t="n">
        <f aca="false">OJ1+1</f>
      </c>
      <c r="OL1" s="341" t="n">
        <f aca="false">OK1+1</f>
      </c>
      <c r="OM1" s="341" t="n">
        <f aca="false">OL1+1</f>
      </c>
      <c r="ON1" s="341" t="n">
        <f aca="false">OM1+1</f>
      </c>
      <c r="OO1" s="341" t="n">
        <f aca="false">ON1+1</f>
      </c>
      <c r="OP1" s="341" t="n">
        <f aca="false">OO1+1</f>
      </c>
      <c r="OQ1" s="341" t="n">
        <f aca="false">OP1+1</f>
      </c>
      <c r="OR1" s="341" t="n">
        <f aca="false">OQ1+1</f>
      </c>
      <c r="OS1" s="341" t="n">
        <f aca="false">OR1+1</f>
      </c>
      <c r="OT1" s="341" t="n">
        <f aca="false">OS1+1</f>
      </c>
      <c r="OU1" s="341" t="n">
        <f aca="false">OT1+1</f>
      </c>
      <c r="OV1" s="341" t="n">
        <f aca="false">OU1+1</f>
      </c>
      <c r="OW1" s="341" t="n">
        <f aca="false">OV1+1</f>
      </c>
      <c r="OX1" s="341" t="n">
        <f aca="false">OW1+1</f>
      </c>
      <c r="OY1" s="341" t="n">
        <f aca="false">OX1+1</f>
      </c>
      <c r="OZ1" s="341" t="n">
        <f aca="false">OY1+1</f>
      </c>
      <c r="PA1" s="341" t="n">
        <f aca="false">OZ1+1</f>
      </c>
      <c r="PB1" s="341" t="n">
        <f aca="false">PA1+1</f>
      </c>
      <c r="PC1" s="341" t="n">
        <f aca="false">PB1+1</f>
      </c>
      <c r="PD1" s="341" t="n">
        <f aca="false">PC1+1</f>
      </c>
      <c r="PE1" s="341" t="n">
        <f aca="false">PD1+1</f>
      </c>
      <c r="PF1" s="341" t="n">
        <f aca="false">PE1+1</f>
      </c>
      <c r="PG1" s="341" t="n">
        <f aca="false">PF1+1</f>
      </c>
      <c r="PH1" s="341" t="n">
        <f aca="false">PG1+1</f>
      </c>
      <c r="PI1" s="341" t="n">
        <f aca="false">PH1+1</f>
      </c>
      <c r="PJ1" s="341" t="n">
        <f aca="false">PI1+1</f>
      </c>
      <c r="PK1" s="341" t="n">
        <f aca="false">PJ1+1</f>
      </c>
      <c r="PL1" s="341" t="n">
        <f aca="false">PK1+1</f>
      </c>
      <c r="PM1" s="341" t="n">
        <f aca="false">PL1+1</f>
      </c>
      <c r="PN1" s="341" t="n">
        <f aca="false">PM1+1</f>
      </c>
      <c r="PO1" s="341" t="n">
        <f aca="false">PN1+1</f>
      </c>
      <c r="PP1" s="341" t="n">
        <f aca="false">PO1+1</f>
      </c>
      <c r="PQ1" s="341" t="n">
        <f aca="false">PP1+1</f>
      </c>
      <c r="PR1" s="341" t="n">
        <f aca="false">PQ1+1</f>
      </c>
      <c r="PS1" s="341" t="n">
        <f aca="false">PR1+1</f>
      </c>
      <c r="PT1" s="341" t="n">
        <f aca="false">PS1+1</f>
      </c>
      <c r="PU1" s="341" t="n">
        <f aca="false">PT1+1</f>
      </c>
      <c r="PV1" s="341" t="n">
        <f aca="false">PU1+1</f>
      </c>
      <c r="PW1" s="341" t="n">
        <f aca="false">PV1+1</f>
      </c>
      <c r="PX1" s="341" t="n">
        <f aca="false">PW1+1</f>
      </c>
      <c r="PY1" s="341" t="n">
        <f aca="false">PX1+1</f>
      </c>
      <c r="PZ1" s="341" t="n">
        <f aca="false">PY1+1</f>
      </c>
      <c r="QA1" s="341" t="n">
        <f aca="false">PZ1+1</f>
      </c>
      <c r="QB1" s="341" t="n">
        <f aca="false">QA1+1</f>
      </c>
      <c r="QC1" s="341" t="n">
        <f aca="false">QB1+1</f>
      </c>
      <c r="QD1" s="341" t="n">
        <f aca="false">QC1+1</f>
      </c>
      <c r="QE1" s="341" t="n">
        <f aca="false">QD1+1</f>
      </c>
      <c r="QF1" s="341" t="n">
        <f aca="false">QE1+1</f>
      </c>
      <c r="QG1" s="341" t="n">
        <f aca="false">QF1+1</f>
      </c>
      <c r="QH1" s="341" t="n">
        <f aca="false">QG1+1</f>
      </c>
      <c r="QI1" s="341" t="n">
        <f aca="false">QH1+1</f>
      </c>
      <c r="QJ1" s="341" t="n">
        <f aca="false">QI1+1</f>
      </c>
      <c r="QK1" s="341" t="n">
        <f aca="false">QJ1+1</f>
      </c>
      <c r="QL1" s="341" t="n">
        <f aca="false">QK1+1</f>
      </c>
      <c r="QM1" s="341" t="n">
        <f aca="false">QL1+1</f>
      </c>
      <c r="QN1" s="341" t="n">
        <f aca="false">QM1+1</f>
      </c>
      <c r="QO1" s="341" t="n">
        <f aca="false">QN1+1</f>
      </c>
      <c r="QP1" s="341" t="n">
        <f aca="false">QO1+1</f>
      </c>
      <c r="QQ1" s="341" t="n">
        <f aca="false">QP1+1</f>
      </c>
      <c r="QR1" s="341" t="n">
        <f aca="false">QQ1+1</f>
      </c>
      <c r="QS1" s="341" t="n">
        <f aca="false">QR1+1</f>
      </c>
      <c r="QT1" s="341" t="n">
        <f aca="false">QS1+1</f>
      </c>
      <c r="QU1" s="341" t="n">
        <f aca="false">QT1+1</f>
      </c>
      <c r="QV1" s="341" t="n">
        <f aca="false">QU1+1</f>
      </c>
      <c r="QW1" s="341" t="n">
        <f aca="false">QV1+1</f>
      </c>
      <c r="QX1" s="341" t="n">
        <f aca="false">QW1+1</f>
      </c>
      <c r="QY1" s="341" t="n">
        <f aca="false">QX1+1</f>
      </c>
      <c r="QZ1" s="341" t="n">
        <f aca="false">QY1+1</f>
      </c>
      <c r="RA1" s="341" t="n">
        <f aca="false">QZ1+1</f>
      </c>
      <c r="RB1" s="341" t="n">
        <f aca="false">RA1+1</f>
      </c>
      <c r="RC1" s="341" t="n">
        <f aca="false">RB1+1</f>
      </c>
      <c r="RD1" s="341" t="n">
        <f aca="false">RC1+1</f>
      </c>
      <c r="RE1" s="341" t="n">
        <f aca="false">RD1+1</f>
      </c>
      <c r="RF1" s="341" t="n">
        <f aca="false">RE1+1</f>
      </c>
      <c r="RG1" s="341" t="n">
        <f aca="false">RF1+1</f>
      </c>
      <c r="RH1" s="341" t="n">
        <f aca="false">RG1+1</f>
      </c>
      <c r="RI1" s="341" t="n">
        <f aca="false">RH1+1</f>
      </c>
      <c r="RJ1" s="341" t="n">
        <f aca="false">RI1+1</f>
      </c>
      <c r="RK1" s="341" t="n">
        <f aca="false">RJ1+1</f>
      </c>
      <c r="RL1" s="341" t="n">
        <f aca="false">RK1+1</f>
      </c>
      <c r="RM1" s="341" t="n">
        <f aca="false">RL1+1</f>
      </c>
      <c r="RN1" s="341" t="n">
        <f aca="false">RM1+1</f>
      </c>
      <c r="RO1" s="341" t="n">
        <f aca="false">RN1+1</f>
      </c>
      <c r="RP1" s="341" t="n">
        <f aca="false">RO1+1</f>
      </c>
      <c r="RQ1" s="341" t="n">
        <f aca="false">RP1+1</f>
      </c>
      <c r="RR1" s="341" t="n">
        <f aca="false">RQ1+1</f>
      </c>
      <c r="RS1" s="341" t="n">
        <f aca="false">RR1+1</f>
      </c>
      <c r="RT1" s="341" t="n">
        <f aca="false">RS1+1</f>
      </c>
      <c r="RU1" s="341" t="n">
        <f aca="false">RT1+1</f>
      </c>
      <c r="RV1" s="341" t="n">
        <f aca="false">RU1+1</f>
      </c>
      <c r="RW1" s="341" t="n">
        <f aca="false">RV1+1</f>
      </c>
      <c r="RX1" s="341" t="n">
        <f aca="false">RW1+1</f>
      </c>
      <c r="RY1" s="341" t="n">
        <f aca="false">RX1+1</f>
      </c>
      <c r="RZ1" s="341" t="n">
        <f aca="false">RY1+1</f>
      </c>
      <c r="SA1" s="341" t="n">
        <f aca="false">RZ1+1</f>
      </c>
      <c r="SB1" s="341" t="n">
        <f aca="false">SA1+1</f>
      </c>
      <c r="SC1" s="341" t="n">
        <f aca="false">SB1+1</f>
      </c>
      <c r="SD1" s="341" t="n">
        <f aca="false">SC1+1</f>
      </c>
      <c r="SE1" s="341" t="n">
        <f aca="false">SD1+1</f>
      </c>
      <c r="SF1" s="341" t="n">
        <f aca="false">SE1+1</f>
      </c>
      <c r="SG1" s="341" t="n">
        <f aca="false">SF1+1</f>
      </c>
      <c r="SH1" s="341" t="n">
        <f aca="false">SG1+1</f>
      </c>
      <c r="SI1" s="341" t="n">
        <f aca="false">SH1+1</f>
      </c>
      <c r="SJ1" s="341" t="n">
        <f aca="false">SI1+1</f>
      </c>
      <c r="SK1" s="341" t="n">
        <f aca="false">SJ1+1</f>
      </c>
      <c r="SL1" s="341" t="n">
        <f aca="false">SK1+1</f>
      </c>
      <c r="SM1" s="341" t="n">
        <f aca="false">SL1+1</f>
      </c>
      <c r="SN1" s="341" t="n">
        <f aca="false">SM1+1</f>
      </c>
      <c r="SO1" s="341" t="n">
        <f aca="false">SN1+1</f>
      </c>
      <c r="SP1" s="341" t="n">
        <f aca="false">SO1+1</f>
      </c>
      <c r="SQ1" s="341" t="n">
        <f aca="false">SP1+1</f>
      </c>
      <c r="SR1" s="341" t="n">
        <f aca="false">SQ1+1</f>
      </c>
      <c r="SS1" s="341" t="n">
        <f aca="false">SR1+1</f>
      </c>
      <c r="ST1" s="341" t="n">
        <f aca="false">SS1+1</f>
      </c>
      <c r="SU1" s="341" t="n">
        <f aca="false">ST1+1</f>
      </c>
      <c r="SV1" s="341" t="n">
        <f aca="false">SU1+1</f>
      </c>
      <c r="SW1" s="341" t="n">
        <f aca="false">SV1+1</f>
      </c>
      <c r="SX1" s="341" t="n">
        <f aca="false">SW1+1</f>
      </c>
      <c r="SY1" s="341" t="n">
        <f aca="false">SX1+1</f>
      </c>
      <c r="SZ1" s="341" t="n">
        <f aca="false">SY1+1</f>
      </c>
      <c r="TA1" s="341" t="n">
        <f aca="false">SZ1+1</f>
      </c>
      <c r="TB1" s="341" t="n">
        <f aca="false">TA1+1</f>
      </c>
      <c r="TC1" s="341" t="n">
        <f aca="false">TB1+1</f>
      </c>
      <c r="TD1" s="341" t="n">
        <f aca="false">TC1+1</f>
      </c>
      <c r="TE1" s="341" t="n">
        <f aca="false">TD1+1</f>
      </c>
      <c r="TF1" s="341" t="n">
        <f aca="false">TE1+1</f>
      </c>
      <c r="TG1" s="341" t="n">
        <f aca="false">TF1+1</f>
      </c>
      <c r="TH1" s="341" t="n">
        <f aca="false">TG1+1</f>
      </c>
      <c r="TI1" s="341" t="n">
        <f aca="false">TH1+1</f>
      </c>
      <c r="TJ1" s="341" t="n">
        <f aca="false">TI1+1</f>
      </c>
      <c r="TK1" s="341" t="n">
        <f aca="false">TJ1+1</f>
      </c>
      <c r="TL1" s="341" t="n">
        <f aca="false">TK1+1</f>
      </c>
      <c r="TM1" s="341" t="n">
        <f aca="false">TL1+1</f>
      </c>
      <c r="TN1" s="341" t="n">
        <f aca="false">TM1+1</f>
      </c>
      <c r="TO1" s="341" t="n">
        <f aca="false">TN1+1</f>
      </c>
      <c r="TP1" s="341" t="n">
        <f aca="false">TN1+1</f>
      </c>
      <c r="TQ1" s="341" t="n">
        <f aca="false">TP1+1</f>
      </c>
      <c r="TR1" s="341" t="n">
        <f aca="false">TQ1+1</f>
      </c>
      <c r="TS1" s="341" t="n">
        <f aca="false">TR1+1</f>
      </c>
      <c r="TT1" s="341" t="n">
        <f aca="false">TS1+1</f>
      </c>
      <c r="TU1" s="341" t="n">
        <f aca="false">TT1+1</f>
      </c>
      <c r="TV1" s="341" t="n">
        <f aca="false">TU1+1</f>
      </c>
      <c r="TW1" s="341" t="n">
        <f aca="false">TV1+1</f>
      </c>
      <c r="TX1" s="341" t="n">
        <f aca="false">TW1+1</f>
      </c>
      <c r="TY1" s="341" t="n">
        <f aca="false">TX1+1</f>
      </c>
      <c r="TZ1" s="341" t="n">
        <f aca="false">TY1+1</f>
      </c>
      <c r="UA1" s="341" t="n">
        <f aca="false">TZ1+1</f>
      </c>
      <c r="UB1" s="341" t="n">
        <f aca="false">UA1+1</f>
      </c>
      <c r="UC1" s="341" t="n">
        <f aca="false">UB1+1</f>
      </c>
      <c r="UD1" s="341" t="n">
        <f aca="false">UC1+1</f>
      </c>
      <c r="UE1" s="341" t="n">
        <f aca="false">UD1+1</f>
      </c>
      <c r="UF1" s="341" t="n">
        <f aca="false">UE1+1</f>
      </c>
      <c r="UG1" s="341" t="n">
        <f aca="false">UF1+1</f>
      </c>
      <c r="UH1" s="341" t="n">
        <f aca="false">UG1+1</f>
      </c>
      <c r="UI1" s="341" t="n">
        <f aca="false">UH1+1</f>
      </c>
      <c r="UJ1" s="341" t="n">
        <f aca="false">UI1+1</f>
      </c>
      <c r="UK1" s="341" t="n">
        <f aca="false">UJ1+1</f>
      </c>
      <c r="UL1" s="341" t="n">
        <f aca="false">UK1+1</f>
      </c>
      <c r="UM1" s="341" t="n">
        <f aca="false">UL1+1</f>
      </c>
      <c r="UN1" s="341" t="n">
        <f aca="false">UM1+1</f>
      </c>
      <c r="UO1" s="341" t="n">
        <f aca="false">UN1+1</f>
      </c>
      <c r="UP1" s="341" t="n">
        <f aca="false">UO1+1</f>
      </c>
      <c r="UQ1" s="341" t="n">
        <f aca="false">UP1+1</f>
      </c>
      <c r="UR1" s="341" t="n">
        <f aca="false">UQ1+1</f>
      </c>
      <c r="US1" s="341" t="n">
        <f aca="false">UR1+1</f>
      </c>
      <c r="UT1" s="341" t="n">
        <f aca="false">US1+1</f>
      </c>
      <c r="UU1" s="341" t="n">
        <f aca="false">UT1+1</f>
      </c>
      <c r="UV1" s="341" t="n">
        <f aca="false">UU1+1</f>
      </c>
      <c r="UW1" s="341" t="n">
        <f aca="false">UV1+1</f>
      </c>
      <c r="UX1" s="341" t="n">
        <f aca="false">UW1+1</f>
      </c>
      <c r="UY1" s="341" t="n">
        <f aca="false">UX1+1</f>
      </c>
      <c r="UZ1" s="341" t="n">
        <f aca="false">UY1+1</f>
      </c>
      <c r="VA1" s="341" t="n">
        <f aca="false">UZ1+1</f>
      </c>
      <c r="VB1" s="341" t="n">
        <f aca="false">VA1+1</f>
      </c>
      <c r="VC1" s="341" t="n">
        <f aca="false">VB1+1</f>
      </c>
      <c r="VD1" s="341" t="n">
        <f aca="false">VC1+1</f>
      </c>
      <c r="VE1" s="341" t="n">
        <f aca="false">VD1+1</f>
      </c>
      <c r="VF1" s="341" t="n">
        <f aca="false">VE1+1</f>
      </c>
      <c r="VG1" s="341" t="n">
        <f aca="false">VF1+1</f>
      </c>
      <c r="VH1" s="341" t="n">
        <f aca="false">VG1+1</f>
      </c>
      <c r="VI1" s="341" t="n">
        <f aca="false">VH1+1</f>
      </c>
      <c r="VJ1" s="341" t="n">
        <f aca="false">VI1+1</f>
      </c>
      <c r="VK1" s="341" t="n">
        <f aca="false">VJ1+1</f>
      </c>
      <c r="VL1" s="341" t="n">
        <f aca="false">VK1+1</f>
      </c>
      <c r="VM1" s="341" t="n">
        <f aca="false">VL1+1</f>
      </c>
      <c r="VN1" s="341" t="n">
        <f aca="false">VM1+1</f>
      </c>
      <c r="VO1" s="341" t="n">
        <f aca="false">VN1+1</f>
      </c>
      <c r="VP1" s="341" t="n">
        <f aca="false">VO1+1</f>
      </c>
      <c r="VQ1" s="341" t="n">
        <f aca="false">VP1+1</f>
      </c>
      <c r="VR1" s="341" t="n">
        <f aca="false">VQ1+1</f>
      </c>
      <c r="VS1" s="341" t="n">
        <f aca="false">VR1+1</f>
      </c>
      <c r="VT1" s="341" t="n">
        <f aca="false">VS1+1</f>
      </c>
      <c r="VU1" s="341" t="n">
        <f aca="false">VT1+1</f>
      </c>
      <c r="VV1" s="341" t="n">
        <f aca="false">VU1+1</f>
      </c>
      <c r="VW1" s="341" t="n">
        <f aca="false">VV1+1</f>
      </c>
      <c r="VX1" s="341" t="n">
        <f aca="false">VW1+1</f>
      </c>
      <c r="VY1" s="341" t="n">
        <f aca="false">VX1+1</f>
      </c>
      <c r="VZ1" s="341" t="n">
        <f aca="false">VY1+1</f>
      </c>
      <c r="WA1" s="341" t="n">
        <f aca="false">VZ1+1</f>
      </c>
      <c r="WB1" s="341" t="n">
        <f aca="false">WA1+1</f>
      </c>
      <c r="WC1" s="341" t="n">
        <f aca="false">WB1+1</f>
      </c>
      <c r="WD1" s="341" t="n">
        <f aca="false">WC1+1</f>
      </c>
      <c r="WE1" s="341" t="n">
        <f aca="false">WD1+1</f>
      </c>
      <c r="WF1" s="341" t="n">
        <f aca="false">WE1+1</f>
      </c>
      <c r="WG1" s="341" t="n">
        <f aca="false">WF1+1</f>
      </c>
      <c r="WH1" s="341" t="n">
        <f aca="false">WG1+1</f>
      </c>
      <c r="WI1" s="341" t="n">
        <f aca="false">WH1+1</f>
      </c>
      <c r="WJ1" s="341" t="n">
        <f aca="false">WI1+1</f>
      </c>
      <c r="WK1" s="341" t="n">
        <f aca="false">WJ1+1</f>
      </c>
      <c r="WL1" s="341" t="n">
        <f aca="false">WK1+1</f>
      </c>
      <c r="WM1" s="341" t="n">
        <f aca="false">WL1+1</f>
      </c>
      <c r="WN1" s="341" t="n">
        <f aca="false">WM1+1</f>
      </c>
      <c r="WO1" s="341" t="n">
        <f aca="false">WN1+1</f>
      </c>
      <c r="WP1" s="341" t="n">
        <f aca="false">WO1+1</f>
      </c>
      <c r="WQ1" s="341" t="n">
        <f aca="false">WP1+1</f>
      </c>
      <c r="WR1" s="341" t="n">
        <f aca="false">WQ1+1</f>
      </c>
      <c r="WS1" s="341" t="n">
        <f aca="false">WR1+1</f>
      </c>
      <c r="WT1" s="341" t="n">
        <f aca="false">WS1+1</f>
      </c>
      <c r="WU1" s="341" t="n">
        <f aca="false">WT1+1</f>
      </c>
      <c r="WV1" s="341" t="n">
        <f aca="false">WU1+1</f>
      </c>
      <c r="WW1" s="341" t="n">
        <f aca="false">WV1+1</f>
      </c>
      <c r="WX1" s="341" t="n">
        <f aca="false">WW1+1</f>
      </c>
      <c r="WY1" s="341" t="n">
        <f aca="false">WX1+1</f>
      </c>
      <c r="WZ1" s="341" t="n">
        <f aca="false">WY1+1</f>
      </c>
      <c r="XA1" s="341" t="n">
        <f aca="false">WZ1+1</f>
      </c>
      <c r="XB1" s="341" t="n">
        <f aca="false">XA1+1</f>
      </c>
      <c r="XC1" s="341" t="n">
        <f aca="false">XB1+1</f>
      </c>
      <c r="XD1" s="341" t="n">
        <f aca="false">XC1+1</f>
      </c>
      <c r="XE1" s="341" t="n">
        <f aca="false">XD1+1</f>
      </c>
      <c r="XF1" s="341" t="n">
        <f aca="false">XE1+1</f>
      </c>
      <c r="XG1" s="341" t="n">
        <f aca="false">XF1+1</f>
      </c>
      <c r="XH1" s="341" t="n">
        <f aca="false">XG1+1</f>
      </c>
      <c r="XI1" s="341" t="n">
        <f aca="false">XH1+1</f>
      </c>
      <c r="XJ1" s="341" t="n">
        <f aca="false">XI1+1</f>
      </c>
      <c r="XK1" s="341" t="n">
        <f aca="false">XJ1+1</f>
      </c>
      <c r="XL1" s="341" t="n">
        <f aca="false">XK1+1</f>
      </c>
      <c r="XM1" s="341" t="n">
        <f aca="false">XL1+1</f>
      </c>
      <c r="XN1" s="341" t="n">
        <f aca="false">XM1+1</f>
      </c>
      <c r="XO1" s="341" t="n">
        <f aca="false">XN1+1</f>
      </c>
      <c r="XP1" s="341" t="n">
        <f aca="false">XO1+1</f>
      </c>
      <c r="XQ1" s="341" t="n">
        <f aca="false">XP1+1</f>
      </c>
      <c r="XR1" s="341" t="n">
        <f aca="false">XQ1+1</f>
      </c>
      <c r="XS1" s="341" t="n">
        <f aca="false">XR1+1</f>
      </c>
      <c r="XT1" s="341" t="n">
        <f aca="false">XS1+1</f>
      </c>
      <c r="XU1" s="341" t="n">
        <f aca="false">XT1+1</f>
      </c>
      <c r="XV1" s="341" t="n">
        <f aca="false">XU1+1</f>
      </c>
      <c r="XW1" s="341" t="n">
        <f aca="false">XV1+1</f>
      </c>
      <c r="XX1" s="341" t="n">
        <f aca="false">XW1+1</f>
      </c>
      <c r="XY1" s="341" t="n">
        <f aca="false">XX1+1</f>
      </c>
      <c r="XZ1" s="341" t="n">
        <f aca="false">XY1+1</f>
      </c>
      <c r="YA1" s="341" t="n">
        <f aca="false">XZ1+1</f>
      </c>
      <c r="YB1" s="341" t="n">
        <f aca="false">YA1+1</f>
      </c>
      <c r="YC1" s="341" t="n">
        <f aca="false">YB1+1</f>
      </c>
      <c r="YD1" s="341" t="n">
        <f aca="false">YC1+1</f>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c>
      <c r="AR2" s="344" t="n">
        <f aca="false">AR22</f>
      </c>
      <c r="AS2" s="344" t="n">
        <f aca="false">AS22</f>
      </c>
      <c r="AT2" s="344" t="s">
        <v>286</v>
      </c>
      <c r="AU2" s="344"/>
      <c r="AV2" s="344" t="n">
        <f aca="false">AV22</f>
      </c>
      <c r="AW2" s="344"/>
      <c r="AX2" s="344" t="n">
        <f aca="false">AX22</f>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c>
      <c r="CP2" s="342" t="n">
        <f aca="false">CP22</f>
      </c>
      <c r="CQ2" s="342" t="n">
        <f aca="false">CQ22</f>
      </c>
      <c r="CR2" s="342" t="n">
        <f aca="false">CR22</f>
      </c>
      <c r="CS2" s="342" t="n">
        <f aca="false">CS22</f>
      </c>
      <c r="CT2" s="342" t="n">
        <f aca="false">CT22</f>
      </c>
      <c r="CV2" s="343" t="n">
        <f aca="false">CV22</f>
      </c>
      <c r="CW2" s="343" t="s">
        <v>291</v>
      </c>
      <c r="CX2" s="343" t="s">
        <v>291</v>
      </c>
      <c r="CY2" s="343" t="s">
        <v>291</v>
      </c>
      <c r="CZ2" s="343" t="s">
        <v>291</v>
      </c>
      <c r="DA2" s="343" t="s">
        <v>291</v>
      </c>
      <c r="DC2" s="344" t="n">
        <f aca="false">DC22</f>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c>
      <c r="FF2" s="343" t="n">
        <f aca="false">FF21</f>
      </c>
      <c r="FG2" s="343" t="n">
        <f aca="false">FG21</f>
      </c>
      <c r="FH2" s="343" t="n">
        <f aca="false">FH21</f>
      </c>
      <c r="FI2" s="343" t="n">
        <f aca="false">FI21</f>
      </c>
      <c r="FJ2" s="343" t="n">
        <f aca="false">FJ21</f>
      </c>
      <c r="FK2" s="343" t="n">
        <f aca="false">FK21</f>
      </c>
      <c r="FL2" s="343" t="n">
        <f aca="false">FL21</f>
      </c>
      <c r="FM2" s="343" t="n">
        <f aca="false">FM21</f>
      </c>
      <c r="FN2" s="343" t="n">
        <f aca="false">FN21</f>
      </c>
      <c r="FO2" s="343" t="n">
        <f aca="false">FO21</f>
      </c>
      <c r="FP2" s="343" t="n">
        <f aca="false">FP21</f>
      </c>
      <c r="FQ2" s="343" t="n">
        <f aca="false">FQ21</f>
      </c>
      <c r="FR2" s="343" t="n">
        <f aca="false">FR21</f>
      </c>
      <c r="FS2" s="343" t="n">
        <f aca="false">FS21</f>
      </c>
      <c r="FT2" s="343" t="n">
        <f aca="false">FT21</f>
      </c>
      <c r="FU2" s="343" t="n">
        <f aca="false">FU21</f>
      </c>
      <c r="FV2" s="343" t="n">
        <f aca="false">FV21</f>
      </c>
      <c r="FW2" s="343" t="n">
        <f aca="false">FW21</f>
      </c>
      <c r="FX2" s="343" t="n">
        <f aca="false">FX21</f>
      </c>
      <c r="FY2" s="343" t="n">
        <f aca="false">FY21</f>
      </c>
      <c r="FZ2" s="343" t="n">
        <f aca="false">FZ21</f>
      </c>
      <c r="GA2" s="343" t="n">
        <f aca="false">GA21</f>
      </c>
      <c r="GB2" s="343" t="n">
        <f aca="false">GB21</f>
      </c>
      <c r="GC2" s="343" t="n">
        <f aca="false">GC21</f>
      </c>
      <c r="GD2" s="343" t="n">
        <f aca="false">GD21</f>
      </c>
      <c r="GE2" s="343" t="n">
        <f aca="false">GE21</f>
      </c>
      <c r="GF2" s="343" t="n">
        <f aca="false">GF21</f>
      </c>
      <c r="GG2" s="343" t="n">
        <f aca="false">GG21</f>
      </c>
      <c r="GH2" s="343" t="n">
        <f aca="false">GH21</f>
      </c>
      <c r="GI2" s="343" t="n">
        <f aca="false">GI21</f>
      </c>
      <c r="GJ2" s="343" t="n">
        <f aca="false">GJ21</f>
      </c>
      <c r="GK2" s="343" t="n">
        <f aca="false">GK21</f>
      </c>
      <c r="GL2" s="343" t="n">
        <f aca="false">GL21</f>
      </c>
      <c r="GM2" s="343" t="n">
        <f aca="false">GM21</f>
      </c>
      <c r="GN2" s="343" t="n">
        <f aca="false">GN21</f>
      </c>
      <c r="GO2" s="343" t="n">
        <f aca="false">GO21</f>
      </c>
      <c r="GP2" s="343" t="n">
        <f aca="false">GP21</f>
      </c>
      <c r="GQ2" s="343" t="n">
        <f aca="false">GQ21</f>
      </c>
      <c r="GR2" s="343" t="n">
        <f aca="false">GR21</f>
      </c>
      <c r="GS2" s="343" t="n">
        <f aca="false">GS21</f>
      </c>
      <c r="GT2" s="343" t="n">
        <f aca="false">GT21</f>
      </c>
      <c r="GU2" s="343" t="n">
        <f aca="false">GU21</f>
      </c>
      <c r="GV2" s="343" t="n">
        <f aca="false">GV21</f>
      </c>
      <c r="GW2" s="343" t="n">
        <f aca="false">GW21</f>
      </c>
      <c r="GX2" s="343" t="n">
        <f aca="false">GX21</f>
      </c>
      <c r="GY2" s="343" t="n">
        <f aca="false">GY21</f>
      </c>
      <c r="GZ2" s="343" t="n">
        <f aca="false">GZ21</f>
      </c>
      <c r="HA2" s="343" t="n">
        <f aca="false">HA21</f>
      </c>
      <c r="HB2" s="343" t="n">
        <f aca="false">HB21</f>
      </c>
      <c r="HC2" s="343" t="n">
        <f aca="false">HC21</f>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c>
      <c r="IW2" s="343" t="n">
        <f aca="false">IW21</f>
      </c>
      <c r="IX2" s="343" t="n">
        <f aca="false">IX21</f>
      </c>
      <c r="IY2" s="343" t="n">
        <f aca="false">IY21</f>
      </c>
      <c r="IZ2" s="343" t="n">
        <f aca="false">IZ21</f>
      </c>
      <c r="JA2" s="343" t="n">
        <f aca="false">JA21</f>
      </c>
      <c r="JB2" s="343" t="n">
        <f aca="false">JB21</f>
      </c>
      <c r="JC2" s="343" t="n">
        <f aca="false">JC21</f>
      </c>
      <c r="JD2" s="343" t="n">
        <f aca="false">JD21</f>
      </c>
      <c r="JE2" s="343" t="n">
        <f aca="false">JE21</f>
      </c>
      <c r="JF2" s="343" t="n">
        <f aca="false">JF21</f>
      </c>
      <c r="JG2" s="343" t="n">
        <f aca="false">JG21</f>
      </c>
      <c r="JH2" s="343" t="n">
        <f aca="false">JH21</f>
      </c>
      <c r="JI2" s="343" t="n">
        <f aca="false">JI21</f>
      </c>
      <c r="JJ2" s="343" t="n">
        <f aca="false">JJ21</f>
      </c>
      <c r="JK2" s="343" t="n">
        <f aca="false">JK21</f>
      </c>
      <c r="JL2" s="343" t="n">
        <f aca="false">JL21</f>
      </c>
      <c r="JM2" s="343" t="n">
        <f aca="false">JM21</f>
      </c>
      <c r="JN2" s="343" t="n">
        <f aca="false">JN21</f>
      </c>
      <c r="JO2" s="343" t="n">
        <f aca="false">JO21</f>
      </c>
      <c r="JP2" s="343" t="n">
        <f aca="false">JP21</f>
      </c>
      <c r="JQ2" s="343" t="n">
        <f aca="false">JQ21</f>
      </c>
      <c r="JR2" s="343" t="n">
        <f aca="false">JR21</f>
      </c>
      <c r="JS2" s="343" t="n">
        <f aca="false">JS21</f>
      </c>
      <c r="JT2" s="343" t="n">
        <f aca="false">JT21</f>
      </c>
      <c r="JU2" s="343" t="n">
        <f aca="false">JU21</f>
      </c>
      <c r="JV2" s="343" t="n">
        <f aca="false">JV21</f>
      </c>
      <c r="JW2" s="343" t="n">
        <f aca="false">JW21</f>
      </c>
      <c r="JX2" s="343" t="n">
        <f aca="false">JX21</f>
      </c>
      <c r="JY2" s="343" t="n">
        <f aca="false">JY21</f>
      </c>
      <c r="JZ2" s="343" t="n">
        <f aca="false">JZ21</f>
      </c>
      <c r="KA2" s="343" t="n">
        <f aca="false">KA21</f>
      </c>
      <c r="KB2" s="343" t="n">
        <f aca="false">KB21</f>
      </c>
      <c r="KC2" s="343" t="n">
        <f aca="false">KC21</f>
      </c>
      <c r="KD2" s="343" t="n">
        <f aca="false">KD21</f>
      </c>
      <c r="KE2" s="343" t="n">
        <f aca="false">KE21</f>
      </c>
      <c r="KH2" s="348" t="s">
        <v>298</v>
      </c>
      <c r="KI2" s="348" t="n">
        <f aca="false">KI21</f>
      </c>
      <c r="KJ2" s="348" t="n">
        <f aca="false">KJ21</f>
      </c>
      <c r="KK2" s="348" t="n">
        <f aca="false">KK21</f>
      </c>
      <c r="KL2" s="348" t="n">
        <f aca="false">KL21</f>
      </c>
      <c r="KM2" s="348" t="n">
        <f aca="false">KM21</f>
      </c>
      <c r="KN2" s="348" t="n">
        <f aca="false">KN21</f>
      </c>
      <c r="KO2" s="348" t="n">
        <f aca="false">KO21</f>
      </c>
      <c r="KP2" s="348" t="n">
        <f aca="false">KP21</f>
      </c>
      <c r="KQ2" s="348" t="n">
        <f aca="false">KQ21</f>
      </c>
      <c r="KR2" s="348" t="n">
        <f aca="false">KR21</f>
      </c>
      <c r="KS2" s="348" t="n">
        <f aca="false">KS21</f>
      </c>
      <c r="KT2" s="348" t="n">
        <f aca="false">KT21</f>
      </c>
      <c r="KU2" s="348" t="n">
        <f aca="false">KU21</f>
      </c>
      <c r="KV2" s="348" t="n">
        <f aca="false">KV21</f>
      </c>
      <c r="KW2" s="348" t="n">
        <f aca="false">KW21</f>
      </c>
      <c r="KX2" s="348" t="n">
        <f aca="false">KX21</f>
      </c>
      <c r="KY2" s="348" t="n">
        <f aca="false">KY21</f>
      </c>
      <c r="KZ2" s="348" t="n">
        <f aca="false">KZ21</f>
      </c>
      <c r="LA2" s="348" t="n">
        <f aca="false">LA21</f>
      </c>
      <c r="LB2" s="348" t="n">
        <f aca="false">LB21</f>
      </c>
      <c r="LC2" s="348" t="n">
        <f aca="false">LC21</f>
      </c>
      <c r="LD2" s="348" t="n">
        <f aca="false">LD21</f>
      </c>
      <c r="LE2" s="348" t="n">
        <f aca="false">LE21</f>
      </c>
      <c r="LF2" s="348" t="n">
        <f aca="false">LF21</f>
      </c>
      <c r="LG2" s="348" t="n">
        <f aca="false">LG21</f>
      </c>
      <c r="LH2" s="348" t="n">
        <f aca="false">LH21</f>
      </c>
      <c r="LI2" s="348" t="n">
        <f aca="false">LI21</f>
      </c>
      <c r="LJ2" s="348" t="n">
        <f aca="false">LJ21</f>
      </c>
      <c r="LK2" s="348" t="n">
        <f aca="false">LK21</f>
      </c>
      <c r="LL2" s="348" t="n">
        <f aca="false">LL21</f>
      </c>
      <c r="LM2" s="348" t="n">
        <f aca="false">LM21</f>
      </c>
      <c r="LN2" s="348" t="n">
        <f aca="false">LN21</f>
      </c>
      <c r="LO2" s="348" t="n">
        <f aca="false">LO21</f>
      </c>
      <c r="LP2" s="348" t="n">
        <f aca="false">LP21</f>
      </c>
      <c r="LQ2" s="348" t="n">
        <f aca="false">LQ21</f>
      </c>
      <c r="LR2" s="348" t="n">
        <f aca="false">LR21</f>
      </c>
      <c r="LT2" s="342" t="s">
        <v>299</v>
      </c>
      <c r="LU2" s="342" t="n">
        <f aca="false">LU5</f>
      </c>
      <c r="LV2" s="342" t="n">
        <f aca="false">LV5</f>
      </c>
      <c r="LW2" s="342" t="n">
        <f aca="false">LW5</f>
      </c>
      <c r="LX2" s="342" t="n">
        <f aca="false">LX5</f>
      </c>
      <c r="LY2" s="342" t="n">
        <f aca="false">LY5</f>
      </c>
      <c r="LZ2" s="342" t="n">
        <f aca="false">LZ5</f>
      </c>
      <c r="MA2" s="342" t="n">
        <f aca="false">MA5</f>
      </c>
      <c r="MB2" s="342" t="n">
        <f aca="false">MB5</f>
      </c>
      <c r="MC2" s="342" t="n">
        <f aca="false">MC5</f>
      </c>
      <c r="MD2" s="342" t="n">
        <f aca="false">MD5</f>
      </c>
      <c r="ME2" s="342" t="n">
        <f aca="false">ME5</f>
      </c>
      <c r="MF2" s="342" t="n">
        <f aca="false">MF5</f>
      </c>
      <c r="MG2" s="342" t="n">
        <f aca="false">MG5</f>
      </c>
      <c r="MH2" s="342" t="n">
        <f aca="false">MH5</f>
      </c>
      <c r="MI2" s="342" t="n">
        <f aca="false">MI5</f>
      </c>
      <c r="MJ2" s="342" t="n">
        <f aca="false">MJ5</f>
      </c>
      <c r="MK2" s="342" t="n">
        <f aca="false">MK5</f>
      </c>
      <c r="ML2" s="342" t="n">
        <f aca="false">ML5</f>
      </c>
      <c r="MM2" s="342" t="n">
        <f aca="false">MM5</f>
      </c>
      <c r="MN2" s="342" t="n">
        <f aca="false">MN5</f>
      </c>
      <c r="MO2" s="342" t="n">
        <f aca="false">MO5</f>
      </c>
      <c r="MP2" s="342" t="n">
        <f aca="false">MP5</f>
      </c>
      <c r="MQ2" s="342" t="n">
        <f aca="false">MQ5</f>
      </c>
      <c r="MR2" s="342" t="n">
        <f aca="false">MR5</f>
      </c>
      <c r="MS2" s="342" t="n">
        <f aca="false">MS5</f>
      </c>
      <c r="MT2" s="342" t="n">
        <f aca="false">MT5</f>
      </c>
      <c r="MU2" s="342" t="n">
        <f aca="false">MU5</f>
      </c>
      <c r="MV2" s="342" t="n">
        <f aca="false">MV5</f>
      </c>
      <c r="MW2" s="342" t="n">
        <f aca="false">MW5</f>
      </c>
      <c r="MX2" s="342" t="n">
        <f aca="false">MX5</f>
      </c>
      <c r="MY2" s="342" t="n">
        <f aca="false">MY5</f>
      </c>
      <c r="MZ2" s="342" t="n">
        <f aca="false">MZ5</f>
      </c>
      <c r="NA2" s="342" t="n">
        <f aca="false">NA5</f>
      </c>
      <c r="NB2" s="342" t="n">
        <f aca="false">NB5</f>
      </c>
      <c r="NC2" s="342" t="n">
        <f aca="false">NC5</f>
      </c>
      <c r="ND2" s="342" t="n">
        <f aca="false">ND5</f>
      </c>
      <c r="NE2" s="342"/>
      <c r="NG2" s="342" t="s">
        <v>300</v>
      </c>
      <c r="NH2" s="342" t="n">
        <f aca="false">NH5</f>
      </c>
      <c r="NI2" s="342" t="n">
        <f aca="false">NI5</f>
      </c>
      <c r="NJ2" s="342" t="n">
        <f aca="false">NJ5</f>
      </c>
      <c r="NK2" s="342" t="n">
        <f aca="false">NK5</f>
      </c>
      <c r="NL2" s="342" t="n">
        <f aca="false">NL5</f>
      </c>
      <c r="NM2" s="342" t="n">
        <f aca="false">NM5</f>
      </c>
      <c r="NN2" s="342" t="n">
        <f aca="false">NN5</f>
      </c>
      <c r="NO2" s="342" t="n">
        <f aca="false">NO5</f>
      </c>
      <c r="NP2" s="342" t="n">
        <f aca="false">NP5</f>
      </c>
      <c r="NQ2" s="342" t="n">
        <f aca="false">NQ5</f>
      </c>
      <c r="NR2" s="342" t="n">
        <f aca="false">NR5</f>
      </c>
      <c r="NS2" s="342" t="n">
        <f aca="false">NS5</f>
      </c>
      <c r="NT2" s="342" t="n">
        <f aca="false">NT5</f>
      </c>
      <c r="NU2" s="342" t="n">
        <f aca="false">NU5</f>
      </c>
      <c r="NV2" s="342" t="n">
        <f aca="false">NV5</f>
      </c>
      <c r="NW2" s="342" t="n">
        <f aca="false">NW5</f>
      </c>
      <c r="NX2" s="342" t="n">
        <f aca="false">NX5</f>
      </c>
      <c r="NY2" s="342" t="n">
        <f aca="false">NY5</f>
      </c>
      <c r="NZ2" s="342" t="n">
        <f aca="false">NZ5</f>
      </c>
      <c r="OA2" s="342" t="n">
        <f aca="false">OA5</f>
      </c>
      <c r="OB2" s="342" t="n">
        <f aca="false">OB5</f>
      </c>
      <c r="OC2" s="342" t="n">
        <f aca="false">OC5</f>
      </c>
      <c r="OD2" s="342" t="n">
        <f aca="false">OD5</f>
      </c>
      <c r="OE2" s="342" t="n">
        <f aca="false">OE5</f>
      </c>
      <c r="OF2" s="342" t="n">
        <f aca="false">OF5</f>
      </c>
      <c r="OG2" s="342" t="n">
        <f aca="false">OG5</f>
      </c>
      <c r="OH2" s="342" t="n">
        <f aca="false">OH5</f>
      </c>
      <c r="OI2" s="342" t="n">
        <f aca="false">OI5</f>
      </c>
      <c r="OJ2" s="342" t="n">
        <f aca="false">OJ5</f>
      </c>
      <c r="OK2" s="342" t="n">
        <f aca="false">OK5</f>
      </c>
      <c r="OL2" s="342" t="n">
        <f aca="false">OL5</f>
      </c>
      <c r="OM2" s="342" t="n">
        <f aca="false">OM5</f>
      </c>
      <c r="ON2" s="342" t="n">
        <f aca="false">ON5</f>
      </c>
      <c r="OO2" s="342" t="n">
        <f aca="false">OO5</f>
      </c>
      <c r="OP2" s="342" t="n">
        <f aca="false">OP5</f>
      </c>
      <c r="OQ2" s="342" t="n">
        <f aca="false">OQ5</f>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c>
      <c r="C3" s="352" t="str">
        <f aca="false">VLOOKUP(B3,$B$23:$CS$241,2,FALSE())</f>
      </c>
      <c r="D3" s="353" t="n">
        <f aca="false">IF(ISNUMBER(VLOOKUP($C$3,$C$23:$UW$241,D1,FALSE()))=TRUE(),VLOOKUP($C$3,$C$23:$UW$241,D1,FALSE()),".")</f>
      </c>
      <c r="E3" s="353" t="str">
        <f aca="false">VLOOKUP($C$3,$C$23:$UW$241,E1,FALSE())</f>
      </c>
      <c r="F3" s="353" t="n">
        <f aca="false">IF(ISNUMBER(VLOOKUP($C$3,$C$23:$UW$241,F1,FALSE()))=TRUE(),VLOOKUP($C$3,$C$23:$UW$241,F1,FALSE()),".")</f>
      </c>
      <c r="G3" s="353" t="str">
        <f aca="false">VLOOKUP($C$3,$C$23:$UW$241,G1,FALSE())</f>
      </c>
      <c r="H3" s="353" t="n">
        <f aca="false">IF(ISNUMBER(VLOOKUP($C$3,$C$23:$UW$241,H1,FALSE()))=TRUE(),VLOOKUP($C$3,$C$23:$UW$241,H1,FALSE()),".")</f>
      </c>
      <c r="I3" s="353" t="str">
        <f aca="false">VLOOKUP($C$3,$C$23:$UW$241,I1,FALSE())</f>
      </c>
      <c r="J3" s="352" t="str">
        <f aca="false">VLOOKUP($C$3,$C$23:$UW$241,J1,FALSE())</f>
      </c>
      <c r="K3" s="352" t="n">
        <f aca="false">IF(ISNUMBER(VLOOKUP($C$3,$C$23:$UW$241,K1,FALSE()))=TRUE(),VLOOKUP($C$3,$C$23:$UW$241,K1,FALSE()),".")</f>
      </c>
      <c r="L3" s="352" t="str">
        <f aca="false">IF(ISNUMBER(VLOOKUP($C$3,$C$23:$UW$241,L1,FALSE()))=TRUE(),VLOOKUP($C$3,$C$23:$UW$241,L1,FALSE()),".")</f>
      </c>
      <c r="M3" s="352" t="str">
        <f aca="false">VLOOKUP($C$3,$C$23:$UW$241,M1,FALSE())</f>
      </c>
      <c r="N3" s="352" t="str">
        <f aca="false">IF(ISNUMBER(VLOOKUP($C$3,$C$23:$UW$241,N1,FALSE()))=TRUE(),VLOOKUP($C$3,$C$23:$UW$241,N1,FALSE()),".")</f>
      </c>
      <c r="O3" s="352" t="str">
        <f aca="false">VLOOKUP($C$3,$C$23:$UW$241,O1,FALSE())</f>
      </c>
      <c r="P3" s="352" t="str">
        <f aca="false">IF(ISNUMBER(VLOOKUP($C$3,$C$23:$UW$241,P1,FALSE()))=TRUE(),VLOOKUP($C$3,$C$23:$UW$241,P1,FALSE()),".")</f>
      </c>
      <c r="Q3" s="352" t="str">
        <f aca="false">VLOOKUP($C$3,$C$23:$UW$241,Q1,FALSE())</f>
      </c>
      <c r="R3" s="352" t="str">
        <f aca="false">IF(ISNUMBER(VLOOKUP($C$3,$C$23:$UW$241,R1,FALSE()))=TRUE(),VLOOKUP($C$3,$C$23:$UW$241,R1,FALSE()),".")</f>
      </c>
      <c r="S3" s="352" t="str">
        <f aca="false">VLOOKUP($C$3,$C$23:$UW$241,S1,FALSE())</f>
      </c>
      <c r="T3" s="352"/>
      <c r="U3" s="353" t="str">
        <f aca="false">VLOOKUP($C$3,$C$23:$UW$241,U1,FALSE())</f>
      </c>
      <c r="V3" s="352" t="n">
        <f aca="false">VLOOKUP($C$3,$C$23:$UW$241,V1,FALSE())</f>
      </c>
      <c r="W3" s="352" t="n">
        <f aca="false">VLOOKUP($C$3,$C$23:$UW$241,W1,FALSE())</f>
      </c>
      <c r="X3" s="352" t="str">
        <f aca="false">VLOOKUP($C$3,$C$23:$UW$241,X1,FALSE())</f>
      </c>
      <c r="Y3" s="352" t="n">
        <f aca="false">VLOOKUP($C$3,$C$23:$UW$241,Y1,FALSE())</f>
      </c>
      <c r="Z3" s="352" t="str">
        <f aca="false">VLOOKUP($C$3,$C$23:$UW$241,Z1,FALSE())</f>
      </c>
      <c r="AA3" s="352" t="n">
        <f aca="false">VLOOKUP($C$3,$C$23:$UW$241,AA1,FALSE())</f>
      </c>
      <c r="AB3" s="352" t="str">
        <f aca="false">VLOOKUP($C$3,$C$23:$UW$241,AB1,FALSE())</f>
      </c>
      <c r="AC3" s="352" t="n">
        <f aca="false">VLOOKUP($C$3,$C$23:$UW$241,AC1,FALSE())</f>
      </c>
      <c r="AD3" s="352" t="str">
        <f aca="false">VLOOKUP($C$3,$C$23:$UW$241,AD1,FALSE())</f>
      </c>
      <c r="AE3" s="352" t="n">
        <f aca="false">VLOOKUP($C$3,$C$23:$UW$241,AE1,FALSE())</f>
      </c>
      <c r="AF3" s="352" t="str">
        <f aca="false">VLOOKUP($C$3,$C$23:$UW$241,AF1,FALSE())</f>
      </c>
      <c r="AG3" s="352" t="n">
        <f aca="false">IF(ISNUMBER(VLOOKUP($C$3,$C$23:$UW$241,AG1,FALSE()))=TRUE(),VLOOKUP($C$3,$C$23:$UW$241,AG1,FALSE()),".")</f>
      </c>
      <c r="AH3" s="352" t="str">
        <f aca="false">IF(ISNUMBER(VLOOKUP($C$3,$C$23:$UW$241,AH1,FALSE()))=TRUE(),VLOOKUP($C$3,$C$23:$UW$241,AH1,FALSE()),".")</f>
      </c>
      <c r="AI3" s="352" t="str">
        <f aca="false">VLOOKUP($C$3,$C$23:$UW$241,AI1,FALSE())</f>
      </c>
      <c r="AJ3" s="352" t="str">
        <f aca="false">IF(ISNUMBER(VLOOKUP($C$3,$C$23:$UW$241,AJ1,FALSE()))=TRUE(),VLOOKUP($C$3,$C$23:$UW$241,AJ1,FALSE()),".")</f>
      </c>
      <c r="AK3" s="352" t="str">
        <f aca="false">VLOOKUP($C$3,$C$23:$UW$241,AK1,FALSE())</f>
      </c>
      <c r="AL3" s="352" t="str">
        <f aca="false">IF(ISNUMBER(VLOOKUP($C$3,$C$23:$UW$241,AL1,FALSE()))=TRUE(),VLOOKUP($C$3,$C$23:$UW$241,AL1,FALSE()),".")</f>
      </c>
      <c r="AM3" s="352" t="str">
        <f aca="false">VLOOKUP($C$3,$C$23:$UW$241,AM1,FALSE())</f>
      </c>
      <c r="AN3" s="352" t="str">
        <f aca="false">IF(ISNUMBER(VLOOKUP($C$3,$C$23:$UW$241,AN1,FALSE()))=TRUE(),VLOOKUP($C$3,$C$23:$UW$241,AN1,FALSE()),".")</f>
      </c>
      <c r="AO3" s="352" t="str">
        <f aca="false">VLOOKUP($C$3,$C$23:$UW$241,AO1,FALSE())</f>
      </c>
      <c r="AP3" s="352" t="n">
        <f aca="false">VLOOKUP($C$3,$C$23:$UW$241,AP1,FALSE())</f>
      </c>
      <c r="AQ3" s="354" t="str">
        <f aca="false">VLOOKUP($C$3,$C$23:$UW$241,AQ1,FALSE())</f>
      </c>
      <c r="AR3" s="354" t="n">
        <f aca="false">IF(ISNUMBER(VLOOKUP($C$3,$C$23:$UW$241,AR1,FALSE()))=TRUE(),VLOOKUP($C$3,$C$23:$UW$241,AR1,FALSE()),".")</f>
      </c>
      <c r="AS3" s="354" t="str">
        <f aca="false">VLOOKUP($C$3,$C$23:$UW$241,AS1,FALSE())</f>
      </c>
      <c r="AT3" s="354" t="n">
        <f aca="false">VLOOKUP($C$3,$C$23:$UW$241,AT1,FALSE())</f>
      </c>
      <c r="AU3" s="354" t="str">
        <f aca="false">VLOOKUP($C$3,$C$23:$UW$241,AU1,FALSE())</f>
      </c>
      <c r="AV3" s="354" t="n">
        <f aca="false">VLOOKUP($C$3,$C$23:$UW$241,AV1,FALSE())</f>
      </c>
      <c r="AW3" s="354" t="n">
        <f aca="false">VLOOKUP($C$3,$C$23:$UW$241,AW1,FALSE())</f>
      </c>
      <c r="AX3" s="354" t="n">
        <f aca="false">VLOOKUP($C$3,$C$23:$UW$241,AX1,FALSE())</f>
      </c>
      <c r="AY3" s="354"/>
      <c r="AZ3" s="354" t="n">
        <f aca="false">VLOOKUP($C$3,$C$23:$UW$241,AZ1,FALSE())</f>
      </c>
      <c r="BA3" s="353"/>
      <c r="BB3" s="353" t="n">
        <f aca="false">IF(ISNUMBER(VLOOKUP($C$3,$C$23:$UW$241,BB1,FALSE()))=TRUE(),VLOOKUP($C$3,$C$23:$UW$241,BB1,FALSE()),".")</f>
      </c>
      <c r="BC3" s="353" t="n">
        <f aca="false">IF(ISNUMBER(VLOOKUP($C$3,$C$23:$UW$241,BC1,FALSE()))=TRUE(),VLOOKUP($C$3,$C$23:$UW$241,BC1,FALSE()),".")</f>
      </c>
      <c r="BD3" s="353" t="n">
        <f aca="false">IF(ISNUMBER(VLOOKUP($C$3,$C$23:$UW$241,BD1,FALSE()))=TRUE(),VLOOKUP($C$3,$C$23:$UW$241,BD1,FALSE()),".")</f>
      </c>
      <c r="BE3" s="353" t="n">
        <f aca="false">IF(ISNUMBER(VLOOKUP($C$3,$C$23:$UW$241,BE1,FALSE()))=TRUE(),VLOOKUP($C$3,$C$23:$UW$241,BE1,FALSE()),".")</f>
      </c>
      <c r="BF3" s="353" t="n">
        <f aca="false">IF(ISNUMBER(VLOOKUP($C$3,$C$23:$UW$241,BF1,FALSE()))=TRUE(),VLOOKUP($C$3,$C$23:$UW$241,BF1,FALSE()),".")</f>
      </c>
      <c r="BH3" s="353" t="str">
        <f aca="false">IF(ISNUMBER(VLOOKUP($C$3,$C$23:$UW$241,BH1,FALSE()))=TRUE(),VLOOKUP($C$3,$C$23:$UW$241,BH1,FALSE()),".")</f>
      </c>
      <c r="BI3" s="353" t="n">
        <f aca="false">IF(ISNUMBER(VLOOKUP($C$3,$C$23:$UW$241,BI1,FALSE()))=TRUE(),VLOOKUP($C$3,$C$23:$UW$241,BI1,FALSE()),".")</f>
      </c>
      <c r="BJ3" s="353" t="n">
        <f aca="false">IF(ISNUMBER(VLOOKUP($C$3,$C$23:$UW$241,BJ1,FALSE()))=TRUE(),VLOOKUP($C$3,$C$23:$UW$241,BJ1,FALSE()),".")</f>
      </c>
      <c r="BK3" s="353" t="n">
        <f aca="false">IF(ISNUMBER(VLOOKUP($C$3,$C$23:$UW$241,BK1,FALSE()))=TRUE(),VLOOKUP($C$3,$C$23:$UW$241,BK1,FALSE()),".")</f>
      </c>
      <c r="BL3" s="353" t="n">
        <f aca="false">IF(ISNUMBER(VLOOKUP($C$3,$C$23:$UW$241,BL1,FALSE()))=TRUE(),VLOOKUP($C$3,$C$23:$UW$241,BL1,FALSE()),".")</f>
      </c>
      <c r="BM3" s="353" t="n">
        <f aca="false">IF(ISNUMBER(VLOOKUP($C$3,$C$23:$UW$241,BM1,FALSE()))=TRUE(),VLOOKUP($C$3,$C$23:$UW$241,BM1,FALSE()),".")</f>
      </c>
      <c r="BN3" s="353"/>
      <c r="BO3" s="353" t="str">
        <f aca="false">IF(ISNUMBER(VLOOKUP($C$3,$C$23:$UW$241,BO1,FALSE()))=TRUE(),VLOOKUP($C$3,$C$23:$UW$241,BO1,FALSE()),".")</f>
      </c>
      <c r="BP3" s="353" t="n">
        <f aca="false">IF(ISNUMBER(VLOOKUP($C$3,$C$23:$UW$241,BP1,FALSE()))=TRUE(),VLOOKUP($C$3,$C$23:$UW$241,BP1,FALSE()),".")</f>
      </c>
      <c r="BQ3" s="353" t="n">
        <f aca="false">IF(ISNUMBER(VLOOKUP($C$3,$C$23:$UW$241,BQ1,FALSE()))=TRUE(),VLOOKUP($C$3,$C$23:$UW$241,BQ1,FALSE()),".")</f>
      </c>
      <c r="BR3" s="353" t="n">
        <f aca="false">IF(ISNUMBER(VLOOKUP($C$3,$C$23:$UW$241,BR1,FALSE()))=TRUE(),VLOOKUP($C$3,$C$23:$UW$241,BR1,FALSE()),".")</f>
      </c>
      <c r="BS3" s="353" t="n">
        <f aca="false">IF(ISNUMBER(VLOOKUP($C$3,$C$23:$UW$241,BS1,FALSE()))=TRUE(),VLOOKUP($C$3,$C$23:$UW$241,BS1,FALSE()),".")</f>
      </c>
      <c r="BT3" s="353" t="n">
        <f aca="false">IF(ISNUMBER(VLOOKUP($C$3,$C$23:$UW$241,BT1,FALSE()))=TRUE(),VLOOKUP($C$3,$C$23:$UW$241,BT1,FALSE()),".")</f>
      </c>
      <c r="BV3" s="354" t="n">
        <f aca="false">IF(ISNUMBER(VLOOKUP($C$3,$C$23:$UW$241,BV1,FALSE()))=TRUE(),VLOOKUP($C$3,$C$23:$UW$241,BV1,FALSE()),".")</f>
      </c>
      <c r="BW3" s="354" t="n">
        <f aca="false">IF(ISNUMBER(VLOOKUP($C$3,$C$23:$UW$241,BW1,FALSE()))=TRUE(),VLOOKUP($C$3,$C$23:$UW$241,BW1,FALSE()),".")</f>
      </c>
      <c r="BX3" s="354" t="n">
        <f aca="false">IF(ISNUMBER(VLOOKUP($C$3,$C$23:$UW$241,BX1,FALSE()))=TRUE(),VLOOKUP($C$3,$C$23:$UW$241,BX1,FALSE()),".")</f>
      </c>
      <c r="BY3" s="354" t="n">
        <f aca="false">IF(ISNUMBER(VLOOKUP($C$3,$C$23:$UW$241,BY1,FALSE()))=TRUE(),VLOOKUP($C$3,$C$23:$UW$241,BY1,FALSE()),".")</f>
      </c>
      <c r="BZ3" s="354" t="n">
        <f aca="false">IF(ISNUMBER(VLOOKUP($C$3,$C$23:$UW$241,BZ1,FALSE()))=TRUE(),VLOOKUP($C$3,$C$23:$UW$241,BZ1,FALSE()),".")</f>
      </c>
      <c r="CA3" s="354" t="str">
        <f aca="false">VLOOKUP($C$3,$C$23:$UW$241,CA1,FALSE())</f>
      </c>
      <c r="CC3" s="354" t="n">
        <f aca="false">IF(ISNUMBER(VLOOKUP($C$3,$C$23:$UW$241,CC1,FALSE()))=TRUE(),VLOOKUP($C$3,$C$23:$UW$241,CC1,FALSE()),".")</f>
      </c>
      <c r="CD3" s="354" t="n">
        <f aca="false">IF(ISNUMBER(VLOOKUP($C$3,$C$23:$UW$241,CD1,FALSE()))=TRUE(),VLOOKUP($C$3,$C$23:$UW$241,CD1,FALSE()),".")</f>
      </c>
      <c r="CE3" s="354" t="n">
        <f aca="false">IF(ISNUMBER(VLOOKUP($C$3,$C$23:$UW$241,CE1,FALSE()))=TRUE(),VLOOKUP($C$3,$C$23:$UW$241,CE1,FALSE()),".")</f>
      </c>
      <c r="CF3" s="354" t="n">
        <f aca="false">IF(ISNUMBER(VLOOKUP($C$3,$C$23:$UW$241,CF1,FALSE()))=TRUE(),VLOOKUP($C$3,$C$23:$UW$241,CF1,FALSE()),".")</f>
      </c>
      <c r="CG3" s="354" t="n">
        <f aca="false">IF(ISNUMBER(VLOOKUP($C$3,$C$23:$UW$241,CG1,FALSE()))=TRUE(),VLOOKUP($C$3,$C$23:$UW$241,CG1,FALSE()),".")</f>
      </c>
      <c r="CH3" s="354" t="str">
        <f aca="false">VLOOKUP($C$3,$C$23:$UW$241,CH1,FALSE())</f>
      </c>
      <c r="CI3" s="354"/>
      <c r="CJ3" s="354"/>
      <c r="CK3" s="354" t="n">
        <f aca="false">IF(ISNUMBER(VLOOKUP($C$3,$C$23:$UW$241,CK1,FALSE()))=TRUE(),VLOOKUP($C$3,$C$23:$UW$241,CK1,FALSE()),".")</f>
      </c>
      <c r="CL3" s="354" t="str">
        <f aca="false">VLOOKUP($C$3,$C$23:$UW$241,CL1,FALSE())</f>
      </c>
      <c r="CM3" s="354"/>
      <c r="CO3" s="352" t="str">
        <f aca="false">VLOOKUP($C$3,$C$23:$UW$241,CO1,FALSE())</f>
      </c>
      <c r="CP3" s="356" t="n">
        <f aca="false">IF(ISNUMBER(VLOOKUP($C$3,$C$23:$UW$241,CP1,FALSE()))=TRUE(),VLOOKUP($C$3,$C$23:$UW$241,CP1,FALSE()),".")</f>
      </c>
      <c r="CQ3" s="356" t="n">
        <f aca="false">IF(ISNUMBER(VLOOKUP($C$3,$C$23:$UW$241,CQ1,FALSE()))=TRUE(),VLOOKUP($C$3,$C$23:$UW$241,CQ1,FALSE()),".")</f>
      </c>
      <c r="CR3" s="356" t="n">
        <f aca="false">IF(ISNUMBER(VLOOKUP($C$3,$C$23:$UW$241,CR1,FALSE()))=TRUE(),VLOOKUP($C$3,$C$23:$UW$241,CR1,FALSE()),".")</f>
      </c>
      <c r="CS3" s="356" t="n">
        <f aca="false">IF(ISNUMBER(VLOOKUP($C$3,$C$23:$UW$241,CS1,FALSE()))=TRUE(),VLOOKUP($C$3,$C$23:$UW$241,CS1,FALSE()),".")</f>
      </c>
      <c r="CT3" s="356" t="n">
        <f aca="false">IF(ISNUMBER(VLOOKUP($C$3,$C$23:$UW$241,CT1,FALSE()))=TRUE(),VLOOKUP($C$3,$C$23:$UW$241,CT1,FALSE()),".")</f>
      </c>
      <c r="CU3" s="357"/>
      <c r="CV3" s="358"/>
      <c r="CW3" s="358" t="n">
        <f aca="false">IF(ISNUMBER(VLOOKUP($C$3,$C$23:$UW$241,CW1,FALSE()))=TRUE(),VLOOKUP($C$3,$C$23:$UW$241,CW1,FALSE()),".")</f>
      </c>
      <c r="CX3" s="358" t="n">
        <f aca="false">IF(ISNUMBER(VLOOKUP($C$3,$C$23:$UW$241,CX1,FALSE()))=TRUE(),VLOOKUP($C$3,$C$23:$UW$241,CX1,FALSE()),".")</f>
      </c>
      <c r="CY3" s="358" t="n">
        <f aca="false">IF(ISNUMBER(VLOOKUP($C$3,$C$23:$UW$241,CY1,FALSE()))=TRUE(),VLOOKUP($C$3,$C$23:$UW$241,CY1,FALSE()),".")</f>
      </c>
      <c r="CZ3" s="358" t="n">
        <f aca="false">IF(ISNUMBER(VLOOKUP($C$3,$C$23:$UW$241,CZ1,FALSE()))=TRUE(),VLOOKUP($C$3,$C$23:$UW$241,CZ1,FALSE()),".")</f>
      </c>
      <c r="DA3" s="358" t="n">
        <f aca="false">IF(ISNUMBER(VLOOKUP($C$3,$C$23:$UW$241,DA1,FALSE()))=TRUE(),VLOOKUP($C$3,$C$23:$UW$241,DA1,FALSE()),".")</f>
      </c>
      <c r="DB3" s="357"/>
      <c r="DC3" s="359"/>
      <c r="DD3" s="359" t="n">
        <f aca="false">IF(ISNUMBER(VLOOKUP($C$3,$C$23:$UW$241,DD1,FALSE()))=TRUE(),VLOOKUP($C$3,$C$23:$UW$241,DD1,FALSE()),".")</f>
      </c>
      <c r="DE3" s="359" t="n">
        <f aca="false">IF(ISNUMBER(VLOOKUP($C$3,$C$23:$UW$241,DE1,FALSE()))=TRUE(),VLOOKUP($C$3,$C$23:$UW$241,DE1,FALSE()),".")</f>
      </c>
      <c r="DF3" s="359" t="n">
        <f aca="false">IF(ISNUMBER(VLOOKUP($C$3,$C$23:$UW$241,DF1,FALSE()))=TRUE(),VLOOKUP($C$3,$C$23:$UW$241,DF1,FALSE()),".")</f>
      </c>
      <c r="DG3" s="359" t="n">
        <f aca="false">IF(ISNUMBER(VLOOKUP($C$3,$C$23:$UW$241,DG1,FALSE()))=TRUE(),VLOOKUP($C$3,$C$23:$UW$241,DG1,FALSE()),".")</f>
      </c>
      <c r="DH3" s="359" t="n">
        <f aca="false">IF(ISNUMBER(VLOOKUP($C$3,$C$23:$UW$241,DH1,FALSE()))=TRUE(),VLOOKUP($C$3,$C$23:$UW$241,DH1,FALSE()),".")</f>
      </c>
      <c r="DI3" s="357"/>
      <c r="DJ3" s="357"/>
      <c r="DK3" s="357"/>
      <c r="DL3" s="360" t="n">
        <f aca="false">IF(ISNUMBER(VLOOKUP($C$3,$C$23:$UW$241,DL1,FALSE()))=TRUE(),VLOOKUP($C$3,$C$23:$UW$241,DL1,FALSE()),".")</f>
      </c>
      <c r="DM3" s="360" t="str">
        <f aca="false">VLOOKUP($C$3,$C$23:$UW$241,DM1,FALSE())</f>
      </c>
      <c r="DN3" s="361"/>
      <c r="DO3" s="361"/>
      <c r="DP3" s="362" t="n">
        <f aca="false">IF(ISNUMBER(VLOOKUP($C$3,$C$23:$UW$241,DP1,FALSE()))=TRUE(),VLOOKUP($C$3,$C$23:$UW$241,DP1,FALSE()),".")</f>
      </c>
      <c r="DQ3" s="362" t="str">
        <f aca="false">VLOOKUP($C$3,$C$23:$UW$241,DQ1,FALSE())</f>
      </c>
      <c r="DR3" s="361"/>
      <c r="DS3" s="361"/>
      <c r="DT3" s="360" t="n">
        <f aca="false">IF(ISNUMBER(VLOOKUP($C$3,$C$23:$UW$241,DT1,FALSE()))=TRUE(),VLOOKUP($C$3,$C$23:$UW$241,DT1,FALSE()),".")</f>
      </c>
      <c r="DU3" s="360" t="str">
        <f aca="false">VLOOKUP($C$3,$C$23:$UW$241,DU1,FALSE())</f>
      </c>
      <c r="DV3" s="357"/>
      <c r="DW3" s="363" t="n">
        <f aca="false">IF(ISNUMBER(VLOOKUP($C$3,$C$23:$UW$241,DW1,FALSE()))=TRUE(),VLOOKUP($C$3,$C$23:$UW$241,DW1,FALSE()),".")</f>
      </c>
      <c r="DX3" s="363" t="n">
        <f aca="false">IF(ISNUMBER(VLOOKUP($C$3,$C$23:$UW$241,DX1,FALSE()))=TRUE(),VLOOKUP($C$3,$C$23:$UW$241,DX1,FALSE()),".")</f>
      </c>
      <c r="DY3" s="363" t="n">
        <f aca="false">IF(ISNUMBER(VLOOKUP($C$3,$C$23:$UW$241,DY1,FALSE()))=TRUE(),VLOOKUP($C$3,$C$23:$UW$241,DY1,FALSE()),".")</f>
      </c>
      <c r="DZ3" s="363" t="n">
        <f aca="false">IF(ISNUMBER(VLOOKUP($C$3,$C$23:$UW$241,DZ1,FALSE()))=TRUE(),VLOOKUP($C$3,$C$23:$UW$241,DZ1,FALSE()),".")</f>
      </c>
      <c r="EA3" s="363" t="n">
        <f aca="false">IF(ISNUMBER(VLOOKUP($C$3,$C$23:$UW$241,EA1,FALSE()))=TRUE(),VLOOKUP($C$3,$C$23:$UW$241,EA1,FALSE()),".")</f>
      </c>
      <c r="EB3" s="363" t="str">
        <f aca="false">VLOOKUP($C$3,$C$23:$UW$241,EB1,FALSE())</f>
      </c>
      <c r="EC3" s="357"/>
      <c r="ED3" s="364" t="n">
        <f aca="false">IF(ISNUMBER(VLOOKUP($C$3,$C$23:$UW$241,ED1,FALSE()))=TRUE(),VLOOKUP($C$3,$C$23:$UW$241,ED1,FALSE()),".")</f>
      </c>
      <c r="EE3" s="364" t="n">
        <f aca="false">IF(ISNUMBER(VLOOKUP($C$3,$C$23:$UW$241,EE1,FALSE()))=TRUE(),VLOOKUP($C$3,$C$23:$UW$241,EE1,FALSE()),".")</f>
      </c>
      <c r="EF3" s="364" t="n">
        <f aca="false">IF(ISNUMBER(VLOOKUP($C$3,$C$23:$UW$241,EF1,FALSE()))=TRUE(),VLOOKUP($C$3,$C$23:$UW$241,EF1,FALSE()),".")</f>
      </c>
      <c r="EG3" s="364" t="n">
        <f aca="false">IF(ISNUMBER(VLOOKUP($C$3,$C$23:$UW$241,EG1,FALSE()))=TRUE(),VLOOKUP($C$3,$C$23:$UW$241,EG1,FALSE()),".")</f>
      </c>
      <c r="EH3" s="364" t="n">
        <f aca="false">IF(ISNUMBER(VLOOKUP($C$3,$C$23:$UW$241,EH1,FALSE()))=TRUE(),VLOOKUP($C$3,$C$23:$UW$241,EH1,FALSE()),".")</f>
      </c>
      <c r="EI3" s="364" t="str">
        <f aca="false">VLOOKUP($C$3,$C$23:$UW$241,EI1,FALSE())</f>
      </c>
      <c r="EJ3" s="357"/>
      <c r="EK3" s="365" t="n">
        <f aca="false">IF(ISNUMBER(VLOOKUP($C$3,$C$23:$UW$241,EK1,FALSE()))=TRUE(),VLOOKUP($C$3,$C$23:$UW$241,EK1,FALSE()),".")</f>
      </c>
      <c r="EL3" s="365" t="str">
        <f aca="false">VLOOKUP($C$3,$C$23:$UW$241,EL1,FALSE())</f>
      </c>
      <c r="EM3" s="365"/>
      <c r="EN3" s="366"/>
      <c r="EO3" s="363" t="n">
        <f aca="false">IF(ISNUMBER(VLOOKUP($C$3,$C$23:$UW$241,EO1,FALSE()))=TRUE(),VLOOKUP($C$3,$C$23:$UW$241,EO1,FALSE()),".")</f>
      </c>
      <c r="EP3" s="363" t="n">
        <f aca="false">IF(ISNUMBER(VLOOKUP($C$3,$C$23:$UW$241,EP1,FALSE()))=TRUE(),VLOOKUP($C$3,$C$23:$UW$241,EP1,FALSE()),".")</f>
      </c>
      <c r="EQ3" s="363" t="n">
        <f aca="false">IF(ISNUMBER(VLOOKUP($C$3,$C$23:$UW$241,EQ1,FALSE()))=TRUE(),VLOOKUP($C$3,$C$23:$UW$241,EQ1,FALSE()),".")</f>
      </c>
      <c r="ER3" s="363" t="n">
        <f aca="false">IF(ISNUMBER(VLOOKUP($C$3,$C$23:$UW$241,ER1,FALSE()))=TRUE(),VLOOKUP($C$3,$C$23:$UW$241,ER1,FALSE()),".")</f>
      </c>
      <c r="ES3" s="363" t="n">
        <f aca="false">IF(ISNUMBER(VLOOKUP($C$3,$C$23:$UW$241,ES1,FALSE()))=TRUE(),VLOOKUP($C$3,$C$23:$UW$241,ES1,FALSE()),".")</f>
      </c>
      <c r="ET3" s="363" t="str">
        <f aca="false">VLOOKUP($C$3,$C$23:$UW$241,ET1,FALSE())</f>
      </c>
      <c r="EU3" s="357"/>
      <c r="EV3" s="357"/>
      <c r="EW3" s="357"/>
      <c r="EX3" s="357"/>
      <c r="EY3" s="357"/>
      <c r="EZ3" s="357"/>
      <c r="FA3" s="357"/>
      <c r="FB3" s="357"/>
      <c r="FC3" s="357"/>
      <c r="FD3" s="358"/>
      <c r="FE3" s="358" t="n">
        <f aca="false">IF(ISNUMBER(VLOOKUP($C$3,$C$23:$UW$241,FE1,FALSE()))=TRUE(),VLOOKUP($C$3,$C$23:$UW$241,FE1,FALSE()),".")</f>
      </c>
      <c r="FF3" s="358" t="n">
        <f aca="false">IF(ISNUMBER(VLOOKUP($C$3,$C$23:$UW$241,FF1,FALSE()))=TRUE(),VLOOKUP($C$3,$C$23:$UW$241,FF1,FALSE()),".")</f>
      </c>
      <c r="FG3" s="358" t="n">
        <f aca="false">IF(ISNUMBER(VLOOKUP($C$3,$C$23:$UW$241,FG1,FALSE()))=TRUE(),VLOOKUP($C$3,$C$23:$UW$241,FG1,FALSE()),".")</f>
      </c>
      <c r="FH3" s="358" t="n">
        <f aca="false">IF(ISNUMBER(VLOOKUP($C$3,$C$23:$UW$241,FH1,FALSE()))=TRUE(),VLOOKUP($C$3,$C$23:$UW$241,FH1,FALSE()),".")</f>
      </c>
      <c r="FI3" s="358" t="n">
        <f aca="false">IF(ISNUMBER(VLOOKUP($C$3,$C$23:$UW$241,FI1,FALSE()))=TRUE(),VLOOKUP($C$3,$C$23:$UW$241,FI1,FALSE()),".")</f>
      </c>
      <c r="FJ3" s="358" t="n">
        <f aca="false">IF(ISNUMBER(VLOOKUP($C$3,$C$23:$UW$241,FJ1,FALSE()))=TRUE(),VLOOKUP($C$3,$C$23:$UW$241,FJ1,FALSE()),".")</f>
      </c>
      <c r="FK3" s="358" t="n">
        <f aca="false">IF(ISNUMBER(VLOOKUP($C$3,$C$23:$UW$241,FK1,FALSE()))=TRUE(),VLOOKUP($C$3,$C$23:$UW$241,FK1,FALSE()),".")</f>
      </c>
      <c r="FL3" s="358" t="n">
        <f aca="false">IF(ISNUMBER(VLOOKUP($C$3,$C$23:$UW$241,FL1,FALSE()))=TRUE(),VLOOKUP($C$3,$C$23:$UW$241,FL1,FALSE()),".")</f>
      </c>
      <c r="FM3" s="358" t="n">
        <f aca="false">IF(ISNUMBER(VLOOKUP($C$3,$C$23:$UW$241,FM1,FALSE()))=TRUE(),VLOOKUP($C$3,$C$23:$UW$241,FM1,FALSE()),".")</f>
      </c>
      <c r="FN3" s="358" t="n">
        <f aca="false">IF(ISNUMBER(VLOOKUP($C$3,$C$23:$UW$241,FN1,FALSE()))=TRUE(),VLOOKUP($C$3,$C$23:$UW$241,FN1,FALSE()),".")</f>
      </c>
      <c r="FO3" s="358" t="n">
        <f aca="false">IF(ISNUMBER(VLOOKUP($C$3,$C$23:$UW$241,FO1,FALSE()))=TRUE(),VLOOKUP($C$3,$C$23:$UW$241,FO1,FALSE()),".")</f>
      </c>
      <c r="FP3" s="358" t="n">
        <f aca="false">IF(ISNUMBER(VLOOKUP($C$3,$C$23:$UW$241,FP1,FALSE()))=TRUE(),VLOOKUP($C$3,$C$23:$UW$241,FP1,FALSE()),".")</f>
      </c>
      <c r="FQ3" s="358" t="n">
        <f aca="false">IF(ISNUMBER(VLOOKUP($C$3,$C$23:$UW$241,FQ1,FALSE()))=TRUE(),VLOOKUP($C$3,$C$23:$UW$241,FQ1,FALSE()),".")</f>
      </c>
      <c r="FR3" s="358" t="n">
        <f aca="false">IF(ISNUMBER(VLOOKUP($C$3,$C$23:$UW$241,FR1,FALSE()))=TRUE(),VLOOKUP($C$3,$C$23:$UW$241,FR1,FALSE()),".")</f>
      </c>
      <c r="FS3" s="358" t="n">
        <f aca="false">IF(ISNUMBER(VLOOKUP($C$3,$C$23:$UW$241,FS1,FALSE()))=TRUE(),VLOOKUP($C$3,$C$23:$UW$241,FS1,FALSE()),".")</f>
      </c>
      <c r="FT3" s="358" t="n">
        <f aca="false">IF(ISNUMBER(VLOOKUP($C$3,$C$23:$UW$241,FT1,FALSE()))=TRUE(),VLOOKUP($C$3,$C$23:$UW$241,FT1,FALSE()),".")</f>
      </c>
      <c r="FU3" s="358" t="n">
        <f aca="false">IF(ISNUMBER(VLOOKUP($C$3,$C$23:$UW$241,FU1,FALSE()))=TRUE(),VLOOKUP($C$3,$C$23:$UW$241,FU1,FALSE()),".")</f>
      </c>
      <c r="FV3" s="358" t="n">
        <f aca="false">IF(ISNUMBER(VLOOKUP($C$3,$C$23:$UW$241,FV1,FALSE()))=TRUE(),VLOOKUP($C$3,$C$23:$UW$241,FV1,FALSE()),".")</f>
      </c>
      <c r="FW3" s="358" t="n">
        <f aca="false">IF(ISNUMBER(VLOOKUP($C$3,$C$23:$UW$241,FW1,FALSE()))=TRUE(),VLOOKUP($C$3,$C$23:$UW$241,FW1,FALSE()),".")</f>
      </c>
      <c r="FX3" s="358" t="n">
        <f aca="false">IF(ISNUMBER(VLOOKUP($C$3,$C$23:$UW$241,FX1,FALSE()))=TRUE(),VLOOKUP($C$3,$C$23:$UW$241,FX1,FALSE()),".")</f>
      </c>
      <c r="FY3" s="358" t="n">
        <f aca="false">IF(ISNUMBER(VLOOKUP($C$3,$C$23:$UW$241,FY1,FALSE()))=TRUE(),VLOOKUP($C$3,$C$23:$UW$241,FY1,FALSE()),".")</f>
      </c>
      <c r="FZ3" s="358" t="n">
        <f aca="false">IF(ISNUMBER(VLOOKUP($C$3,$C$23:$UW$241,FZ1,FALSE()))=TRUE(),VLOOKUP($C$3,$C$23:$UW$241,FZ1,FALSE()),".")</f>
      </c>
      <c r="GA3" s="358" t="n">
        <f aca="false">IF(ISNUMBER(VLOOKUP($C$3,$C$23:$UW$241,GA1,FALSE()))=TRUE(),VLOOKUP($C$3,$C$23:$UW$241,GA1,FALSE()),".")</f>
      </c>
      <c r="GB3" s="358" t="n">
        <f aca="false">IF(ISNUMBER(VLOOKUP($C$3,$C$23:$UW$241,GB1,FALSE()))=TRUE(),VLOOKUP($C$3,$C$23:$UW$241,GB1,FALSE()),".")</f>
      </c>
      <c r="GC3" s="358" t="n">
        <f aca="false">IF(ISNUMBER(VLOOKUP($C$3,$C$23:$UW$241,GC1,FALSE()))=TRUE(),VLOOKUP($C$3,$C$23:$UW$241,GC1,FALSE()),".")</f>
      </c>
      <c r="GD3" s="358" t="n">
        <f aca="false">IF(ISNUMBER(VLOOKUP($C$3,$C$23:$UW$241,GD1,FALSE()))=TRUE(),VLOOKUP($C$3,$C$23:$UW$241,GD1,FALSE()),".")</f>
      </c>
      <c r="GE3" s="358" t="n">
        <f aca="false">IF(ISNUMBER(VLOOKUP($C$3,$C$23:$UW$241,GE1,FALSE()))=TRUE(),VLOOKUP($C$3,$C$23:$UW$241,GE1,FALSE()),".")</f>
      </c>
      <c r="GF3" s="358" t="n">
        <f aca="false">IF(ISNUMBER(VLOOKUP($C$3,$C$23:$UW$241,GF1,FALSE()))=TRUE(),VLOOKUP($C$3,$C$23:$UW$241,GF1,FALSE()),".")</f>
      </c>
      <c r="GG3" s="358" t="n">
        <f aca="false">IF(ISNUMBER(VLOOKUP($C$3,$C$23:$UW$241,GG1,FALSE()))=TRUE(),VLOOKUP($C$3,$C$23:$UW$241,GG1,FALSE()),".")</f>
      </c>
      <c r="GH3" s="358" t="n">
        <f aca="false">IF(ISNUMBER(VLOOKUP($C$3,$C$23:$UW$241,GH1,FALSE()))=TRUE(),VLOOKUP($C$3,$C$23:$UW$241,GH1,FALSE()),".")</f>
      </c>
      <c r="GI3" s="358" t="n">
        <f aca="false">IF(ISNUMBER(VLOOKUP($C$3,$C$23:$UW$241,GI1,FALSE()))=TRUE(),VLOOKUP($C$3,$C$23:$UW$241,GI1,FALSE()),".")</f>
      </c>
      <c r="GJ3" s="358" t="n">
        <f aca="false">IF(ISNUMBER(VLOOKUP($C$3,$C$23:$UW$241,GJ1,FALSE()))=TRUE(),VLOOKUP($C$3,$C$23:$UW$241,GJ1,FALSE()),".")</f>
      </c>
      <c r="GK3" s="358" t="n">
        <f aca="false">IF(ISNUMBER(VLOOKUP($C$3,$C$23:$UW$241,GK1,FALSE()))=TRUE(),VLOOKUP($C$3,$C$23:$UW$241,GK1,FALSE()),".")</f>
      </c>
      <c r="GL3" s="358" t="n">
        <f aca="false">IF(ISNUMBER(VLOOKUP($C$3,$C$23:$UW$241,GL1,FALSE()))=TRUE(),VLOOKUP($C$3,$C$23:$UW$241,GL1,FALSE()),".")</f>
      </c>
      <c r="GM3" s="358" t="n">
        <f aca="false">IF(ISNUMBER(VLOOKUP($C$3,$C$23:$UW$241,GM1,FALSE()))=TRUE(),VLOOKUP($C$3,$C$23:$UW$241,GM1,FALSE()),".")</f>
      </c>
      <c r="GN3" s="358" t="n">
        <f aca="false">IF(ISNUMBER(VLOOKUP($C$3,$C$23:$UW$241,GN1,FALSE()))=TRUE(),VLOOKUP($C$3,$C$23:$UW$241,GN1,FALSE()),".")</f>
      </c>
      <c r="GO3" s="358" t="n">
        <f aca="false">IF(ISNUMBER(VLOOKUP($C$3,$C$23:$UW$241,GO1,FALSE()))=TRUE(),VLOOKUP($C$3,$C$23:$UW$241,GO1,FALSE()),".")</f>
      </c>
      <c r="GP3" s="358" t="n">
        <f aca="false">IF(ISNUMBER(VLOOKUP($C$3,$C$23:$UW$241,GP1,FALSE()))=TRUE(),VLOOKUP($C$3,$C$23:$UW$241,GP1,FALSE()),".")</f>
      </c>
      <c r="GQ3" s="358" t="n">
        <f aca="false">IF(ISNUMBER(VLOOKUP($C$3,$C$23:$UW$241,GQ1,FALSE()))=TRUE(),VLOOKUP($C$3,$C$23:$UW$241,GQ1,FALSE()),".")</f>
      </c>
      <c r="GR3" s="358" t="n">
        <f aca="false">IF(ISNUMBER(VLOOKUP($C$3,$C$23:$UW$241,GR1,FALSE()))=TRUE(),VLOOKUP($C$3,$C$23:$UW$241,GR1,FALSE()),".")</f>
      </c>
      <c r="GS3" s="358" t="n">
        <f aca="false">IF(ISNUMBER(VLOOKUP($C$3,$C$23:$UW$241,GS1,FALSE()))=TRUE(),VLOOKUP($C$3,$C$23:$UW$241,GS1,FALSE()),".")</f>
      </c>
      <c r="GT3" s="358" t="n">
        <f aca="false">IF(ISNUMBER(VLOOKUP($C$3,$C$23:$UW$241,GT1,FALSE()))=TRUE(),VLOOKUP($C$3,$C$23:$UW$241,GT1,FALSE()),".")</f>
      </c>
      <c r="GU3" s="358" t="n">
        <f aca="false">IF(ISNUMBER(VLOOKUP($C$3,$C$23:$UW$241,GU1,FALSE()))=TRUE(),VLOOKUP($C$3,$C$23:$UW$241,GU1,FALSE()),".")</f>
      </c>
      <c r="GV3" s="358" t="n">
        <f aca="false">IF(ISNUMBER(VLOOKUP($C$3,$C$23:$UW$241,GV1,FALSE()))=TRUE(),VLOOKUP($C$3,$C$23:$UW$241,GV1,FALSE()),".")</f>
      </c>
      <c r="GW3" s="358" t="n">
        <f aca="false">IF(ISNUMBER(VLOOKUP($C$3,$C$23:$UW$241,GW1,FALSE()))=TRUE(),VLOOKUP($C$3,$C$23:$UW$241,GW1,FALSE()),".")</f>
      </c>
      <c r="GX3" s="358" t="n">
        <f aca="false">IF(ISNUMBER(VLOOKUP($C$3,$C$23:$UW$241,GX1,FALSE()))=TRUE(),VLOOKUP($C$3,$C$23:$UW$241,GX1,FALSE()),".")</f>
      </c>
      <c r="GY3" s="358" t="n">
        <f aca="false">IF(ISNUMBER(VLOOKUP($C$3,$C$23:$UW$241,GY1,FALSE()))=TRUE(),VLOOKUP($C$3,$C$23:$UW$241,GY1,FALSE()),".")</f>
      </c>
      <c r="GZ3" s="358" t="n">
        <f aca="false">IF(ISNUMBER(VLOOKUP($C$3,$C$23:$UW$241,GZ1,FALSE()))=TRUE(),VLOOKUP($C$3,$C$23:$UW$241,GZ1,FALSE()),".")</f>
      </c>
      <c r="HA3" s="358" t="n">
        <f aca="false">IF(ISNUMBER(VLOOKUP($C$3,$C$23:$UW$241,HA1,FALSE()))=TRUE(),VLOOKUP($C$3,$C$23:$UW$241,HA1,FALSE()),".")</f>
      </c>
      <c r="HB3" s="358" t="n">
        <f aca="false">IF(ISNUMBER(VLOOKUP($C$3,$C$23:$UW$241,HB1,FALSE()))=TRUE(),VLOOKUP($C$3,$C$23:$UW$241,HB1,FALSE()),".")</f>
      </c>
      <c r="HC3" s="358" t="n">
        <f aca="false">IF(ISNUMBER(VLOOKUP($C$3,$C$23:$UW$241,HC1,FALSE()))=TRUE(),VLOOKUP($C$3,$C$23:$UW$241,HC1,FALSE()),".")</f>
      </c>
      <c r="HD3" s="358"/>
      <c r="HE3" s="357"/>
      <c r="HF3" s="357"/>
      <c r="HG3" s="367" t="n">
        <f aca="false">IF(ISNUMBER(VLOOKUP($C$3,$C$23:$UW$241,HG1,FALSE()))=TRUE(),VLOOKUP($C$3,$C$23:$UW$241,HG1,FALSE()),".")</f>
      </c>
      <c r="HH3" s="367" t="n">
        <f aca="false">IF(ISNUMBER(VLOOKUP($C$3,$C$23:$UW$241,HH1,FALSE()))=TRUE(),VLOOKUP($C$3,$C$23:$UW$241,HH1,FALSE()),".")</f>
      </c>
      <c r="HI3" s="367" t="n">
        <f aca="false">IF(ISNUMBER(VLOOKUP($C$3,$C$23:$UW$241,HI1,FALSE()))=TRUE(),VLOOKUP($C$3,$C$23:$UW$241,HI1,FALSE()),".")</f>
      </c>
      <c r="HJ3" s="367" t="n">
        <f aca="false">IF(ISNUMBER(VLOOKUP($C$3,$C$23:$UW$241,HJ1,FALSE()))=TRUE(),VLOOKUP($C$3,$C$23:$UW$241,HJ1,FALSE()),".")</f>
      </c>
      <c r="HK3" s="367" t="n">
        <f aca="false">IF(ISNUMBER(VLOOKUP($C$3,$C$23:$UW$241,HK1,FALSE()))=TRUE(),VLOOKUP($C$3,$C$23:$UW$241,HK1,FALSE()),".")</f>
      </c>
      <c r="HL3" s="367" t="n">
        <f aca="false">IF(ISNUMBER(VLOOKUP($C$3,$C$23:$UW$241,HL1,FALSE()))=TRUE(),VLOOKUP($C$3,$C$23:$UW$241,HL1,FALSE()),".")</f>
      </c>
      <c r="HM3" s="367" t="n">
        <f aca="false">IF(ISNUMBER(VLOOKUP($C$3,$C$23:$UW$241,HM1,FALSE()))=TRUE(),VLOOKUP($C$3,$C$23:$UW$241,HM1,FALSE()),".")</f>
      </c>
      <c r="HN3" s="367" t="n">
        <f aca="false">IF(ISNUMBER(VLOOKUP($C$3,$C$23:$UW$241,HN1,FALSE()))=TRUE(),VLOOKUP($C$3,$C$23:$UW$241,HN1,FALSE()),".")</f>
      </c>
      <c r="HO3" s="367" t="n">
        <f aca="false">IF(ISNUMBER(VLOOKUP($C$3,$C$23:$UW$241,HO1,FALSE()))=TRUE(),VLOOKUP($C$3,$C$23:$UW$241,HO1,FALSE()),".")</f>
      </c>
      <c r="HP3" s="367" t="n">
        <f aca="false">IF(ISNUMBER(VLOOKUP($C$3,$C$23:$UW$241,HP1,FALSE()))=TRUE(),VLOOKUP($C$3,$C$23:$UW$241,HP1,FALSE()),".")</f>
      </c>
      <c r="HQ3" s="367" t="n">
        <f aca="false">IF(ISNUMBER(VLOOKUP($C$3,$C$23:$UW$241,HQ1,FALSE()))=TRUE(),VLOOKUP($C$3,$C$23:$UW$241,HQ1,FALSE()),".")</f>
      </c>
      <c r="HR3" s="367" t="n">
        <f aca="false">IF(ISNUMBER(VLOOKUP($C$3,$C$23:$UW$241,HR1,FALSE()))=TRUE(),VLOOKUP($C$3,$C$23:$UW$241,HR1,FALSE()),".")</f>
      </c>
      <c r="HS3" s="367" t="n">
        <f aca="false">IF(ISNUMBER(VLOOKUP($C$3,$C$23:$UW$241,HS1,FALSE()))=TRUE(),VLOOKUP($C$3,$C$23:$UW$241,HS1,FALSE()),".")</f>
      </c>
      <c r="HT3" s="367" t="n">
        <f aca="false">IF(ISNUMBER(VLOOKUP($C$3,$C$23:$UW$241,HT1,FALSE()))=TRUE(),VLOOKUP($C$3,$C$23:$UW$241,HT1,FALSE()),".")</f>
      </c>
      <c r="HU3" s="367" t="n">
        <f aca="false">IF(ISNUMBER(VLOOKUP($C$3,$C$23:$UW$241,HU1,FALSE()))=TRUE(),VLOOKUP($C$3,$C$23:$UW$241,HU1,FALSE()),".")</f>
      </c>
      <c r="HV3" s="367" t="n">
        <f aca="false">IF(ISNUMBER(VLOOKUP($C$3,$C$23:$UW$241,HV1,FALSE()))=TRUE(),VLOOKUP($C$3,$C$23:$UW$241,HV1,FALSE()),".")</f>
      </c>
      <c r="HW3" s="367" t="n">
        <f aca="false">IF(ISNUMBER(VLOOKUP($C$3,$C$23:$UW$241,HW1,FALSE()))=TRUE(),VLOOKUP($C$3,$C$23:$UW$241,HW1,FALSE()),".")</f>
      </c>
      <c r="HX3" s="367" t="n">
        <f aca="false">IF(ISNUMBER(VLOOKUP($C$3,$C$23:$UW$241,HX1,FALSE()))=TRUE(),VLOOKUP($C$3,$C$23:$UW$241,HX1,FALSE()),".")</f>
      </c>
      <c r="HY3" s="367" t="n">
        <f aca="false">IF(ISNUMBER(VLOOKUP($C$3,$C$23:$UW$241,HY1,FALSE()))=TRUE(),VLOOKUP($C$3,$C$23:$UW$241,HY1,FALSE()),".")</f>
      </c>
      <c r="HZ3" s="367" t="n">
        <f aca="false">IF(ISNUMBER(VLOOKUP($C$3,$C$23:$UW$241,HZ1,FALSE()))=TRUE(),VLOOKUP($C$3,$C$23:$UW$241,HZ1,FALSE()),".")</f>
      </c>
      <c r="IA3" s="367" t="n">
        <f aca="false">IF(ISNUMBER(VLOOKUP($C$3,$C$23:$UW$241,IA1,FALSE()))=TRUE(),VLOOKUP($C$3,$C$23:$UW$241,IA1,FALSE()),".")</f>
      </c>
      <c r="IB3" s="367" t="n">
        <f aca="false">IF(ISNUMBER(VLOOKUP($C$3,$C$23:$UW$241,IB1,FALSE()))=TRUE(),VLOOKUP($C$3,$C$23:$UW$241,IB1,FALSE()),".")</f>
      </c>
      <c r="IC3" s="367" t="n">
        <f aca="false">IF(ISNUMBER(VLOOKUP($C$3,$C$23:$UW$241,IC1,FALSE()))=TRUE(),VLOOKUP($C$3,$C$23:$UW$241,IC1,FALSE()),".")</f>
      </c>
      <c r="ID3" s="367" t="n">
        <f aca="false">IF(ISNUMBER(VLOOKUP($C$3,$C$23:$UW$241,ID1,FALSE()))=TRUE(),VLOOKUP($C$3,$C$23:$UW$241,ID1,FALSE()),".")</f>
      </c>
      <c r="IE3" s="367" t="n">
        <f aca="false">IF(ISNUMBER(VLOOKUP($C$3,$C$23:$UW$241,IE1,FALSE()))=TRUE(),VLOOKUP($C$3,$C$23:$UW$241,IE1,FALSE()),".")</f>
      </c>
      <c r="IF3" s="367" t="n">
        <f aca="false">IF(ISNUMBER(VLOOKUP($C$3,$C$23:$UW$241,IF1,FALSE()))=TRUE(),VLOOKUP($C$3,$C$23:$UW$241,IF1,FALSE()),".")</f>
      </c>
      <c r="IG3" s="367" t="n">
        <f aca="false">IF(ISNUMBER(VLOOKUP($C$3,$C$23:$UW$241,IG1,FALSE()))=TRUE(),VLOOKUP($C$3,$C$23:$UW$241,IG1,FALSE()),".")</f>
      </c>
      <c r="IH3" s="367" t="n">
        <f aca="false">IF(ISNUMBER(VLOOKUP($C$3,$C$23:$UW$241,IH1,FALSE()))=TRUE(),VLOOKUP($C$3,$C$23:$UW$241,IH1,FALSE()),".")</f>
      </c>
      <c r="II3" s="367" t="n">
        <f aca="false">IF(ISNUMBER(VLOOKUP($C$3,$C$23:$UW$241,II1,FALSE()))=TRUE(),VLOOKUP($C$3,$C$23:$UW$241,II1,FALSE()),".")</f>
      </c>
      <c r="IJ3" s="367" t="n">
        <f aca="false">IF(ISNUMBER(VLOOKUP($C$3,$C$23:$UW$241,IJ1,FALSE()))=TRUE(),VLOOKUP($C$3,$C$23:$UW$241,IJ1,FALSE()),".")</f>
      </c>
      <c r="IK3" s="367" t="n">
        <f aca="false">IF(ISNUMBER(VLOOKUP($C$3,$C$23:$UW$241,IK1,FALSE()))=TRUE(),VLOOKUP($C$3,$C$23:$UW$241,IK1,FALSE()),".")</f>
      </c>
      <c r="IL3" s="367" t="n">
        <f aca="false">IF(ISNUMBER(VLOOKUP($C$3,$C$23:$UW$241,IL1,FALSE()))=TRUE(),VLOOKUP($C$3,$C$23:$UW$241,IL1,FALSE()),".")</f>
      </c>
      <c r="IM3" s="367" t="n">
        <f aca="false">IF(ISNUMBER(VLOOKUP($C$3,$C$23:$UW$241,IM1,FALSE()))=TRUE(),VLOOKUP($C$3,$C$23:$UW$241,IM1,FALSE()),".")</f>
      </c>
      <c r="IN3" s="367" t="n">
        <f aca="false">IF(ISNUMBER(VLOOKUP($C$3,$C$23:$UW$241,IN1,FALSE()))=TRUE(),VLOOKUP($C$3,$C$23:$UW$241,IN1,FALSE()),".")</f>
      </c>
      <c r="IO3" s="367" t="n">
        <f aca="false">IF(ISNUMBER(VLOOKUP($C$3,$C$23:$UW$241,IO1,FALSE()))=TRUE(),VLOOKUP($C$3,$C$23:$UW$241,IO1,FALSE()),".")</f>
      </c>
      <c r="IP3" s="367" t="str">
        <f aca="false">VLOOKUP($C$3,$C$23:$UW$241,IP1,FALSE())</f>
      </c>
      <c r="IQ3" s="367"/>
      <c r="IR3" s="357"/>
      <c r="IS3" s="357"/>
      <c r="IT3" s="357"/>
      <c r="IU3" s="353" t="str">
        <f aca="false">VLOOKUP($C$3,$C$23:$UW$241,IU1,FALSE())</f>
      </c>
      <c r="IV3" s="368" t="n">
        <f aca="false">IF(ISNUMBER(VLOOKUP($C$3,$C$23:$UW$241,IV1,FALSE()))=TRUE(),VLOOKUP($C$3,$C$23:$UW$241,IV1,FALSE()),".")</f>
      </c>
      <c r="IW3" s="368" t="n">
        <f aca="false">IF(ISNUMBER(VLOOKUP($C$3,$C$23:$UW$241,IW1,FALSE()))=TRUE(),VLOOKUP($C$3,$C$23:$UW$241,IW1,FALSE()),".")</f>
      </c>
      <c r="IX3" s="368" t="n">
        <f aca="false">IF(ISNUMBER(VLOOKUP($C$3,$C$23:$UW$241,IX1,FALSE()))=TRUE(),VLOOKUP($C$3,$C$23:$UW$241,IX1,FALSE()),".")</f>
      </c>
      <c r="IY3" s="368" t="n">
        <f aca="false">IF(ISNUMBER(VLOOKUP($C$3,$C$23:$UW$241,IY1,FALSE()))=TRUE(),VLOOKUP($C$3,$C$23:$UW$241,IY1,FALSE()),".")</f>
      </c>
      <c r="IZ3" s="368" t="n">
        <f aca="false">IF(ISNUMBER(VLOOKUP($C$3,$C$23:$UW$241,IZ1,FALSE()))=TRUE(),VLOOKUP($C$3,$C$23:$UW$241,IZ1,FALSE()),".")</f>
      </c>
      <c r="JA3" s="368" t="n">
        <f aca="false">IF(ISNUMBER(VLOOKUP($C$3,$C$23:$UW$241,JA1,FALSE()))=TRUE(),VLOOKUP($C$3,$C$23:$UW$241,JA1,FALSE()),".")</f>
      </c>
      <c r="JB3" s="368" t="n">
        <f aca="false">IF(ISNUMBER(VLOOKUP($C$3,$C$23:$UW$241,JB1,FALSE()))=TRUE(),VLOOKUP($C$3,$C$23:$UW$241,JB1,FALSE()),".")</f>
      </c>
      <c r="JC3" s="368" t="n">
        <f aca="false">IF(ISNUMBER(VLOOKUP($C$3,$C$23:$UW$241,JC1,FALSE()))=TRUE(),VLOOKUP($C$3,$C$23:$UW$241,JC1,FALSE()),".")</f>
      </c>
      <c r="JD3" s="368" t="n">
        <f aca="false">IF(ISNUMBER(VLOOKUP($C$3,$C$23:$UW$241,JD1,FALSE()))=TRUE(),VLOOKUP($C$3,$C$23:$UW$241,JD1,FALSE()),".")</f>
      </c>
      <c r="JE3" s="368" t="n">
        <f aca="false">IF(ISNUMBER(VLOOKUP($C$3,$C$23:$UW$241,JE1,FALSE()))=TRUE(),VLOOKUP($C$3,$C$23:$UW$241,JE1,FALSE()),".")</f>
      </c>
      <c r="JF3" s="368" t="n">
        <f aca="false">IF(ISNUMBER(VLOOKUP($C$3,$C$23:$UW$241,JF1,FALSE()))=TRUE(),VLOOKUP($C$3,$C$23:$UW$241,JF1,FALSE()),".")</f>
      </c>
      <c r="JG3" s="368" t="n">
        <f aca="false">IF(ISNUMBER(VLOOKUP($C$3,$C$23:$UW$241,JG1,FALSE()))=TRUE(),VLOOKUP($C$3,$C$23:$UW$241,JG1,FALSE()),".")</f>
      </c>
      <c r="JH3" s="368" t="n">
        <f aca="false">IF(ISNUMBER(VLOOKUP($C$3,$C$23:$UW$241,JH1,FALSE()))=TRUE(),VLOOKUP($C$3,$C$23:$UW$241,JH1,FALSE()),".")</f>
      </c>
      <c r="JI3" s="368" t="n">
        <f aca="false">IF(ISNUMBER(VLOOKUP($C$3,$C$23:$UW$241,JI1,FALSE()))=TRUE(),VLOOKUP($C$3,$C$23:$UW$241,JI1,FALSE()),".")</f>
      </c>
      <c r="JJ3" s="368" t="n">
        <f aca="false">IF(ISNUMBER(VLOOKUP($C$3,$C$23:$UW$241,JJ1,FALSE()))=TRUE(),VLOOKUP($C$3,$C$23:$UW$241,JJ1,FALSE()),".")</f>
      </c>
      <c r="JK3" s="368" t="n">
        <f aca="false">IF(ISNUMBER(VLOOKUP($C$3,$C$23:$UW$241,JK1,FALSE()))=TRUE(),VLOOKUP($C$3,$C$23:$UW$241,JK1,FALSE()),".")</f>
      </c>
      <c r="JL3" s="368" t="n">
        <f aca="false">IF(ISNUMBER(VLOOKUP($C$3,$C$23:$UW$241,JL1,FALSE()))=TRUE(),VLOOKUP($C$3,$C$23:$UW$241,JL1,FALSE()),".")</f>
      </c>
      <c r="JM3" s="368" t="n">
        <f aca="false">IF(ISNUMBER(VLOOKUP($C$3,$C$23:$UW$241,JM1,FALSE()))=TRUE(),VLOOKUP($C$3,$C$23:$UW$241,JM1,FALSE()),".")</f>
      </c>
      <c r="JN3" s="368" t="n">
        <f aca="false">IF(ISNUMBER(VLOOKUP($C$3,$C$23:$UW$241,JN1,FALSE()))=TRUE(),VLOOKUP($C$3,$C$23:$UW$241,JN1,FALSE()),".")</f>
      </c>
      <c r="JO3" s="368" t="n">
        <f aca="false">IF(ISNUMBER(VLOOKUP($C$3,$C$23:$UW$241,JO1,FALSE()))=TRUE(),VLOOKUP($C$3,$C$23:$UW$241,JO1,FALSE()),".")</f>
      </c>
      <c r="JP3" s="368" t="n">
        <f aca="false">IF(ISNUMBER(VLOOKUP($C$3,$C$23:$UW$241,JP1,FALSE()))=TRUE(),VLOOKUP($C$3,$C$23:$UW$241,JP1,FALSE()),".")</f>
      </c>
      <c r="JQ3" s="368" t="n">
        <f aca="false">IF(ISNUMBER(VLOOKUP($C$3,$C$23:$UW$241,JQ1,FALSE()))=TRUE(),VLOOKUP($C$3,$C$23:$UW$241,JQ1,FALSE()),".")</f>
      </c>
      <c r="JR3" s="368" t="n">
        <f aca="false">IF(ISNUMBER(VLOOKUP($C$3,$C$23:$UW$241,JR1,FALSE()))=TRUE(),VLOOKUP($C$3,$C$23:$UW$241,JR1,FALSE()),".")</f>
      </c>
      <c r="JS3" s="368" t="n">
        <f aca="false">IF(ISNUMBER(VLOOKUP($C$3,$C$23:$UW$241,JS1,FALSE()))=TRUE(),VLOOKUP($C$3,$C$23:$UW$241,JS1,FALSE()),".")</f>
      </c>
      <c r="JT3" s="368" t="n">
        <f aca="false">IF(ISNUMBER(VLOOKUP($C$3,$C$23:$UW$241,JT1,FALSE()))=TRUE(),VLOOKUP($C$3,$C$23:$UW$241,JT1,FALSE()),".")</f>
      </c>
      <c r="JU3" s="368" t="n">
        <f aca="false">IF(ISNUMBER(VLOOKUP($C$3,$C$23:$UW$241,JU1,FALSE()))=TRUE(),VLOOKUP($C$3,$C$23:$UW$241,JU1,FALSE()),".")</f>
      </c>
      <c r="JV3" s="368" t="n">
        <f aca="false">IF(ISNUMBER(VLOOKUP($C$3,$C$23:$UW$241,JV1,FALSE()))=TRUE(),VLOOKUP($C$3,$C$23:$UW$241,JV1,FALSE()),".")</f>
      </c>
      <c r="JW3" s="368" t="n">
        <f aca="false">IF(ISNUMBER(VLOOKUP($C$3,$C$23:$UW$241,JW1,FALSE()))=TRUE(),VLOOKUP($C$3,$C$23:$UW$241,JW1,FALSE()),".")</f>
      </c>
      <c r="JX3" s="368" t="n">
        <f aca="false">IF(ISNUMBER(VLOOKUP($C$3,$C$23:$UW$241,JX1,FALSE()))=TRUE(),VLOOKUP($C$3,$C$23:$UW$241,JX1,FALSE()),".")</f>
      </c>
      <c r="JY3" s="368" t="n">
        <f aca="false">IF(ISNUMBER(VLOOKUP($C$3,$C$23:$UW$241,JY1,FALSE()))=TRUE(),VLOOKUP($C$3,$C$23:$UW$241,JY1,FALSE()),".")</f>
      </c>
      <c r="JZ3" s="368" t="n">
        <f aca="false">IF(ISNUMBER(VLOOKUP($C$3,$C$23:$UW$241,JZ1,FALSE()))=TRUE(),VLOOKUP($C$3,$C$23:$UW$241,JZ1,FALSE()),".")</f>
      </c>
      <c r="KA3" s="368" t="n">
        <f aca="false">IF(ISNUMBER(VLOOKUP($C$3,$C$23:$UW$241,KA1,FALSE()))=TRUE(),VLOOKUP($C$3,$C$23:$UW$241,KA1,FALSE()),".")</f>
      </c>
      <c r="KB3" s="368" t="n">
        <f aca="false">IF(ISNUMBER(VLOOKUP($C$3,$C$23:$UW$241,KB1,FALSE()))=TRUE(),VLOOKUP($C$3,$C$23:$UW$241,KB1,FALSE()),".")</f>
      </c>
      <c r="KC3" s="368" t="n">
        <f aca="false">IF(ISNUMBER(VLOOKUP($C$3,$C$23:$UW$241,KC1,FALSE()))=TRUE(),VLOOKUP($C$3,$C$23:$UW$241,KC1,FALSE()),".")</f>
      </c>
      <c r="KD3" s="368" t="n">
        <f aca="false">IF(ISNUMBER(VLOOKUP($C$3,$C$23:$UW$241,KD1,FALSE()))=TRUE(),VLOOKUP($C$3,$C$23:$UW$241,KD1,FALSE()),".")</f>
      </c>
      <c r="KE3" s="368" t="n">
        <f aca="false">IF(ISNUMBER(VLOOKUP($C$3,$C$23:$UW$241,KE1,FALSE()))=TRUE(),VLOOKUP($C$3,$C$23:$UW$241,KE1,FALSE()),".")</f>
      </c>
      <c r="KF3" s="369"/>
      <c r="KG3" s="369"/>
      <c r="KH3" s="354" t="str">
        <f aca="false">VLOOKUP($C$3,$C$23:$UW$241,KH1,FALSE())</f>
      </c>
      <c r="KI3" s="370" t="n">
        <f aca="false">IF(ISNUMBER(VLOOKUP($C$3,$C$23:$UW$241,KI1,FALSE()))=TRUE(),VLOOKUP($C$3,$C$23:$UW$241,KI1,FALSE()),".")</f>
      </c>
      <c r="KJ3" s="370" t="n">
        <f aca="false">IF(ISNUMBER(VLOOKUP($C$3,$C$23:$UW$241,KJ1,FALSE()))=TRUE(),VLOOKUP($C$3,$C$23:$UW$241,KJ1,FALSE()),".")</f>
      </c>
      <c r="KK3" s="370" t="n">
        <f aca="false">IF(ISNUMBER(VLOOKUP($C$3,$C$23:$UW$241,KK1,FALSE()))=TRUE(),VLOOKUP($C$3,$C$23:$UW$241,KK1,FALSE()),".")</f>
      </c>
      <c r="KL3" s="370" t="n">
        <f aca="false">IF(ISNUMBER(VLOOKUP($C$3,$C$23:$UW$241,KL1,FALSE()))=TRUE(),VLOOKUP($C$3,$C$23:$UW$241,KL1,FALSE()),".")</f>
      </c>
      <c r="KM3" s="370" t="n">
        <f aca="false">IF(ISNUMBER(VLOOKUP($C$3,$C$23:$UW$241,KM1,FALSE()))=TRUE(),VLOOKUP($C$3,$C$23:$UW$241,KM1,FALSE()),".")</f>
      </c>
      <c r="KN3" s="370" t="n">
        <f aca="false">IF(ISNUMBER(VLOOKUP($C$3,$C$23:$UW$241,KN1,FALSE()))=TRUE(),VLOOKUP($C$3,$C$23:$UW$241,KN1,FALSE()),".")</f>
      </c>
      <c r="KO3" s="370" t="n">
        <f aca="false">IF(ISNUMBER(VLOOKUP($C$3,$C$23:$UW$241,KO1,FALSE()))=TRUE(),VLOOKUP($C$3,$C$23:$UW$241,KO1,FALSE()),".")</f>
      </c>
      <c r="KP3" s="370" t="n">
        <f aca="false">IF(ISNUMBER(VLOOKUP($C$3,$C$23:$UW$241,KP1,FALSE()))=TRUE(),VLOOKUP($C$3,$C$23:$UW$241,KP1,FALSE()),".")</f>
      </c>
      <c r="KQ3" s="370" t="n">
        <f aca="false">IF(ISNUMBER(VLOOKUP($C$3,$C$23:$UW$241,KQ1,FALSE()))=TRUE(),VLOOKUP($C$3,$C$23:$UW$241,KQ1,FALSE()),".")</f>
      </c>
      <c r="KR3" s="370" t="n">
        <f aca="false">IF(ISNUMBER(VLOOKUP($C$3,$C$23:$UW$241,KR1,FALSE()))=TRUE(),VLOOKUP($C$3,$C$23:$UW$241,KR1,FALSE()),".")</f>
      </c>
      <c r="KS3" s="370" t="n">
        <f aca="false">IF(ISNUMBER(VLOOKUP($C$3,$C$23:$UW$241,KS1,FALSE()))=TRUE(),VLOOKUP($C$3,$C$23:$UW$241,KS1,FALSE()),".")</f>
      </c>
      <c r="KT3" s="370" t="n">
        <f aca="false">IF(ISNUMBER(VLOOKUP($C$3,$C$23:$UW$241,KT1,FALSE()))=TRUE(),VLOOKUP($C$3,$C$23:$UW$241,KT1,FALSE()),".")</f>
      </c>
      <c r="KU3" s="370" t="n">
        <f aca="false">IF(ISNUMBER(VLOOKUP($C$3,$C$23:$UW$241,KU1,FALSE()))=TRUE(),VLOOKUP($C$3,$C$23:$UW$241,KU1,FALSE()),".")</f>
      </c>
      <c r="KV3" s="370" t="n">
        <f aca="false">IF(ISNUMBER(VLOOKUP($C$3,$C$23:$UW$241,KV1,FALSE()))=TRUE(),VLOOKUP($C$3,$C$23:$UW$241,KV1,FALSE()),".")</f>
      </c>
      <c r="KW3" s="370" t="n">
        <f aca="false">IF(ISNUMBER(VLOOKUP($C$3,$C$23:$UW$241,KW1,FALSE()))=TRUE(),VLOOKUP($C$3,$C$23:$UW$241,KW1,FALSE()),".")</f>
      </c>
      <c r="KX3" s="370" t="n">
        <f aca="false">IF(ISNUMBER(VLOOKUP($C$3,$C$23:$UW$241,KX1,FALSE()))=TRUE(),VLOOKUP($C$3,$C$23:$UW$241,KX1,FALSE()),".")</f>
      </c>
      <c r="KY3" s="370" t="n">
        <f aca="false">IF(ISNUMBER(VLOOKUP($C$3,$C$23:$UW$241,KY1,FALSE()))=TRUE(),VLOOKUP($C$3,$C$23:$UW$241,KY1,FALSE()),".")</f>
      </c>
      <c r="KZ3" s="370" t="n">
        <f aca="false">IF(ISNUMBER(VLOOKUP($C$3,$C$23:$UW$241,KZ1,FALSE()))=TRUE(),VLOOKUP($C$3,$C$23:$UW$241,KZ1,FALSE()),".")</f>
      </c>
      <c r="LA3" s="370" t="n">
        <f aca="false">IF(ISNUMBER(VLOOKUP($C$3,$C$23:$UW$241,LA1,FALSE()))=TRUE(),VLOOKUP($C$3,$C$23:$UW$241,LA1,FALSE()),".")</f>
      </c>
      <c r="LB3" s="370" t="n">
        <f aca="false">IF(ISNUMBER(VLOOKUP($C$3,$C$23:$UW$241,LB1,FALSE()))=TRUE(),VLOOKUP($C$3,$C$23:$UW$241,LB1,FALSE()),".")</f>
      </c>
      <c r="LC3" s="370" t="n">
        <f aca="false">IF(ISNUMBER(VLOOKUP($C$3,$C$23:$UW$241,LC1,FALSE()))=TRUE(),VLOOKUP($C$3,$C$23:$UW$241,LC1,FALSE()),".")</f>
      </c>
      <c r="LD3" s="370" t="n">
        <f aca="false">IF(ISNUMBER(VLOOKUP($C$3,$C$23:$UW$241,LD1,FALSE()))=TRUE(),VLOOKUP($C$3,$C$23:$UW$241,LD1,FALSE()),".")</f>
      </c>
      <c r="LE3" s="370" t="n">
        <f aca="false">IF(ISNUMBER(VLOOKUP($C$3,$C$23:$UW$241,LE1,FALSE()))=TRUE(),VLOOKUP($C$3,$C$23:$UW$241,LE1,FALSE()),".")</f>
      </c>
      <c r="LF3" s="370" t="n">
        <f aca="false">IF(ISNUMBER(VLOOKUP($C$3,$C$23:$UW$241,LF1,FALSE()))=TRUE(),VLOOKUP($C$3,$C$23:$UW$241,LF1,FALSE()),".")</f>
      </c>
      <c r="LG3" s="370" t="n">
        <f aca="false">IF(ISNUMBER(VLOOKUP($C$3,$C$23:$UW$241,LG1,FALSE()))=TRUE(),VLOOKUP($C$3,$C$23:$UW$241,LG1,FALSE()),".")</f>
      </c>
      <c r="LH3" s="370" t="n">
        <f aca="false">IF(ISNUMBER(VLOOKUP($C$3,$C$23:$UW$241,LH1,FALSE()))=TRUE(),VLOOKUP($C$3,$C$23:$UW$241,LH1,FALSE()),".")</f>
      </c>
      <c r="LI3" s="370" t="n">
        <f aca="false">IF(ISNUMBER(VLOOKUP($C$3,$C$23:$UW$241,LI1,FALSE()))=TRUE(),VLOOKUP($C$3,$C$23:$UW$241,LI1,FALSE()),".")</f>
      </c>
      <c r="LJ3" s="370" t="n">
        <f aca="false">IF(ISNUMBER(VLOOKUP($C$3,$C$23:$UW$241,LJ1,FALSE()))=TRUE(),VLOOKUP($C$3,$C$23:$UW$241,LJ1,FALSE()),".")</f>
      </c>
      <c r="LK3" s="370" t="n">
        <f aca="false">IF(ISNUMBER(VLOOKUP($C$3,$C$23:$UW$241,LK1,FALSE()))=TRUE(),VLOOKUP($C$3,$C$23:$UW$241,LK1,FALSE()),".")</f>
      </c>
      <c r="LL3" s="370" t="n">
        <f aca="false">IF(ISNUMBER(VLOOKUP($C$3,$C$23:$UW$241,LL1,FALSE()))=TRUE(),VLOOKUP($C$3,$C$23:$UW$241,LL1,FALSE()),".")</f>
      </c>
      <c r="LM3" s="370" t="n">
        <f aca="false">IF(ISNUMBER(VLOOKUP($C$3,$C$23:$UW$241,LM1,FALSE()))=TRUE(),VLOOKUP($C$3,$C$23:$UW$241,LM1,FALSE()),".")</f>
      </c>
      <c r="LN3" s="370" t="n">
        <f aca="false">IF(ISNUMBER(VLOOKUP($C$3,$C$23:$UW$241,LN1,FALSE()))=TRUE(),VLOOKUP($C$3,$C$23:$UW$241,LN1,FALSE()),".")</f>
      </c>
      <c r="LO3" s="370" t="n">
        <f aca="false">IF(ISNUMBER(VLOOKUP($C$3,$C$23:$UW$241,LO1,FALSE()))=TRUE(),VLOOKUP($C$3,$C$23:$UW$241,LO1,FALSE()),".")</f>
      </c>
      <c r="LP3" s="370" t="n">
        <f aca="false">IF(ISNUMBER(VLOOKUP($C$3,$C$23:$UW$241,LP1,FALSE()))=TRUE(),VLOOKUP($C$3,$C$23:$UW$241,LP1,FALSE()),".")</f>
      </c>
      <c r="LQ3" s="370" t="n">
        <f aca="false">IF(ISNUMBER(VLOOKUP($C$3,$C$23:$UW$241,LQ1,FALSE()))=TRUE(),VLOOKUP($C$3,$C$23:$UW$241,LQ1,FALSE()),".")</f>
      </c>
      <c r="LR3" s="370" t="n">
        <f aca="false">IF(ISNUMBER(VLOOKUP($C$3,$C$23:$UW$241,LR1,FALSE()))=TRUE(),VLOOKUP($C$3,$C$23:$UW$241,LR1,FALSE()),".")</f>
      </c>
      <c r="LT3" s="352" t="str">
        <f aca="false">VLOOKUP($C$3,$C$23:$UW$241,LT1,FALSE())</f>
      </c>
      <c r="LU3" s="371" t="n">
        <f aca="false">IF(ISNUMBER(VLOOKUP($C$3,$C$23:$UW$241,LU1,FALSE()))=TRUE(),VLOOKUP($C$3,$C$23:$UW$241,LU1,FALSE()),".")</f>
      </c>
      <c r="LV3" s="371" t="n">
        <f aca="false">IF(ISNUMBER(VLOOKUP($C$3,$C$23:$UW$241,LV1,FALSE()))=TRUE(),VLOOKUP($C$3,$C$23:$UW$241,LV1,FALSE()),".")</f>
      </c>
      <c r="LW3" s="371" t="n">
        <f aca="false">IF(ISNUMBER(VLOOKUP($C$3,$C$23:$UW$241,LW1,FALSE()))=TRUE(),VLOOKUP($C$3,$C$23:$UW$241,LW1,FALSE()),".")</f>
      </c>
      <c r="LX3" s="371" t="n">
        <f aca="false">IF(ISNUMBER(VLOOKUP($C$3,$C$23:$UW$241,LX1,FALSE()))=TRUE(),VLOOKUP($C$3,$C$23:$UW$241,LX1,FALSE()),".")</f>
      </c>
      <c r="LY3" s="371" t="n">
        <f aca="false">IF(ISNUMBER(VLOOKUP($C$3,$C$23:$UW$241,LY1,FALSE()))=TRUE(),VLOOKUP($C$3,$C$23:$UW$241,LY1,FALSE()),".")</f>
      </c>
      <c r="LZ3" s="371" t="n">
        <f aca="false">IF(ISNUMBER(VLOOKUP($C$3,$C$23:$UW$241,LZ1,FALSE()))=TRUE(),VLOOKUP($C$3,$C$23:$UW$241,LZ1,FALSE()),".")</f>
      </c>
      <c r="MA3" s="371" t="n">
        <f aca="false">IF(ISNUMBER(VLOOKUP($C$3,$C$23:$UW$241,MA1,FALSE()))=TRUE(),VLOOKUP($C$3,$C$23:$UW$241,MA1,FALSE()),".")</f>
      </c>
      <c r="MB3" s="371" t="n">
        <f aca="false">IF(ISNUMBER(VLOOKUP($C$3,$C$23:$UW$241,MB1,FALSE()))=TRUE(),VLOOKUP($C$3,$C$23:$UW$241,MB1,FALSE()),".")</f>
      </c>
      <c r="MC3" s="371" t="n">
        <f aca="false">IF(ISNUMBER(VLOOKUP($C$3,$C$23:$UW$241,MC1,FALSE()))=TRUE(),VLOOKUP($C$3,$C$23:$UW$241,MC1,FALSE()),".")</f>
      </c>
      <c r="MD3" s="371" t="n">
        <f aca="false">IF(ISNUMBER(VLOOKUP($C$3,$C$23:$UW$241,MD1,FALSE()))=TRUE(),VLOOKUP($C$3,$C$23:$UW$241,MD1,FALSE()),".")</f>
      </c>
      <c r="ME3" s="371" t="n">
        <f aca="false">IF(ISNUMBER(VLOOKUP($C$3,$C$23:$UW$241,ME1,FALSE()))=TRUE(),VLOOKUP($C$3,$C$23:$UW$241,ME1,FALSE()),".")</f>
      </c>
      <c r="MF3" s="371" t="n">
        <f aca="false">IF(ISNUMBER(VLOOKUP($C$3,$C$23:$UW$241,MF1,FALSE()))=TRUE(),VLOOKUP($C$3,$C$23:$UW$241,MF1,FALSE()),".")</f>
      </c>
      <c r="MG3" s="371" t="n">
        <f aca="false">IF(ISNUMBER(VLOOKUP($C$3,$C$23:$UW$241,MG1,FALSE()))=TRUE(),VLOOKUP($C$3,$C$23:$UW$241,MG1,FALSE()),".")</f>
      </c>
      <c r="MH3" s="371" t="n">
        <f aca="false">IF(ISNUMBER(VLOOKUP($C$3,$C$23:$UW$241,MH1,FALSE()))=TRUE(),VLOOKUP($C$3,$C$23:$UW$241,MH1,FALSE()),".")</f>
      </c>
      <c r="MI3" s="371" t="n">
        <f aca="false">IF(ISNUMBER(VLOOKUP($C$3,$C$23:$UW$241,MI1,FALSE()))=TRUE(),VLOOKUP($C$3,$C$23:$UW$241,MI1,FALSE()),".")</f>
      </c>
      <c r="MJ3" s="371" t="n">
        <f aca="false">IF(ISNUMBER(VLOOKUP($C$3,$C$23:$UW$241,MJ1,FALSE()))=TRUE(),VLOOKUP($C$3,$C$23:$UW$241,MJ1,FALSE()),".")</f>
      </c>
      <c r="MK3" s="371" t="n">
        <f aca="false">IF(ISNUMBER(VLOOKUP($C$3,$C$23:$UW$241,MK1,FALSE()))=TRUE(),VLOOKUP($C$3,$C$23:$UW$241,MK1,FALSE()),".")</f>
      </c>
      <c r="ML3" s="371" t="n">
        <f aca="false">IF(ISNUMBER(VLOOKUP($C$3,$C$23:$UW$241,ML1,FALSE()))=TRUE(),VLOOKUP($C$3,$C$23:$UW$241,ML1,FALSE()),".")</f>
      </c>
      <c r="MM3" s="371" t="n">
        <f aca="false">IF(ISNUMBER(VLOOKUP($C$3,$C$23:$UW$241,MM1,FALSE()))=TRUE(),VLOOKUP($C$3,$C$23:$UW$241,MM1,FALSE()),".")</f>
      </c>
      <c r="MN3" s="371" t="n">
        <f aca="false">IF(ISNUMBER(VLOOKUP($C$3,$C$23:$UW$241,MN1,FALSE()))=TRUE(),VLOOKUP($C$3,$C$23:$UW$241,MN1,FALSE()),".")</f>
      </c>
      <c r="MO3" s="371" t="n">
        <f aca="false">IF(ISNUMBER(VLOOKUP($C$3,$C$23:$UW$241,MO1,FALSE()))=TRUE(),VLOOKUP($C$3,$C$23:$UW$241,MO1,FALSE()),".")</f>
      </c>
      <c r="MP3" s="371" t="n">
        <f aca="false">IF(ISNUMBER(VLOOKUP($C$3,$C$23:$UW$241,MP1,FALSE()))=TRUE(),VLOOKUP($C$3,$C$23:$UW$241,MP1,FALSE()),".")</f>
      </c>
      <c r="MQ3" s="371" t="n">
        <f aca="false">IF(ISNUMBER(VLOOKUP($C$3,$C$23:$UW$241,MQ1,FALSE()))=TRUE(),VLOOKUP($C$3,$C$23:$UW$241,MQ1,FALSE()),".")</f>
      </c>
      <c r="MR3" s="371" t="n">
        <f aca="false">IF(ISNUMBER(VLOOKUP($C$3,$C$23:$UW$241,MR1,FALSE()))=TRUE(),VLOOKUP($C$3,$C$23:$UW$241,MR1,FALSE()),".")</f>
      </c>
      <c r="MS3" s="371" t="n">
        <f aca="false">IF(ISNUMBER(VLOOKUP($C$3,$C$23:$UW$241,MS1,FALSE()))=TRUE(),VLOOKUP($C$3,$C$23:$UW$241,MS1,FALSE()),".")</f>
      </c>
      <c r="MT3" s="371" t="n">
        <f aca="false">IF(ISNUMBER(VLOOKUP($C$3,$C$23:$UW$241,MT1,FALSE()))=TRUE(),VLOOKUP($C$3,$C$23:$UW$241,MT1,FALSE()),".")</f>
      </c>
      <c r="MU3" s="371" t="n">
        <f aca="false">IF(ISNUMBER(VLOOKUP($C$3,$C$23:$UW$241,MU1,FALSE()))=TRUE(),VLOOKUP($C$3,$C$23:$UW$241,MU1,FALSE()),".")</f>
      </c>
      <c r="MV3" s="371" t="n">
        <f aca="false">IF(ISNUMBER(VLOOKUP($C$3,$C$23:$UW$241,MV1,FALSE()))=TRUE(),VLOOKUP($C$3,$C$23:$UW$241,MV1,FALSE()),".")</f>
      </c>
      <c r="MW3" s="371" t="n">
        <f aca="false">IF(ISNUMBER(VLOOKUP($C$3,$C$23:$UW$241,MW1,FALSE()))=TRUE(),VLOOKUP($C$3,$C$23:$UW$241,MW1,FALSE()),".")</f>
      </c>
      <c r="MX3" s="371" t="n">
        <f aca="false">IF(ISNUMBER(VLOOKUP($C$3,$C$23:$UW$241,MX1,FALSE()))=TRUE(),VLOOKUP($C$3,$C$23:$UW$241,MX1,FALSE()),".")</f>
      </c>
      <c r="MY3" s="371" t="n">
        <f aca="false">IF(ISNUMBER(VLOOKUP($C$3,$C$23:$UW$241,MY1,FALSE()))=TRUE(),VLOOKUP($C$3,$C$23:$UW$241,MY1,FALSE()),".")</f>
      </c>
      <c r="MZ3" s="371" t="n">
        <f aca="false">IF(ISNUMBER(VLOOKUP($C$3,$C$23:$UW$241,MZ1,FALSE()))=TRUE(),VLOOKUP($C$3,$C$23:$UW$241,MZ1,FALSE()),".")</f>
      </c>
      <c r="NA3" s="371" t="n">
        <f aca="false">IF(ISNUMBER(VLOOKUP($C$3,$C$23:$UW$241,NA1,FALSE()))=TRUE(),VLOOKUP($C$3,$C$23:$UW$241,NA1,FALSE()),".")</f>
      </c>
      <c r="NB3" s="371" t="n">
        <f aca="false">IF(ISNUMBER(VLOOKUP($C$3,$C$23:$UW$241,NB1,FALSE()))=TRUE(),VLOOKUP($C$3,$C$23:$UW$241,NB1,FALSE()),".")</f>
      </c>
      <c r="NC3" s="371" t="n">
        <f aca="false">IF(ISNUMBER(VLOOKUP($C$3,$C$23:$UW$241,NC1,FALSE()))=TRUE(),VLOOKUP($C$3,$C$23:$UW$241,NC1,FALSE()),".")</f>
      </c>
      <c r="ND3" s="371" t="n">
        <f aca="false">IF(ISNUMBER(VLOOKUP($C$3,$C$23:$UW$241,ND1,FALSE()))=TRUE(),VLOOKUP($C$3,$C$23:$UW$241,ND1,FALSE()),".")</f>
      </c>
      <c r="NE3" s="352"/>
      <c r="NG3" s="352" t="str">
        <f aca="false">VLOOKUP($C$3,$C$23:$UW$241,NG1,FALSE())</f>
      </c>
      <c r="NH3" s="372" t="n">
        <f aca="false">IF(ISNUMBER(VLOOKUP($C$3,$C$23:$UW$241,NH1,FALSE()))=TRUE(),VLOOKUP($C$3,$C$23:$UW$241,NH1,FALSE()),".")</f>
      </c>
      <c r="NI3" s="372" t="n">
        <f aca="false">IF(ISNUMBER(VLOOKUP($C$3,$C$23:$UW$241,NI1,FALSE()))=TRUE(),VLOOKUP($C$3,$C$23:$UW$241,NI1,FALSE()),".")</f>
      </c>
      <c r="NJ3" s="372" t="n">
        <f aca="false">IF(ISNUMBER(VLOOKUP($C$3,$C$23:$UW$241,NJ1,FALSE()))=TRUE(),VLOOKUP($C$3,$C$23:$UW$241,NJ1,FALSE()),".")</f>
      </c>
      <c r="NK3" s="372" t="n">
        <f aca="false">IF(ISNUMBER(VLOOKUP($C$3,$C$23:$UW$241,NK1,FALSE()))=TRUE(),VLOOKUP($C$3,$C$23:$UW$241,NK1,FALSE()),".")</f>
      </c>
      <c r="NL3" s="372" t="n">
        <f aca="false">IF(ISNUMBER(VLOOKUP($C$3,$C$23:$UW$241,NL1,FALSE()))=TRUE(),VLOOKUP($C$3,$C$23:$UW$241,NL1,FALSE()),".")</f>
      </c>
      <c r="NM3" s="372" t="n">
        <f aca="false">IF(ISNUMBER(VLOOKUP($C$3,$C$23:$UW$241,NM1,FALSE()))=TRUE(),VLOOKUP($C$3,$C$23:$UW$241,NM1,FALSE()),".")</f>
      </c>
      <c r="NN3" s="372" t="n">
        <f aca="false">IF(ISNUMBER(VLOOKUP($C$3,$C$23:$UW$241,NN1,FALSE()))=TRUE(),VLOOKUP($C$3,$C$23:$UW$241,NN1,FALSE()),".")</f>
      </c>
      <c r="NO3" s="372" t="n">
        <f aca="false">IF(ISNUMBER(VLOOKUP($C$3,$C$23:$UW$241,NO1,FALSE()))=TRUE(),VLOOKUP($C$3,$C$23:$UW$241,NO1,FALSE()),".")</f>
      </c>
      <c r="NP3" s="372" t="n">
        <f aca="false">IF(ISNUMBER(VLOOKUP($C$3,$C$23:$UW$241,NP1,FALSE()))=TRUE(),VLOOKUP($C$3,$C$23:$UW$241,NP1,FALSE()),".")</f>
      </c>
      <c r="NQ3" s="372" t="n">
        <f aca="false">IF(ISNUMBER(VLOOKUP($C$3,$C$23:$UW$241,NQ1,FALSE()))=TRUE(),VLOOKUP($C$3,$C$23:$UW$241,NQ1,FALSE()),".")</f>
      </c>
      <c r="NR3" s="372" t="n">
        <f aca="false">IF(ISNUMBER(VLOOKUP($C$3,$C$23:$UW$241,NR1,FALSE()))=TRUE(),VLOOKUP($C$3,$C$23:$UW$241,NR1,FALSE()),".")</f>
      </c>
      <c r="NS3" s="372" t="n">
        <f aca="false">IF(ISNUMBER(VLOOKUP($C$3,$C$23:$UW$241,NS1,FALSE()))=TRUE(),VLOOKUP($C$3,$C$23:$UW$241,NS1,FALSE()),".")</f>
      </c>
      <c r="NT3" s="372" t="n">
        <f aca="false">IF(ISNUMBER(VLOOKUP($C$3,$C$23:$UW$241,NT1,FALSE()))=TRUE(),VLOOKUP($C$3,$C$23:$UW$241,NT1,FALSE()),".")</f>
      </c>
      <c r="NU3" s="372" t="n">
        <f aca="false">IF(ISNUMBER(VLOOKUP($C$3,$C$23:$UW$241,NU1,FALSE()))=TRUE(),VLOOKUP($C$3,$C$23:$UW$241,NU1,FALSE()),".")</f>
      </c>
      <c r="NV3" s="372" t="n">
        <f aca="false">IF(ISNUMBER(VLOOKUP($C$3,$C$23:$UW$241,NV1,FALSE()))=TRUE(),VLOOKUP($C$3,$C$23:$UW$241,NV1,FALSE()),".")</f>
      </c>
      <c r="NW3" s="372" t="n">
        <f aca="false">IF(ISNUMBER(VLOOKUP($C$3,$C$23:$UW$241,NW1,FALSE()))=TRUE(),VLOOKUP($C$3,$C$23:$UW$241,NW1,FALSE()),".")</f>
      </c>
      <c r="NX3" s="372" t="n">
        <f aca="false">IF(ISNUMBER(VLOOKUP($C$3,$C$23:$UW$241,NX1,FALSE()))=TRUE(),VLOOKUP($C$3,$C$23:$UW$241,NX1,FALSE()),".")</f>
      </c>
      <c r="NY3" s="372" t="n">
        <f aca="false">IF(ISNUMBER(VLOOKUP($C$3,$C$23:$UW$241,NY1,FALSE()))=TRUE(),VLOOKUP($C$3,$C$23:$UW$241,NY1,FALSE()),".")</f>
      </c>
      <c r="NZ3" s="372" t="n">
        <f aca="false">IF(ISNUMBER(VLOOKUP($C$3,$C$23:$UW$241,NZ1,FALSE()))=TRUE(),VLOOKUP($C$3,$C$23:$UW$241,NZ1,FALSE()),".")</f>
      </c>
      <c r="OA3" s="372" t="n">
        <f aca="false">IF(ISNUMBER(VLOOKUP($C$3,$C$23:$UW$241,OA1,FALSE()))=TRUE(),VLOOKUP($C$3,$C$23:$UW$241,OA1,FALSE()),".")</f>
      </c>
      <c r="OB3" s="372" t="n">
        <f aca="false">IF(ISNUMBER(VLOOKUP($C$3,$C$23:$UW$241,OB1,FALSE()))=TRUE(),VLOOKUP($C$3,$C$23:$UW$241,OB1,FALSE()),".")</f>
      </c>
      <c r="OC3" s="372" t="n">
        <f aca="false">IF(ISNUMBER(VLOOKUP($C$3,$C$23:$UW$241,OC1,FALSE()))=TRUE(),VLOOKUP($C$3,$C$23:$UW$241,OC1,FALSE()),".")</f>
      </c>
      <c r="OD3" s="372" t="n">
        <f aca="false">IF(ISNUMBER(VLOOKUP($C$3,$C$23:$UW$241,OD1,FALSE()))=TRUE(),VLOOKUP($C$3,$C$23:$UW$241,OD1,FALSE()),".")</f>
      </c>
      <c r="OE3" s="372" t="n">
        <f aca="false">IF(ISNUMBER(VLOOKUP($C$3,$C$23:$UW$241,OE1,FALSE()))=TRUE(),VLOOKUP($C$3,$C$23:$UW$241,OE1,FALSE()),".")</f>
      </c>
      <c r="OF3" s="372" t="n">
        <f aca="false">IF(ISNUMBER(VLOOKUP($C$3,$C$23:$UW$241,OF1,FALSE()))=TRUE(),VLOOKUP($C$3,$C$23:$UW$241,OF1,FALSE()),".")</f>
      </c>
      <c r="OG3" s="372" t="n">
        <f aca="false">IF(ISNUMBER(VLOOKUP($C$3,$C$23:$UW$241,OG1,FALSE()))=TRUE(),VLOOKUP($C$3,$C$23:$UW$241,OG1,FALSE()),".")</f>
      </c>
      <c r="OH3" s="372" t="n">
        <f aca="false">IF(ISNUMBER(VLOOKUP($C$3,$C$23:$UW$241,OH1,FALSE()))=TRUE(),VLOOKUP($C$3,$C$23:$UW$241,OH1,FALSE()),".")</f>
      </c>
      <c r="OI3" s="372" t="n">
        <f aca="false">IF(ISNUMBER(VLOOKUP($C$3,$C$23:$UW$241,OI1,FALSE()))=TRUE(),VLOOKUP($C$3,$C$23:$UW$241,OI1,FALSE()),".")</f>
      </c>
      <c r="OJ3" s="372" t="n">
        <f aca="false">IF(ISNUMBER(VLOOKUP($C$3,$C$23:$UW$241,OJ1,FALSE()))=TRUE(),VLOOKUP($C$3,$C$23:$UW$241,OJ1,FALSE()),".")</f>
      </c>
      <c r="OK3" s="372" t="n">
        <f aca="false">IF(ISNUMBER(VLOOKUP($C$3,$C$23:$UW$241,OK1,FALSE()))=TRUE(),VLOOKUP($C$3,$C$23:$UW$241,OK1,FALSE()),".")</f>
      </c>
      <c r="OL3" s="372" t="n">
        <f aca="false">IF(ISNUMBER(VLOOKUP($C$3,$C$23:$UW$241,OL1,FALSE()))=TRUE(),VLOOKUP($C$3,$C$23:$UW$241,OL1,FALSE()),".")</f>
      </c>
      <c r="OM3" s="372" t="n">
        <f aca="false">IF(ISNUMBER(VLOOKUP($C$3,$C$23:$UW$241,OM1,FALSE()))=TRUE(),VLOOKUP($C$3,$C$23:$UW$241,OM1,FALSE()),".")</f>
      </c>
      <c r="ON3" s="372" t="n">
        <f aca="false">IF(ISNUMBER(VLOOKUP($C$3,$C$23:$UW$241,ON1,FALSE()))=TRUE(),VLOOKUP($C$3,$C$23:$UW$241,ON1,FALSE()),".")</f>
      </c>
      <c r="OO3" s="372" t="n">
        <f aca="false">IF(ISNUMBER(VLOOKUP($C$3,$C$23:$UW$241,OO1,FALSE()))=TRUE(),VLOOKUP($C$3,$C$23:$UW$241,OO1,FALSE()),".")</f>
      </c>
      <c r="OP3" s="372" t="n">
        <f aca="false">IF(ISNUMBER(VLOOKUP($C$3,$C$23:$UW$241,OP1,FALSE()))=TRUE(),VLOOKUP($C$3,$C$23:$UW$241,OP1,FALSE()),".")</f>
      </c>
      <c r="OQ3" s="372" t="n">
        <f aca="false">IF(ISNUMBER(VLOOKUP($C$3,$C$23:$UW$241,OQ1,FALSE()))=TRUE(),VLOOKUP($C$3,$C$23:$UW$241,OQ1,FALSE()),".")</f>
      </c>
      <c r="OR3" s="352" t="str">
        <f aca="false">IF(ISNUMBER(VLOOKUP($C$3,$C$23:$UW$241,OR1,FALSE()))=TRUE(),VLOOKUP($C$3,$C$23:$UW$241,OR1,FALSE()),".")</f>
      </c>
      <c r="OS3" s="352" t="str">
        <f aca="false">IF(ISNUMBER(VLOOKUP($C$3,$C$23:$UW$241,OS1,FALSE()))=TRUE(),VLOOKUP($C$3,$C$23:$UW$241,OS1,FALSE()),".")</f>
      </c>
      <c r="OT3" s="373" t="n">
        <f aca="false">IF(ISNUMBER(VLOOKUP($C$3,$C$23:$UW$241,OT1,FALSE()))=TRUE(),VLOOKUP($C$3,$C$23:$UW$241,OT1,FALSE()),".")</f>
      </c>
      <c r="OU3" s="373" t="n">
        <f aca="false">IF(ISNUMBER(VLOOKUP($C$3,$C$23:$UW$241,OU1,FALSE()))=TRUE(),VLOOKUP($C$3,$C$23:$UW$241,OU1,FALSE()),".")</f>
      </c>
      <c r="OV3" s="373" t="n">
        <f aca="false">IF(ISNUMBER(VLOOKUP($C$3,$C$23:$UW$241,OV1,FALSE()))=TRUE(),VLOOKUP($C$3,$C$23:$UW$241,OV1,FALSE()),".")</f>
      </c>
      <c r="OW3" s="373" t="n">
        <f aca="false">IF(ISNUMBER(VLOOKUP($C$3,$C$23:$UW$241,OW1,FALSE()))=TRUE(),VLOOKUP($C$3,$C$23:$UW$241,OW1,FALSE()),".")</f>
      </c>
      <c r="OX3" s="373" t="n">
        <f aca="false">IF(ISNUMBER(VLOOKUP($C$3,$C$23:$UW$241,OX1,FALSE()))=TRUE(),VLOOKUP($C$3,$C$23:$UW$241,OX1,FALSE()),".")</f>
      </c>
      <c r="OY3" s="373" t="n">
        <f aca="false">IF(ISNUMBER(VLOOKUP($C$3,$C$23:$UW$241,OY1,FALSE()))=TRUE(),VLOOKUP($C$3,$C$23:$UW$241,OY1,FALSE()),".")</f>
      </c>
      <c r="OZ3" s="373" t="n">
        <f aca="false">IF(ISNUMBER(VLOOKUP($C$3,$C$23:$UW$241,OZ1,FALSE()))=TRUE(),VLOOKUP($C$3,$C$23:$UW$241,OZ1,FALSE()),".")</f>
      </c>
      <c r="PA3" s="373" t="n">
        <f aca="false">IF(ISNUMBER(VLOOKUP($C$3,$C$23:$UW$241,PA1,FALSE()))=TRUE(),VLOOKUP($C$3,$C$23:$UW$241,PA1,FALSE()),".")</f>
      </c>
      <c r="PB3" s="373" t="n">
        <f aca="false">IF(ISNUMBER(VLOOKUP($C$3,$C$23:$UW$241,PB1,FALSE()))=TRUE(),VLOOKUP($C$3,$C$23:$UW$241,PB1,FALSE()),".")</f>
      </c>
      <c r="PC3" s="373" t="n">
        <f aca="false">IF(ISNUMBER(VLOOKUP($C$3,$C$23:$UW$241,PC1,FALSE()))=TRUE(),VLOOKUP($C$3,$C$23:$UW$241,PC1,FALSE()),".")</f>
      </c>
      <c r="PD3" s="373" t="n">
        <f aca="false">IF(ISNUMBER(VLOOKUP($C$3,$C$23:$UW$241,PD1,FALSE()))=TRUE(),VLOOKUP($C$3,$C$23:$UW$241,PD1,FALSE()),".")</f>
      </c>
      <c r="PE3" s="373" t="n">
        <f aca="false">IF(ISNUMBER(VLOOKUP($C$3,$C$23:$UW$241,PE1,FALSE()))=TRUE(),VLOOKUP($C$3,$C$23:$UW$241,PE1,FALSE()),".")</f>
      </c>
      <c r="PF3" s="373" t="n">
        <f aca="false">IF(ISNUMBER(VLOOKUP($C$3,$C$23:$UW$241,PF1,FALSE()))=TRUE(),VLOOKUP($C$3,$C$23:$UW$241,PF1,FALSE()),".")</f>
      </c>
      <c r="PG3" s="373" t="n">
        <f aca="false">IF(ISNUMBER(VLOOKUP($C$3,$C$23:$UW$241,PG1,FALSE()))=TRUE(),VLOOKUP($C$3,$C$23:$UW$241,PG1,FALSE()),".")</f>
      </c>
      <c r="PH3" s="373" t="n">
        <f aca="false">IF(ISNUMBER(VLOOKUP($C$3,$C$23:$UW$241,PH1,FALSE()))=TRUE(),VLOOKUP($C$3,$C$23:$UW$241,PH1,FALSE()),".")</f>
      </c>
      <c r="PI3" s="373" t="n">
        <f aca="false">IF(ISNUMBER(VLOOKUP($C$3,$C$23:$UW$241,PI1,FALSE()))=TRUE(),VLOOKUP($C$3,$C$23:$UW$241,PI1,FALSE()),".")</f>
      </c>
      <c r="PJ3" s="373" t="n">
        <f aca="false">IF(ISNUMBER(VLOOKUP($C$3,$C$23:$UW$241,PJ1,FALSE()))=TRUE(),VLOOKUP($C$3,$C$23:$UW$241,PJ1,FALSE()),".")</f>
      </c>
      <c r="PK3" s="373" t="n">
        <f aca="false">IF(ISNUMBER(VLOOKUP($C$3,$C$23:$UW$241,PK1,FALSE()))=TRUE(),VLOOKUP($C$3,$C$23:$UW$241,PK1,FALSE()),".")</f>
      </c>
      <c r="PL3" s="373" t="n">
        <f aca="false">IF(ISNUMBER(VLOOKUP($C$3,$C$23:$UW$241,PL1,FALSE()))=TRUE(),VLOOKUP($C$3,$C$23:$UW$241,PL1,FALSE()),".")</f>
      </c>
      <c r="PM3" s="373" t="str">
        <f aca="false">IF(ISNUMBER(VLOOKUP($C$3,$C$23:$UW$241,PM1,FALSE()))=TRUE(),VLOOKUP($C$3,$C$23:$UW$241,PM1,FALSE()),".")</f>
      </c>
      <c r="PQ3" s="373" t="n">
        <f aca="false">IF(ISNUMBER(VLOOKUP($C$3,$C$23:$UW$241,PQ1,FALSE()))=TRUE(),VLOOKUP($C$3,$C$23:$UW$241,PQ1,FALSE()),".")</f>
      </c>
      <c r="PU3" s="352" t="str">
        <f aca="false">IF(ISNUMBER(VLOOKUP($C$3,$C$23:$UW$241,PU1,FALSE()))=TRUE(),VLOOKUP($C$3,$C$23:$UW$241,PU1,FALSE()),".")</f>
      </c>
      <c r="PV3" s="352" t="str">
        <f aca="false">IF(ISNUMBER(VLOOKUP($C$3,$C$23:$UW$241,PV1,FALSE()))=TRUE(),VLOOKUP($C$3,$C$23:$UW$241,PV1,FALSE()),".")</f>
      </c>
      <c r="PW3" s="352" t="str">
        <f aca="false">IF(ISNUMBER(VLOOKUP($C$3,$C$23:$UW$241,PW1,FALSE()))=TRUE(),VLOOKUP($C$3,$C$23:$UW$241,PW1,FALSE()),".")</f>
      </c>
      <c r="PX3" s="352" t="str">
        <f aca="false">IF(ISNUMBER(VLOOKUP($C$3,$C$23:$UW$241,PX1,FALSE()))=TRUE(),VLOOKUP($C$3,$C$23:$UW$241,PX1,FALSE()),".")</f>
      </c>
      <c r="PZ3" s="352" t="n">
        <f aca="false">IF(ISNUMBER(VLOOKUP($C$3,$C$23:$UW$241,PZ1,FALSE()))=TRUE(),VLOOKUP($C$3,$C$23:$UW$241,PZ1,FALSE()),".")</f>
      </c>
      <c r="QA3" s="352" t="n">
        <f aca="false">IF(ISNUMBER(VLOOKUP($C$3,$C$23:$UW$241,QA1,FALSE()))=TRUE(),VLOOKUP($C$3,$C$23:$UW$241,QA1,FALSE()),".")</f>
      </c>
      <c r="QB3" s="352" t="str">
        <f aca="false">VLOOKUP($C$3,$C$23:$UW$241,QB1,FALSE())</f>
      </c>
      <c r="QD3" s="352" t="n">
        <f aca="false">IF(ISNUMBER(VLOOKUP($C$3,$C$23:$UW$241,QD1,FALSE()))=TRUE(),VLOOKUP($C$3,$C$23:$UW$241,QD1,FALSE()),".")</f>
      </c>
      <c r="QE3" s="352" t="n">
        <f aca="false">IF(ISNUMBER(VLOOKUP($C$3,$C$23:$UW$241,QE1,FALSE()))=TRUE(),VLOOKUP($C$3,$C$23:$UW$241,QE1,FALSE()),".")</f>
      </c>
      <c r="QF3" s="352" t="str">
        <f aca="false">VLOOKUP($C$3,$C$23:$UW$241,QF1,FALSE())</f>
      </c>
      <c r="QH3" s="352" t="n">
        <f aca="false">IF(ISNUMBER(VLOOKUP($C$3,$C$23:$UW$241,QH1,FALSE()))=TRUE(),VLOOKUP($C$3,$C$23:$UW$241,QH1,FALSE()),".")</f>
      </c>
      <c r="QI3" s="352" t="n">
        <f aca="false">IF(ISNUMBER(VLOOKUP($C$3,$C$23:$UW$241,QI1,FALSE()))=TRUE(),VLOOKUP($C$3,$C$23:$UW$241,QI1,FALSE()),".")</f>
      </c>
      <c r="QJ3" s="352" t="str">
        <f aca="false">VLOOKUP($C$3,$C$23:$UW$241,QJ1,FALSE())</f>
      </c>
      <c r="QL3" s="352" t="n">
        <f aca="false">IF(ISNUMBER(VLOOKUP($C$3,$C$23:$UW$241,QL1,FALSE()))=TRUE(),VLOOKUP($C$3,$C$23:$UW$241,QL1,FALSE()),".")</f>
      </c>
      <c r="QM3" s="352" t="n">
        <f aca="false">VLOOKUP($C$3,$C$23:$UW$241,QM1,FALSE())</f>
      </c>
      <c r="QN3" s="352" t="str">
        <f aca="false">VLOOKUP($C$3,$C$23:$UW$241,QN1,FALSE())</f>
      </c>
      <c r="QP3" s="352" t="n">
        <f aca="false">IF(ISNUMBER(VLOOKUP($C$3,$C$23:$UW$241,QP1,FALSE()))=TRUE(),VLOOKUP($C$3,$C$23:$UW$241,QP1,FALSE()),".")</f>
      </c>
      <c r="QQ3" s="352" t="n">
        <f aca="false">IF(ISNUMBER(VLOOKUP($C$3,$C$23:$UW$241,QQ1,FALSE()))=TRUE(),VLOOKUP($C$3,$C$23:$UW$241,QQ1,FALSE()),".")</f>
      </c>
      <c r="QR3" s="352" t="str">
        <f aca="false">VLOOKUP($C$3,$C$23:$UW$241,QR1,FALSE())</f>
      </c>
      <c r="QS3" s="374"/>
      <c r="QT3" s="354" t="str">
        <f aca="false">VLOOKUP($C$3,$C$23:$UW$241,QT1,FALSE())</f>
      </c>
      <c r="QU3" s="365" t="n">
        <f aca="false">IF(ISNUMBER(VLOOKUP($C$3,$C$23:$UW$241,QU1,FALSE()))=TRUE(),VLOOKUP($C$3,$C$23:$UW$241,QU1,FALSE()),".")</f>
      </c>
      <c r="QV3" s="365" t="n">
        <f aca="false">IF(ISNUMBER(VLOOKUP($C$3,$C$23:$UW$241,QV1,FALSE()))=TRUE(),VLOOKUP($C$3,$C$23:$UW$241,QV1,FALSE()),".")</f>
      </c>
      <c r="QW3" s="365" t="n">
        <f aca="false">IF(ISNUMBER(VLOOKUP($C$3,$C$23:$UW$241,QW1,FALSE()))=TRUE(),VLOOKUP($C$3,$C$23:$UW$241,QW1,FALSE()),".")</f>
      </c>
      <c r="QX3" s="365" t="n">
        <f aca="false">IF(ISNUMBER(VLOOKUP($C$3,$C$23:$UW$241,QX1,FALSE()))=TRUE(),VLOOKUP($C$3,$C$23:$UW$241,QX1,FALSE()),".")</f>
      </c>
      <c r="QY3" s="365" t="n">
        <f aca="false">IF(ISNUMBER(VLOOKUP($C$3,$C$23:$UW$241,QY1,FALSE()))=TRUE(),VLOOKUP($C$3,$C$23:$UW$241,QY1,FALSE()),".")</f>
      </c>
      <c r="QZ3" s="357"/>
      <c r="RA3" s="357"/>
      <c r="RB3" s="365" t="n">
        <f aca="false">IF(ISNUMBER(VLOOKUP($C$3,$C$23:$UW$241,RB1,FALSE()))=TRUE(),VLOOKUP($C$3,$C$23:$UW$241,RB1,FALSE()),".")</f>
      </c>
      <c r="RC3" s="365" t="n">
        <f aca="false">IF(ISNUMBER(VLOOKUP($C$3,$C$23:$UW$241,RC1,FALSE()))=TRUE(),VLOOKUP($C$3,$C$23:$UW$241,RC1,FALSE()),".")</f>
      </c>
      <c r="RD3" s="365" t="n">
        <f aca="false">IF(ISNUMBER(VLOOKUP($C$3,$C$23:$UW$241,RD1,FALSE()))=TRUE(),VLOOKUP($C$3,$C$23:$UW$241,RD1,FALSE()),".")</f>
      </c>
      <c r="RE3" s="365" t="n">
        <f aca="false">IF(ISNUMBER(VLOOKUP($C$3,$C$23:$UW$241,RE1,FALSE()))=TRUE(),VLOOKUP($C$3,$C$23:$UW$241,RE1,FALSE()),".")</f>
      </c>
      <c r="RF3" s="365" t="n">
        <f aca="false">VLOOKUP($C$3,$C$23:$UW$241,RF1,FALSE())</f>
      </c>
      <c r="RG3" s="365" t="str">
        <f aca="false">VLOOKUP($C$3,$C$23:$UW$241,RG1,FALSE())</f>
      </c>
      <c r="RH3" s="357"/>
      <c r="RI3" s="357"/>
      <c r="RJ3" s="363" t="n">
        <f aca="false">IF(ISNUMBER(VLOOKUP($C$3,$C$23:$UW$241,RJ1,FALSE()))=TRUE(),VLOOKUP($C$3,$C$23:$UW$241,RJ1,FALSE()),".")</f>
      </c>
      <c r="RK3" s="363" t="n">
        <f aca="false">IF(ISNUMBER(VLOOKUP($C$3,$C$23:$UW$241,RK1,FALSE()))=TRUE(),VLOOKUP($C$3,$C$23:$UW$241,RK1,FALSE()),".")</f>
      </c>
      <c r="RL3" s="363" t="n">
        <f aca="false">IF(ISNUMBER(VLOOKUP($C$3,$C$23:$UW$241,RL1,FALSE()))=TRUE(),VLOOKUP($C$3,$C$23:$UW$241,RL1,FALSE()),".")</f>
      </c>
      <c r="RM3" s="363" t="n">
        <f aca="false">IF(ISNUMBER(VLOOKUP($C$3,$C$23:$UW$241,RM1,FALSE()))=TRUE(),VLOOKUP($C$3,$C$23:$UW$241,RM1,FALSE()),".")</f>
      </c>
      <c r="RN3" s="363" t="n">
        <f aca="false">IF(ISNUMBER(VLOOKUP($C$3,$C$23:$UW$241,RN1,FALSE()))=TRUE(),VLOOKUP($C$3,$C$23:$UW$241,RN1,FALSE()),".")</f>
      </c>
      <c r="RO3" s="363" t="str">
        <f aca="false">VLOOKUP($C$3,$C$23:$UW$241,RO1,FALSE())</f>
      </c>
      <c r="RP3" s="357"/>
      <c r="RQ3" s="357"/>
      <c r="RR3" s="375" t="n">
        <f aca="false">IF(ISNUMBER(VLOOKUP($C$3,$C$23:$UW$241,RR1,FALSE()))=TRUE(),VLOOKUP($C$3,$C$23:$UW$241,RR1,FALSE()),".")</f>
      </c>
      <c r="RS3" s="375" t="n">
        <f aca="false">IF(ISNUMBER(VLOOKUP($C$3,$C$23:$UW$241,RS1,FALSE()))=TRUE(),VLOOKUP($C$3,$C$23:$UW$241,RS1,FALSE()),".")</f>
      </c>
      <c r="RT3" s="375" t="n">
        <f aca="false">IF(ISNUMBER(VLOOKUP($C$3,$C$23:$UW$241,RT1,FALSE()))=TRUE(),VLOOKUP($C$3,$C$23:$UW$241,RT1,FALSE()),".")</f>
      </c>
      <c r="RU3" s="375" t="n">
        <f aca="false">IF(ISNUMBER(VLOOKUP($C$3,$C$23:$UW$241,RU1,FALSE()))=TRUE(),VLOOKUP($C$3,$C$23:$UW$241,RU1,FALSE()),".")</f>
      </c>
      <c r="RV3" s="375" t="n">
        <f aca="false">IF(ISNUMBER(VLOOKUP($C$3,$C$23:$UW$241,RV1,FALSE()))=TRUE(),VLOOKUP($C$3,$C$23:$UW$241,RV1,FALSE()),".")</f>
      </c>
      <c r="RW3" s="375" t="str">
        <f aca="false">VLOOKUP($C$3,$C$23:$UW$241,RW1,FALSE())</f>
      </c>
      <c r="RX3" s="375"/>
      <c r="RY3" s="357"/>
      <c r="RZ3" s="357"/>
      <c r="SA3" s="376" t="n">
        <f aca="false">IF(ISNUMBER(VLOOKUP($C$3,$C$23:$UW$241,SA1,FALSE()))=TRUE(),VLOOKUP($C$3,$C$23:$UW$241,SA1,FALSE()),".")</f>
      </c>
      <c r="SB3" s="376" t="n">
        <f aca="false">IF(ISNUMBER(VLOOKUP($C$3,$C$23:$UW$241,SB1,FALSE()))=TRUE(),VLOOKUP($C$3,$C$23:$UW$241,SB1,FALSE()),".")</f>
      </c>
      <c r="SC3" s="376" t="n">
        <f aca="false">IF(ISNUMBER(VLOOKUP($C$3,$C$23:$UW$241,SC1,FALSE()))=TRUE(),VLOOKUP($C$3,$C$23:$UW$241,SC1,FALSE()),".")</f>
      </c>
      <c r="SD3" s="376" t="n">
        <f aca="false">IF(ISNUMBER(VLOOKUP($C$3,$C$23:$UW$241,SD1,FALSE()))=TRUE(),VLOOKUP($C$3,$C$23:$UW$241,SD1,FALSE()),".")</f>
      </c>
      <c r="SE3" s="376" t="n">
        <f aca="false">VLOOKUP($C$3,$C$23:$UW$241,SE1,FALSE())</f>
      </c>
      <c r="SF3" s="376" t="str">
        <f aca="false">VLOOKUP($C$3,$C$23:$UW$241,SF1,FALSE())</f>
      </c>
      <c r="SG3" s="376"/>
      <c r="SH3" s="357"/>
      <c r="SI3" s="357"/>
      <c r="SJ3" s="365" t="n">
        <f aca="false">IF(ISNUMBER(VLOOKUP($C$3,$C$23:$UW$241,SJ1,FALSE()))=TRUE(),VLOOKUP($C$3,$C$23:$UW$241,SJ1,FALSE()),".")</f>
      </c>
      <c r="SK3" s="365" t="n">
        <f aca="false">IF(ISNUMBER(VLOOKUP($C$3,$C$23:$UW$241,SK1,FALSE()))=TRUE(),VLOOKUP($C$3,$C$23:$UW$241,SK1,FALSE()),".")</f>
      </c>
      <c r="SL3" s="365" t="n">
        <f aca="false">IF(ISNUMBER(VLOOKUP($C$3,$C$23:$UW$241,SL1,FALSE()))=TRUE(),VLOOKUP($C$3,$C$23:$UW$241,SL1,FALSE()),".")</f>
      </c>
      <c r="SM3" s="365" t="n">
        <f aca="false">IF(ISNUMBER(VLOOKUP($C$3,$C$23:$UW$241,SM1,FALSE()))=TRUE(),VLOOKUP($C$3,$C$23:$UW$241,SM1,FALSE()),".")</f>
      </c>
      <c r="SN3" s="365" t="n">
        <f aca="false">IF(ISNUMBER(VLOOKUP($C$3,$C$23:$UW$241,SN1,FALSE()))=TRUE(),VLOOKUP($C$3,$C$23:$UW$241,SN1,FALSE()),".")</f>
      </c>
      <c r="SO3" s="365" t="str">
        <f aca="false">VLOOKUP($C$3,$C$23:$UW$241,SO1,FALSE())</f>
      </c>
      <c r="SP3" s="357"/>
      <c r="SQ3" s="358" t="n">
        <f aca="false">IF(ISNUMBER(VLOOKUP($C$3,$C$23:$UW$241,SQ1,FALSE()))=TRUE(),VLOOKUP($C$3,$C$23:$UW$241,SQ1,FALSE()),".")</f>
      </c>
      <c r="SR3" s="358" t="str">
        <f aca="false">VLOOKUP($C$3,$C$23:$UW$241,SR1,FALSE())</f>
      </c>
      <c r="SS3" s="357"/>
      <c r="ST3" s="358" t="n">
        <f aca="false">IF(ISNUMBER(VLOOKUP($C$3,$C$23:$UW$241,ST1,FALSE()))=TRUE(),VLOOKUP($C$3,$C$23:$UW$241,ST1,FALSE()),".")</f>
      </c>
      <c r="SU3" s="358" t="str">
        <f aca="false">VLOOKUP($C$3,$C$23:$UW$241,SU1,FALSE())</f>
      </c>
      <c r="SV3" s="357"/>
      <c r="SW3" s="358" t="n">
        <f aca="false">IF(ISNUMBER(VLOOKUP($C$3,$C$23:$UW$241,SW1,FALSE()))=TRUE(),VLOOKUP($C$3,$C$23:$UW$241,SW1,FALSE()),".")</f>
      </c>
      <c r="SX3" s="358" t="str">
        <f aca="false">VLOOKUP($C$3,$C$23:$UW$241,SX1,FALSE())</f>
      </c>
      <c r="SY3" s="357"/>
      <c r="SZ3" s="357"/>
      <c r="TA3" s="377" t="n">
        <f aca="false">IF(ISNUMBER(VLOOKUP($C$3,$C$23:$UW$241,TA1,FALSE()))=TRUE(),VLOOKUP($C$3,$C$23:$UW$241,TA1,FALSE()),".")</f>
      </c>
      <c r="TB3" s="377" t="n">
        <f aca="false">IF(ISNUMBER(VLOOKUP($C$3,$C$23:$UW$241,TB1,FALSE()))=TRUE(),VLOOKUP($C$3,$C$23:$UW$241,TB1,FALSE()),".")</f>
      </c>
      <c r="TC3" s="377" t="n">
        <f aca="false">IF(ISNUMBER(VLOOKUP($C$3,$C$23:$UW$241,TC1,FALSE()))=TRUE(),VLOOKUP($C$3,$C$23:$UW$241,TC1,FALSE()),".")</f>
      </c>
      <c r="TD3" s="377" t="n">
        <f aca="false">IF(ISNUMBER(VLOOKUP($C$3,$C$23:$UW$241,TD1,FALSE()))=TRUE(),VLOOKUP($C$3,$C$23:$UW$241,TD1,FALSE()),".")</f>
      </c>
      <c r="TE3" s="377" t="n">
        <f aca="false">IF(ISNUMBER(VLOOKUP($C$3,$C$23:$UW$241,TE1,FALSE()))=TRUE(),VLOOKUP($C$3,$C$23:$UW$241,TE1,FALSE()),".")</f>
      </c>
      <c r="TF3" s="377" t="str">
        <f aca="false">VLOOKUP($C$3,$C$23:$UW$241,TF1,FALSE())</f>
      </c>
      <c r="TG3" s="377"/>
      <c r="TH3" s="357"/>
      <c r="TI3" s="357"/>
      <c r="TJ3" s="356" t="n">
        <f aca="false">IF(ISNUMBER(VLOOKUP($C$3,$C$23:$UW$241,TJ1,FALSE()))=TRUE(),VLOOKUP($C$3,$C$23:$UW$241,TJ1,FALSE()),".")</f>
      </c>
      <c r="TK3" s="356" t="n">
        <f aca="false">IF(ISNUMBER(VLOOKUP($C$3,$C$23:$UW$241,TK1,FALSE()))=TRUE(),VLOOKUP($C$3,$C$23:$UW$241,TK1,FALSE()),".")</f>
      </c>
      <c r="TL3" s="356" t="n">
        <f aca="false">IF(ISNUMBER(VLOOKUP($C$3,$C$23:$UW$241,TL1,FALSE()))=TRUE(),VLOOKUP($C$3,$C$23:$UW$241,TL1,FALSE()),".")</f>
      </c>
      <c r="TM3" s="356" t="n">
        <f aca="false">IF(ISNUMBER(VLOOKUP($C$3,$C$23:$UW$241,TM1,FALSE()))=TRUE(),VLOOKUP($C$3,$C$23:$UW$241,TM1,FALSE()),".")</f>
      </c>
      <c r="TN3" s="356" t="n">
        <f aca="false">IF(ISNUMBER(VLOOKUP($C$3,$C$23:$UW$241,TN1,FALSE()))=TRUE(),VLOOKUP($C$3,$C$23:$UW$241,TN1,FALSE()),".")</f>
      </c>
      <c r="TO3" s="356" t="str">
        <f aca="false">VLOOKUP($C$3,$C$23:$UW$241,TO1,FALSE())</f>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c>
      <c r="AR4" s="344" t="s">
        <v>102</v>
      </c>
      <c r="AS4" s="344" t="s">
        <v>318</v>
      </c>
      <c r="AT4" s="344" t="s">
        <v>316</v>
      </c>
      <c r="AU4" s="344"/>
      <c r="AV4" s="344" t="s">
        <v>317</v>
      </c>
      <c r="AW4" s="344"/>
      <c r="AX4" s="344" t="n">
        <f aca="false">VLOOKUP($C$3,$C$23:$UW$241,AX1,FALSE())</f>
      </c>
      <c r="AY4" s="344"/>
      <c r="AZ4" s="344"/>
      <c r="BA4" s="343" t="str">
        <f aca="false">VLOOKUP($C$3,$C$23:$UW$241,BA1,FALSE())</f>
      </c>
      <c r="BB4" s="345" t="s">
        <v>102</v>
      </c>
      <c r="BC4" s="345" t="s">
        <v>102</v>
      </c>
      <c r="BD4" s="345" t="s">
        <v>102</v>
      </c>
      <c r="BE4" s="345" t="s">
        <v>102</v>
      </c>
      <c r="BF4" s="345" t="s">
        <v>102</v>
      </c>
      <c r="BH4" s="343" t="str">
        <f aca="false">VLOOKUP($C$3,$C$23:$UW$241,BH1,FALSE())</f>
      </c>
      <c r="BI4" s="343" t="s">
        <v>318</v>
      </c>
      <c r="BJ4" s="343" t="s">
        <v>318</v>
      </c>
      <c r="BK4" s="343" t="s">
        <v>318</v>
      </c>
      <c r="BL4" s="343" t="s">
        <v>318</v>
      </c>
      <c r="BM4" s="343" t="s">
        <v>318</v>
      </c>
      <c r="BN4" s="343"/>
      <c r="BO4" s="343" t="str">
        <f aca="false">VLOOKUP($C$3,$C$23:$UW$241,BO1,FALSE())</f>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c>
      <c r="CW4" s="343" t="s">
        <v>318</v>
      </c>
      <c r="CX4" s="343" t="s">
        <v>318</v>
      </c>
      <c r="CY4" s="343" t="s">
        <v>318</v>
      </c>
      <c r="CZ4" s="343" t="s">
        <v>318</v>
      </c>
      <c r="DA4" s="343" t="s">
        <v>318</v>
      </c>
      <c r="DC4" s="344" t="str">
        <f aca="false">VLOOKUP($C$3,$C$23:$UW$241,DC1,FALSE())</f>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c>
      <c r="HH5" s="342" t="n">
        <f aca="false">HH21</f>
      </c>
      <c r="HI5" s="342" t="n">
        <f aca="false">HI21</f>
      </c>
      <c r="HJ5" s="342" t="n">
        <f aca="false">HJ21</f>
      </c>
      <c r="HK5" s="342" t="n">
        <f aca="false">HK21</f>
      </c>
      <c r="HL5" s="342" t="n">
        <f aca="false">HL21</f>
      </c>
      <c r="HM5" s="342" t="n">
        <f aca="false">HM21</f>
      </c>
      <c r="HN5" s="342" t="n">
        <f aca="false">HN21</f>
      </c>
      <c r="HO5" s="342" t="n">
        <f aca="false">HO21</f>
      </c>
      <c r="HP5" s="342" t="n">
        <f aca="false">HP21</f>
      </c>
      <c r="HQ5" s="342" t="n">
        <f aca="false">HQ21</f>
      </c>
      <c r="HR5" s="342" t="n">
        <f aca="false">HR21</f>
      </c>
      <c r="HS5" s="342" t="n">
        <f aca="false">HS21</f>
      </c>
      <c r="HT5" s="342" t="n">
        <f aca="false">HT21</f>
      </c>
      <c r="HU5" s="342" t="n">
        <f aca="false">HU21</f>
      </c>
      <c r="HV5" s="342" t="n">
        <f aca="false">HV21</f>
      </c>
      <c r="HW5" s="342" t="n">
        <f aca="false">HW21</f>
      </c>
      <c r="HX5" s="342" t="n">
        <f aca="false">HX21</f>
      </c>
      <c r="HY5" s="342" t="n">
        <f aca="false">HY21</f>
      </c>
      <c r="HZ5" s="342" t="n">
        <f aca="false">HZ21</f>
      </c>
      <c r="IA5" s="342" t="n">
        <f aca="false">IA21</f>
      </c>
      <c r="IB5" s="342" t="n">
        <f aca="false">IB21</f>
      </c>
      <c r="IC5" s="342" t="n">
        <f aca="false">IC21</f>
      </c>
      <c r="ID5" s="342" t="n">
        <f aca="false">ID21</f>
      </c>
      <c r="IE5" s="342" t="n">
        <f aca="false">IE21</f>
      </c>
      <c r="IF5" s="342" t="n">
        <f aca="false">IF21</f>
      </c>
      <c r="IG5" s="342" t="n">
        <f aca="false">IG21</f>
      </c>
      <c r="IH5" s="342" t="n">
        <f aca="false">IH21</f>
      </c>
      <c r="II5" s="342" t="n">
        <f aca="false">II21</f>
      </c>
      <c r="IJ5" s="342" t="n">
        <f aca="false">IJ21</f>
      </c>
      <c r="IK5" s="342" t="n">
        <f aca="false">IK21</f>
      </c>
      <c r="IL5" s="342" t="n">
        <f aca="false">IL21</f>
      </c>
      <c r="IM5" s="342" t="n">
        <f aca="false">IM21</f>
      </c>
      <c r="IN5" s="342" t="n">
        <f aca="false">IN21</f>
      </c>
      <c r="IO5" s="342" t="n">
        <f aca="false">IO21</f>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c>
      <c r="LV5" s="342" t="n">
        <f aca="false">LV21</f>
      </c>
      <c r="LW5" s="342" t="n">
        <f aca="false">LW21</f>
      </c>
      <c r="LX5" s="342" t="n">
        <f aca="false">LX21</f>
      </c>
      <c r="LY5" s="342" t="n">
        <f aca="false">LY21</f>
      </c>
      <c r="LZ5" s="342" t="n">
        <f aca="false">LZ21</f>
      </c>
      <c r="MA5" s="342" t="n">
        <f aca="false">MA21</f>
      </c>
      <c r="MB5" s="342" t="n">
        <f aca="false">MB21</f>
      </c>
      <c r="MC5" s="342" t="n">
        <f aca="false">MC21</f>
      </c>
      <c r="MD5" s="342" t="n">
        <f aca="false">MD21</f>
      </c>
      <c r="ME5" s="342" t="n">
        <f aca="false">ME21</f>
      </c>
      <c r="MF5" s="342" t="n">
        <f aca="false">MF21</f>
      </c>
      <c r="MG5" s="342" t="n">
        <f aca="false">MG21</f>
      </c>
      <c r="MH5" s="342" t="n">
        <f aca="false">MH21</f>
      </c>
      <c r="MI5" s="342" t="n">
        <f aca="false">MI21</f>
      </c>
      <c r="MJ5" s="342" t="n">
        <f aca="false">MJ21</f>
      </c>
      <c r="MK5" s="342" t="n">
        <f aca="false">MK21</f>
      </c>
      <c r="ML5" s="342" t="n">
        <f aca="false">ML21</f>
      </c>
      <c r="MM5" s="342" t="n">
        <f aca="false">MM21</f>
      </c>
      <c r="MN5" s="342" t="n">
        <f aca="false">MN21</f>
      </c>
      <c r="MO5" s="342" t="n">
        <f aca="false">MO21</f>
      </c>
      <c r="MP5" s="342" t="n">
        <f aca="false">MP21</f>
      </c>
      <c r="MQ5" s="342" t="n">
        <f aca="false">MQ21</f>
      </c>
      <c r="MR5" s="342" t="n">
        <f aca="false">MR21</f>
      </c>
      <c r="MS5" s="342" t="n">
        <f aca="false">MS21</f>
      </c>
      <c r="MT5" s="342" t="n">
        <f aca="false">MT21</f>
      </c>
      <c r="MU5" s="342" t="n">
        <f aca="false">MU21</f>
      </c>
      <c r="MV5" s="342" t="n">
        <f aca="false">MV21</f>
      </c>
      <c r="MW5" s="342" t="n">
        <f aca="false">MW21</f>
      </c>
      <c r="MX5" s="342" t="n">
        <f aca="false">MX21</f>
      </c>
      <c r="MY5" s="342" t="n">
        <f aca="false">MY21</f>
      </c>
      <c r="MZ5" s="342" t="n">
        <f aca="false">MZ21</f>
      </c>
      <c r="NA5" s="342" t="n">
        <f aca="false">NA21</f>
      </c>
      <c r="NB5" s="342" t="n">
        <f aca="false">NB21</f>
      </c>
      <c r="NC5" s="342" t="n">
        <f aca="false">NC21</f>
      </c>
      <c r="ND5" s="342" t="n">
        <f aca="false">ND21</f>
      </c>
      <c r="NE5" s="342"/>
      <c r="NG5" s="342" t="n">
        <f aca="false">NG21</f>
      </c>
      <c r="NH5" s="342" t="n">
        <f aca="false">NH21</f>
      </c>
      <c r="NI5" s="342" t="n">
        <f aca="false">NI21</f>
      </c>
      <c r="NJ5" s="342" t="n">
        <f aca="false">NJ21</f>
      </c>
      <c r="NK5" s="342" t="n">
        <f aca="false">NK21</f>
      </c>
      <c r="NL5" s="342" t="n">
        <f aca="false">NL21</f>
      </c>
      <c r="NM5" s="342" t="n">
        <f aca="false">NM21</f>
      </c>
      <c r="NN5" s="342" t="n">
        <f aca="false">NN21</f>
      </c>
      <c r="NO5" s="342" t="n">
        <f aca="false">NO21</f>
      </c>
      <c r="NP5" s="342" t="n">
        <f aca="false">NP21</f>
      </c>
      <c r="NQ5" s="342" t="n">
        <f aca="false">NQ21</f>
      </c>
      <c r="NR5" s="342" t="n">
        <f aca="false">NR21</f>
      </c>
      <c r="NS5" s="342" t="n">
        <f aca="false">NS21</f>
      </c>
      <c r="NT5" s="342" t="n">
        <f aca="false">NT21</f>
      </c>
      <c r="NU5" s="342" t="n">
        <f aca="false">NU21</f>
      </c>
      <c r="NV5" s="342" t="n">
        <f aca="false">NV21</f>
      </c>
      <c r="NW5" s="342" t="n">
        <f aca="false">NW21</f>
      </c>
      <c r="NX5" s="342" t="n">
        <f aca="false">NX21</f>
      </c>
      <c r="NY5" s="342" t="n">
        <f aca="false">NY21</f>
      </c>
      <c r="NZ5" s="342" t="n">
        <f aca="false">NZ21</f>
      </c>
      <c r="OA5" s="342" t="n">
        <f aca="false">OA21</f>
      </c>
      <c r="OB5" s="342" t="n">
        <f aca="false">OB21</f>
      </c>
      <c r="OC5" s="342" t="n">
        <f aca="false">OC21</f>
      </c>
      <c r="OD5" s="342" t="n">
        <f aca="false">OD21</f>
      </c>
      <c r="OE5" s="342" t="n">
        <f aca="false">OE21</f>
      </c>
      <c r="OF5" s="342" t="n">
        <f aca="false">OF21</f>
      </c>
      <c r="OG5" s="342" t="n">
        <f aca="false">OG21</f>
      </c>
      <c r="OH5" s="342" t="n">
        <f aca="false">OH21</f>
      </c>
      <c r="OI5" s="342" t="n">
        <f aca="false">OI21</f>
      </c>
      <c r="OJ5" s="342" t="n">
        <f aca="false">OJ21</f>
      </c>
      <c r="OK5" s="342" t="n">
        <f aca="false">OK21</f>
      </c>
      <c r="OL5" s="342" t="n">
        <f aca="false">OL21</f>
      </c>
      <c r="OM5" s="342" t="n">
        <f aca="false">OM21</f>
      </c>
      <c r="ON5" s="342" t="n">
        <f aca="false">ON21</f>
      </c>
      <c r="OO5" s="342" t="n">
        <f aca="false">OO21</f>
      </c>
      <c r="OP5" s="342" t="n">
        <f aca="false">OP21</f>
      </c>
      <c r="OQ5" s="342" t="n">
        <f aca="false">OQ21</f>
      </c>
      <c r="OR5" s="342"/>
      <c r="OS5" s="342"/>
      <c r="OT5" s="342" t="n">
        <f aca="false">OT21</f>
      </c>
      <c r="OU5" s="342" t="n">
        <f aca="false">OU21</f>
      </c>
      <c r="OV5" s="342" t="n">
        <f aca="false">OV21</f>
      </c>
      <c r="OW5" s="342" t="n">
        <f aca="false">OW21</f>
      </c>
      <c r="OX5" s="342" t="n">
        <f aca="false">OX21</f>
      </c>
      <c r="OY5" s="342" t="n">
        <f aca="false">OY21</f>
      </c>
      <c r="OZ5" s="342" t="n">
        <f aca="false">OZ21</f>
      </c>
      <c r="PA5" s="342" t="n">
        <f aca="false">PA21</f>
      </c>
      <c r="PB5" s="342" t="n">
        <f aca="false">PB21</f>
      </c>
      <c r="PC5" s="342" t="n">
        <f aca="false">PC21</f>
      </c>
      <c r="PD5" s="342" t="n">
        <f aca="false">PD21</f>
      </c>
      <c r="PE5" s="342" t="n">
        <f aca="false">PE21</f>
      </c>
      <c r="PF5" s="342" t="n">
        <f aca="false">PF21</f>
      </c>
      <c r="PG5" s="342" t="n">
        <f aca="false">PG21</f>
      </c>
      <c r="PH5" s="342" t="n">
        <f aca="false">PH21</f>
      </c>
      <c r="PI5" s="342" t="n">
        <f aca="false">PI21</f>
      </c>
      <c r="PJ5" s="342" t="n">
        <f aca="false">PJ21</f>
      </c>
      <c r="PK5" s="342" t="n">
        <f aca="false">PK21</f>
      </c>
      <c r="PL5" s="342" t="n">
        <f aca="false">PL21</f>
      </c>
      <c r="PM5" s="342" t="n">
        <f aca="false">PM21</f>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c>
      <c r="LW21" s="342" t="n">
        <f aca="false">LV21+1</f>
      </c>
      <c r="LX21" s="342" t="n">
        <f aca="false">LW21+1</f>
      </c>
      <c r="LY21" s="342" t="n">
        <f aca="false">LX21+1</f>
      </c>
      <c r="LZ21" s="342" t="n">
        <f aca="false">LY21+1</f>
      </c>
      <c r="MA21" s="342" t="n">
        <f aca="false">LZ21+1</f>
      </c>
      <c r="MB21" s="342" t="n">
        <f aca="false">MA21+1</f>
      </c>
      <c r="MC21" s="342" t="n">
        <f aca="false">MB21+1</f>
      </c>
      <c r="MD21" s="342" t="n">
        <f aca="false">MC21+1</f>
      </c>
      <c r="ME21" s="342" t="n">
        <f aca="false">MD21+1</f>
      </c>
      <c r="MF21" s="342" t="n">
        <f aca="false">ME21+1</f>
      </c>
      <c r="MG21" s="342" t="n">
        <f aca="false">MF21+1</f>
      </c>
      <c r="MH21" s="342" t="n">
        <f aca="false">MG21+1</f>
      </c>
      <c r="MI21" s="342" t="n">
        <f aca="false">MH21+1</f>
      </c>
      <c r="MJ21" s="342" t="n">
        <f aca="false">MI21+1</f>
      </c>
      <c r="MK21" s="342" t="n">
        <f aca="false">MJ21+1</f>
      </c>
      <c r="ML21" s="342" t="n">
        <f aca="false">MK21+1</f>
      </c>
      <c r="MM21" s="342" t="n">
        <f aca="false">ML21+1</f>
      </c>
      <c r="MN21" s="342" t="n">
        <f aca="false">MM21+1</f>
      </c>
      <c r="MO21" s="342" t="n">
        <f aca="false">MN21+1</f>
      </c>
      <c r="MP21" s="342" t="n">
        <f aca="false">MO21+1</f>
      </c>
      <c r="MQ21" s="342" t="n">
        <f aca="false">MP21+1</f>
      </c>
      <c r="MR21" s="342" t="n">
        <f aca="false">MQ21+1</f>
      </c>
      <c r="MS21" s="342" t="n">
        <f aca="false">MR21+1</f>
      </c>
      <c r="MT21" s="342" t="n">
        <f aca="false">MS21+1</f>
      </c>
      <c r="MU21" s="342" t="n">
        <f aca="false">MT21+1</f>
      </c>
      <c r="MV21" s="342" t="n">
        <f aca="false">MU21+1</f>
      </c>
      <c r="MW21" s="342" t="n">
        <f aca="false">MV21+1</f>
      </c>
      <c r="MX21" s="342" t="n">
        <f aca="false">MW21+1</f>
      </c>
      <c r="MY21" s="342" t="n">
        <f aca="false">MX21+1</f>
      </c>
      <c r="MZ21" s="342" t="n">
        <f aca="false">MY21+1</f>
      </c>
      <c r="NA21" s="342" t="n">
        <f aca="false">MZ21+1</f>
      </c>
      <c r="NB21" s="342" t="n">
        <f aca="false">NA21+1</f>
      </c>
      <c r="NC21" s="342" t="n">
        <f aca="false">NB21+1</f>
      </c>
      <c r="ND21" s="342" t="n">
        <f aca="false">NC21+1</f>
      </c>
      <c r="NE21" s="342"/>
      <c r="NG21" s="342"/>
      <c r="NH21" s="342" t="n">
        <v>2015</v>
      </c>
      <c r="NI21" s="342" t="n">
        <f aca="false">NH21+1</f>
      </c>
      <c r="NJ21" s="342" t="n">
        <f aca="false">NI21+1</f>
      </c>
      <c r="NK21" s="342" t="n">
        <f aca="false">NJ21+1</f>
      </c>
      <c r="NL21" s="342" t="n">
        <f aca="false">NK21+1</f>
      </c>
      <c r="NM21" s="342" t="n">
        <f aca="false">NL21+1</f>
      </c>
      <c r="NN21" s="342" t="n">
        <f aca="false">NM21+1</f>
      </c>
      <c r="NO21" s="342" t="n">
        <f aca="false">NN21+1</f>
      </c>
      <c r="NP21" s="342" t="n">
        <f aca="false">NO21+1</f>
      </c>
      <c r="NQ21" s="342" t="n">
        <f aca="false">NP21+1</f>
      </c>
      <c r="NR21" s="342" t="n">
        <f aca="false">NQ21+1</f>
      </c>
      <c r="NS21" s="342" t="n">
        <f aca="false">NR21+1</f>
      </c>
      <c r="NT21" s="342" t="n">
        <f aca="false">NS21+1</f>
      </c>
      <c r="NU21" s="342" t="n">
        <f aca="false">NT21+1</f>
      </c>
      <c r="NV21" s="342" t="n">
        <f aca="false">NU21+1</f>
      </c>
      <c r="NW21" s="342" t="n">
        <f aca="false">NV21+1</f>
      </c>
      <c r="NX21" s="342" t="n">
        <f aca="false">NW21+1</f>
      </c>
      <c r="NY21" s="342" t="n">
        <f aca="false">NX21+1</f>
      </c>
      <c r="NZ21" s="342" t="n">
        <f aca="false">NY21+1</f>
      </c>
      <c r="OA21" s="342" t="n">
        <f aca="false">NZ21+1</f>
      </c>
      <c r="OB21" s="342" t="n">
        <f aca="false">OA21+1</f>
      </c>
      <c r="OC21" s="342" t="n">
        <f aca="false">OB21+1</f>
      </c>
      <c r="OD21" s="342" t="n">
        <f aca="false">OC21+1</f>
      </c>
      <c r="OE21" s="342" t="n">
        <f aca="false">OD21+1</f>
      </c>
      <c r="OF21" s="342" t="n">
        <f aca="false">OE21+1</f>
      </c>
      <c r="OG21" s="342" t="n">
        <f aca="false">OF21+1</f>
      </c>
      <c r="OH21" s="342" t="n">
        <f aca="false">OG21+1</f>
      </c>
      <c r="OI21" s="342" t="n">
        <f aca="false">OH21+1</f>
      </c>
      <c r="OJ21" s="342" t="n">
        <f aca="false">OI21+1</f>
      </c>
      <c r="OK21" s="342" t="n">
        <f aca="false">OJ21+1</f>
      </c>
      <c r="OL21" s="342" t="n">
        <f aca="false">OK21+1</f>
      </c>
      <c r="OM21" s="342" t="n">
        <f aca="false">OL21+1</f>
      </c>
      <c r="ON21" s="342" t="n">
        <f aca="false">OM21+1</f>
      </c>
      <c r="OO21" s="342" t="n">
        <f aca="false">ON21+1</f>
      </c>
      <c r="OP21" s="342" t="n">
        <f aca="false">OO21+1</f>
      </c>
      <c r="OQ21" s="342" t="n">
        <f aca="false">OP21+1</f>
      </c>
      <c r="OS21" s="342"/>
      <c r="OT21" s="342" t="n">
        <v>2000</v>
      </c>
      <c r="OU21" s="342" t="n">
        <f aca="false">OT21+1</f>
      </c>
      <c r="OV21" s="342" t="n">
        <f aca="false">OU21+1</f>
      </c>
      <c r="OW21" s="342" t="n">
        <f aca="false">OV21+1</f>
      </c>
      <c r="OX21" s="342" t="n">
        <f aca="false">OW21+1</f>
      </c>
      <c r="OY21" s="342" t="n">
        <f aca="false">OX21+1</f>
      </c>
      <c r="OZ21" s="342" t="n">
        <f aca="false">OY21+1</f>
      </c>
      <c r="PA21" s="342" t="n">
        <f aca="false">OZ21+1</f>
      </c>
      <c r="PB21" s="342" t="n">
        <f aca="false">PA21+1</f>
      </c>
      <c r="PC21" s="342" t="n">
        <f aca="false">PB21+1</f>
      </c>
      <c r="PD21" s="342" t="n">
        <f aca="false">PC21+1</f>
      </c>
      <c r="PE21" s="342" t="n">
        <f aca="false">PD21+1</f>
      </c>
      <c r="PF21" s="342" t="n">
        <f aca="false">PE21+1</f>
      </c>
      <c r="PG21" s="342" t="n">
        <f aca="false">PF21+1</f>
      </c>
      <c r="PH21" s="342" t="n">
        <f aca="false">PG21+1</f>
      </c>
      <c r="PI21" s="342" t="n">
        <f aca="false">PH21+1</f>
      </c>
      <c r="PJ21" s="342" t="n">
        <f aca="false">PI21+1</f>
      </c>
      <c r="PK21" s="342" t="n">
        <f aca="false">PJ21+1</f>
      </c>
      <c r="PL21" s="342" t="n">
        <f aca="false">PK21+1</f>
      </c>
      <c r="PM21" s="342" t="n">
        <f aca="false">PL21+1</f>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c>
      <c r="C4" s="394" t="s">
        <v>1342</v>
      </c>
      <c r="D4" s="398" t="n">
        <f aca="false">IF(ISNUMBER(data!D3)=TRUE(),data!D3,".")</f>
      </c>
      <c r="E4" s="399"/>
      <c r="F4" s="399"/>
      <c r="G4" s="399"/>
      <c r="H4" s="399"/>
      <c r="I4" s="400" t="n">
        <f aca="false">data!D6</f>
      </c>
      <c r="J4" s="401" t="s">
        <v>1343</v>
      </c>
      <c r="K4" s="402" t="str">
        <f aca="false">data!E3</f>
      </c>
      <c r="L4" s="403"/>
      <c r="M4" s="404" t="s">
        <v>1344</v>
      </c>
      <c r="N4" s="405" t="s">
        <v>1344</v>
      </c>
    </row>
    <row r="5" customFormat="false" ht="15.75" hidden="false" customHeight="false" outlineLevel="0" collapsed="false">
      <c r="A5" s="397" t="s">
        <v>1341</v>
      </c>
      <c r="B5" s="394" t="str">
        <f aca="false">data!F4</f>
      </c>
      <c r="C5" s="394" t="s">
        <v>1345</v>
      </c>
      <c r="D5" s="398" t="n">
        <f aca="false">IF(ISNUMBER(data!F3)=TRUE(),data!F3,".")</f>
      </c>
      <c r="E5" s="399"/>
      <c r="F5" s="399"/>
      <c r="G5" s="399"/>
      <c r="H5" s="399"/>
      <c r="I5" s="399" t="n">
        <f aca="false">data!F6</f>
      </c>
      <c r="J5" s="401" t="s">
        <v>1346</v>
      </c>
      <c r="K5" s="402" t="str">
        <f aca="false">data!G3</f>
      </c>
      <c r="M5" s="404" t="s">
        <v>1347</v>
      </c>
      <c r="N5" s="405" t="s">
        <v>1347</v>
      </c>
    </row>
    <row r="6" customFormat="false" ht="15.75" hidden="false" customHeight="false" outlineLevel="0" collapsed="false">
      <c r="A6" s="397" t="s">
        <v>1341</v>
      </c>
      <c r="B6" s="394" t="s">
        <v>317</v>
      </c>
      <c r="C6" s="394" t="s">
        <v>1348</v>
      </c>
      <c r="D6" s="398" t="n">
        <f aca="false">data!H3</f>
      </c>
      <c r="E6" s="399"/>
      <c r="F6" s="399"/>
      <c r="G6" s="399"/>
      <c r="H6" s="399"/>
      <c r="I6" s="399" t="n">
        <f aca="false">data!H6</f>
      </c>
      <c r="J6" s="401" t="s">
        <v>1349</v>
      </c>
      <c r="K6" s="402" t="str">
        <f aca="false">data!I3</f>
      </c>
    </row>
    <row r="7" customFormat="false" ht="15.75" hidden="false" customHeight="false" outlineLevel="0" collapsed="false">
      <c r="A7" s="397" t="s">
        <v>1341</v>
      </c>
      <c r="B7" s="394" t="str">
        <f aca="false">data!L4</f>
      </c>
      <c r="C7" s="394" t="s">
        <v>1350</v>
      </c>
      <c r="D7" s="398" t="n">
        <f aca="false">data!K3</f>
      </c>
      <c r="E7" s="399"/>
      <c r="F7" s="399"/>
      <c r="G7" s="399"/>
      <c r="H7" s="399"/>
      <c r="I7" s="399" t="n">
        <f aca="false">data!K6</f>
      </c>
      <c r="J7" s="401" t="s">
        <v>1351</v>
      </c>
      <c r="K7" s="402" t="str">
        <f aca="false">data!J3</f>
      </c>
    </row>
    <row r="8" customFormat="false" ht="15.75" hidden="false" customHeight="false" outlineLevel="0" collapsed="false">
      <c r="A8" s="397" t="s">
        <v>1341</v>
      </c>
      <c r="B8" s="394" t="str">
        <f aca="false">data!L4</f>
      </c>
      <c r="C8" s="406" t="s">
        <v>1352</v>
      </c>
      <c r="D8" s="398" t="str">
        <f aca="false">data!L3</f>
      </c>
      <c r="E8" s="399"/>
      <c r="F8" s="399"/>
      <c r="G8" s="399"/>
      <c r="H8" s="399"/>
      <c r="I8" s="399" t="n">
        <f aca="false">data!L6</f>
      </c>
      <c r="J8" s="401" t="s">
        <v>1351</v>
      </c>
      <c r="K8" s="402" t="str">
        <f aca="false">data!M3</f>
      </c>
      <c r="O8" s="395"/>
    </row>
    <row r="9" customFormat="false" ht="15.75" hidden="false" customHeight="false" outlineLevel="0" collapsed="false">
      <c r="A9" s="397" t="s">
        <v>1341</v>
      </c>
      <c r="B9" s="394" t="str">
        <f aca="false">data!N4</f>
      </c>
      <c r="C9" s="406" t="s">
        <v>1353</v>
      </c>
      <c r="D9" s="398" t="str">
        <f aca="false">data!N3</f>
      </c>
      <c r="E9" s="399"/>
      <c r="F9" s="399"/>
      <c r="G9" s="399"/>
      <c r="H9" s="399"/>
      <c r="I9" s="399" t="n">
        <f aca="false">data!N6</f>
      </c>
      <c r="J9" s="401" t="s">
        <v>1351</v>
      </c>
      <c r="K9" s="402" t="str">
        <f aca="false">data!O3</f>
      </c>
    </row>
    <row r="10" customFormat="false" ht="15.75" hidden="false" customHeight="false" outlineLevel="0" collapsed="false">
      <c r="A10" s="397" t="s">
        <v>1341</v>
      </c>
      <c r="B10" s="394" t="str">
        <f aca="false">data!P4</f>
      </c>
      <c r="C10" s="406" t="s">
        <v>1354</v>
      </c>
      <c r="D10" s="398" t="str">
        <f aca="false">data!P3</f>
      </c>
      <c r="E10" s="399"/>
      <c r="F10" s="399"/>
      <c r="G10" s="399"/>
      <c r="H10" s="399"/>
      <c r="I10" s="399" t="n">
        <f aca="false">data!P6</f>
      </c>
      <c r="J10" s="401" t="s">
        <v>1351</v>
      </c>
      <c r="K10" s="402" t="str">
        <f aca="false">data!Q3</f>
      </c>
    </row>
    <row r="11" customFormat="false" ht="15.75" hidden="false" customHeight="false" outlineLevel="0" collapsed="false">
      <c r="A11" s="397" t="s">
        <v>1341</v>
      </c>
      <c r="B11" s="394" t="str">
        <f aca="false">data!R4</f>
      </c>
      <c r="C11" s="406" t="s">
        <v>1355</v>
      </c>
      <c r="D11" s="398" t="str">
        <f aca="false">data!R3</f>
      </c>
      <c r="E11" s="399"/>
      <c r="F11" s="399"/>
      <c r="G11" s="399"/>
      <c r="H11" s="399"/>
      <c r="I11" s="399" t="n">
        <f aca="false">data!R6</f>
      </c>
      <c r="J11" s="401" t="s">
        <v>1351</v>
      </c>
      <c r="K11" s="402" t="str">
        <f aca="false">data!S3</f>
      </c>
    </row>
    <row r="12" customFormat="false" ht="15.75" hidden="false" customHeight="false" outlineLevel="0" collapsed="false">
      <c r="A12" s="397" t="s">
        <v>1341</v>
      </c>
      <c r="B12" s="394" t="s">
        <v>318</v>
      </c>
      <c r="C12" s="394" t="s">
        <v>285</v>
      </c>
      <c r="D12" s="398" t="n">
        <f aca="false">data!V3</f>
      </c>
      <c r="E12" s="399"/>
      <c r="F12" s="399"/>
      <c r="G12" s="399"/>
      <c r="H12" s="399"/>
      <c r="I12" s="399" t="n">
        <f aca="false">data!V6</f>
      </c>
      <c r="J12" s="401" t="s">
        <v>1346</v>
      </c>
      <c r="K12" s="402" t="str">
        <f aca="false">data!U3</f>
      </c>
    </row>
    <row r="13" customFormat="false" ht="15.75" hidden="false" customHeight="false" outlineLevel="0" collapsed="false">
      <c r="A13" s="397" t="s">
        <v>1341</v>
      </c>
      <c r="B13" s="394" t="str">
        <f aca="false">data!W4</f>
      </c>
      <c r="C13" s="406" t="s">
        <v>1352</v>
      </c>
      <c r="D13" s="398" t="n">
        <f aca="false">data!W3</f>
      </c>
      <c r="E13" s="399"/>
      <c r="F13" s="399"/>
      <c r="G13" s="399"/>
      <c r="H13" s="399"/>
      <c r="I13" s="399" t="n">
        <f aca="false">data!W6</f>
      </c>
      <c r="J13" s="401" t="s">
        <v>1346</v>
      </c>
      <c r="K13" s="402" t="str">
        <f aca="false">data!X3</f>
      </c>
    </row>
    <row r="14" customFormat="false" ht="15.75" hidden="false" customHeight="false" outlineLevel="0" collapsed="false">
      <c r="A14" s="397" t="s">
        <v>1341</v>
      </c>
      <c r="B14" s="394" t="str">
        <f aca="false">data!Y4</f>
      </c>
      <c r="C14" s="406" t="s">
        <v>1353</v>
      </c>
      <c r="D14" s="398" t="n">
        <f aca="false">data!Y3</f>
      </c>
      <c r="E14" s="399"/>
      <c r="F14" s="399"/>
      <c r="G14" s="399"/>
      <c r="H14" s="399"/>
      <c r="I14" s="399" t="n">
        <f aca="false">data!Y6</f>
      </c>
      <c r="J14" s="401" t="s">
        <v>1346</v>
      </c>
      <c r="K14" s="402" t="str">
        <f aca="false">data!Z3</f>
      </c>
    </row>
    <row r="15" customFormat="false" ht="15.75" hidden="false" customHeight="false" outlineLevel="0" collapsed="false">
      <c r="A15" s="397" t="s">
        <v>1341</v>
      </c>
      <c r="B15" s="394" t="str">
        <f aca="false">data!AA4</f>
      </c>
      <c r="C15" s="406" t="s">
        <v>1354</v>
      </c>
      <c r="D15" s="398" t="n">
        <f aca="false">data!AA3</f>
      </c>
      <c r="E15" s="399"/>
      <c r="F15" s="399"/>
      <c r="G15" s="399"/>
      <c r="H15" s="399"/>
      <c r="I15" s="399" t="n">
        <f aca="false">data!AA6</f>
      </c>
      <c r="J15" s="401" t="s">
        <v>1346</v>
      </c>
      <c r="K15" s="402" t="str">
        <f aca="false">data!AB3</f>
      </c>
    </row>
    <row r="16" customFormat="false" ht="15" hidden="false" customHeight="true" outlineLevel="0" collapsed="false">
      <c r="A16" s="397" t="s">
        <v>1341</v>
      </c>
      <c r="B16" s="394" t="str">
        <f aca="false">data!AC4</f>
      </c>
      <c r="C16" s="406" t="s">
        <v>1355</v>
      </c>
      <c r="D16" s="398" t="n">
        <f aca="false">data!AC3</f>
      </c>
      <c r="E16" s="399"/>
      <c r="F16" s="399"/>
      <c r="G16" s="399"/>
      <c r="H16" s="399"/>
      <c r="I16" s="399" t="n">
        <f aca="false">data!AC6</f>
      </c>
      <c r="J16" s="401" t="s">
        <v>1346</v>
      </c>
      <c r="K16" s="402" t="str">
        <f aca="false">data!AD3</f>
      </c>
    </row>
    <row r="17" customFormat="false" ht="15.75" hidden="false" customHeight="false" outlineLevel="0" collapsed="false">
      <c r="A17" s="397" t="s">
        <v>1341</v>
      </c>
      <c r="B17" s="394" t="s">
        <v>317</v>
      </c>
      <c r="C17" s="394" t="s">
        <v>285</v>
      </c>
      <c r="D17" s="398" t="n">
        <f aca="false">data!AG3</f>
      </c>
      <c r="E17" s="399"/>
      <c r="F17" s="399"/>
      <c r="G17" s="399"/>
      <c r="H17" s="399"/>
      <c r="I17" s="399" t="n">
        <f aca="false">data!AG6</f>
      </c>
      <c r="J17" s="401" t="s">
        <v>1349</v>
      </c>
      <c r="K17" s="402" t="str">
        <f aca="false">data!AF3</f>
      </c>
    </row>
    <row r="18" customFormat="false" ht="15.75" hidden="false" customHeight="false" outlineLevel="0" collapsed="false">
      <c r="A18" s="397" t="s">
        <v>1341</v>
      </c>
      <c r="B18" s="394" t="s">
        <v>317</v>
      </c>
      <c r="C18" s="406" t="s">
        <v>1352</v>
      </c>
      <c r="D18" s="398" t="str">
        <f aca="false">data!AH3</f>
      </c>
      <c r="E18" s="399"/>
      <c r="F18" s="399"/>
      <c r="G18" s="399"/>
      <c r="H18" s="399"/>
      <c r="I18" s="399" t="n">
        <f aca="false">data!AH6</f>
      </c>
      <c r="J18" s="401" t="s">
        <v>1349</v>
      </c>
      <c r="K18" s="402" t="str">
        <f aca="false">data!AI3</f>
      </c>
    </row>
    <row r="19" customFormat="false" ht="15.75" hidden="false" customHeight="false" outlineLevel="0" collapsed="false">
      <c r="A19" s="397" t="s">
        <v>1341</v>
      </c>
      <c r="B19" s="394" t="s">
        <v>317</v>
      </c>
      <c r="C19" s="406" t="s">
        <v>1353</v>
      </c>
      <c r="D19" s="398" t="str">
        <f aca="false">data!AJ3</f>
      </c>
      <c r="E19" s="399"/>
      <c r="F19" s="399"/>
      <c r="G19" s="399"/>
      <c r="H19" s="399"/>
      <c r="I19" s="399" t="n">
        <f aca="false">data!AJ6</f>
      </c>
      <c r="J19" s="401" t="s">
        <v>1349</v>
      </c>
      <c r="K19" s="402" t="str">
        <f aca="false">data!AK3</f>
      </c>
    </row>
    <row r="20" customFormat="false" ht="15.75" hidden="false" customHeight="false" outlineLevel="0" collapsed="false">
      <c r="A20" s="397" t="s">
        <v>1341</v>
      </c>
      <c r="B20" s="394" t="s">
        <v>317</v>
      </c>
      <c r="C20" s="406" t="s">
        <v>1354</v>
      </c>
      <c r="D20" s="398" t="str">
        <f aca="false">data!AL3</f>
      </c>
      <c r="E20" s="399"/>
      <c r="F20" s="399"/>
      <c r="G20" s="399"/>
      <c r="H20" s="399"/>
      <c r="I20" s="399" t="n">
        <f aca="false">data!AL6</f>
      </c>
      <c r="J20" s="401" t="s">
        <v>1349</v>
      </c>
      <c r="K20" s="402" t="str">
        <f aca="false">data!AM3</f>
      </c>
    </row>
    <row r="21" customFormat="false" ht="15.75" hidden="false" customHeight="false" outlineLevel="0" collapsed="false">
      <c r="A21" s="397" t="s">
        <v>1341</v>
      </c>
      <c r="B21" s="394" t="s">
        <v>317</v>
      </c>
      <c r="C21" s="406" t="s">
        <v>1355</v>
      </c>
      <c r="D21" s="398" t="str">
        <f aca="false">data!AN3</f>
      </c>
      <c r="E21" s="399"/>
      <c r="F21" s="399"/>
      <c r="G21" s="399"/>
      <c r="H21" s="399"/>
      <c r="I21" s="399" t="n">
        <f aca="false">data!AN6</f>
      </c>
      <c r="J21" s="401" t="s">
        <v>1349</v>
      </c>
      <c r="K21" s="402" t="str">
        <f aca="false">data!AO3</f>
      </c>
    </row>
    <row r="22" customFormat="false" ht="15.75" hidden="false" customHeight="false" outlineLevel="0" collapsed="false">
      <c r="A22" s="397" t="s">
        <v>1341</v>
      </c>
      <c r="B22" s="394" t="s">
        <v>102</v>
      </c>
      <c r="C22" s="394" t="s">
        <v>1356</v>
      </c>
      <c r="D22" s="407" t="n">
        <f aca="false">data!AR3</f>
      </c>
      <c r="E22" s="399"/>
      <c r="F22" s="399"/>
      <c r="G22" s="399"/>
      <c r="H22" s="399"/>
      <c r="I22" s="400" t="n">
        <f aca="false">data!AR6</f>
      </c>
      <c r="J22" s="401" t="s">
        <v>1351</v>
      </c>
      <c r="K22" s="402" t="str">
        <f aca="false">data!AQ4</f>
      </c>
    </row>
    <row r="23" customFormat="false" ht="15.75" hidden="false" customHeight="false" outlineLevel="0" collapsed="false">
      <c r="A23" s="397" t="s">
        <v>1341</v>
      </c>
      <c r="B23" s="394" t="s">
        <v>318</v>
      </c>
      <c r="C23" s="394" t="s">
        <v>1356</v>
      </c>
      <c r="D23" s="407" t="n">
        <f aca="false">data!AT3</f>
      </c>
      <c r="E23" s="399"/>
      <c r="F23" s="399"/>
      <c r="G23" s="399"/>
      <c r="H23" s="399"/>
      <c r="I23" s="399" t="n">
        <f aca="false">data!AS6</f>
      </c>
      <c r="J23" s="401" t="s">
        <v>1346</v>
      </c>
      <c r="K23" s="408" t="str">
        <f aca="false">data!AS3</f>
      </c>
    </row>
    <row r="24" customFormat="false" ht="15.75" hidden="false" customHeight="false" outlineLevel="0" collapsed="false">
      <c r="A24" s="397" t="s">
        <v>1341</v>
      </c>
      <c r="B24" s="394" t="s">
        <v>317</v>
      </c>
      <c r="C24" s="394" t="s">
        <v>1356</v>
      </c>
      <c r="D24" s="407" t="n">
        <f aca="false">data!AV3</f>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c>
      <c r="E25" s="399"/>
      <c r="F25" s="399"/>
      <c r="G25" s="399"/>
      <c r="H25" s="399"/>
      <c r="I25" s="399" t="n">
        <v>2018</v>
      </c>
      <c r="J25" s="409" t="s">
        <v>1357</v>
      </c>
      <c r="K25" s="402" t="str">
        <f aca="false">data!AX5</f>
      </c>
    </row>
    <row r="26" customFormat="false" ht="15.75" hidden="false" customHeight="false" outlineLevel="0" collapsed="false">
      <c r="A26" s="397" t="s">
        <v>1341</v>
      </c>
      <c r="B26" s="394" t="str">
        <f aca="false">data!BB4</f>
      </c>
      <c r="C26" s="394" t="s">
        <v>1358</v>
      </c>
      <c r="D26" s="398" t="n">
        <f aca="false">data!BF3</f>
      </c>
      <c r="E26" s="410" t="n">
        <f aca="false">data!BB3</f>
      </c>
      <c r="F26" s="410" t="n">
        <f aca="false">data!BC3</f>
      </c>
      <c r="G26" s="410" t="n">
        <f aca="false">data!BD3</f>
      </c>
      <c r="H26" s="410" t="n">
        <f aca="false">data!BE3</f>
      </c>
      <c r="I26" s="400" t="n">
        <f aca="false">data!BB6</f>
      </c>
      <c r="J26" s="401" t="s">
        <v>1346</v>
      </c>
      <c r="K26" s="402" t="str">
        <f aca="false">data!BA4</f>
      </c>
    </row>
    <row r="27" customFormat="false" ht="15.75" hidden="false" customHeight="false" outlineLevel="0" collapsed="false">
      <c r="A27" s="397" t="s">
        <v>1341</v>
      </c>
      <c r="B27" s="394" t="s">
        <v>318</v>
      </c>
      <c r="C27" s="394" t="s">
        <v>1358</v>
      </c>
      <c r="D27" s="398" t="n">
        <f aca="false">data!BM3</f>
      </c>
      <c r="E27" s="410" t="n">
        <f aca="false">data!BI3</f>
      </c>
      <c r="F27" s="410" t="n">
        <f aca="false">data!BJ3</f>
      </c>
      <c r="G27" s="410" t="n">
        <f aca="false">data!BK3</f>
      </c>
      <c r="H27" s="410" t="n">
        <f aca="false">data!BL3</f>
      </c>
      <c r="I27" s="400" t="n">
        <f aca="false">data!BI6</f>
      </c>
      <c r="J27" s="401" t="s">
        <v>1346</v>
      </c>
      <c r="K27" s="402" t="str">
        <f aca="false">data!BH4</f>
      </c>
    </row>
    <row r="28" customFormat="false" ht="15.75" hidden="false" customHeight="false" outlineLevel="0" collapsed="false">
      <c r="A28" s="397" t="s">
        <v>1341</v>
      </c>
      <c r="B28" s="394" t="s">
        <v>317</v>
      </c>
      <c r="C28" s="394" t="s">
        <v>1358</v>
      </c>
      <c r="D28" s="398" t="n">
        <f aca="false">data!BT3</f>
      </c>
      <c r="E28" s="410" t="n">
        <f aca="false">data!BP3</f>
      </c>
      <c r="F28" s="410" t="n">
        <f aca="false">data!BQ3</f>
      </c>
      <c r="G28" s="410" t="n">
        <f aca="false">data!BR3</f>
      </c>
      <c r="H28" s="410" t="n">
        <f aca="false">data!BS3</f>
      </c>
      <c r="I28" s="400" t="n">
        <v>2017</v>
      </c>
      <c r="J28" s="401" t="s">
        <v>1349</v>
      </c>
      <c r="K28" s="402" t="str">
        <f aca="false">data!BO4</f>
      </c>
    </row>
    <row r="29" customFormat="false" ht="15.75" hidden="false" customHeight="false" outlineLevel="0" collapsed="false">
      <c r="A29" s="397" t="s">
        <v>1341</v>
      </c>
      <c r="B29" s="394" t="s">
        <v>318</v>
      </c>
      <c r="C29" s="394" t="s">
        <v>1359</v>
      </c>
      <c r="D29" s="407" t="n">
        <f aca="false">data!BZ3</f>
      </c>
      <c r="E29" s="410"/>
      <c r="F29" s="410"/>
      <c r="G29" s="410"/>
      <c r="H29" s="410"/>
      <c r="I29" s="400" t="n">
        <f aca="false">data!BZ5</f>
      </c>
      <c r="J29" s="401" t="s">
        <v>1346</v>
      </c>
      <c r="K29" s="402" t="str">
        <f aca="false">data!CA3</f>
      </c>
    </row>
    <row r="30" customFormat="false" ht="15.75" hidden="false" customHeight="false" outlineLevel="0" collapsed="false">
      <c r="A30" s="397" t="s">
        <v>1341</v>
      </c>
      <c r="B30" s="394" t="s">
        <v>317</v>
      </c>
      <c r="C30" s="394" t="s">
        <v>1359</v>
      </c>
      <c r="D30" s="407" t="n">
        <f aca="false">data!CG3</f>
      </c>
      <c r="E30" s="410"/>
      <c r="F30" s="410"/>
      <c r="G30" s="410"/>
      <c r="H30" s="410"/>
      <c r="I30" s="400" t="n">
        <v>2017</v>
      </c>
      <c r="J30" s="401" t="s">
        <v>1349</v>
      </c>
      <c r="K30" s="408" t="str">
        <f aca="false">data!CH3</f>
      </c>
    </row>
    <row r="31" customFormat="false" ht="15.75" hidden="false" customHeight="false" outlineLevel="0" collapsed="false">
      <c r="A31" s="397" t="s">
        <v>1341</v>
      </c>
      <c r="B31" s="394" t="s">
        <v>1360</v>
      </c>
      <c r="C31" s="394" t="s">
        <v>1359</v>
      </c>
      <c r="D31" s="407" t="n">
        <f aca="false">data!CK3</f>
      </c>
      <c r="E31" s="410"/>
      <c r="F31" s="410"/>
      <c r="G31" s="410"/>
      <c r="H31" s="410"/>
      <c r="I31" s="400" t="n">
        <v>2017</v>
      </c>
      <c r="J31" s="411" t="s">
        <v>1361</v>
      </c>
      <c r="K31" s="408" t="str">
        <f aca="false">data!CL3</f>
      </c>
    </row>
    <row r="32" customFormat="false" ht="15.75" hidden="false" customHeight="false" outlineLevel="0" collapsed="false">
      <c r="A32" s="397" t="s">
        <v>1341</v>
      </c>
      <c r="B32" s="412" t="s">
        <v>102</v>
      </c>
      <c r="C32" s="394" t="s">
        <v>1362</v>
      </c>
      <c r="D32" s="398" t="n">
        <f aca="false">data!CT3</f>
      </c>
      <c r="E32" s="413" t="n">
        <f aca="false">data!CP3</f>
      </c>
      <c r="F32" s="413" t="n">
        <f aca="false">data!CQ3</f>
      </c>
      <c r="G32" s="413" t="n">
        <f aca="false">data!CR3</f>
      </c>
      <c r="H32" s="413" t="n">
        <f aca="false">data!CS3</f>
      </c>
      <c r="I32" s="400" t="n">
        <f aca="false">data!CP6</f>
      </c>
      <c r="J32" s="401" t="s">
        <v>1351</v>
      </c>
      <c r="K32" s="408" t="str">
        <f aca="false">data!CO3</f>
      </c>
    </row>
    <row r="33" customFormat="false" ht="15.75" hidden="false" customHeight="false" outlineLevel="0" collapsed="false">
      <c r="A33" s="397" t="s">
        <v>1341</v>
      </c>
      <c r="B33" s="394" t="s">
        <v>318</v>
      </c>
      <c r="C33" s="394" t="s">
        <v>1362</v>
      </c>
      <c r="D33" s="398" t="n">
        <f aca="false">data!DA3</f>
      </c>
      <c r="E33" s="413" t="n">
        <f aca="false">data!CW3</f>
      </c>
      <c r="F33" s="413" t="n">
        <f aca="false">data!CX3</f>
      </c>
      <c r="G33" s="413" t="n">
        <f aca="false">data!CY3</f>
      </c>
      <c r="H33" s="413" t="n">
        <f aca="false">data!CZ3</f>
      </c>
      <c r="I33" s="400" t="n">
        <f aca="false">data!DA5</f>
      </c>
      <c r="J33" s="401" t="s">
        <v>1346</v>
      </c>
      <c r="K33" s="402" t="str">
        <f aca="false">data!CV4</f>
      </c>
    </row>
    <row r="34" customFormat="false" ht="15.75" hidden="false" customHeight="false" outlineLevel="0" collapsed="false">
      <c r="A34" s="397" t="s">
        <v>1341</v>
      </c>
      <c r="B34" s="394" t="s">
        <v>317</v>
      </c>
      <c r="C34" s="394" t="s">
        <v>1363</v>
      </c>
      <c r="D34" s="398" t="n">
        <f aca="false">data!DH3</f>
      </c>
      <c r="E34" s="413" t="n">
        <f aca="false">data!DD3</f>
      </c>
      <c r="F34" s="413" t="n">
        <f aca="false">data!DE3</f>
      </c>
      <c r="G34" s="413" t="n">
        <f aca="false">data!DF3</f>
      </c>
      <c r="H34" s="413" t="n">
        <f aca="false">data!DG3</f>
      </c>
      <c r="I34" s="400" t="n">
        <v>2017</v>
      </c>
      <c r="J34" s="401" t="s">
        <v>1349</v>
      </c>
      <c r="K34" s="402" t="str">
        <f aca="false">data!DC4</f>
      </c>
    </row>
    <row r="35" customFormat="false" ht="15.75" hidden="false" customHeight="false" outlineLevel="0" collapsed="false">
      <c r="A35" s="397" t="s">
        <v>1341</v>
      </c>
      <c r="B35" s="394" t="s">
        <v>1364</v>
      </c>
      <c r="C35" s="394" t="s">
        <v>140</v>
      </c>
      <c r="D35" s="398" t="n">
        <f aca="false">D36*D44+D37*(1-D44)</f>
      </c>
      <c r="E35" s="399"/>
      <c r="F35" s="399"/>
      <c r="G35" s="399"/>
      <c r="H35" s="399"/>
      <c r="I35" s="399" t="n">
        <v>2019</v>
      </c>
      <c r="J35" s="409" t="s">
        <v>1365</v>
      </c>
      <c r="K35" s="408" t="str">
        <f aca="false">data!DM3</f>
      </c>
    </row>
    <row r="36" customFormat="false" ht="15.75" hidden="false" customHeight="false" outlineLevel="0" collapsed="false">
      <c r="A36" s="397" t="s">
        <v>1341</v>
      </c>
      <c r="B36" s="394" t="s">
        <v>1364</v>
      </c>
      <c r="C36" s="394" t="s">
        <v>1366</v>
      </c>
      <c r="D36" s="398" t="n">
        <f aca="false">data!DP3</f>
      </c>
      <c r="E36" s="399"/>
      <c r="F36" s="399"/>
      <c r="G36" s="399"/>
      <c r="H36" s="399"/>
      <c r="I36" s="399" t="n">
        <v>2019</v>
      </c>
      <c r="J36" s="409" t="s">
        <v>1365</v>
      </c>
      <c r="K36" s="408" t="str">
        <f aca="false">data!DQ3</f>
      </c>
    </row>
    <row r="37" customFormat="false" ht="15.75" hidden="false" customHeight="false" outlineLevel="0" collapsed="false">
      <c r="A37" s="397" t="s">
        <v>1341</v>
      </c>
      <c r="B37" s="394" t="s">
        <v>1364</v>
      </c>
      <c r="C37" s="394" t="s">
        <v>1367</v>
      </c>
      <c r="D37" s="398" t="n">
        <f aca="false">data!DT3</f>
      </c>
      <c r="E37" s="399"/>
      <c r="F37" s="399"/>
      <c r="G37" s="399"/>
      <c r="H37" s="399"/>
      <c r="I37" s="399" t="n">
        <v>2019</v>
      </c>
      <c r="J37" s="409" t="s">
        <v>1365</v>
      </c>
      <c r="K37" s="408" t="str">
        <f aca="false">data!DU3</f>
      </c>
    </row>
    <row r="38" customFormat="false" ht="17.25" hidden="false" customHeight="true" outlineLevel="0" collapsed="false">
      <c r="A38" s="397" t="s">
        <v>1341</v>
      </c>
      <c r="B38" s="394" t="s">
        <v>104</v>
      </c>
      <c r="C38" s="394" t="s">
        <v>292</v>
      </c>
      <c r="D38" s="398" t="n">
        <f aca="false">data!EA3</f>
      </c>
      <c r="E38" s="413" t="n">
        <f aca="false">data!DW3</f>
      </c>
      <c r="F38" s="413" t="n">
        <f aca="false">data!DX3</f>
      </c>
      <c r="G38" s="413" t="n">
        <f aca="false">data!DY3</f>
      </c>
      <c r="H38" s="413" t="n">
        <f aca="false">data!DZ3</f>
      </c>
      <c r="I38" s="399" t="n">
        <v>2019</v>
      </c>
      <c r="J38" s="409" t="s">
        <v>1357</v>
      </c>
      <c r="K38" s="402" t="str">
        <f aca="false">data!EB3</f>
      </c>
    </row>
    <row r="39" customFormat="false" ht="15.75" hidden="false" customHeight="false" outlineLevel="0" collapsed="false">
      <c r="A39" s="397" t="s">
        <v>1341</v>
      </c>
      <c r="B39" s="394" t="s">
        <v>248</v>
      </c>
      <c r="C39" s="394" t="s">
        <v>292</v>
      </c>
      <c r="D39" s="398" t="n">
        <f aca="false">data!EH3</f>
      </c>
      <c r="E39" s="414" t="n">
        <f aca="false">data!ED3</f>
      </c>
      <c r="F39" s="414" t="n">
        <f aca="false">data!EE3</f>
      </c>
      <c r="G39" s="414" t="n">
        <f aca="false">data!EF3</f>
      </c>
      <c r="H39" s="414" t="n">
        <f aca="false">data!EG3</f>
      </c>
      <c r="I39" s="399" t="n">
        <v>2019</v>
      </c>
      <c r="J39" s="409" t="s">
        <v>1365</v>
      </c>
      <c r="K39" s="415" t="str">
        <f aca="false">data!EI3</f>
      </c>
    </row>
    <row r="40" customFormat="false" ht="15.75" hidden="false" customHeight="false" outlineLevel="0" collapsed="false">
      <c r="A40" s="397" t="s">
        <v>1341</v>
      </c>
      <c r="B40" s="394" t="s">
        <v>248</v>
      </c>
      <c r="C40" s="394" t="s">
        <v>1368</v>
      </c>
      <c r="D40" s="398" t="n">
        <f aca="false">data!EK3</f>
      </c>
      <c r="E40" s="399"/>
      <c r="F40" s="399"/>
      <c r="G40" s="399"/>
      <c r="H40" s="416"/>
      <c r="I40" s="399" t="n">
        <v>2019</v>
      </c>
      <c r="J40" s="409" t="s">
        <v>1365</v>
      </c>
      <c r="K40" s="402" t="str">
        <f aca="false">data!EL3</f>
      </c>
    </row>
    <row r="41" customFormat="false" ht="15.75" hidden="false" customHeight="false" outlineLevel="0" collapsed="false">
      <c r="A41" s="397" t="s">
        <v>1341</v>
      </c>
      <c r="B41" s="394" t="s">
        <v>248</v>
      </c>
      <c r="C41" s="394" t="s">
        <v>294</v>
      </c>
      <c r="D41" s="398" t="n">
        <f aca="false">data!ES3</f>
      </c>
      <c r="E41" s="417" t="n">
        <f aca="false">data!EO3</f>
      </c>
      <c r="F41" s="413" t="n">
        <f aca="false">data!EP3</f>
      </c>
      <c r="G41" s="413" t="n">
        <f aca="false">data!EQ3</f>
      </c>
      <c r="H41" s="413" t="n">
        <f aca="false">data!ER3</f>
      </c>
      <c r="I41" s="399" t="n">
        <v>2019</v>
      </c>
      <c r="J41" s="409" t="s">
        <v>1365</v>
      </c>
      <c r="K41" s="402" t="str">
        <f aca="false">data!ET3</f>
      </c>
    </row>
    <row r="42" customFormat="false" ht="15.75" hidden="false" customHeight="false" outlineLevel="0" collapsed="false">
      <c r="A42" s="397" t="s">
        <v>1341</v>
      </c>
      <c r="B42" s="394" t="s">
        <v>889</v>
      </c>
      <c r="C42" s="394" t="s">
        <v>1369</v>
      </c>
      <c r="D42" s="398" t="n">
        <f aca="false">F81</f>
      </c>
      <c r="E42" s="399"/>
      <c r="F42" s="399"/>
      <c r="G42" s="399"/>
      <c r="H42" s="399"/>
      <c r="I42" s="418" t="n">
        <f aca="false">F79</f>
      </c>
      <c r="J42" s="409" t="s">
        <v>1365</v>
      </c>
      <c r="K42" s="402" t="str">
        <f aca="false">data!IP3</f>
      </c>
    </row>
    <row r="43" customFormat="false" ht="15.75" hidden="false" customHeight="false" outlineLevel="0" collapsed="false">
      <c r="A43" s="397" t="s">
        <v>1341</v>
      </c>
      <c r="B43" s="394" t="s">
        <v>889</v>
      </c>
      <c r="C43" s="394" t="str">
        <f aca="false">"Population growth rate by "&amp;DataSummary!AK79&amp;" "</f>
      </c>
      <c r="D43" s="398" t="n">
        <f aca="false">AK81</f>
      </c>
      <c r="E43" s="399"/>
      <c r="F43" s="399"/>
      <c r="G43" s="399"/>
      <c r="H43" s="399"/>
      <c r="I43" s="399" t="n">
        <v>2050</v>
      </c>
      <c r="J43" s="409" t="s">
        <v>1365</v>
      </c>
      <c r="K43" s="402" t="str">
        <f aca="false">data!IP3</f>
      </c>
    </row>
    <row r="44" customFormat="false" ht="15.75" hidden="false" customHeight="false" outlineLevel="0" collapsed="false">
      <c r="A44" s="397" t="s">
        <v>1341</v>
      </c>
      <c r="B44" s="394" t="s">
        <v>889</v>
      </c>
      <c r="C44" s="394" t="s">
        <v>297</v>
      </c>
      <c r="D44" s="398" t="n">
        <f aca="false">F82</f>
      </c>
      <c r="E44" s="399"/>
      <c r="F44" s="399"/>
      <c r="G44" s="399"/>
      <c r="H44" s="399"/>
      <c r="I44" s="400" t="n">
        <f aca="false">F79</f>
      </c>
      <c r="J44" s="409" t="s">
        <v>1365</v>
      </c>
      <c r="K44" s="408" t="str">
        <f aca="false">data!IU3</f>
      </c>
    </row>
    <row r="45" customFormat="false" ht="15.75" hidden="false" customHeight="false" outlineLevel="0" collapsed="false">
      <c r="A45" s="397" t="s">
        <v>1341</v>
      </c>
      <c r="B45" s="394" t="s">
        <v>889</v>
      </c>
      <c r="C45" s="394" t="s">
        <v>1370</v>
      </c>
      <c r="D45" s="398" t="n">
        <f aca="false">F83</f>
      </c>
      <c r="E45" s="399"/>
      <c r="F45" s="399"/>
      <c r="G45" s="399"/>
      <c r="H45" s="399"/>
      <c r="I45" s="400" t="n">
        <f aca="false">F79</f>
      </c>
      <c r="J45" s="409" t="s">
        <v>1365</v>
      </c>
      <c r="K45" s="402" t="str">
        <f aca="false">data!KH3</f>
      </c>
    </row>
    <row r="46" customFormat="false" ht="15.75" hidden="false" customHeight="false" outlineLevel="0" collapsed="false">
      <c r="A46" s="397" t="s">
        <v>1341</v>
      </c>
      <c r="B46" s="394" t="s">
        <v>889</v>
      </c>
      <c r="C46" s="394" t="s">
        <v>1371</v>
      </c>
      <c r="D46" s="398" t="n">
        <f aca="false">F84</f>
      </c>
      <c r="E46" s="399"/>
      <c r="F46" s="399"/>
      <c r="G46" s="399"/>
      <c r="H46" s="399"/>
      <c r="I46" s="400" t="n">
        <f aca="false">F79</f>
      </c>
      <c r="J46" s="409" t="s">
        <v>1365</v>
      </c>
      <c r="K46" s="402" t="str">
        <f aca="false">data!KH3</f>
      </c>
    </row>
    <row r="47" customFormat="false" ht="15.75" hidden="false" customHeight="false" outlineLevel="0" collapsed="false">
      <c r="A47" s="397" t="s">
        <v>1341</v>
      </c>
      <c r="B47" s="394" t="s">
        <v>889</v>
      </c>
      <c r="C47" s="394" t="s">
        <v>1372</v>
      </c>
      <c r="D47" s="398" t="n">
        <f aca="false">F85</f>
      </c>
      <c r="E47" s="399"/>
      <c r="F47" s="399"/>
      <c r="G47" s="399"/>
      <c r="H47" s="399"/>
      <c r="I47" s="400" t="n">
        <f aca="false">F79</f>
      </c>
      <c r="J47" s="409" t="s">
        <v>1365</v>
      </c>
      <c r="K47" s="402" t="str">
        <f aca="false">data!LT3</f>
      </c>
    </row>
    <row r="48" customFormat="false" ht="18" hidden="false" customHeight="true" outlineLevel="0" collapsed="false">
      <c r="A48" s="397" t="s">
        <v>1341</v>
      </c>
      <c r="B48" s="394" t="s">
        <v>889</v>
      </c>
      <c r="C48" s="394" t="s">
        <v>1373</v>
      </c>
      <c r="D48" s="398" t="n">
        <f aca="false">F86</f>
      </c>
      <c r="E48" s="399"/>
      <c r="F48" s="399"/>
      <c r="G48" s="399"/>
      <c r="H48" s="399"/>
      <c r="I48" s="400" t="n">
        <f aca="false">F79</f>
      </c>
      <c r="J48" s="409" t="s">
        <v>1365</v>
      </c>
      <c r="K48" s="402" t="str">
        <f aca="false">data!LT3</f>
      </c>
    </row>
    <row r="49" customFormat="false" ht="18" hidden="false" customHeight="true" outlineLevel="0" collapsed="false">
      <c r="A49" s="397" t="s">
        <v>1341</v>
      </c>
      <c r="B49" s="394" t="s">
        <v>889</v>
      </c>
      <c r="C49" s="394" t="s">
        <v>1374</v>
      </c>
      <c r="D49" s="398" t="n">
        <f aca="false">F87</f>
      </c>
      <c r="E49" s="399"/>
      <c r="F49" s="399"/>
      <c r="G49" s="399"/>
      <c r="H49" s="399"/>
      <c r="I49" s="400" t="n">
        <f aca="false">F79</f>
      </c>
      <c r="J49" s="409" t="s">
        <v>1365</v>
      </c>
      <c r="K49" s="402" t="str">
        <f aca="false">data!NG3</f>
      </c>
    </row>
    <row r="50" customFormat="false" ht="18" hidden="false" customHeight="true" outlineLevel="0" collapsed="false">
      <c r="A50" s="397" t="s">
        <v>1341</v>
      </c>
      <c r="B50" s="394" t="s">
        <v>889</v>
      </c>
      <c r="C50" s="394" t="s">
        <v>1375</v>
      </c>
      <c r="D50" s="398" t="n">
        <f aca="false">F88</f>
      </c>
      <c r="E50" s="399"/>
      <c r="F50" s="399"/>
      <c r="G50" s="399"/>
      <c r="H50" s="399"/>
      <c r="I50" s="400" t="n">
        <f aca="false">F79</f>
      </c>
      <c r="J50" s="409" t="s">
        <v>1365</v>
      </c>
      <c r="K50" s="402" t="str">
        <f aca="false">data!NG3</f>
      </c>
    </row>
    <row r="51" customFormat="false" ht="15.75" hidden="false" customHeight="false" outlineLevel="0" collapsed="false">
      <c r="A51" s="397" t="s">
        <v>1341</v>
      </c>
      <c r="B51" s="394" t="s">
        <v>248</v>
      </c>
      <c r="C51" s="394" t="s">
        <v>1376</v>
      </c>
      <c r="D51" s="398" t="n">
        <f aca="false">data!PQ3</f>
      </c>
      <c r="E51" s="399"/>
      <c r="F51" s="399"/>
      <c r="G51" s="399"/>
      <c r="H51" s="399"/>
      <c r="I51" s="419" t="n">
        <v>2019</v>
      </c>
      <c r="J51" s="409" t="s">
        <v>1365</v>
      </c>
      <c r="K51" s="408" t="str">
        <f aca="false">K35</f>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c>
      <c r="E53" s="399"/>
      <c r="F53" s="399"/>
      <c r="G53" s="399"/>
      <c r="H53" s="399"/>
      <c r="I53" s="400" t="n">
        <f aca="false">data!QE3</f>
      </c>
      <c r="J53" s="409" t="s">
        <v>1365</v>
      </c>
      <c r="K53" s="402" t="str">
        <f aca="false">data!QF3</f>
      </c>
    </row>
    <row r="54" customFormat="false" ht="15.75" hidden="false" customHeight="false" outlineLevel="0" collapsed="false">
      <c r="A54" s="397" t="s">
        <v>1341</v>
      </c>
      <c r="B54" s="394" t="s">
        <v>248</v>
      </c>
      <c r="C54" s="394" t="s">
        <v>1378</v>
      </c>
      <c r="D54" s="398" t="n">
        <f aca="false">data!QH3</f>
      </c>
      <c r="E54" s="399"/>
      <c r="F54" s="399"/>
      <c r="G54" s="399"/>
      <c r="H54" s="399"/>
      <c r="I54" s="400" t="n">
        <f aca="false">data!QI3</f>
      </c>
      <c r="J54" s="409" t="s">
        <v>1365</v>
      </c>
      <c r="K54" s="402" t="str">
        <f aca="false">data!QJ3</f>
      </c>
    </row>
    <row r="55" customFormat="false" ht="15.75" hidden="false" customHeight="false" outlineLevel="0" collapsed="false">
      <c r="A55" s="397" t="s">
        <v>1341</v>
      </c>
      <c r="B55" s="394" t="s">
        <v>248</v>
      </c>
      <c r="C55" s="394" t="s">
        <v>1379</v>
      </c>
      <c r="D55" s="398" t="n">
        <f aca="false">data!QL3</f>
      </c>
      <c r="E55" s="399"/>
      <c r="F55" s="399"/>
      <c r="G55" s="399"/>
      <c r="H55" s="399"/>
      <c r="I55" s="400" t="n">
        <f aca="false">data!QM3</f>
      </c>
      <c r="J55" s="409" t="s">
        <v>1365</v>
      </c>
      <c r="K55" s="402" t="str">
        <f aca="false">data!QN3</f>
      </c>
    </row>
    <row r="56" customFormat="false" ht="15.75" hidden="false" customHeight="false" outlineLevel="0" collapsed="false">
      <c r="A56" s="397" t="s">
        <v>1341</v>
      </c>
      <c r="B56" s="394" t="s">
        <v>248</v>
      </c>
      <c r="C56" s="394" t="s">
        <v>1380</v>
      </c>
      <c r="D56" s="398" t="n">
        <f aca="false">data!QP3</f>
      </c>
      <c r="E56" s="399"/>
      <c r="F56" s="399"/>
      <c r="G56" s="399"/>
      <c r="H56" s="399"/>
      <c r="I56" s="400" t="n">
        <f aca="false">data!QQ3</f>
      </c>
      <c r="J56" s="409" t="s">
        <v>1365</v>
      </c>
      <c r="K56" s="402" t="str">
        <f aca="false">data!QR3</f>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c>
      <c r="E58" s="399"/>
      <c r="F58" s="399"/>
      <c r="G58" s="399"/>
      <c r="H58" s="399"/>
      <c r="I58" s="400" t="n">
        <f aca="false">data!QA3</f>
      </c>
      <c r="J58" s="409" t="s">
        <v>1365</v>
      </c>
      <c r="K58" s="402" t="str">
        <f aca="false">data!QB3</f>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c>
      <c r="E60" s="398" t="n">
        <f aca="false">data!QU3</f>
      </c>
      <c r="F60" s="398" t="n">
        <f aca="false">data!QV3</f>
      </c>
      <c r="G60" s="398" t="n">
        <f aca="false">data!QW3</f>
      </c>
      <c r="H60" s="398" t="n">
        <f aca="false">data!QX3</f>
      </c>
      <c r="I60" s="399" t="n">
        <v>2019</v>
      </c>
      <c r="J60" s="409" t="s">
        <v>1357</v>
      </c>
      <c r="K60" s="408" t="str">
        <f aca="false">data!QT3</f>
      </c>
    </row>
    <row r="61" customFormat="false" ht="15.75" hidden="false" customHeight="false" outlineLevel="0" collapsed="false">
      <c r="A61" s="422" t="s">
        <v>1382</v>
      </c>
      <c r="B61" s="394" t="s">
        <v>248</v>
      </c>
      <c r="C61" s="394" t="s">
        <v>1383</v>
      </c>
      <c r="D61" s="398" t="n">
        <f aca="false">data!RF3</f>
      </c>
      <c r="E61" s="398" t="n">
        <f aca="false">data!RB3</f>
      </c>
      <c r="F61" s="398" t="n">
        <f aca="false">data!RC3</f>
      </c>
      <c r="G61" s="398" t="n">
        <f aca="false">data!RD3</f>
      </c>
      <c r="H61" s="398" t="n">
        <f aca="false">data!RE3</f>
      </c>
      <c r="I61" s="399" t="n">
        <v>2019</v>
      </c>
      <c r="J61" s="409" t="s">
        <v>1365</v>
      </c>
      <c r="K61" s="402" t="str">
        <f aca="false">data!RG3</f>
      </c>
    </row>
    <row r="62" customFormat="false" ht="15.75" hidden="false" customHeight="false" outlineLevel="0" collapsed="false">
      <c r="A62" s="422" t="s">
        <v>1382</v>
      </c>
      <c r="B62" s="394" t="s">
        <v>104</v>
      </c>
      <c r="C62" s="394" t="s">
        <v>311</v>
      </c>
      <c r="D62" s="413" t="n">
        <f aca="false">data!RN3</f>
      </c>
      <c r="E62" s="410" t="n">
        <f aca="false">data!RJ3</f>
      </c>
      <c r="F62" s="410" t="n">
        <f aca="false">data!RK3</f>
      </c>
      <c r="G62" s="410" t="n">
        <f aca="false">data!RL3</f>
      </c>
      <c r="H62" s="410" t="n">
        <f aca="false">data!RM3</f>
      </c>
      <c r="I62" s="399" t="n">
        <v>2019</v>
      </c>
      <c r="J62" s="409" t="s">
        <v>1357</v>
      </c>
      <c r="K62" s="402" t="str">
        <f aca="false">data!RO3</f>
      </c>
    </row>
    <row r="63" customFormat="false" ht="15.75" hidden="false" customHeight="false" outlineLevel="0" collapsed="false">
      <c r="A63" s="422" t="s">
        <v>1382</v>
      </c>
      <c r="B63" s="394" t="s">
        <v>248</v>
      </c>
      <c r="C63" s="394" t="s">
        <v>311</v>
      </c>
      <c r="D63" s="413" t="n">
        <f aca="false">data!RV3</f>
      </c>
      <c r="E63" s="410" t="n">
        <f aca="false">data!RR3</f>
      </c>
      <c r="F63" s="410" t="n">
        <f aca="false">data!RS3</f>
      </c>
      <c r="G63" s="410" t="n">
        <f aca="false">data!RT3</f>
      </c>
      <c r="H63" s="410" t="n">
        <f aca="false">data!RU3</f>
      </c>
      <c r="I63" s="399" t="n">
        <v>2019</v>
      </c>
      <c r="J63" s="409" t="s">
        <v>1365</v>
      </c>
      <c r="K63" s="402" t="str">
        <f aca="false">data!RW3</f>
      </c>
    </row>
    <row r="64" customFormat="false" ht="15" hidden="false" customHeight="true" outlineLevel="0" collapsed="false">
      <c r="A64" s="422" t="s">
        <v>1382</v>
      </c>
      <c r="B64" s="394" t="s">
        <v>104</v>
      </c>
      <c r="C64" s="394" t="s">
        <v>312</v>
      </c>
      <c r="D64" s="398" t="n">
        <f aca="false">data!SE3</f>
      </c>
      <c r="E64" s="410" t="n">
        <f aca="false">data!SA3</f>
      </c>
      <c r="F64" s="410" t="n">
        <f aca="false">data!SB3</f>
      </c>
      <c r="G64" s="410" t="n">
        <f aca="false">data!SC3</f>
      </c>
      <c r="H64" s="410" t="n">
        <f aca="false">data!SD3</f>
      </c>
      <c r="I64" s="399" t="n">
        <v>2019</v>
      </c>
      <c r="J64" s="409" t="s">
        <v>1357</v>
      </c>
      <c r="K64" s="402" t="str">
        <f aca="false">data!SF3</f>
      </c>
    </row>
    <row r="65" customFormat="false" ht="15.75" hidden="false" customHeight="false" outlineLevel="0" collapsed="false">
      <c r="A65" s="422" t="s">
        <v>1382</v>
      </c>
      <c r="B65" s="394" t="s">
        <v>248</v>
      </c>
      <c r="C65" s="394" t="s">
        <v>312</v>
      </c>
      <c r="D65" s="398" t="n">
        <f aca="false">data!SN3</f>
      </c>
      <c r="E65" s="410" t="n">
        <f aca="false">data!SJ3</f>
      </c>
      <c r="F65" s="410" t="n">
        <f aca="false">data!SK3</f>
      </c>
      <c r="G65" s="410" t="n">
        <f aca="false">data!SL3</f>
      </c>
      <c r="H65" s="410" t="n">
        <f aca="false">data!SM3</f>
      </c>
      <c r="I65" s="399" t="n">
        <v>2019</v>
      </c>
      <c r="J65" s="409" t="s">
        <v>1365</v>
      </c>
      <c r="K65" s="402" t="str">
        <f aca="false">data!SO3</f>
      </c>
    </row>
    <row r="66" customFormat="false" ht="15.75" hidden="false" customHeight="false" outlineLevel="0" collapsed="false">
      <c r="A66" s="420" t="s">
        <v>1384</v>
      </c>
      <c r="B66" s="394" t="s">
        <v>104</v>
      </c>
      <c r="C66" s="394" t="s">
        <v>1385</v>
      </c>
      <c r="D66" s="423" t="n">
        <f aca="false">data!ST3</f>
      </c>
      <c r="E66" s="399"/>
      <c r="F66" s="399"/>
      <c r="G66" s="399"/>
      <c r="H66" s="399"/>
      <c r="I66" s="399" t="n">
        <v>2019</v>
      </c>
      <c r="J66" s="409" t="s">
        <v>1357</v>
      </c>
      <c r="K66" s="402" t="str">
        <f aca="false">data!SU3</f>
      </c>
    </row>
    <row r="67" customFormat="false" ht="15.75" hidden="false" customHeight="false" outlineLevel="0" collapsed="false">
      <c r="A67" s="420" t="s">
        <v>1384</v>
      </c>
      <c r="B67" s="394" t="s">
        <v>248</v>
      </c>
      <c r="C67" s="394" t="s">
        <v>1385</v>
      </c>
      <c r="D67" s="423" t="n">
        <f aca="false">data!SW3</f>
      </c>
      <c r="E67" s="399"/>
      <c r="F67" s="399"/>
      <c r="G67" s="399"/>
      <c r="H67" s="399"/>
      <c r="I67" s="399" t="n">
        <v>2019</v>
      </c>
      <c r="J67" s="409" t="s">
        <v>1365</v>
      </c>
      <c r="K67" s="388" t="str">
        <f aca="false">data!SR3</f>
      </c>
    </row>
    <row r="68" customFormat="false" ht="15.75" hidden="false" customHeight="false" outlineLevel="0" collapsed="false">
      <c r="A68" s="420" t="s">
        <v>1384</v>
      </c>
      <c r="B68" s="394" t="s">
        <v>248</v>
      </c>
      <c r="C68" s="394" t="s">
        <v>1386</v>
      </c>
      <c r="D68" s="423" t="n">
        <f aca="false">data!SQ3</f>
      </c>
      <c r="E68" s="399"/>
      <c r="F68" s="399"/>
      <c r="G68" s="399"/>
      <c r="H68" s="399"/>
      <c r="I68" s="399" t="n">
        <f aca="false">data!SQ5</f>
      </c>
      <c r="J68" s="409" t="s">
        <v>1365</v>
      </c>
      <c r="K68" s="402" t="str">
        <f aca="false">data!SX3</f>
      </c>
      <c r="O68" s="424"/>
    </row>
    <row r="69" customFormat="false" ht="15.75" hidden="false" customHeight="false" outlineLevel="0" collapsed="false">
      <c r="A69" s="422" t="s">
        <v>1382</v>
      </c>
      <c r="B69" s="394" t="s">
        <v>104</v>
      </c>
      <c r="C69" s="394" t="s">
        <v>1387</v>
      </c>
      <c r="D69" s="398" t="n">
        <f aca="false">data!TE3</f>
      </c>
      <c r="E69" s="410" t="n">
        <f aca="false">data!TA3</f>
      </c>
      <c r="F69" s="410" t="n">
        <f aca="false">data!TB3</f>
      </c>
      <c r="G69" s="410" t="n">
        <f aca="false">data!TC3</f>
      </c>
      <c r="H69" s="410" t="n">
        <f aca="false">data!TD3</f>
      </c>
      <c r="I69" s="399" t="n">
        <v>2019</v>
      </c>
      <c r="J69" s="409" t="s">
        <v>1357</v>
      </c>
      <c r="K69" s="408" t="str">
        <f aca="false">data!TF3</f>
      </c>
      <c r="O69" s="424"/>
    </row>
    <row r="70" customFormat="false" ht="15.75" hidden="false" customHeight="false" outlineLevel="0" collapsed="false">
      <c r="A70" s="422" t="s">
        <v>1382</v>
      </c>
      <c r="B70" s="394" t="s">
        <v>248</v>
      </c>
      <c r="C70" s="394" t="s">
        <v>1387</v>
      </c>
      <c r="D70" s="398" t="n">
        <f aca="false">data!TN3</f>
      </c>
      <c r="E70" s="410" t="n">
        <f aca="false">data!TJ3</f>
      </c>
      <c r="F70" s="410" t="n">
        <f aca="false">data!TK3</f>
      </c>
      <c r="G70" s="410" t="n">
        <f aca="false">data!TL3</f>
      </c>
      <c r="H70" s="410" t="n">
        <f aca="false">data!TM3</f>
      </c>
      <c r="I70" s="399" t="n">
        <v>2019</v>
      </c>
      <c r="J70" s="409" t="s">
        <v>1365</v>
      </c>
      <c r="K70" s="402" t="str">
        <f aca="false">data!TO3</f>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c>
      <c r="F79" s="426" t="n">
        <f aca="false">InputDataA_GeneralAssumptions!D7</f>
      </c>
      <c r="G79" s="425" t="n">
        <f aca="false">F79+1</f>
      </c>
      <c r="H79" s="425" t="n">
        <f aca="false">G79+1</f>
      </c>
      <c r="I79" s="425" t="n">
        <f aca="false">H79+1</f>
      </c>
      <c r="J79" s="425" t="n">
        <f aca="false">I79+1</f>
      </c>
      <c r="K79" s="425" t="n">
        <f aca="false">J79+1</f>
      </c>
      <c r="L79" s="425" t="n">
        <f aca="false">K79+1</f>
      </c>
      <c r="M79" s="425" t="n">
        <f aca="false">L79+1</f>
      </c>
      <c r="N79" s="425" t="n">
        <f aca="false">M79+1</f>
      </c>
      <c r="O79" s="425" t="n">
        <f aca="false">N79+1</f>
      </c>
      <c r="P79" s="425" t="n">
        <f aca="false">O79+1</f>
      </c>
      <c r="Q79" s="425" t="n">
        <f aca="false">P79+1</f>
      </c>
      <c r="R79" s="425" t="n">
        <f aca="false">Q79+1</f>
      </c>
      <c r="S79" s="425" t="n">
        <f aca="false">R79+1</f>
      </c>
      <c r="T79" s="425" t="n">
        <f aca="false">S79+1</f>
      </c>
      <c r="U79" s="425" t="n">
        <f aca="false">T79+1</f>
      </c>
      <c r="V79" s="425" t="n">
        <f aca="false">U79+1</f>
      </c>
      <c r="W79" s="425" t="n">
        <f aca="false">V79+1</f>
      </c>
      <c r="X79" s="425" t="n">
        <f aca="false">W79+1</f>
      </c>
      <c r="Y79" s="425" t="n">
        <f aca="false">X79+1</f>
      </c>
      <c r="Z79" s="425" t="n">
        <f aca="false">Y79+1</f>
      </c>
      <c r="AA79" s="425" t="n">
        <f aca="false">Z79+1</f>
      </c>
      <c r="AB79" s="425" t="n">
        <f aca="false">AA79+1</f>
      </c>
      <c r="AC79" s="425" t="n">
        <f aca="false">AB79+1</f>
      </c>
      <c r="AD79" s="425" t="n">
        <f aca="false">AC79+1</f>
      </c>
      <c r="AE79" s="425" t="n">
        <f aca="false">AD79+1</f>
      </c>
      <c r="AF79" s="425" t="n">
        <f aca="false">AE79+1</f>
      </c>
      <c r="AG79" s="425" t="n">
        <f aca="false">AF79+1</f>
      </c>
      <c r="AH79" s="425" t="n">
        <f aca="false">AG79+1</f>
      </c>
      <c r="AI79" s="425" t="n">
        <f aca="false">AH79+1</f>
      </c>
      <c r="AJ79" s="425" t="n">
        <f aca="false">AI79+1</f>
      </c>
      <c r="AK79" s="425" t="n">
        <f aca="false">AJ79+1</f>
      </c>
      <c r="AL79" s="427"/>
      <c r="AM79" s="427"/>
      <c r="AN79" s="427"/>
    </row>
    <row r="80" customFormat="false" ht="15.75" hidden="true" customHeight="false" outlineLevel="0" collapsed="false">
      <c r="A80" s="428" t="s">
        <v>1391</v>
      </c>
      <c r="B80" s="428"/>
      <c r="C80" s="428" t="str">
        <f aca="false">data!B3</f>
      </c>
      <c r="D80" s="429" t="str">
        <f aca="false">data!C3</f>
      </c>
      <c r="E80" s="430" t="n">
        <f aca="false">HLOOKUP(DataSummary!E79,data!$FE$2:$HC$3,2,FALSE())</f>
      </c>
      <c r="F80" s="430" t="n">
        <f aca="false">HLOOKUP(DataSummary!F79,data!$FE$2:$HC$3,2,FALSE())</f>
      </c>
      <c r="G80" s="430" t="n">
        <f aca="false">HLOOKUP(DataSummary!G79,data!$FE$2:$HC$3,2,FALSE())</f>
      </c>
      <c r="H80" s="431" t="n">
        <f aca="false">HLOOKUP(DataSummary!H79,data!$FE$2:$HC$3,2,FALSE())</f>
      </c>
      <c r="I80" s="431" t="n">
        <f aca="false">HLOOKUP(DataSummary!I79,data!$FE$2:$HC$3,2,FALSE())</f>
      </c>
      <c r="J80" s="431" t="n">
        <f aca="false">HLOOKUP(DataSummary!J79,data!$FE$2:$HC$3,2,FALSE())</f>
      </c>
      <c r="K80" s="431" t="n">
        <f aca="false">HLOOKUP(DataSummary!K79,data!$FE$2:$HC$3,2,FALSE())</f>
      </c>
      <c r="L80" s="431" t="n">
        <f aca="false">HLOOKUP(DataSummary!L79,data!$FE$2:$HC$3,2,FALSE())</f>
      </c>
      <c r="M80" s="431" t="n">
        <f aca="false">HLOOKUP(DataSummary!M79,data!$FE$2:$HC$3,2,FALSE())</f>
      </c>
      <c r="N80" s="431" t="n">
        <f aca="false">HLOOKUP(DataSummary!N79,data!$FE$2:$HC$3,2,FALSE())</f>
      </c>
      <c r="O80" s="431" t="n">
        <f aca="false">HLOOKUP(DataSummary!O79,data!$FE$2:$HC$3,2,FALSE())</f>
      </c>
      <c r="P80" s="431" t="n">
        <f aca="false">HLOOKUP(DataSummary!P79,data!$FE$2:$HC$3,2,FALSE())</f>
      </c>
      <c r="Q80" s="431" t="n">
        <f aca="false">HLOOKUP(DataSummary!Q79,data!$FE$2:$HC$3,2,FALSE())</f>
      </c>
      <c r="R80" s="431" t="n">
        <f aca="false">HLOOKUP(DataSummary!R79,data!$FE$2:$HC$3,2,FALSE())</f>
      </c>
      <c r="S80" s="431" t="n">
        <f aca="false">HLOOKUP(DataSummary!S79,data!$FE$2:$HC$3,2,FALSE())</f>
      </c>
      <c r="T80" s="431" t="n">
        <f aca="false">HLOOKUP(DataSummary!T79,data!$FE$2:$HC$3,2,FALSE())</f>
      </c>
      <c r="U80" s="431" t="n">
        <f aca="false">HLOOKUP(DataSummary!U79,data!$FE$2:$HC$3,2,FALSE())</f>
      </c>
      <c r="V80" s="431" t="n">
        <f aca="false">HLOOKUP(DataSummary!V79,data!$FE$2:$HC$3,2,FALSE())</f>
      </c>
      <c r="W80" s="431" t="n">
        <f aca="false">HLOOKUP(DataSummary!W79,data!$FE$2:$HC$3,2,FALSE())</f>
      </c>
      <c r="X80" s="431" t="n">
        <f aca="false">HLOOKUP(DataSummary!X79,data!$FE$2:$HC$3,2,FALSE())</f>
      </c>
      <c r="Y80" s="431" t="n">
        <f aca="false">HLOOKUP(DataSummary!Y79,data!$FE$2:$HC$3,2,FALSE())</f>
      </c>
      <c r="Z80" s="431" t="n">
        <f aca="false">HLOOKUP(DataSummary!Z79,data!$FE$2:$HC$3,2,FALSE())</f>
      </c>
      <c r="AA80" s="431" t="n">
        <f aca="false">HLOOKUP(DataSummary!AA79,data!$FE$2:$HC$3,2,FALSE())</f>
      </c>
      <c r="AB80" s="431" t="n">
        <f aca="false">HLOOKUP(DataSummary!AB79,data!$FE$2:$HC$3,2,FALSE())</f>
      </c>
      <c r="AC80" s="431" t="n">
        <f aca="false">HLOOKUP(DataSummary!AC79,data!$FE$2:$HC$3,2,FALSE())</f>
      </c>
      <c r="AD80" s="431" t="n">
        <f aca="false">HLOOKUP(DataSummary!AD79,data!$FE$2:$HC$3,2,FALSE())</f>
      </c>
      <c r="AE80" s="431" t="n">
        <f aca="false">HLOOKUP(DataSummary!AE79,data!$FE$2:$HC$3,2,FALSE())</f>
      </c>
      <c r="AF80" s="431" t="n">
        <f aca="false">HLOOKUP(DataSummary!AF79,data!$FE$2:$HC$3,2,FALSE())</f>
      </c>
      <c r="AG80" s="431" t="n">
        <f aca="false">HLOOKUP(DataSummary!AG79,data!$FE$2:$HC$3,2,FALSE())</f>
      </c>
      <c r="AH80" s="431" t="n">
        <f aca="false">HLOOKUP(DataSummary!AH79,data!$FE$2:$HC$3,2,FALSE())</f>
      </c>
      <c r="AI80" s="431" t="n">
        <f aca="false">HLOOKUP(DataSummary!AI79,data!$FE$2:$HC$3,2,FALSE())</f>
      </c>
      <c r="AJ80" s="431" t="n">
        <f aca="false">HLOOKUP(DataSummary!AJ79,data!$FE$2:$HC$3,2,FALSE())</f>
      </c>
      <c r="AK80" s="431" t="n">
        <f aca="false">HLOOKUP(DataSummary!AK79,data!$FE$2:$HC$3,2,FALSE())</f>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c>
      <c r="G81" s="434" t="n">
        <f aca="false">G80/F80-1</f>
      </c>
      <c r="H81" s="434" t="n">
        <f aca="false">H80/G80-1</f>
      </c>
      <c r="I81" s="434" t="n">
        <f aca="false">I80/H80-1</f>
      </c>
      <c r="J81" s="434" t="n">
        <f aca="false">J80/I80-1</f>
      </c>
      <c r="K81" s="434" t="n">
        <f aca="false">K80/J80-1</f>
      </c>
      <c r="L81" s="434" t="n">
        <f aca="false">L80/K80-1</f>
      </c>
      <c r="M81" s="434" t="n">
        <f aca="false">M80/L80-1</f>
      </c>
      <c r="N81" s="434" t="n">
        <f aca="false">N80/M80-1</f>
      </c>
      <c r="O81" s="434" t="n">
        <f aca="false">O80/N80-1</f>
      </c>
      <c r="P81" s="434" t="n">
        <f aca="false">P80/O80-1</f>
      </c>
      <c r="Q81" s="434" t="n">
        <f aca="false">Q80/P80-1</f>
      </c>
      <c r="R81" s="434" t="n">
        <f aca="false">R80/Q80-1</f>
      </c>
      <c r="S81" s="434" t="n">
        <f aca="false">S80/R80-1</f>
      </c>
      <c r="T81" s="434" t="n">
        <f aca="false">T80/S80-1</f>
      </c>
      <c r="U81" s="434" t="n">
        <f aca="false">U80/T80-1</f>
      </c>
      <c r="V81" s="434" t="n">
        <f aca="false">V80/U80-1</f>
      </c>
      <c r="W81" s="434" t="n">
        <f aca="false">W80/V80-1</f>
      </c>
      <c r="X81" s="434" t="n">
        <f aca="false">X80/W80-1</f>
      </c>
      <c r="Y81" s="434" t="n">
        <f aca="false">Y80/X80-1</f>
      </c>
      <c r="Z81" s="434" t="n">
        <f aca="false">Z80/Y80-1</f>
      </c>
      <c r="AA81" s="434" t="n">
        <f aca="false">AA80/Z80-1</f>
      </c>
      <c r="AB81" s="434" t="n">
        <f aca="false">AB80/AA80-1</f>
      </c>
      <c r="AC81" s="434" t="n">
        <f aca="false">AC80/AB80-1</f>
      </c>
      <c r="AD81" s="434" t="n">
        <f aca="false">AD80/AC80-1</f>
      </c>
      <c r="AE81" s="434" t="n">
        <f aca="false">AE80/AD80-1</f>
      </c>
      <c r="AF81" s="434" t="n">
        <f aca="false">AF80/AE80-1</f>
      </c>
      <c r="AG81" s="434" t="n">
        <f aca="false">AG80/AF80-1</f>
      </c>
      <c r="AH81" s="434" t="n">
        <f aca="false">AH80/AG80-1</f>
      </c>
      <c r="AI81" s="434" t="n">
        <f aca="false">AI80/AH80-1</f>
      </c>
      <c r="AJ81" s="434" t="n">
        <f aca="false">AJ80/AI80-1</f>
      </c>
      <c r="AK81" s="434" t="n">
        <f aca="false">AK80/AJ80-1</f>
      </c>
      <c r="AL81" s="223"/>
      <c r="AM81" s="223"/>
      <c r="AN81" s="223"/>
    </row>
    <row r="82" customFormat="false" ht="15.75" hidden="true" customHeight="false" outlineLevel="0" collapsed="false">
      <c r="A82" s="425" t="s">
        <v>1393</v>
      </c>
      <c r="B82" s="425"/>
      <c r="C82" s="425"/>
      <c r="D82" s="425"/>
      <c r="E82" s="435" t="n">
        <f aca="false">HLOOKUP(E79,data!$IV$2:$KE$3,2,FALSE())</f>
      </c>
      <c r="F82" s="435" t="n">
        <f aca="false">HLOOKUP(F79,data!$IV$2:$KE$3,2,FALSE())</f>
      </c>
      <c r="G82" s="435" t="n">
        <f aca="false">HLOOKUP(G79,data!$IV$2:$KE$3,2,FALSE())</f>
      </c>
      <c r="H82" s="435" t="n">
        <f aca="false">HLOOKUP(H79,data!$IV$2:$KE$3,2,FALSE())</f>
      </c>
      <c r="I82" s="435" t="n">
        <f aca="false">HLOOKUP(I79,data!$IV$2:$KE$3,2,FALSE())</f>
      </c>
      <c r="J82" s="435" t="n">
        <f aca="false">HLOOKUP(J79,data!$IV$2:$KE$3,2,FALSE())</f>
      </c>
      <c r="K82" s="435" t="n">
        <f aca="false">HLOOKUP(K79,data!$IV$2:$KE$3,2,FALSE())</f>
      </c>
      <c r="L82" s="435" t="n">
        <f aca="false">HLOOKUP(L79,data!$IV$2:$KE$3,2,FALSE())</f>
      </c>
      <c r="M82" s="435" t="n">
        <f aca="false">HLOOKUP(M79,data!$IV$2:$KE$3,2,FALSE())</f>
      </c>
      <c r="N82" s="435" t="n">
        <f aca="false">HLOOKUP(N79,data!$IV$2:$KE$3,2,FALSE())</f>
      </c>
      <c r="O82" s="435" t="n">
        <f aca="false">HLOOKUP(O79,data!$IV$2:$KE$3,2,FALSE())</f>
      </c>
      <c r="P82" s="435" t="n">
        <f aca="false">HLOOKUP(P79,data!$IV$2:$KE$3,2,FALSE())</f>
      </c>
      <c r="Q82" s="435" t="n">
        <f aca="false">HLOOKUP(Q79,data!$IV$2:$KE$3,2,FALSE())</f>
      </c>
      <c r="R82" s="435" t="n">
        <f aca="false">HLOOKUP(R79,data!$IV$2:$KE$3,2,FALSE())</f>
      </c>
      <c r="S82" s="435" t="n">
        <f aca="false">HLOOKUP(S79,data!$IV$2:$KE$3,2,FALSE())</f>
      </c>
      <c r="T82" s="435" t="n">
        <f aca="false">HLOOKUP(T79,data!$IV$2:$KE$3,2,FALSE())</f>
      </c>
      <c r="U82" s="435" t="n">
        <f aca="false">HLOOKUP(U79,data!$IV$2:$KE$3,2,FALSE())</f>
      </c>
      <c r="V82" s="435" t="n">
        <f aca="false">HLOOKUP(V79,data!$IV$2:$KE$3,2,FALSE())</f>
      </c>
      <c r="W82" s="435" t="n">
        <f aca="false">HLOOKUP(W79,data!$IV$2:$KE$3,2,FALSE())</f>
      </c>
      <c r="X82" s="435" t="n">
        <f aca="false">HLOOKUP(X79,data!$IV$2:$KE$3,2,FALSE())</f>
      </c>
      <c r="Y82" s="435" t="n">
        <f aca="false">HLOOKUP(Y79,data!$IV$2:$KE$3,2,FALSE())</f>
      </c>
      <c r="Z82" s="435" t="n">
        <f aca="false">HLOOKUP(Z79,data!$IV$2:$KE$3,2,FALSE())</f>
      </c>
      <c r="AA82" s="435" t="n">
        <f aca="false">HLOOKUP(AA79,data!$IV$2:$KE$3,2,FALSE())</f>
      </c>
      <c r="AB82" s="435" t="n">
        <f aca="false">HLOOKUP(AB79,data!$IV$2:$KE$3,2,FALSE())</f>
      </c>
      <c r="AC82" s="435" t="n">
        <f aca="false">HLOOKUP(AC79,data!$IV$2:$KE$3,2,FALSE())</f>
      </c>
      <c r="AD82" s="435" t="n">
        <f aca="false">HLOOKUP(AD79,data!$IV$2:$KE$3,2,FALSE())</f>
      </c>
      <c r="AE82" s="435" t="n">
        <f aca="false">HLOOKUP(AE79,data!$IV$2:$KE$3,2,FALSE())</f>
      </c>
      <c r="AF82" s="435" t="n">
        <f aca="false">HLOOKUP(AF79,data!$IV$2:$KE$3,2,FALSE())</f>
      </c>
      <c r="AG82" s="435" t="n">
        <f aca="false">HLOOKUP(AG79,data!$IV$2:$KE$3,2,FALSE())</f>
      </c>
      <c r="AH82" s="435" t="n">
        <f aca="false">HLOOKUP(AH79,data!$IV$2:$KE$3,2,FALSE())</f>
      </c>
      <c r="AI82" s="435" t="n">
        <f aca="false">HLOOKUP(AI79,data!$IV$2:$KE$3,2,FALSE())</f>
      </c>
      <c r="AJ82" s="435" t="n">
        <f aca="false">HLOOKUP(AJ79,data!$IV$2:$KE$3,2,FALSE())</f>
      </c>
      <c r="AK82" s="435" t="n">
        <f aca="false">HLOOKUP(AK79,data!$IV$2:$KE$3,2,FALSE())</f>
      </c>
      <c r="AL82" s="436"/>
      <c r="AM82" s="436"/>
      <c r="AN82" s="437"/>
    </row>
    <row r="83" customFormat="false" ht="15.75" hidden="true" customHeight="false" outlineLevel="0" collapsed="false">
      <c r="A83" s="428" t="s">
        <v>190</v>
      </c>
      <c r="B83" s="428"/>
      <c r="C83" s="428"/>
      <c r="D83" s="428"/>
      <c r="E83" s="434" t="n">
        <f aca="false">HLOOKUP(E79,data!$KI$2:$LR$3,2,FALSE())</f>
      </c>
      <c r="F83" s="434" t="n">
        <f aca="false">HLOOKUP(F79,data!$KI$2:$LR$3,2,FALSE())</f>
      </c>
      <c r="G83" s="434" t="n">
        <f aca="false">HLOOKUP(G79,data!$KI$2:$LR$3,2,FALSE())</f>
      </c>
      <c r="H83" s="434" t="n">
        <f aca="false">HLOOKUP(H79,data!$KI$2:$LR$3,2,FALSE())</f>
      </c>
      <c r="I83" s="434" t="n">
        <f aca="false">HLOOKUP(I79,data!$KI$2:$LR$3,2,FALSE())</f>
      </c>
      <c r="J83" s="434" t="n">
        <f aca="false">HLOOKUP(J79,data!$KI$2:$LR$3,2,FALSE())</f>
      </c>
      <c r="K83" s="434" t="n">
        <f aca="false">HLOOKUP(K79,data!$KI$2:$LR$3,2,FALSE())</f>
      </c>
      <c r="L83" s="434" t="n">
        <f aca="false">HLOOKUP(L79,data!$KI$2:$LR$3,2,FALSE())</f>
      </c>
      <c r="M83" s="434" t="n">
        <f aca="false">HLOOKUP(M79,data!$KI$2:$LR$3,2,FALSE())</f>
      </c>
      <c r="N83" s="434" t="n">
        <f aca="false">HLOOKUP(N79,data!$KI$2:$LR$3,2,FALSE())</f>
      </c>
      <c r="O83" s="434" t="n">
        <f aca="false">HLOOKUP(O79,data!$KI$2:$LR$3,2,FALSE())</f>
      </c>
      <c r="P83" s="434" t="n">
        <f aca="false">HLOOKUP(P79,data!$KI$2:$LR$3,2,FALSE())</f>
      </c>
      <c r="Q83" s="434" t="n">
        <f aca="false">HLOOKUP(Q79,data!$KI$2:$LR$3,2,FALSE())</f>
      </c>
      <c r="R83" s="434" t="n">
        <f aca="false">HLOOKUP(R79,data!$KI$2:$LR$3,2,FALSE())</f>
      </c>
      <c r="S83" s="434" t="n">
        <f aca="false">HLOOKUP(S79,data!$KI$2:$LR$3,2,FALSE())</f>
      </c>
      <c r="T83" s="434" t="n">
        <f aca="false">HLOOKUP(T79,data!$KI$2:$LR$3,2,FALSE())</f>
      </c>
      <c r="U83" s="434" t="n">
        <f aca="false">HLOOKUP(U79,data!$KI$2:$LR$3,2,FALSE())</f>
      </c>
      <c r="V83" s="434" t="n">
        <f aca="false">HLOOKUP(V79,data!$KI$2:$LR$3,2,FALSE())</f>
      </c>
      <c r="W83" s="434" t="n">
        <f aca="false">HLOOKUP(W79,data!$KI$2:$LR$3,2,FALSE())</f>
      </c>
      <c r="X83" s="434" t="n">
        <f aca="false">HLOOKUP(X79,data!$KI$2:$LR$3,2,FALSE())</f>
      </c>
      <c r="Y83" s="434" t="n">
        <f aca="false">HLOOKUP(Y79,data!$KI$2:$LR$3,2,FALSE())</f>
      </c>
      <c r="Z83" s="434" t="n">
        <f aca="false">HLOOKUP(Z79,data!$KI$2:$LR$3,2,FALSE())</f>
      </c>
      <c r="AA83" s="434" t="n">
        <f aca="false">HLOOKUP(AA79,data!$KI$2:$LR$3,2,FALSE())</f>
      </c>
      <c r="AB83" s="434" t="n">
        <f aca="false">HLOOKUP(AB79,data!$KI$2:$LR$3,2,FALSE())</f>
      </c>
      <c r="AC83" s="434" t="n">
        <f aca="false">HLOOKUP(AC79,data!$KI$2:$LR$3,2,FALSE())</f>
      </c>
      <c r="AD83" s="434" t="n">
        <f aca="false">HLOOKUP(AD79,data!$KI$2:$LR$3,2,FALSE())</f>
      </c>
      <c r="AE83" s="434" t="n">
        <f aca="false">HLOOKUP(AE79,data!$KI$2:$LR$3,2,FALSE())</f>
      </c>
      <c r="AF83" s="434" t="n">
        <f aca="false">HLOOKUP(AF79,data!$KI$2:$LR$3,2,FALSE())</f>
      </c>
      <c r="AG83" s="434" t="n">
        <f aca="false">HLOOKUP(AG79,data!$KI$2:$LR$3,2,FALSE())</f>
      </c>
      <c r="AH83" s="434" t="n">
        <f aca="false">HLOOKUP(AH79,data!$KI$2:$LR$3,2,FALSE())</f>
      </c>
      <c r="AI83" s="434" t="n">
        <f aca="false">HLOOKUP(AI79,data!$KI$2:$LR$3,2,FALSE())</f>
      </c>
      <c r="AJ83" s="434" t="n">
        <f aca="false">HLOOKUP(AJ79,data!$KI$2:$LR$3,2,FALSE())</f>
      </c>
      <c r="AK83" s="434" t="n">
        <f aca="false">HLOOKUP(AK79,data!$KI$2:$LR$3,2,FALSE())</f>
      </c>
      <c r="AL83" s="436"/>
      <c r="AM83" s="436"/>
      <c r="AN83" s="437"/>
      <c r="AO83" s="433"/>
    </row>
    <row r="84" customFormat="false" ht="15.75" hidden="true" customHeight="false" outlineLevel="0" collapsed="false">
      <c r="A84" s="428" t="s">
        <v>1371</v>
      </c>
      <c r="B84" s="428"/>
      <c r="C84" s="428"/>
      <c r="D84" s="428"/>
      <c r="E84" s="434"/>
      <c r="F84" s="438" t="n">
        <f aca="false">F83/E83-1</f>
      </c>
      <c r="G84" s="439" t="n">
        <f aca="false">G83/F83-1</f>
      </c>
      <c r="H84" s="434" t="n">
        <f aca="false">H83/G83-1</f>
      </c>
      <c r="I84" s="434" t="n">
        <f aca="false">I83/H83-1</f>
      </c>
      <c r="J84" s="434" t="n">
        <f aca="false">J83/I83-1</f>
      </c>
      <c r="K84" s="434" t="n">
        <f aca="false">K83/J83-1</f>
      </c>
      <c r="L84" s="434" t="n">
        <f aca="false">L83/K83-1</f>
      </c>
      <c r="M84" s="434" t="n">
        <f aca="false">M83/L83-1</f>
      </c>
      <c r="N84" s="434" t="n">
        <f aca="false">N83/M83-1</f>
      </c>
      <c r="O84" s="434" t="n">
        <f aca="false">O83/N83-1</f>
      </c>
      <c r="P84" s="434" t="n">
        <f aca="false">P83/O83-1</f>
      </c>
      <c r="Q84" s="434" t="n">
        <f aca="false">Q83/P83-1</f>
      </c>
      <c r="R84" s="434" t="n">
        <f aca="false">R83/Q83-1</f>
      </c>
      <c r="S84" s="434" t="n">
        <f aca="false">S83/R83-1</f>
      </c>
      <c r="T84" s="434" t="n">
        <f aca="false">T83/S83-1</f>
      </c>
      <c r="U84" s="434" t="n">
        <f aca="false">U83/T83-1</f>
      </c>
      <c r="V84" s="434" t="n">
        <f aca="false">V83/U83-1</f>
      </c>
      <c r="W84" s="434" t="n">
        <f aca="false">W83/V83-1</f>
      </c>
      <c r="X84" s="434" t="n">
        <f aca="false">X83/W83-1</f>
      </c>
      <c r="Y84" s="434" t="n">
        <f aca="false">Y83/X83-1</f>
      </c>
      <c r="Z84" s="434" t="n">
        <f aca="false">Z83/Y83-1</f>
      </c>
      <c r="AA84" s="434" t="n">
        <f aca="false">AA83/Z83-1</f>
      </c>
      <c r="AB84" s="434" t="n">
        <f aca="false">AB83/AA83-1</f>
      </c>
      <c r="AC84" s="434" t="n">
        <f aca="false">AC83/AB83-1</f>
      </c>
      <c r="AD84" s="434" t="n">
        <f aca="false">AD83/AC83-1</f>
      </c>
      <c r="AE84" s="434" t="n">
        <f aca="false">AE83/AD83-1</f>
      </c>
      <c r="AF84" s="434" t="n">
        <f aca="false">AF83/AE83-1</f>
      </c>
      <c r="AG84" s="434" t="n">
        <f aca="false">AG83/AF83-1</f>
      </c>
      <c r="AH84" s="434" t="n">
        <f aca="false">AH83/AG83-1</f>
      </c>
      <c r="AI84" s="434" t="n">
        <f aca="false">AI83/AH83-1</f>
      </c>
      <c r="AJ84" s="434" t="n">
        <f aca="false">AJ83/AI83-1</f>
      </c>
      <c r="AK84" s="434" t="n">
        <f aca="false">AK83/AJ83-1</f>
      </c>
      <c r="AL84" s="223"/>
      <c r="AM84" s="223"/>
      <c r="AN84" s="440"/>
    </row>
    <row r="85" customFormat="false" ht="15.75" hidden="true" customHeight="false" outlineLevel="0" collapsed="false">
      <c r="A85" s="425" t="s">
        <v>1394</v>
      </c>
      <c r="B85" s="425"/>
      <c r="C85" s="425"/>
      <c r="D85" s="425"/>
      <c r="E85" s="435" t="n">
        <f aca="false">HLOOKUP(E79,data!$LU$2:$ND$3,2,FALSE())</f>
      </c>
      <c r="F85" s="435" t="n">
        <f aca="false">HLOOKUP(F79,data!$LU$2:$ND$3,2,FALSE())</f>
      </c>
      <c r="G85" s="435" t="n">
        <f aca="false">HLOOKUP(G79,data!$LU$2:$ND$3,2,FALSE())</f>
      </c>
      <c r="H85" s="435" t="n">
        <f aca="false">HLOOKUP(H79,data!$LU$2:$ND$3,2,FALSE())</f>
      </c>
      <c r="I85" s="435" t="n">
        <f aca="false">HLOOKUP(I79,data!$LU$2:$ND$3,2,FALSE())</f>
      </c>
      <c r="J85" s="435" t="n">
        <f aca="false">HLOOKUP(J79,data!$LU$2:$ND$3,2,FALSE())</f>
      </c>
      <c r="K85" s="435" t="n">
        <f aca="false">HLOOKUP(K79,data!$LU$2:$ND$3,2,FALSE())</f>
      </c>
      <c r="L85" s="435" t="n">
        <f aca="false">HLOOKUP(L79,data!$LU$2:$ND$3,2,FALSE())</f>
      </c>
      <c r="M85" s="435" t="n">
        <f aca="false">HLOOKUP(M79,data!$LU$2:$ND$3,2,FALSE())</f>
      </c>
      <c r="N85" s="435" t="n">
        <f aca="false">HLOOKUP(N79,data!$LU$2:$ND$3,2,FALSE())</f>
      </c>
      <c r="O85" s="435" t="n">
        <f aca="false">HLOOKUP(O79,data!$LU$2:$ND$3,2,FALSE())</f>
      </c>
      <c r="P85" s="435" t="n">
        <f aca="false">HLOOKUP(P79,data!$LU$2:$ND$3,2,FALSE())</f>
      </c>
      <c r="Q85" s="435" t="n">
        <f aca="false">HLOOKUP(Q79,data!$LU$2:$ND$3,2,FALSE())</f>
      </c>
      <c r="R85" s="435" t="n">
        <f aca="false">HLOOKUP(R79,data!$LU$2:$ND$3,2,FALSE())</f>
      </c>
      <c r="S85" s="435" t="n">
        <f aca="false">HLOOKUP(S79,data!$LU$2:$ND$3,2,FALSE())</f>
      </c>
      <c r="T85" s="435" t="n">
        <f aca="false">HLOOKUP(T79,data!$LU$2:$ND$3,2,FALSE())</f>
      </c>
      <c r="U85" s="435" t="n">
        <f aca="false">HLOOKUP(U79,data!$LU$2:$ND$3,2,FALSE())</f>
      </c>
      <c r="V85" s="435" t="n">
        <f aca="false">HLOOKUP(V79,data!$LU$2:$ND$3,2,FALSE())</f>
      </c>
      <c r="W85" s="435" t="n">
        <f aca="false">HLOOKUP(W79,data!$LU$2:$ND$3,2,FALSE())</f>
      </c>
      <c r="X85" s="435" t="n">
        <f aca="false">HLOOKUP(X79,data!$LU$2:$ND$3,2,FALSE())</f>
      </c>
      <c r="Y85" s="435" t="n">
        <f aca="false">HLOOKUP(Y79,data!$LU$2:$ND$3,2,FALSE())</f>
      </c>
      <c r="Z85" s="435" t="n">
        <f aca="false">HLOOKUP(Z79,data!$LU$2:$ND$3,2,FALSE())</f>
      </c>
      <c r="AA85" s="435" t="n">
        <f aca="false">HLOOKUP(AA79,data!$LU$2:$ND$3,2,FALSE())</f>
      </c>
      <c r="AB85" s="435" t="n">
        <f aca="false">HLOOKUP(AB79,data!$LU$2:$ND$3,2,FALSE())</f>
      </c>
      <c r="AC85" s="435" t="n">
        <f aca="false">HLOOKUP(AC79,data!$LU$2:$ND$3,2,FALSE())</f>
      </c>
      <c r="AD85" s="435" t="n">
        <f aca="false">HLOOKUP(AD79,data!$LU$2:$ND$3,2,FALSE())</f>
      </c>
      <c r="AE85" s="435" t="n">
        <f aca="false">HLOOKUP(AE79,data!$LU$2:$ND$3,2,FALSE())</f>
      </c>
      <c r="AF85" s="435" t="n">
        <f aca="false">HLOOKUP(AF79,data!$LU$2:$ND$3,2,FALSE())</f>
      </c>
      <c r="AG85" s="435" t="n">
        <f aca="false">HLOOKUP(AG79,data!$LU$2:$ND$3,2,FALSE())</f>
      </c>
      <c r="AH85" s="435" t="n">
        <f aca="false">HLOOKUP(AH79,data!$LU$2:$ND$3,2,FALSE())</f>
      </c>
      <c r="AI85" s="435" t="n">
        <f aca="false">HLOOKUP(AI79,data!$LU$2:$ND$3,2,FALSE())</f>
      </c>
      <c r="AJ85" s="435" t="n">
        <f aca="false">HLOOKUP(AJ79,data!$LU$2:$ND$3,2,FALSE())</f>
      </c>
      <c r="AK85" s="435" t="n">
        <f aca="false">HLOOKUP(AK79,data!$LU$2:$ND$3,2,FALSE())</f>
      </c>
      <c r="AL85" s="433"/>
      <c r="AM85" s="433"/>
      <c r="AN85" s="437"/>
    </row>
    <row r="86" customFormat="false" ht="15.75" hidden="true" customHeight="false" outlineLevel="0" collapsed="false">
      <c r="A86" s="425" t="s">
        <v>1373</v>
      </c>
      <c r="B86" s="441"/>
      <c r="C86" s="441"/>
      <c r="D86" s="441"/>
      <c r="E86" s="435"/>
      <c r="F86" s="435" t="n">
        <f aca="false">F85/E85-1</f>
      </c>
      <c r="G86" s="435" t="n">
        <f aca="false">G85/F85-1</f>
      </c>
      <c r="H86" s="435" t="n">
        <f aca="false">H85/G85-1</f>
      </c>
      <c r="I86" s="435" t="n">
        <f aca="false">I85/H85-1</f>
      </c>
      <c r="J86" s="435" t="n">
        <f aca="false">J85/I85-1</f>
      </c>
      <c r="K86" s="435" t="n">
        <f aca="false">K85/J85-1</f>
      </c>
      <c r="L86" s="435" t="n">
        <f aca="false">L85/K85-1</f>
      </c>
      <c r="M86" s="435" t="n">
        <f aca="false">M85/L85-1</f>
      </c>
      <c r="N86" s="435" t="n">
        <f aca="false">N85/M85-1</f>
      </c>
      <c r="O86" s="435" t="n">
        <f aca="false">O85/N85-1</f>
      </c>
      <c r="P86" s="435" t="n">
        <f aca="false">P85/O85-1</f>
      </c>
      <c r="Q86" s="435" t="n">
        <f aca="false">Q85/P85-1</f>
      </c>
      <c r="R86" s="435" t="n">
        <f aca="false">R85/Q85-1</f>
      </c>
      <c r="S86" s="435" t="n">
        <f aca="false">S85/R85-1</f>
      </c>
      <c r="T86" s="435" t="n">
        <f aca="false">T85/S85-1</f>
      </c>
      <c r="U86" s="435" t="n">
        <f aca="false">U85/T85-1</f>
      </c>
      <c r="V86" s="435" t="n">
        <f aca="false">V85/U85-1</f>
      </c>
      <c r="W86" s="435" t="n">
        <f aca="false">W85/V85-1</f>
      </c>
      <c r="X86" s="435" t="n">
        <f aca="false">X85/W85-1</f>
      </c>
      <c r="Y86" s="435" t="n">
        <f aca="false">Y85/X85-1</f>
      </c>
      <c r="Z86" s="435" t="n">
        <f aca="false">Z85/Y85-1</f>
      </c>
      <c r="AA86" s="435" t="n">
        <f aca="false">AA85/Z85-1</f>
      </c>
      <c r="AB86" s="435" t="n">
        <f aca="false">AB85/AA85-1</f>
      </c>
      <c r="AC86" s="435" t="n">
        <f aca="false">AC85/AB85-1</f>
      </c>
      <c r="AD86" s="435" t="n">
        <f aca="false">AD85/AC85-1</f>
      </c>
      <c r="AE86" s="435" t="n">
        <f aca="false">AE85/AD85-1</f>
      </c>
      <c r="AF86" s="435" t="n">
        <f aca="false">AF85/AE85-1</f>
      </c>
      <c r="AG86" s="435" t="n">
        <f aca="false">AG85/AF85-1</f>
      </c>
      <c r="AH86" s="435" t="n">
        <f aca="false">AH85/AG85-1</f>
      </c>
      <c r="AI86" s="435" t="n">
        <f aca="false">AI85/AH85-1</f>
      </c>
      <c r="AJ86" s="435" t="n">
        <f aca="false">AJ85/AI85-1</f>
      </c>
      <c r="AK86" s="435" t="n">
        <f aca="false">AK85/AJ85-1</f>
      </c>
    </row>
    <row r="87" customFormat="false" ht="15.75" hidden="true" customHeight="false" outlineLevel="0" collapsed="false">
      <c r="A87" s="428" t="s">
        <v>1395</v>
      </c>
      <c r="B87" s="442"/>
      <c r="C87" s="442"/>
      <c r="D87" s="442"/>
      <c r="E87" s="434" t="n">
        <f aca="false">HLOOKUP(E79,data!$NH$2:$OQ$3,2,FALSE())</f>
      </c>
      <c r="F87" s="434" t="n">
        <f aca="false">HLOOKUP(F79,data!$NH$2:$OQ$3,2,FALSE())</f>
      </c>
      <c r="G87" s="434" t="n">
        <f aca="false">HLOOKUP(G79,data!$NH$2:$OQ$3,2,FALSE())</f>
      </c>
      <c r="H87" s="434" t="n">
        <f aca="false">HLOOKUP(H79,data!$NH$2:$OQ$3,2,FALSE())</f>
      </c>
      <c r="I87" s="434" t="n">
        <f aca="false">HLOOKUP(I79,data!$NH$2:$OQ$3,2,FALSE())</f>
      </c>
      <c r="J87" s="434" t="n">
        <f aca="false">HLOOKUP(J79,data!$NH$2:$OQ$3,2,FALSE())</f>
      </c>
      <c r="K87" s="434" t="n">
        <f aca="false">HLOOKUP(K79,data!$NH$2:$OQ$3,2,FALSE())</f>
      </c>
      <c r="L87" s="434" t="n">
        <f aca="false">HLOOKUP(L79,data!$NH$2:$OQ$3,2,FALSE())</f>
      </c>
      <c r="M87" s="434" t="n">
        <f aca="false">HLOOKUP(M79,data!$NH$2:$OQ$3,2,FALSE())</f>
      </c>
      <c r="N87" s="434" t="n">
        <f aca="false">HLOOKUP(N79,data!$NH$2:$OQ$3,2,FALSE())</f>
      </c>
      <c r="O87" s="434" t="n">
        <f aca="false">HLOOKUP(O79,data!$NH$2:$OQ$3,2,FALSE())</f>
      </c>
      <c r="P87" s="434" t="n">
        <f aca="false">HLOOKUP(P79,data!$NH$2:$OQ$3,2,FALSE())</f>
      </c>
      <c r="Q87" s="434" t="n">
        <f aca="false">HLOOKUP(Q79,data!$NH$2:$OQ$3,2,FALSE())</f>
      </c>
      <c r="R87" s="434" t="n">
        <f aca="false">HLOOKUP(R79,data!$NH$2:$OQ$3,2,FALSE())</f>
      </c>
      <c r="S87" s="434" t="n">
        <f aca="false">HLOOKUP(S79,data!$NH$2:$OQ$3,2,FALSE())</f>
      </c>
      <c r="T87" s="434" t="n">
        <f aca="false">HLOOKUP(T79,data!$NH$2:$OQ$3,2,FALSE())</f>
      </c>
      <c r="U87" s="434" t="n">
        <f aca="false">HLOOKUP(U79,data!$NH$2:$OQ$3,2,FALSE())</f>
      </c>
      <c r="V87" s="434" t="n">
        <f aca="false">HLOOKUP(V79,data!$NH$2:$OQ$3,2,FALSE())</f>
      </c>
      <c r="W87" s="434" t="n">
        <f aca="false">HLOOKUP(W79,data!$NH$2:$OQ$3,2,FALSE())</f>
      </c>
      <c r="X87" s="434" t="n">
        <f aca="false">HLOOKUP(X79,data!$NH$2:$OQ$3,2,FALSE())</f>
      </c>
      <c r="Y87" s="434" t="n">
        <f aca="false">HLOOKUP(Y79,data!$NH$2:$OQ$3,2,FALSE())</f>
      </c>
      <c r="Z87" s="434" t="n">
        <f aca="false">HLOOKUP(Z79,data!$NH$2:$OQ$3,2,FALSE())</f>
      </c>
      <c r="AA87" s="434" t="n">
        <f aca="false">HLOOKUP(AA79,data!$NH$2:$OQ$3,2,FALSE())</f>
      </c>
      <c r="AB87" s="434" t="n">
        <f aca="false">HLOOKUP(AB79,data!$NH$2:$OQ$3,2,FALSE())</f>
      </c>
      <c r="AC87" s="434" t="n">
        <f aca="false">HLOOKUP(AC79,data!$NH$2:$OQ$3,2,FALSE())</f>
      </c>
      <c r="AD87" s="434" t="n">
        <f aca="false">HLOOKUP(AD79,data!$NH$2:$OQ$3,2,FALSE())</f>
      </c>
      <c r="AE87" s="434" t="n">
        <f aca="false">HLOOKUP(AE79,data!$NH$2:$OQ$3,2,FALSE())</f>
      </c>
      <c r="AF87" s="434" t="n">
        <f aca="false">HLOOKUP(AF79,data!$NH$2:$OQ$3,2,FALSE())</f>
      </c>
      <c r="AG87" s="434" t="n">
        <f aca="false">HLOOKUP(AG79,data!$NH$2:$OQ$3,2,FALSE())</f>
      </c>
      <c r="AH87" s="434" t="n">
        <f aca="false">HLOOKUP(AH79,data!$NH$2:$OQ$3,2,FALSE())</f>
      </c>
      <c r="AI87" s="434" t="n">
        <f aca="false">HLOOKUP(AI79,data!$NH$2:$OQ$3,2,FALSE())</f>
      </c>
      <c r="AJ87" s="434" t="n">
        <f aca="false">HLOOKUP(AJ79,data!$NH$2:$OQ$3,2,FALSE())</f>
      </c>
      <c r="AK87" s="434" t="n">
        <f aca="false">HLOOKUP(AK79,data!$NH$2:$OQ$3,2,FALSE())</f>
      </c>
    </row>
    <row r="88" customFormat="false" ht="15.75" hidden="true" customHeight="false" outlineLevel="0" collapsed="false">
      <c r="A88" s="428" t="s">
        <v>1375</v>
      </c>
      <c r="B88" s="442"/>
      <c r="C88" s="442"/>
      <c r="D88" s="442"/>
      <c r="E88" s="434"/>
      <c r="F88" s="434" t="n">
        <f aca="false">F87/E87-1</f>
      </c>
      <c r="G88" s="434" t="n">
        <f aca="false">G87/F87-1</f>
      </c>
      <c r="H88" s="434" t="n">
        <f aca="false">H87/G87-1</f>
      </c>
      <c r="I88" s="434" t="n">
        <f aca="false">I87/H87-1</f>
      </c>
      <c r="J88" s="434" t="n">
        <f aca="false">J87/I87-1</f>
      </c>
      <c r="K88" s="434" t="n">
        <f aca="false">K87/J87-1</f>
      </c>
      <c r="L88" s="434" t="n">
        <f aca="false">L87/K87-1</f>
      </c>
      <c r="M88" s="434" t="n">
        <f aca="false">M87/L87-1</f>
      </c>
      <c r="N88" s="434" t="n">
        <f aca="false">N87/M87-1</f>
      </c>
      <c r="O88" s="434" t="n">
        <f aca="false">O87/N87-1</f>
      </c>
      <c r="P88" s="434" t="n">
        <f aca="false">P87/O87-1</f>
      </c>
      <c r="Q88" s="434" t="n">
        <f aca="false">Q87/P87-1</f>
      </c>
      <c r="R88" s="434" t="n">
        <f aca="false">R87/Q87-1</f>
      </c>
      <c r="S88" s="434" t="n">
        <f aca="false">S87/R87-1</f>
      </c>
      <c r="T88" s="434" t="n">
        <f aca="false">T87/S87-1</f>
      </c>
      <c r="U88" s="434" t="n">
        <f aca="false">U87/T87-1</f>
      </c>
      <c r="V88" s="434" t="n">
        <f aca="false">V87/U87-1</f>
      </c>
      <c r="W88" s="434" t="n">
        <f aca="false">W87/V87-1</f>
      </c>
      <c r="X88" s="434" t="n">
        <f aca="false">X87/W87-1</f>
      </c>
      <c r="Y88" s="434" t="n">
        <f aca="false">Y87/X87-1</f>
      </c>
      <c r="Z88" s="434" t="n">
        <f aca="false">Z87/Y87-1</f>
      </c>
      <c r="AA88" s="434" t="n">
        <f aca="false">AA87/Z87-1</f>
      </c>
      <c r="AB88" s="434" t="n">
        <f aca="false">AB87/AA87-1</f>
      </c>
      <c r="AC88" s="434" t="n">
        <f aca="false">AC87/AB87-1</f>
      </c>
      <c r="AD88" s="434" t="n">
        <f aca="false">AD87/AC87-1</f>
      </c>
      <c r="AE88" s="434" t="n">
        <f aca="false">AE87/AD87-1</f>
      </c>
      <c r="AF88" s="434" t="n">
        <f aca="false">AF87/AE87-1</f>
      </c>
      <c r="AG88" s="434" t="n">
        <f aca="false">AG87/AF87-1</f>
      </c>
      <c r="AH88" s="434" t="n">
        <f aca="false">AH87/AG87-1</f>
      </c>
      <c r="AI88" s="434" t="n">
        <f aca="false">AI87/AH87-1</f>
      </c>
      <c r="AJ88" s="434" t="n">
        <f aca="false">AJ87/AI87-1</f>
      </c>
      <c r="AK88" s="434" t="n">
        <f aca="false">AK87/AJ87-1</f>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c>
      <c r="D97" s="454" t="e">
        <f aca="false">-LN(((InputDataA_GeneralAssumptions!D75-InputDataA_GeneralAssumptions!D78)/(DataSummary!A97*InputDataA_GeneralAssumptions!D75-InputDataA_GeneralAssumptions!D78))^DataSummary!B97-1)/(InputDataA_GeneralAssumptions!D79-InputDataA_GeneralAssumptions!D7)</f>
      </c>
      <c r="E97" s="455" t="n">
        <f aca="false">IF(InputDataA_GeneralAssumptions!D78=InputDataA_GeneralAssumptions!D75,1,IF(ISNUMBER(DataSummary!C97)=TRUE(),C97,D97))</f>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c>
      <c r="J97" s="454" t="e">
        <f aca="false">-LN(((InputDataA_GeneralAssumptions!D75-InputDataA_GeneralAssumptions!E78)/(DataSummary!G97*InputDataA_GeneralAssumptions!D75-InputDataA_GeneralAssumptions!E78))^DataSummary!H97-1)/(InputDataA_GeneralAssumptions!E79-InputDataA_GeneralAssumptions!D7)</f>
      </c>
      <c r="K97" s="455" t="n">
        <f aca="false">IF(InputDataA_GeneralAssumptions!E78=InputDataA_GeneralAssumptions!D75,1,IF(ISNUMBER(DataSummary!I97)=TRUE(),I97,DataSummary!J97))</f>
      </c>
    </row>
    <row r="98" customFormat="false" ht="15.75" hidden="true" customHeight="false" outlineLevel="0" collapsed="false"/>
    <row r="99" customFormat="false" ht="15.75" hidden="true" customHeight="false" outlineLevel="0" collapsed="false">
      <c r="F99" s="388" t="n">
        <v>1</v>
      </c>
      <c r="G99" s="388" t="n">
        <v>2</v>
      </c>
      <c r="H99" s="388" t="n">
        <f aca="false">G99+1</f>
      </c>
      <c r="I99" s="388" t="n">
        <f aca="false">H99+1</f>
      </c>
      <c r="J99" s="388" t="n">
        <f aca="false">I99+1</f>
      </c>
      <c r="K99" s="388" t="n">
        <f aca="false">J99+1</f>
      </c>
      <c r="L99" s="388" t="n">
        <f aca="false">K99+1</f>
      </c>
      <c r="M99" s="388" t="n">
        <f aca="false">L99+1</f>
      </c>
      <c r="N99" s="388" t="n">
        <f aca="false">M99+1</f>
      </c>
      <c r="O99" s="388" t="n">
        <f aca="false">N99+1</f>
      </c>
      <c r="P99" s="388" t="n">
        <f aca="false">O99+1</f>
      </c>
      <c r="Q99" s="388" t="n">
        <f aca="false">P99+1</f>
      </c>
      <c r="R99" s="388" t="n">
        <f aca="false">Q99+1</f>
      </c>
      <c r="S99" s="388" t="n">
        <f aca="false">R99+1</f>
      </c>
      <c r="T99" s="388" t="n">
        <f aca="false">S99+1</f>
      </c>
      <c r="U99" s="388" t="n">
        <f aca="false">T99+1</f>
      </c>
      <c r="V99" s="388" t="n">
        <f aca="false">U99+1</f>
      </c>
      <c r="W99" s="388" t="n">
        <f aca="false">V99+1</f>
      </c>
      <c r="X99" s="388" t="n">
        <f aca="false">W99+1</f>
      </c>
      <c r="Y99" s="388" t="n">
        <f aca="false">X99+1</f>
      </c>
      <c r="Z99" s="388" t="n">
        <f aca="false">Y99+1</f>
      </c>
      <c r="AA99" s="388" t="n">
        <f aca="false">Z99+1</f>
      </c>
      <c r="AB99" s="388" t="n">
        <f aca="false">AA99+1</f>
      </c>
      <c r="AC99" s="388" t="n">
        <f aca="false">AB99+1</f>
      </c>
      <c r="AD99" s="388" t="n">
        <f aca="false">AC99+1</f>
      </c>
      <c r="AE99" s="388" t="n">
        <f aca="false">AD99+1</f>
      </c>
      <c r="AF99" s="388" t="n">
        <f aca="false">AE99+1</f>
      </c>
      <c r="AG99" s="388" t="n">
        <f aca="false">AF99+1</f>
      </c>
      <c r="AH99" s="388" t="n">
        <f aca="false">AG99+1</f>
      </c>
      <c r="AI99" s="388" t="n">
        <f aca="false">AH99+1</f>
      </c>
      <c r="AJ99" s="388" t="n">
        <f aca="false">AI99+1</f>
      </c>
      <c r="AK99" s="388" t="n">
        <f aca="false">AJ99+1</f>
      </c>
      <c r="AL99" s="388" t="n">
        <f aca="false">AK99+1</f>
      </c>
    </row>
    <row r="100" customFormat="false" ht="15.75" hidden="true" customHeight="false" outlineLevel="0" collapsed="false">
      <c r="A100" s="389" t="s">
        <v>1405</v>
      </c>
      <c r="B100" s="389" t="s">
        <v>1406</v>
      </c>
      <c r="C100" s="394" t="s">
        <v>1407</v>
      </c>
      <c r="E100" s="389" t="s">
        <v>1405</v>
      </c>
      <c r="F100" s="389" t="s">
        <v>1406</v>
      </c>
      <c r="G100" s="456" t="n">
        <f aca="false">F79</f>
      </c>
      <c r="H100" s="456" t="n">
        <f aca="false">G79</f>
      </c>
      <c r="I100" s="456" t="n">
        <f aca="false">H79</f>
      </c>
      <c r="J100" s="456" t="n">
        <f aca="false">I79</f>
      </c>
      <c r="K100" s="456" t="n">
        <f aca="false">J79</f>
      </c>
      <c r="L100" s="456" t="n">
        <f aca="false">K79</f>
      </c>
      <c r="M100" s="456" t="n">
        <f aca="false">L79</f>
      </c>
      <c r="N100" s="456" t="n">
        <f aca="false">M79</f>
      </c>
      <c r="O100" s="456" t="n">
        <f aca="false">N79</f>
      </c>
      <c r="P100" s="456" t="n">
        <f aca="false">O79</f>
      </c>
      <c r="Q100" s="456" t="n">
        <f aca="false">P79</f>
      </c>
      <c r="R100" s="456" t="n">
        <f aca="false">Q79</f>
      </c>
      <c r="S100" s="456" t="n">
        <f aca="false">R79</f>
      </c>
      <c r="T100" s="456" t="n">
        <f aca="false">S79</f>
      </c>
      <c r="U100" s="456" t="n">
        <f aca="false">T79</f>
      </c>
      <c r="V100" s="456" t="n">
        <f aca="false">U79</f>
      </c>
      <c r="W100" s="456" t="n">
        <f aca="false">V79</f>
      </c>
      <c r="X100" s="456" t="n">
        <f aca="false">W79</f>
      </c>
      <c r="Y100" s="456" t="n">
        <f aca="false">X79</f>
      </c>
      <c r="Z100" s="456" t="n">
        <f aca="false">Y79</f>
      </c>
      <c r="AA100" s="456" t="n">
        <f aca="false">Z79</f>
      </c>
      <c r="AB100" s="456" t="n">
        <f aca="false">AA79</f>
      </c>
      <c r="AC100" s="456" t="n">
        <f aca="false">AB79</f>
      </c>
      <c r="AD100" s="456" t="n">
        <f aca="false">AC79</f>
      </c>
      <c r="AE100" s="456" t="n">
        <f aca="false">AD79</f>
      </c>
      <c r="AF100" s="456" t="n">
        <f aca="false">AE79</f>
      </c>
      <c r="AG100" s="456" t="n">
        <f aca="false">AF79</f>
      </c>
      <c r="AH100" s="456" t="n">
        <f aca="false">AG79</f>
      </c>
      <c r="AI100" s="456" t="n">
        <f aca="false">AH79</f>
      </c>
      <c r="AJ100" s="456" t="n">
        <f aca="false">AI79</f>
      </c>
      <c r="AK100" s="456" t="n">
        <f aca="false">AJ79</f>
      </c>
      <c r="AL100" s="456" t="n">
        <f aca="false">AK79</f>
      </c>
    </row>
    <row r="101" customFormat="false" ht="15.75" hidden="true" customHeight="false" outlineLevel="0" collapsed="false">
      <c r="A101" s="457" t="str">
        <f aca="false">A83</f>
      </c>
      <c r="B101" s="405" t="n">
        <v>1</v>
      </c>
      <c r="C101" s="458" t="n">
        <f aca="false">F84</f>
      </c>
      <c r="E101" s="457" t="str">
        <f aca="false">A83</f>
      </c>
      <c r="F101" s="405" t="n">
        <v>1</v>
      </c>
      <c r="G101" s="458" t="n">
        <f aca="false">F83</f>
      </c>
      <c r="H101" s="458" t="n">
        <f aca="false">G83</f>
      </c>
      <c r="I101" s="458" t="n">
        <f aca="false">H83</f>
      </c>
      <c r="J101" s="458" t="n">
        <f aca="false">I83</f>
      </c>
      <c r="K101" s="458" t="n">
        <f aca="false">J83</f>
      </c>
      <c r="L101" s="458" t="n">
        <f aca="false">K83</f>
      </c>
      <c r="M101" s="458" t="n">
        <f aca="false">L83</f>
      </c>
      <c r="N101" s="458" t="n">
        <f aca="false">M83</f>
      </c>
      <c r="O101" s="458" t="n">
        <f aca="false">N83</f>
      </c>
      <c r="P101" s="458" t="n">
        <f aca="false">O83</f>
      </c>
      <c r="Q101" s="458" t="n">
        <f aca="false">P83</f>
      </c>
      <c r="R101" s="458" t="n">
        <f aca="false">Q83</f>
      </c>
      <c r="S101" s="458" t="n">
        <f aca="false">R83</f>
      </c>
      <c r="T101" s="458" t="n">
        <f aca="false">S83</f>
      </c>
      <c r="U101" s="458" t="n">
        <f aca="false">T83</f>
      </c>
      <c r="V101" s="458" t="n">
        <f aca="false">U83</f>
      </c>
      <c r="W101" s="458" t="n">
        <f aca="false">V83</f>
      </c>
      <c r="X101" s="458" t="n">
        <f aca="false">W83</f>
      </c>
      <c r="Y101" s="458" t="n">
        <f aca="false">X83</f>
      </c>
      <c r="Z101" s="458" t="n">
        <f aca="false">Y83</f>
      </c>
      <c r="AA101" s="458" t="n">
        <f aca="false">Z83</f>
      </c>
      <c r="AB101" s="458" t="n">
        <f aca="false">AA83</f>
      </c>
      <c r="AC101" s="458" t="n">
        <f aca="false">AB83</f>
      </c>
      <c r="AD101" s="458" t="n">
        <f aca="false">AC83</f>
      </c>
      <c r="AE101" s="458" t="n">
        <f aca="false">AD83</f>
      </c>
      <c r="AF101" s="458" t="n">
        <f aca="false">AE83</f>
      </c>
      <c r="AG101" s="458" t="n">
        <f aca="false">AF83</f>
      </c>
      <c r="AH101" s="458" t="n">
        <f aca="false">AG83</f>
      </c>
      <c r="AI101" s="458" t="n">
        <f aca="false">AH83</f>
      </c>
      <c r="AJ101" s="458" t="n">
        <f aca="false">AI83</f>
      </c>
      <c r="AK101" s="458" t="n">
        <f aca="false">AJ83</f>
      </c>
      <c r="AL101" s="458" t="n">
        <f aca="false">AK83</f>
      </c>
    </row>
    <row r="102" customFormat="false" ht="15.75" hidden="true" customHeight="false" outlineLevel="0" collapsed="false">
      <c r="A102" s="404" t="str">
        <f aca="false">A85</f>
      </c>
      <c r="B102" s="405" t="n">
        <v>2</v>
      </c>
      <c r="C102" s="414" t="n">
        <f aca="false">F86</f>
      </c>
      <c r="E102" s="404" t="str">
        <f aca="false">A85</f>
      </c>
      <c r="F102" s="405" t="n">
        <v>2</v>
      </c>
      <c r="G102" s="458" t="n">
        <f aca="false">F85</f>
      </c>
      <c r="H102" s="458" t="n">
        <f aca="false">G85</f>
      </c>
      <c r="I102" s="458" t="n">
        <f aca="false">H85</f>
      </c>
      <c r="J102" s="458" t="n">
        <f aca="false">I85</f>
      </c>
      <c r="K102" s="458" t="n">
        <f aca="false">J85</f>
      </c>
      <c r="L102" s="458" t="n">
        <f aca="false">K85</f>
      </c>
      <c r="M102" s="458" t="n">
        <f aca="false">L85</f>
      </c>
      <c r="N102" s="458" t="n">
        <f aca="false">M85</f>
      </c>
      <c r="O102" s="458" t="n">
        <f aca="false">N85</f>
      </c>
      <c r="P102" s="458" t="n">
        <f aca="false">O85</f>
      </c>
      <c r="Q102" s="458" t="n">
        <f aca="false">P85</f>
      </c>
      <c r="R102" s="458" t="n">
        <f aca="false">Q85</f>
      </c>
      <c r="S102" s="458" t="n">
        <f aca="false">R85</f>
      </c>
      <c r="T102" s="458" t="n">
        <f aca="false">S85</f>
      </c>
      <c r="U102" s="458" t="n">
        <f aca="false">T85</f>
      </c>
      <c r="V102" s="458" t="n">
        <f aca="false">U85</f>
      </c>
      <c r="W102" s="458" t="n">
        <f aca="false">V85</f>
      </c>
      <c r="X102" s="458" t="n">
        <f aca="false">W85</f>
      </c>
      <c r="Y102" s="458" t="n">
        <f aca="false">X85</f>
      </c>
      <c r="Z102" s="458" t="n">
        <f aca="false">Y85</f>
      </c>
      <c r="AA102" s="458" t="n">
        <f aca="false">Z85</f>
      </c>
      <c r="AB102" s="458" t="n">
        <f aca="false">AA85</f>
      </c>
      <c r="AC102" s="458" t="n">
        <f aca="false">AB85</f>
      </c>
      <c r="AD102" s="458" t="n">
        <f aca="false">AC85</f>
      </c>
      <c r="AE102" s="458" t="n">
        <f aca="false">AD85</f>
      </c>
      <c r="AF102" s="458" t="n">
        <f aca="false">AE85</f>
      </c>
      <c r="AG102" s="458" t="n">
        <f aca="false">AF85</f>
      </c>
      <c r="AH102" s="458" t="n">
        <f aca="false">AG85</f>
      </c>
      <c r="AI102" s="458" t="n">
        <f aca="false">AH85</f>
      </c>
      <c r="AJ102" s="458" t="n">
        <f aca="false">AI85</f>
      </c>
      <c r="AK102" s="458" t="n">
        <f aca="false">AJ85</f>
      </c>
      <c r="AL102" s="458" t="n">
        <f aca="false">AK85</f>
      </c>
    </row>
    <row r="103" customFormat="false" ht="21" hidden="true" customHeight="true" outlineLevel="0" collapsed="false">
      <c r="A103" s="404" t="str">
        <f aca="false">A87</f>
      </c>
      <c r="B103" s="405" t="n">
        <v>3</v>
      </c>
      <c r="C103" s="414" t="n">
        <f aca="false">F88</f>
      </c>
      <c r="E103" s="404" t="str">
        <f aca="false">A87</f>
      </c>
      <c r="F103" s="405" t="n">
        <v>3</v>
      </c>
      <c r="G103" s="458" t="n">
        <f aca="false">F87</f>
      </c>
      <c r="H103" s="458" t="n">
        <f aca="false">G87</f>
      </c>
      <c r="I103" s="458" t="n">
        <f aca="false">H87</f>
      </c>
      <c r="J103" s="458" t="n">
        <f aca="false">I87</f>
      </c>
      <c r="K103" s="458" t="n">
        <f aca="false">J87</f>
      </c>
      <c r="L103" s="458" t="n">
        <f aca="false">K87</f>
      </c>
      <c r="M103" s="458" t="n">
        <f aca="false">L87</f>
      </c>
      <c r="N103" s="458" t="n">
        <f aca="false">M87</f>
      </c>
      <c r="O103" s="458" t="n">
        <f aca="false">N87</f>
      </c>
      <c r="P103" s="458" t="n">
        <f aca="false">O87</f>
      </c>
      <c r="Q103" s="458" t="n">
        <f aca="false">P87</f>
      </c>
      <c r="R103" s="458" t="n">
        <f aca="false">Q87</f>
      </c>
      <c r="S103" s="458" t="n">
        <f aca="false">R87</f>
      </c>
      <c r="T103" s="458" t="n">
        <f aca="false">S87</f>
      </c>
      <c r="U103" s="458" t="n">
        <f aca="false">T87</f>
      </c>
      <c r="V103" s="458" t="n">
        <f aca="false">U87</f>
      </c>
      <c r="W103" s="458" t="n">
        <f aca="false">V87</f>
      </c>
      <c r="X103" s="458" t="n">
        <f aca="false">W87</f>
      </c>
      <c r="Y103" s="458" t="n">
        <f aca="false">X87</f>
      </c>
      <c r="Z103" s="458" t="n">
        <f aca="false">Y87</f>
      </c>
      <c r="AA103" s="458" t="n">
        <f aca="false">Z87</f>
      </c>
      <c r="AB103" s="458" t="n">
        <f aca="false">AA87</f>
      </c>
      <c r="AC103" s="458" t="n">
        <f aca="false">AB87</f>
      </c>
      <c r="AD103" s="458" t="n">
        <f aca="false">AC87</f>
      </c>
      <c r="AE103" s="458" t="n">
        <f aca="false">AD87</f>
      </c>
      <c r="AF103" s="458" t="n">
        <f aca="false">AE87</f>
      </c>
      <c r="AG103" s="458" t="n">
        <f aca="false">AF87</f>
      </c>
      <c r="AH103" s="458" t="n">
        <f aca="false">AG87</f>
      </c>
      <c r="AI103" s="458" t="n">
        <f aca="false">AH87</f>
      </c>
      <c r="AJ103" s="458" t="n">
        <f aca="false">AI87</f>
      </c>
      <c r="AK103" s="458" t="n">
        <f aca="false">AJ87</f>
      </c>
      <c r="AL103" s="458" t="n">
        <f aca="false">AK87</f>
      </c>
    </row>
    <row r="104" customFormat="false" ht="15.75" hidden="true" customHeight="false" outlineLevel="0" collapsed="false">
      <c r="A104" s="404" t="s">
        <v>1408</v>
      </c>
      <c r="B104" s="405" t="n">
        <f aca="false">VLOOKUP(A105,A101:B103,2,FALSE())</f>
      </c>
      <c r="C104" s="405"/>
      <c r="E104" s="404" t="s">
        <v>1408</v>
      </c>
      <c r="F104" s="405" t="n">
        <f aca="false">VLOOKUP(E105,E101:F103,2,FALSE())</f>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c>
      <c r="B105" s="459" t="n">
        <f aca="false">VLOOKUP(B104,B101:C103,2,FALSE())</f>
      </c>
      <c r="C105" s="405"/>
      <c r="E105" s="404" t="str">
        <f aca="false">InputDataA_GeneralAssumptions!D109</f>
      </c>
      <c r="F105" s="405"/>
      <c r="G105" s="417" t="n">
        <f aca="false">VLOOKUP($F$104,$F$101:$AL$103,G99,FALSE())</f>
      </c>
      <c r="H105" s="417" t="n">
        <f aca="false">VLOOKUP($F$104,$F$101:$AL$103,H99,FALSE())</f>
      </c>
      <c r="I105" s="417" t="n">
        <f aca="false">VLOOKUP($F$104,$F$101:$AL$103,I99,FALSE())</f>
      </c>
      <c r="J105" s="417" t="n">
        <f aca="false">VLOOKUP($F$104,$F$101:$AL$103,J99,FALSE())</f>
      </c>
      <c r="K105" s="417" t="n">
        <f aca="false">VLOOKUP($F$104,$F$101:$AL$103,K99,FALSE())</f>
      </c>
      <c r="L105" s="417" t="n">
        <f aca="false">VLOOKUP($F$104,$F$101:$AL$103,L99,FALSE())</f>
      </c>
      <c r="M105" s="417" t="n">
        <f aca="false">VLOOKUP($F$104,$F$101:$AL$103,M99,FALSE())</f>
      </c>
      <c r="N105" s="417" t="n">
        <f aca="false">VLOOKUP($F$104,$F$101:$AL$103,N99,FALSE())</f>
      </c>
      <c r="O105" s="417" t="n">
        <f aca="false">VLOOKUP($F$104,$F$101:$AL$103,O99,FALSE())</f>
      </c>
      <c r="P105" s="417" t="n">
        <f aca="false">VLOOKUP($F$104,$F$101:$AL$103,P99,FALSE())</f>
      </c>
      <c r="Q105" s="417" t="n">
        <f aca="false">VLOOKUP($F$104,$F$101:$AL$103,Q99,FALSE())</f>
      </c>
      <c r="R105" s="417" t="n">
        <f aca="false">VLOOKUP($F$104,$F$101:$AL$103,R99,FALSE())</f>
      </c>
      <c r="S105" s="417" t="n">
        <f aca="false">VLOOKUP($F$104,$F$101:$AL$103,S99,FALSE())</f>
      </c>
      <c r="T105" s="417" t="n">
        <f aca="false">VLOOKUP($F$104,$F$101:$AL$103,T99,FALSE())</f>
      </c>
      <c r="U105" s="417" t="n">
        <f aca="false">VLOOKUP($F$104,$F$101:$AL$103,U99,FALSE())</f>
      </c>
      <c r="V105" s="417" t="n">
        <f aca="false">VLOOKUP($F$104,$F$101:$AL$103,V99,FALSE())</f>
      </c>
      <c r="W105" s="417" t="n">
        <f aca="false">VLOOKUP($F$104,$F$101:$AL$103,W99,FALSE())</f>
      </c>
      <c r="X105" s="417" t="n">
        <f aca="false">VLOOKUP($F$104,$F$101:$AL$103,X99,FALSE())</f>
      </c>
      <c r="Y105" s="417" t="n">
        <f aca="false">VLOOKUP($F$104,$F$101:$AL$103,Y99,FALSE())</f>
      </c>
      <c r="Z105" s="417" t="n">
        <f aca="false">VLOOKUP($F$104,$F$101:$AL$103,Z99,FALSE())</f>
      </c>
      <c r="AA105" s="417" t="n">
        <f aca="false">VLOOKUP($F$104,$F$101:$AL$103,AA99,FALSE())</f>
      </c>
      <c r="AB105" s="417" t="n">
        <f aca="false">VLOOKUP($F$104,$F$101:$AL$103,AB99,FALSE())</f>
      </c>
      <c r="AC105" s="417" t="n">
        <f aca="false">VLOOKUP($F$104,$F$101:$AL$103,AC99,FALSE())</f>
      </c>
      <c r="AD105" s="417" t="n">
        <f aca="false">VLOOKUP($F$104,$F$101:$AL$103,AD99,FALSE())</f>
      </c>
      <c r="AE105" s="417" t="n">
        <f aca="false">VLOOKUP($F$104,$F$101:$AL$103,AE99,FALSE())</f>
      </c>
      <c r="AF105" s="417" t="n">
        <f aca="false">VLOOKUP($F$104,$F$101:$AL$103,AF99,FALSE())</f>
      </c>
      <c r="AG105" s="417" t="n">
        <f aca="false">VLOOKUP($F$104,$F$101:$AL$103,AG99,FALSE())</f>
      </c>
      <c r="AH105" s="417" t="n">
        <f aca="false">VLOOKUP($F$104,$F$101:$AL$103,AH99,FALSE())</f>
      </c>
      <c r="AI105" s="417" t="n">
        <f aca="false">VLOOKUP($F$104,$F$101:$AL$103,AI99,FALSE())</f>
      </c>
      <c r="AJ105" s="417" t="n">
        <f aca="false">VLOOKUP($F$104,$F$101:$AL$103,AJ99,FALSE())</f>
      </c>
      <c r="AK105" s="417" t="n">
        <f aca="false">VLOOKUP($F$104,$F$101:$AL$103,AK99,FALSE())</f>
      </c>
      <c r="AL105" s="417" t="n">
        <f aca="false">VLOOKUP($F$104,$F$101:$AL$103,AL99,FALSE())</f>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c>
      <c r="D116" s="405" t="s">
        <v>1412</v>
      </c>
    </row>
    <row r="117" customFormat="false" ht="15.75" hidden="true" customHeight="false" outlineLevel="0" collapsed="false">
      <c r="A117" s="405" t="s">
        <v>1413</v>
      </c>
      <c r="B117" s="405" t="n">
        <v>2</v>
      </c>
      <c r="C117" s="398" t="n">
        <f aca="false">D40</f>
      </c>
      <c r="D117" s="405" t="s">
        <v>1414</v>
      </c>
    </row>
    <row r="118" customFormat="false" ht="15.75" hidden="true" customHeight="false" outlineLevel="0" collapsed="false">
      <c r="A118" s="405" t="s">
        <v>1408</v>
      </c>
      <c r="B118" s="405" t="n">
        <f aca="false">VLOOKUP(InputDataA_GeneralAssumptions!D60,A116:B117,2,FALSE())</f>
      </c>
      <c r="C118" s="405"/>
      <c r="D118" s="405"/>
    </row>
    <row r="119" customFormat="false" ht="15.75" hidden="true" customHeight="false" outlineLevel="0" collapsed="false">
      <c r="A119" s="405" t="str">
        <f aca="false">InputDataA_GeneralAssumptions!D60</f>
      </c>
      <c r="B119" s="405" t="n">
        <f aca="false">VLOOKUP(B118,B116:C117,2,FALSE())</f>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c>
      <c r="J127" s="468" t="n">
        <f aca="false">F62</f>
      </c>
      <c r="K127" s="468" t="n">
        <f aca="false">G62</f>
      </c>
      <c r="L127" s="468" t="n">
        <f aca="false">H62</f>
      </c>
      <c r="M127" s="469" t="n">
        <f aca="false">D62</f>
      </c>
      <c r="O127" s="470" t="str">
        <f aca="false">B62</f>
      </c>
      <c r="P127" s="405" t="n">
        <v>1</v>
      </c>
      <c r="Q127" s="388" t="n">
        <f aca="false">I62</f>
      </c>
    </row>
    <row r="128" customFormat="false" ht="15.75" hidden="true" customHeight="false" outlineLevel="0" collapsed="false">
      <c r="A128" s="471" t="s">
        <v>1425</v>
      </c>
      <c r="B128" s="471" t="n">
        <v>1</v>
      </c>
      <c r="C128" s="398" t="n">
        <f aca="false">D62</f>
      </c>
      <c r="D128" s="472" t="s">
        <v>1420</v>
      </c>
      <c r="E128" s="473" t="n">
        <v>1</v>
      </c>
      <c r="F128" s="474"/>
      <c r="G128" s="388" t="n">
        <v>2</v>
      </c>
      <c r="H128" s="390" t="s">
        <v>312</v>
      </c>
      <c r="I128" s="467" t="n">
        <f aca="false">E64</f>
      </c>
      <c r="J128" s="468" t="n">
        <f aca="false">F64</f>
      </c>
      <c r="K128" s="468" t="n">
        <f aca="false">G64</f>
      </c>
      <c r="L128" s="468" t="n">
        <f aca="false">H64</f>
      </c>
      <c r="M128" s="469" t="n">
        <f aca="false">D64</f>
      </c>
      <c r="O128" s="470" t="str">
        <f aca="false">B63</f>
      </c>
      <c r="P128" s="405" t="n">
        <v>2</v>
      </c>
      <c r="Q128" s="388" t="n">
        <f aca="false">I63</f>
      </c>
    </row>
    <row r="129" customFormat="false" ht="15.75" hidden="true" customHeight="false" outlineLevel="0" collapsed="false">
      <c r="A129" s="471" t="s">
        <v>1426</v>
      </c>
      <c r="B129" s="471" t="n">
        <v>2</v>
      </c>
      <c r="C129" s="398" t="n">
        <f aca="false">D64</f>
      </c>
      <c r="D129" s="473" t="s">
        <v>251</v>
      </c>
      <c r="E129" s="473" t="n">
        <v>2</v>
      </c>
      <c r="F129" s="474"/>
      <c r="G129" s="388" t="n">
        <v>3</v>
      </c>
      <c r="H129" s="390" t="s">
        <v>1385</v>
      </c>
      <c r="I129" s="475" t="n">
        <f aca="false">D66</f>
      </c>
      <c r="J129" s="475" t="n">
        <f aca="false">$D$66</f>
      </c>
      <c r="K129" s="475" t="n">
        <f aca="false">$D$66</f>
      </c>
      <c r="L129" s="475" t="n">
        <f aca="false">$D$66</f>
      </c>
      <c r="M129" s="475" t="n">
        <f aca="false">D66</f>
      </c>
      <c r="O129" s="389" t="s">
        <v>1427</v>
      </c>
      <c r="P129" s="405" t="n">
        <f aca="false">VLOOKUP(InputDataB_ModelSpecAssumptions!C14,O127:P128,2,FALSE())</f>
      </c>
      <c r="Q129" s="388" t="n">
        <f aca="false">VLOOKUP(InputDataB_ModelSpecAssumptions!C14,O127:Q128,3,FALSE())</f>
      </c>
    </row>
    <row r="130" customFormat="false" ht="15.75" hidden="true" customHeight="false" outlineLevel="0" collapsed="false">
      <c r="A130" s="471" t="s">
        <v>1428</v>
      </c>
      <c r="B130" s="471" t="n">
        <v>3</v>
      </c>
      <c r="C130" s="476" t="n">
        <f aca="false">D66</f>
      </c>
      <c r="D130" s="473" t="s">
        <v>1421</v>
      </c>
      <c r="E130" s="473" t="n">
        <v>3</v>
      </c>
      <c r="F130" s="474"/>
      <c r="G130" s="388" t="n">
        <v>4</v>
      </c>
      <c r="H130" s="390" t="s">
        <v>1429</v>
      </c>
      <c r="I130" s="477" t="n">
        <f aca="false">D68</f>
      </c>
      <c r="J130" s="477" t="n">
        <f aca="false">D68</f>
      </c>
      <c r="K130" s="477" t="n">
        <f aca="false">D68</f>
      </c>
      <c r="L130" s="477" t="n">
        <f aca="false">D68</f>
      </c>
      <c r="M130" s="477" t="n">
        <f aca="false">D68</f>
      </c>
      <c r="O130" s="389" t="str">
        <f aca="false">InputDataB_ModelSpecAssumptions!C14</f>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c>
      <c r="C133" s="405"/>
      <c r="D133" s="405" t="s">
        <v>1427</v>
      </c>
      <c r="E133" s="405" t="n">
        <f aca="false">VLOOKUP(InputDataB_ModelSpecAssumptions!$C$16,D128:E132,2,FALSE())</f>
      </c>
      <c r="I133" s="388" t="n">
        <v>1</v>
      </c>
      <c r="J133" s="388" t="n">
        <v>2</v>
      </c>
      <c r="K133" s="388" t="n">
        <v>3</v>
      </c>
      <c r="L133" s="388" t="n">
        <v>4</v>
      </c>
      <c r="M133" s="388" t="n">
        <v>5</v>
      </c>
    </row>
    <row r="134" customFormat="false" ht="15.75" hidden="true" customHeight="false" outlineLevel="0" collapsed="false">
      <c r="A134" s="404" t="str">
        <f aca="false">InputDataB_ModelSpecAssumptions!D20</f>
      </c>
      <c r="B134" s="404" t="n">
        <f aca="false">VLOOKUP(B133,B128:C131,2,FALSE())</f>
      </c>
      <c r="C134" s="405"/>
      <c r="D134" s="405" t="s">
        <v>1431</v>
      </c>
      <c r="E134" s="423" t="n">
        <f aca="false">IF(P129=1,INDEX($I$127:$M$130,$B$133,$E$133),INDEX($I$135:$M$138,$B$133,$E$133))</f>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c>
      <c r="J135" s="468" t="n">
        <f aca="false">F63</f>
      </c>
      <c r="K135" s="468" t="n">
        <f aca="false">G63</f>
      </c>
      <c r="L135" s="468" t="n">
        <f aca="false">H63</f>
      </c>
      <c r="M135" s="469" t="n">
        <f aca="false">D63</f>
      </c>
    </row>
    <row r="136" customFormat="false" ht="15.75" hidden="true" customHeight="false" outlineLevel="0" collapsed="false">
      <c r="G136" s="388" t="n">
        <v>2</v>
      </c>
      <c r="H136" s="390" t="s">
        <v>312</v>
      </c>
      <c r="I136" s="467" t="n">
        <f aca="false">E65</f>
      </c>
      <c r="J136" s="468" t="n">
        <f aca="false">F65</f>
      </c>
      <c r="K136" s="468" t="n">
        <f aca="false">G65</f>
      </c>
      <c r="L136" s="468" t="n">
        <f aca="false">H65</f>
      </c>
      <c r="M136" s="469" t="n">
        <f aca="false">D65</f>
      </c>
    </row>
    <row r="137" customFormat="false" ht="15.75" hidden="true" customHeight="false" outlineLevel="0" collapsed="false">
      <c r="A137" s="389" t="s">
        <v>1432</v>
      </c>
      <c r="B137" s="389" t="s">
        <v>1406</v>
      </c>
      <c r="C137" s="389" t="s">
        <v>1407</v>
      </c>
      <c r="D137" s="389" t="s">
        <v>287</v>
      </c>
      <c r="G137" s="388" t="n">
        <v>3</v>
      </c>
      <c r="H137" s="390" t="s">
        <v>1385</v>
      </c>
      <c r="I137" s="475" t="n">
        <f aca="false">$D$67</f>
      </c>
      <c r="J137" s="475" t="n">
        <f aca="false">$D$67</f>
      </c>
      <c r="K137" s="475" t="n">
        <f aca="false">$D$67</f>
      </c>
      <c r="L137" s="475" t="n">
        <f aca="false">$D$67</f>
      </c>
      <c r="M137" s="475" t="n">
        <f aca="false">$D$67</f>
      </c>
    </row>
    <row r="138" customFormat="false" ht="15.75" hidden="true" customHeight="false" outlineLevel="0" collapsed="false">
      <c r="A138" s="405" t="str">
        <f aca="false">B4</f>
      </c>
      <c r="B138" s="405" t="n">
        <v>1</v>
      </c>
      <c r="C138" s="476" t="n">
        <f aca="false">D4</f>
      </c>
      <c r="D138" s="405" t="str">
        <f aca="false">K4</f>
      </c>
      <c r="G138" s="388" t="n">
        <v>4</v>
      </c>
      <c r="H138" s="390" t="s">
        <v>1429</v>
      </c>
      <c r="I138" s="475" t="n">
        <f aca="false">$D$68</f>
      </c>
      <c r="J138" s="475" t="n">
        <f aca="false">$D$68</f>
      </c>
      <c r="K138" s="475" t="n">
        <f aca="false">$D$68</f>
      </c>
      <c r="L138" s="475" t="n">
        <f aca="false">$D$68</f>
      </c>
      <c r="M138" s="475" t="n">
        <f aca="false">$D$68</f>
      </c>
    </row>
    <row r="139" customFormat="false" ht="15.75" hidden="true" customHeight="false" outlineLevel="0" collapsed="false">
      <c r="A139" s="405" t="str">
        <f aca="false">B5</f>
      </c>
      <c r="B139" s="405" t="n">
        <f aca="false">B138+1</f>
      </c>
      <c r="C139" s="476" t="n">
        <f aca="false">D5</f>
      </c>
      <c r="D139" s="405" t="str">
        <f aca="false">K5</f>
      </c>
    </row>
    <row r="140" customFormat="false" ht="15.75" hidden="true" customHeight="false" outlineLevel="0" collapsed="false">
      <c r="A140" s="405" t="s">
        <v>317</v>
      </c>
      <c r="B140" s="405" t="n">
        <v>3</v>
      </c>
      <c r="C140" s="476" t="n">
        <f aca="false">DataSummary!D6</f>
      </c>
      <c r="D140" s="405" t="str">
        <f aca="false">K6</f>
      </c>
    </row>
    <row r="141" customFormat="false" ht="15.75" hidden="true" customHeight="false" outlineLevel="0" collapsed="false">
      <c r="A141" s="405" t="s">
        <v>1427</v>
      </c>
      <c r="B141" s="405" t="n">
        <f aca="false">VLOOKUP(InputDataA_GeneralAssumptions!C12,A138:B140,2,FALSE())</f>
      </c>
      <c r="C141" s="405"/>
      <c r="D141" s="405"/>
    </row>
    <row r="142" customFormat="false" ht="15.75" hidden="true" customHeight="false" outlineLevel="0" collapsed="false">
      <c r="A142" s="404" t="str">
        <f aca="false">InputDataA_GeneralAssumptions!C12</f>
      </c>
      <c r="B142" s="404" t="n">
        <f aca="false">VLOOKUP(B141,B138:C140,2,FALSE())</f>
      </c>
      <c r="C142" s="405"/>
      <c r="D142" s="405" t="str">
        <f aca="false">VLOOKUP(B141,B138:D140,3,FALSE())</f>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c>
      <c r="D145" s="478" t="str">
        <f aca="false">K7</f>
      </c>
    </row>
    <row r="146" customFormat="false" ht="15.75" hidden="true" customHeight="false" outlineLevel="0" collapsed="false">
      <c r="A146" s="405" t="str">
        <f aca="false">B8&amp;" "&amp;C8</f>
      </c>
      <c r="B146" s="405" t="n">
        <f aca="false">B145+1</f>
      </c>
      <c r="C146" s="476" t="str">
        <f aca="false">D8</f>
      </c>
      <c r="D146" s="478" t="str">
        <f aca="false">B8</f>
      </c>
    </row>
    <row r="147" customFormat="false" ht="15.75" hidden="true" customHeight="false" outlineLevel="0" collapsed="false">
      <c r="A147" s="405" t="str">
        <f aca="false">B9&amp;" "&amp;C9</f>
      </c>
      <c r="B147" s="405" t="n">
        <f aca="false">B146+1</f>
      </c>
      <c r="C147" s="476" t="str">
        <f aca="false">D9</f>
      </c>
      <c r="D147" s="478" t="str">
        <f aca="false">B9</f>
      </c>
    </row>
    <row r="148" customFormat="false" ht="15.75" hidden="true" customHeight="false" outlineLevel="0" collapsed="false">
      <c r="A148" s="405" t="str">
        <f aca="false">B10&amp;" "&amp;C10</f>
      </c>
      <c r="B148" s="405" t="n">
        <f aca="false">B147+1</f>
      </c>
      <c r="C148" s="476" t="str">
        <f aca="false">D10</f>
      </c>
      <c r="D148" s="478" t="str">
        <f aca="false">B10</f>
      </c>
    </row>
    <row r="149" customFormat="false" ht="15.75" hidden="true" customHeight="false" outlineLevel="0" collapsed="false">
      <c r="A149" s="405" t="str">
        <f aca="false">B11&amp;" "&amp;C11</f>
      </c>
      <c r="B149" s="405" t="n">
        <f aca="false">B148+1</f>
      </c>
      <c r="C149" s="476" t="str">
        <f aca="false">D11</f>
      </c>
      <c r="D149" s="478" t="str">
        <f aca="false">B11</f>
      </c>
    </row>
    <row r="150" customFormat="false" ht="15.75" hidden="true" customHeight="false" outlineLevel="0" collapsed="false">
      <c r="A150" s="405" t="str">
        <f aca="false">B12&amp;" "&amp;C12</f>
      </c>
      <c r="B150" s="405" t="n">
        <f aca="false">B149+1</f>
      </c>
      <c r="C150" s="476" t="n">
        <f aca="false">D12</f>
      </c>
      <c r="D150" s="478" t="str">
        <f aca="false">K12</f>
      </c>
    </row>
    <row r="151" customFormat="false" ht="15.75" hidden="true" customHeight="false" outlineLevel="0" collapsed="false">
      <c r="A151" s="405" t="str">
        <f aca="false">B13&amp;" "&amp;C13</f>
      </c>
      <c r="B151" s="405" t="n">
        <f aca="false">B150+1</f>
      </c>
      <c r="C151" s="476" t="n">
        <f aca="false">D13</f>
      </c>
      <c r="D151" s="478" t="str">
        <f aca="false">B13</f>
      </c>
    </row>
    <row r="152" customFormat="false" ht="15.75" hidden="true" customHeight="false" outlineLevel="0" collapsed="false">
      <c r="A152" s="405" t="str">
        <f aca="false">B14&amp;" "&amp;C14</f>
      </c>
      <c r="B152" s="405" t="n">
        <f aca="false">B151+1</f>
      </c>
      <c r="C152" s="476" t="n">
        <f aca="false">D14</f>
      </c>
      <c r="D152" s="478" t="str">
        <f aca="false">B14</f>
      </c>
    </row>
    <row r="153" customFormat="false" ht="15.75" hidden="true" customHeight="false" outlineLevel="0" collapsed="false">
      <c r="A153" s="405" t="str">
        <f aca="false">B15&amp;" "&amp;C15</f>
      </c>
      <c r="B153" s="405" t="n">
        <f aca="false">B152+1</f>
      </c>
      <c r="C153" s="476" t="n">
        <f aca="false">D15</f>
      </c>
      <c r="D153" s="478" t="str">
        <f aca="false">B15</f>
      </c>
    </row>
    <row r="154" customFormat="false" ht="15.75" hidden="true" customHeight="false" outlineLevel="0" collapsed="false">
      <c r="A154" s="405" t="str">
        <f aca="false">B16&amp;" "&amp;C16</f>
      </c>
      <c r="B154" s="405" t="n">
        <f aca="false">B153+1</f>
      </c>
      <c r="C154" s="476" t="n">
        <f aca="false">D16</f>
      </c>
      <c r="D154" s="478" t="str">
        <f aca="false">B16</f>
      </c>
    </row>
    <row r="155" customFormat="false" ht="15.75" hidden="true" customHeight="false" outlineLevel="0" collapsed="false">
      <c r="A155" s="405" t="str">
        <f aca="false">B17&amp;" "&amp;C17</f>
      </c>
      <c r="B155" s="405" t="n">
        <f aca="false">B154+1</f>
      </c>
      <c r="C155" s="476" t="n">
        <f aca="false">D17</f>
      </c>
      <c r="D155" s="478" t="str">
        <f aca="false">K17</f>
      </c>
    </row>
    <row r="156" customFormat="false" ht="15.75" hidden="true" customHeight="false" outlineLevel="0" collapsed="false">
      <c r="A156" s="405" t="str">
        <f aca="false">B18&amp;" "&amp;C18</f>
      </c>
      <c r="B156" s="405" t="n">
        <f aca="false">B155+1</f>
      </c>
      <c r="C156" s="476" t="str">
        <f aca="false">D18</f>
      </c>
      <c r="D156" s="478" t="str">
        <f aca="false">K17</f>
      </c>
    </row>
    <row r="157" customFormat="false" ht="15.75" hidden="true" customHeight="false" outlineLevel="0" collapsed="false">
      <c r="A157" s="405" t="str">
        <f aca="false">B19&amp;" "&amp;C19</f>
      </c>
      <c r="B157" s="405" t="n">
        <f aca="false">B156+1</f>
      </c>
      <c r="C157" s="476" t="str">
        <f aca="false">D19</f>
      </c>
      <c r="D157" s="478" t="str">
        <f aca="false">K17</f>
      </c>
    </row>
    <row r="158" customFormat="false" ht="15.75" hidden="true" customHeight="false" outlineLevel="0" collapsed="false">
      <c r="A158" s="405" t="str">
        <f aca="false">B20&amp;" "&amp;C20</f>
      </c>
      <c r="B158" s="405" t="n">
        <f aca="false">B157+1</f>
      </c>
      <c r="C158" s="476" t="str">
        <f aca="false">D20</f>
      </c>
      <c r="D158" s="478" t="str">
        <f aca="false">K17</f>
      </c>
    </row>
    <row r="159" customFormat="false" ht="15.75" hidden="true" customHeight="false" outlineLevel="0" collapsed="false">
      <c r="A159" s="405" t="str">
        <f aca="false">B21&amp;" "&amp;C21</f>
      </c>
      <c r="B159" s="405" t="n">
        <f aca="false">B158+1</f>
      </c>
      <c r="C159" s="476" t="str">
        <f aca="false">D21</f>
      </c>
      <c r="D159" s="478" t="str">
        <f aca="false">K17</f>
      </c>
    </row>
    <row r="160" customFormat="false" ht="15.75" hidden="true" customHeight="false" outlineLevel="0" collapsed="false">
      <c r="A160" s="405" t="s">
        <v>1427</v>
      </c>
      <c r="B160" s="405" t="n">
        <f aca="false">VLOOKUP(InputDataA_GeneralAssumptions!C15,A145:B159,2,FALSE())</f>
      </c>
      <c r="C160" s="405"/>
      <c r="D160" s="479"/>
    </row>
    <row r="161" customFormat="false" ht="15.75" hidden="true" customHeight="false" outlineLevel="0" collapsed="false">
      <c r="A161" s="405" t="str">
        <f aca="false">InputDataA_GeneralAssumptions!C15</f>
      </c>
      <c r="B161" s="405" t="n">
        <f aca="false">VLOOKUP(B160,B145:C159,2,FALSE())</f>
      </c>
      <c r="C161" s="405"/>
      <c r="D161" s="478" t="str">
        <f aca="false">VLOOKUP(B160,B145:D159,3,FALSE())</f>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c>
      <c r="B166" s="473" t="n">
        <v>1</v>
      </c>
      <c r="C166" s="480" t="n">
        <f aca="false">D26</f>
      </c>
      <c r="D166" s="405" t="str">
        <f aca="false">K26</f>
      </c>
    </row>
    <row r="167" customFormat="false" ht="15.75" hidden="true" customHeight="false" outlineLevel="0" collapsed="false">
      <c r="A167" s="473" t="s">
        <v>1435</v>
      </c>
      <c r="B167" s="473" t="n">
        <f aca="false">B166+1</f>
      </c>
      <c r="C167" s="480" t="n">
        <f aca="false">H26</f>
      </c>
      <c r="D167" s="405" t="str">
        <f aca="false">K26</f>
      </c>
    </row>
    <row r="168" customFormat="false" ht="15.75" hidden="true" customHeight="false" outlineLevel="0" collapsed="false">
      <c r="A168" s="473" t="s">
        <v>1436</v>
      </c>
      <c r="B168" s="473" t="n">
        <f aca="false">B167+1</f>
      </c>
      <c r="C168" s="480" t="n">
        <f aca="false">G26</f>
      </c>
      <c r="D168" s="405" t="str">
        <f aca="false">K26</f>
      </c>
    </row>
    <row r="169" customFormat="false" ht="15.75" hidden="true" customHeight="false" outlineLevel="0" collapsed="false">
      <c r="A169" s="473" t="s">
        <v>1437</v>
      </c>
      <c r="B169" s="473" t="n">
        <f aca="false">B168+1</f>
      </c>
      <c r="C169" s="480" t="n">
        <f aca="false">F26</f>
      </c>
      <c r="D169" s="405" t="str">
        <f aca="false">K26</f>
      </c>
    </row>
    <row r="170" customFormat="false" ht="15.75" hidden="true" customHeight="false" outlineLevel="0" collapsed="false">
      <c r="A170" s="473" t="s">
        <v>1438</v>
      </c>
      <c r="B170" s="473" t="n">
        <f aca="false">B169+1</f>
      </c>
      <c r="C170" s="480" t="n">
        <f aca="false">E26</f>
      </c>
      <c r="D170" s="405" t="str">
        <f aca="false">K26</f>
      </c>
    </row>
    <row r="171" customFormat="false" ht="15.75" hidden="true" customHeight="false" outlineLevel="0" collapsed="false">
      <c r="A171" s="473" t="str">
        <f aca="false">B27&amp;" "&amp;I27</f>
      </c>
      <c r="B171" s="473" t="n">
        <f aca="false">B170+1</f>
      </c>
      <c r="C171" s="480" t="n">
        <f aca="false">D27</f>
      </c>
      <c r="D171" s="405" t="str">
        <f aca="false">K27</f>
      </c>
    </row>
    <row r="172" customFormat="false" ht="15.75" hidden="true" customHeight="false" outlineLevel="0" collapsed="false">
      <c r="A172" s="473" t="s">
        <v>1439</v>
      </c>
      <c r="B172" s="473" t="n">
        <f aca="false">B171+1</f>
      </c>
      <c r="C172" s="480" t="n">
        <f aca="false">H27</f>
      </c>
      <c r="D172" s="405" t="str">
        <f aca="false">K27</f>
      </c>
    </row>
    <row r="173" customFormat="false" ht="15.75" hidden="true" customHeight="false" outlineLevel="0" collapsed="false">
      <c r="A173" s="473" t="s">
        <v>1440</v>
      </c>
      <c r="B173" s="473" t="n">
        <f aca="false">B172+1</f>
      </c>
      <c r="C173" s="480" t="n">
        <f aca="false">G27</f>
      </c>
      <c r="D173" s="405" t="str">
        <f aca="false">K27</f>
      </c>
    </row>
    <row r="174" customFormat="false" ht="15.75" hidden="true" customHeight="false" outlineLevel="0" collapsed="false">
      <c r="A174" s="473" t="s">
        <v>1441</v>
      </c>
      <c r="B174" s="473" t="n">
        <f aca="false">B173+1</f>
      </c>
      <c r="C174" s="480" t="n">
        <f aca="false">F27</f>
      </c>
      <c r="D174" s="405" t="str">
        <f aca="false">K27</f>
      </c>
    </row>
    <row r="175" customFormat="false" ht="15.75" hidden="true" customHeight="false" outlineLevel="0" collapsed="false">
      <c r="A175" s="473" t="s">
        <v>1442</v>
      </c>
      <c r="B175" s="473" t="n">
        <f aca="false">B174+1</f>
      </c>
      <c r="C175" s="480" t="n">
        <f aca="false">E27</f>
      </c>
      <c r="D175" s="405" t="str">
        <f aca="false">K27</f>
      </c>
      <c r="E175" s="395"/>
      <c r="F175" s="395"/>
    </row>
    <row r="176" customFormat="false" ht="15.75" hidden="true" customHeight="false" outlineLevel="0" collapsed="false">
      <c r="A176" s="473" t="str">
        <f aca="false">B34&amp;" "&amp;I28</f>
      </c>
      <c r="B176" s="473" t="n">
        <f aca="false">B175+1</f>
      </c>
      <c r="C176" s="480" t="n">
        <f aca="false">D28</f>
      </c>
      <c r="D176" s="478" t="str">
        <f aca="false">K28</f>
      </c>
      <c r="E176" s="395"/>
      <c r="F176" s="395"/>
    </row>
    <row r="177" customFormat="false" ht="15.75" hidden="true" customHeight="false" outlineLevel="0" collapsed="false">
      <c r="A177" s="473" t="s">
        <v>1443</v>
      </c>
      <c r="B177" s="473" t="n">
        <f aca="false">B176+1</f>
      </c>
      <c r="C177" s="480" t="n">
        <f aca="false">H28</f>
      </c>
      <c r="D177" s="478" t="str">
        <f aca="false">K28</f>
      </c>
      <c r="E177" s="395"/>
      <c r="F177" s="395"/>
    </row>
    <row r="178" customFormat="false" ht="15.75" hidden="true" customHeight="false" outlineLevel="0" collapsed="false">
      <c r="A178" s="473" t="s">
        <v>1444</v>
      </c>
      <c r="B178" s="473" t="n">
        <f aca="false">B177+1</f>
      </c>
      <c r="C178" s="480" t="n">
        <f aca="false">G28</f>
      </c>
      <c r="D178" s="478" t="str">
        <f aca="false">K28</f>
      </c>
      <c r="E178" s="395"/>
      <c r="F178" s="395"/>
    </row>
    <row r="179" customFormat="false" ht="15.75" hidden="true" customHeight="false" outlineLevel="0" collapsed="false">
      <c r="A179" s="473" t="s">
        <v>123</v>
      </c>
      <c r="B179" s="473" t="n">
        <f aca="false">B178+1</f>
      </c>
      <c r="C179" s="480" t="n">
        <f aca="false">F28</f>
      </c>
      <c r="D179" s="478" t="str">
        <f aca="false">K28</f>
      </c>
      <c r="E179" s="395"/>
      <c r="F179" s="395"/>
    </row>
    <row r="180" customFormat="false" ht="15.75" hidden="true" customHeight="false" outlineLevel="0" collapsed="false">
      <c r="A180" s="473" t="s">
        <v>1445</v>
      </c>
      <c r="B180" s="473" t="n">
        <f aca="false">B179+1</f>
      </c>
      <c r="C180" s="480" t="n">
        <f aca="false">E28</f>
      </c>
      <c r="D180" s="478" t="str">
        <f aca="false">K28</f>
      </c>
      <c r="E180" s="395"/>
      <c r="F180" s="395"/>
    </row>
    <row r="181" customFormat="false" ht="15.75" hidden="true" customHeight="false" outlineLevel="0" collapsed="false">
      <c r="A181" s="473" t="s">
        <v>1427</v>
      </c>
      <c r="B181" s="473" t="n">
        <f aca="false">VLOOKUP(InputDataA_GeneralAssumptions!C21,A166:B180,2,FALSE())</f>
      </c>
      <c r="C181" s="473"/>
      <c r="D181" s="405"/>
    </row>
    <row r="182" customFormat="false" ht="15.75" hidden="true" customHeight="false" outlineLevel="0" collapsed="false">
      <c r="A182" s="405" t="str">
        <f aca="false">InputDataA_GeneralAssumptions!C21</f>
      </c>
      <c r="B182" s="413" t="n">
        <f aca="false">VLOOKUP(B181,B166:C180,2,FALSE())</f>
      </c>
      <c r="C182" s="405"/>
      <c r="D182" s="405" t="str">
        <f aca="false">VLOOKUP(B181,B166:D180,3,FALSE())</f>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c>
      <c r="B186" s="405" t="n">
        <v>1</v>
      </c>
      <c r="C186" s="481" t="n">
        <f aca="false">D22</f>
      </c>
      <c r="D186" s="405" t="str">
        <f aca="false">K22</f>
      </c>
    </row>
    <row r="187" customFormat="false" ht="15.75" hidden="true" customHeight="false" outlineLevel="0" collapsed="false">
      <c r="A187" s="405" t="str">
        <f aca="false">B23</f>
      </c>
      <c r="B187" s="405" t="n">
        <f aca="false">B186+1</f>
      </c>
      <c r="C187" s="481" t="n">
        <f aca="false">D23</f>
      </c>
      <c r="D187" s="405" t="str">
        <f aca="false">K23</f>
      </c>
    </row>
    <row r="188" customFormat="false" ht="15.75" hidden="true" customHeight="false" outlineLevel="0" collapsed="false">
      <c r="A188" s="405" t="s">
        <v>317</v>
      </c>
      <c r="B188" s="405" t="n">
        <v>3</v>
      </c>
      <c r="C188" s="407" t="n">
        <f aca="false">D24</f>
      </c>
      <c r="D188" s="405" t="str">
        <f aca="false">B24</f>
      </c>
    </row>
    <row r="189" customFormat="false" ht="15.75" hidden="true" customHeight="false" outlineLevel="0" collapsed="false">
      <c r="A189" s="405" t="str">
        <f aca="false">B25</f>
      </c>
      <c r="B189" s="405" t="n">
        <v>4</v>
      </c>
      <c r="C189" s="481" t="n">
        <f aca="false">D25</f>
      </c>
      <c r="D189" s="405" t="str">
        <f aca="false">K25</f>
      </c>
    </row>
    <row r="190" customFormat="false" ht="15.75" hidden="true" customHeight="false" outlineLevel="0" collapsed="false">
      <c r="A190" s="405" t="s">
        <v>1408</v>
      </c>
      <c r="B190" s="405" t="n">
        <f aca="false">VLOOKUP(InputDataA_GeneralAssumptions!H12,A186:B189,2,FALSE())</f>
      </c>
      <c r="C190" s="405"/>
      <c r="D190" s="405"/>
    </row>
    <row r="191" customFormat="false" ht="15.75" hidden="true" customHeight="false" outlineLevel="0" collapsed="false">
      <c r="A191" s="405" t="str">
        <f aca="false">InputDataA_GeneralAssumptions!H12</f>
      </c>
      <c r="B191" s="478" t="n">
        <f aca="false">VLOOKUP(B190,B186:C189,2,FALSE())</f>
      </c>
      <c r="C191" s="405"/>
      <c r="D191" s="405" t="str">
        <f aca="false">VLOOKUP(B190,B186:D189,3,FALSE())</f>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c>
      <c r="B195" s="415" t="n">
        <v>1</v>
      </c>
      <c r="C195" s="483" t="n">
        <f aca="false">D32</f>
      </c>
      <c r="D195" s="478" t="str">
        <f aca="false">K32</f>
      </c>
    </row>
    <row r="196" customFormat="false" ht="15.75" hidden="true" customHeight="false" outlineLevel="0" collapsed="false">
      <c r="A196" s="405" t="s">
        <v>1435</v>
      </c>
      <c r="B196" s="405" t="n">
        <f aca="false">B195+1</f>
      </c>
      <c r="C196" s="413" t="n">
        <f aca="false">H32</f>
      </c>
      <c r="D196" s="478" t="str">
        <f aca="false">K32</f>
      </c>
    </row>
    <row r="197" customFormat="false" ht="15.75" hidden="true" customHeight="false" outlineLevel="0" collapsed="false">
      <c r="A197" s="405" t="s">
        <v>1436</v>
      </c>
      <c r="B197" s="405" t="n">
        <f aca="false">B196+1</f>
      </c>
      <c r="C197" s="413" t="n">
        <f aca="false">G32</f>
      </c>
      <c r="D197" s="478" t="str">
        <f aca="false">K32</f>
      </c>
    </row>
    <row r="198" customFormat="false" ht="15.75" hidden="true" customHeight="false" outlineLevel="0" collapsed="false">
      <c r="A198" s="405" t="s">
        <v>1437</v>
      </c>
      <c r="B198" s="405" t="n">
        <f aca="false">B197+1</f>
      </c>
      <c r="C198" s="413" t="n">
        <f aca="false">F32</f>
      </c>
      <c r="D198" s="478" t="str">
        <f aca="false">K32</f>
      </c>
    </row>
    <row r="199" customFormat="false" ht="15.75" hidden="true" customHeight="false" outlineLevel="0" collapsed="false">
      <c r="A199" s="405" t="s">
        <v>1438</v>
      </c>
      <c r="B199" s="405" t="n">
        <f aca="false">B198+1</f>
      </c>
      <c r="C199" s="413" t="n">
        <f aca="false">E32</f>
      </c>
      <c r="D199" s="478" t="str">
        <f aca="false">K32</f>
      </c>
    </row>
    <row r="200" customFormat="false" ht="15.75" hidden="true" customHeight="false" outlineLevel="0" collapsed="false">
      <c r="A200" s="405" t="str">
        <f aca="false">B33&amp;" "&amp;I33</f>
      </c>
      <c r="B200" s="405" t="n">
        <f aca="false">B199+1</f>
      </c>
      <c r="C200" s="476" t="n">
        <f aca="false">D33</f>
      </c>
      <c r="D200" s="405" t="str">
        <f aca="false">K33</f>
      </c>
    </row>
    <row r="201" customFormat="false" ht="15.75" hidden="true" customHeight="false" outlineLevel="0" collapsed="false">
      <c r="A201" s="405" t="s">
        <v>1439</v>
      </c>
      <c r="B201" s="405" t="n">
        <f aca="false">B200+1</f>
      </c>
      <c r="C201" s="414" t="n">
        <f aca="false">H33</f>
      </c>
      <c r="D201" s="405" t="str">
        <f aca="false">K33</f>
      </c>
    </row>
    <row r="202" customFormat="false" ht="15.75" hidden="true" customHeight="false" outlineLevel="0" collapsed="false">
      <c r="A202" s="405" t="s">
        <v>1440</v>
      </c>
      <c r="B202" s="405" t="n">
        <f aca="false">B201+1</f>
      </c>
      <c r="C202" s="414" t="n">
        <f aca="false">G33</f>
      </c>
      <c r="D202" s="405" t="str">
        <f aca="false">K33</f>
      </c>
    </row>
    <row r="203" customFormat="false" ht="15.75" hidden="true" customHeight="false" outlineLevel="0" collapsed="false">
      <c r="A203" s="405" t="s">
        <v>1441</v>
      </c>
      <c r="B203" s="405" t="n">
        <f aca="false">B202+1</f>
      </c>
      <c r="C203" s="414" t="n">
        <f aca="false">F33</f>
      </c>
      <c r="D203" s="405" t="str">
        <f aca="false">K33</f>
      </c>
    </row>
    <row r="204" customFormat="false" ht="15.75" hidden="true" customHeight="false" outlineLevel="0" collapsed="false">
      <c r="A204" s="405" t="s">
        <v>1442</v>
      </c>
      <c r="B204" s="405" t="n">
        <f aca="false">B203+1</f>
      </c>
      <c r="C204" s="414" t="n">
        <f aca="false">E33</f>
      </c>
      <c r="D204" s="405" t="str">
        <f aca="false">K33</f>
      </c>
    </row>
    <row r="205" customFormat="false" ht="15.75" hidden="true" customHeight="false" outlineLevel="0" collapsed="false">
      <c r="A205" s="473" t="s">
        <v>1448</v>
      </c>
      <c r="B205" s="405" t="n">
        <f aca="false">B204+1</f>
      </c>
      <c r="C205" s="414" t="n">
        <f aca="false">D34</f>
      </c>
      <c r="D205" s="405" t="str">
        <f aca="false">K34</f>
      </c>
    </row>
    <row r="206" customFormat="false" ht="15.75" hidden="true" customHeight="false" outlineLevel="0" collapsed="false">
      <c r="A206" s="473" t="s">
        <v>1443</v>
      </c>
      <c r="B206" s="405" t="n">
        <f aca="false">B205+1</f>
      </c>
      <c r="C206" s="414" t="n">
        <f aca="false">H34</f>
      </c>
      <c r="D206" s="405" t="str">
        <f aca="false">K34</f>
      </c>
    </row>
    <row r="207" customFormat="false" ht="15.75" hidden="true" customHeight="false" outlineLevel="0" collapsed="false">
      <c r="A207" s="473" t="s">
        <v>1444</v>
      </c>
      <c r="B207" s="405" t="n">
        <f aca="false">B206+1</f>
      </c>
      <c r="C207" s="414" t="n">
        <f aca="false">G34</f>
      </c>
      <c r="D207" s="405" t="str">
        <f aca="false">K34</f>
      </c>
    </row>
    <row r="208" customFormat="false" ht="15.75" hidden="true" customHeight="false" outlineLevel="0" collapsed="false">
      <c r="A208" s="473" t="s">
        <v>123</v>
      </c>
      <c r="B208" s="405" t="n">
        <f aca="false">B207+1</f>
      </c>
      <c r="C208" s="414" t="n">
        <f aca="false">F34</f>
      </c>
      <c r="D208" s="405" t="str">
        <f aca="false">K34</f>
      </c>
    </row>
    <row r="209" customFormat="false" ht="15.75" hidden="true" customHeight="false" outlineLevel="0" collapsed="false">
      <c r="A209" s="473" t="s">
        <v>1445</v>
      </c>
      <c r="B209" s="405" t="n">
        <f aca="false">B208+1</f>
      </c>
      <c r="C209" s="414" t="n">
        <f aca="false">E34</f>
      </c>
      <c r="D209" s="405" t="str">
        <f aca="false">K34</f>
      </c>
    </row>
    <row r="210" customFormat="false" ht="15.75" hidden="true" customHeight="false" outlineLevel="0" collapsed="false">
      <c r="A210" s="405" t="s">
        <v>1427</v>
      </c>
      <c r="B210" s="405" t="n">
        <f aca="false">VLOOKUP(InputDataA_GeneralAssumptions!C30,A195:B209,2,FALSE())</f>
      </c>
      <c r="C210" s="405"/>
      <c r="D210" s="405"/>
    </row>
    <row r="211" customFormat="false" ht="15.75" hidden="true" customHeight="false" outlineLevel="0" collapsed="false">
      <c r="A211" s="405" t="str">
        <f aca="false">InputDataA_GeneralAssumptions!C30</f>
      </c>
      <c r="B211" s="413" t="n">
        <f aca="false">VLOOKUP(B210,B195:C209,2,FALSE())</f>
      </c>
      <c r="C211" s="405"/>
      <c r="D211" s="405" t="str">
        <f aca="false">VLOOKUP(B210,B195:D209,3,FALSE())</f>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c>
      <c r="B215" s="405" t="n">
        <v>1</v>
      </c>
      <c r="C215" s="413" t="n">
        <f aca="false">D38</f>
      </c>
      <c r="D215" s="405" t="str">
        <f aca="false">K38</f>
      </c>
    </row>
    <row r="216" customFormat="false" ht="15.75" hidden="true" customHeight="false" outlineLevel="0" collapsed="false">
      <c r="A216" s="405" t="str">
        <f aca="false">B38&amp;" "&amp;H3</f>
      </c>
      <c r="B216" s="405" t="n">
        <f aca="false">B215+1</f>
      </c>
      <c r="C216" s="413" t="n">
        <f aca="false">H38</f>
      </c>
      <c r="D216" s="405" t="str">
        <f aca="false">K38</f>
      </c>
    </row>
    <row r="217" customFormat="false" ht="15.75" hidden="true" customHeight="false" outlineLevel="0" collapsed="false">
      <c r="A217" s="405" t="str">
        <f aca="false">B38&amp;" "&amp;G3</f>
      </c>
      <c r="B217" s="405" t="n">
        <f aca="false">B216+1</f>
      </c>
      <c r="C217" s="413" t="n">
        <f aca="false">G38</f>
      </c>
      <c r="D217" s="405" t="str">
        <f aca="false">K38</f>
      </c>
      <c r="G217" s="424"/>
      <c r="H217" s="424"/>
    </row>
    <row r="218" customFormat="false" ht="15.75" hidden="true" customHeight="false" outlineLevel="0" collapsed="false">
      <c r="A218" s="405" t="str">
        <f aca="false">B38&amp;" "&amp;F3</f>
      </c>
      <c r="B218" s="405" t="n">
        <f aca="false">B217+1</f>
      </c>
      <c r="C218" s="413" t="n">
        <f aca="false">F38</f>
      </c>
      <c r="D218" s="405" t="str">
        <f aca="false">K38</f>
      </c>
      <c r="G218" s="424"/>
      <c r="H218" s="424"/>
    </row>
    <row r="219" customFormat="false" ht="15.75" hidden="true" customHeight="false" outlineLevel="0" collapsed="false">
      <c r="A219" s="405" t="str">
        <f aca="false">B38&amp;" "&amp;E3</f>
      </c>
      <c r="B219" s="405" t="n">
        <f aca="false">B218+1</f>
      </c>
      <c r="C219" s="413" t="n">
        <f aca="false">E38</f>
      </c>
      <c r="D219" s="405" t="str">
        <f aca="false">K38</f>
      </c>
      <c r="G219" s="457"/>
      <c r="H219" s="424"/>
    </row>
    <row r="220" customFormat="false" ht="15.75" hidden="true" customHeight="false" outlineLevel="0" collapsed="false">
      <c r="A220" s="405" t="str">
        <f aca="false">B39&amp;" "&amp;I39</f>
      </c>
      <c r="B220" s="405" t="n">
        <f aca="false">B219+1</f>
      </c>
      <c r="C220" s="414" t="n">
        <f aca="false">D39</f>
      </c>
      <c r="D220" s="405" t="str">
        <f aca="false">K39</f>
      </c>
      <c r="G220" s="424"/>
      <c r="H220" s="424"/>
    </row>
    <row r="221" customFormat="false" ht="15.75" hidden="true" customHeight="false" outlineLevel="0" collapsed="false">
      <c r="A221" s="405" t="str">
        <f aca="false">B39&amp;" "&amp;H3</f>
      </c>
      <c r="B221" s="405" t="n">
        <f aca="false">B220+1</f>
      </c>
      <c r="C221" s="414" t="n">
        <f aca="false">H39</f>
      </c>
      <c r="D221" s="405" t="str">
        <f aca="false">K39</f>
      </c>
      <c r="G221" s="424"/>
      <c r="H221" s="424"/>
    </row>
    <row r="222" customFormat="false" ht="15.75" hidden="true" customHeight="false" outlineLevel="0" collapsed="false">
      <c r="A222" s="405" t="str">
        <f aca="false">B39&amp;" "&amp;G3</f>
      </c>
      <c r="B222" s="405" t="n">
        <f aca="false">B221+1</f>
      </c>
      <c r="C222" s="414" t="n">
        <f aca="false">G41</f>
      </c>
      <c r="D222" s="405" t="str">
        <f aca="false">K39</f>
      </c>
      <c r="G222" s="424"/>
      <c r="H222" s="424"/>
    </row>
    <row r="223" customFormat="false" ht="15.75" hidden="true" customHeight="false" outlineLevel="0" collapsed="false">
      <c r="A223" s="405" t="str">
        <f aca="false">B39&amp;" "&amp;F3</f>
      </c>
      <c r="B223" s="405" t="n">
        <f aca="false">B222+1</f>
      </c>
      <c r="C223" s="414" t="n">
        <f aca="false">F41</f>
      </c>
      <c r="D223" s="405" t="str">
        <f aca="false">K39</f>
      </c>
      <c r="G223" s="424"/>
      <c r="H223" s="424"/>
    </row>
    <row r="224" customFormat="false" ht="15.75" hidden="true" customHeight="false" outlineLevel="0" collapsed="false">
      <c r="A224" s="405" t="str">
        <f aca="false">B39&amp;" "&amp;E3</f>
      </c>
      <c r="B224" s="405" t="n">
        <f aca="false">B223+1</f>
      </c>
      <c r="C224" s="458" t="n">
        <f aca="false">E41</f>
      </c>
      <c r="D224" s="405" t="str">
        <f aca="false">K39</f>
      </c>
      <c r="G224" s="424"/>
      <c r="H224" s="424"/>
    </row>
    <row r="225" customFormat="false" ht="15.75" hidden="true" customHeight="false" outlineLevel="0" collapsed="false">
      <c r="A225" s="405" t="s">
        <v>1427</v>
      </c>
      <c r="B225" s="405" t="n">
        <f aca="false">VLOOKUP(InputDataA_GeneralAssumptions!C65,A215:B224,2,FALSE())</f>
      </c>
      <c r="C225" s="405"/>
      <c r="D225" s="405"/>
      <c r="G225" s="424"/>
      <c r="H225" s="424"/>
    </row>
    <row r="226" customFormat="false" ht="15.75" hidden="true" customHeight="false" outlineLevel="0" collapsed="false">
      <c r="A226" s="405" t="str">
        <f aca="false">InputDataA_GeneralAssumptions!C65</f>
      </c>
      <c r="B226" s="413" t="n">
        <f aca="false">VLOOKUP(B225,B215:C224,2,FALSE())</f>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c>
      <c r="B234" s="405" t="n">
        <v>1</v>
      </c>
      <c r="C234" s="413" t="n">
        <f aca="false">D41</f>
      </c>
    </row>
    <row r="235" customFormat="false" ht="15.75" hidden="true" customHeight="false" outlineLevel="0" collapsed="false">
      <c r="A235" s="405" t="s">
        <v>1422</v>
      </c>
      <c r="B235" s="405" t="n">
        <f aca="false">B234+1</f>
      </c>
      <c r="C235" s="413" t="n">
        <f aca="false">H41</f>
      </c>
    </row>
    <row r="236" customFormat="false" ht="15.75" hidden="true" customHeight="false" outlineLevel="0" collapsed="false">
      <c r="A236" s="405" t="s">
        <v>1421</v>
      </c>
      <c r="B236" s="405" t="n">
        <f aca="false">B235+1</f>
      </c>
      <c r="C236" s="413" t="n">
        <f aca="false">G41</f>
      </c>
    </row>
    <row r="237" customFormat="false" ht="15.75" hidden="true" customHeight="false" outlineLevel="0" collapsed="false">
      <c r="A237" s="405" t="s">
        <v>251</v>
      </c>
      <c r="B237" s="405" t="n">
        <f aca="false">B236+1</f>
      </c>
      <c r="C237" s="413" t="n">
        <f aca="false">F41</f>
      </c>
    </row>
    <row r="238" customFormat="false" ht="15.75" hidden="true" customHeight="false" outlineLevel="0" collapsed="false">
      <c r="A238" s="405" t="s">
        <v>1420</v>
      </c>
      <c r="B238" s="405" t="n">
        <f aca="false">B237+1</f>
      </c>
      <c r="C238" s="413" t="n">
        <f aca="false">E41</f>
      </c>
    </row>
    <row r="239" customFormat="false" ht="15.75" hidden="true" customHeight="false" outlineLevel="0" collapsed="false">
      <c r="A239" s="405" t="s">
        <v>1427</v>
      </c>
      <c r="B239" s="405" t="n">
        <f aca="false">VLOOKUP(InputDataA_GeneralAssumptions!C84,A234:B238,2,FALSE())</f>
      </c>
      <c r="C239" s="405"/>
    </row>
    <row r="240" customFormat="false" ht="15.75" hidden="true" customHeight="false" outlineLevel="0" collapsed="false">
      <c r="A240" s="405" t="n">
        <f aca="false">InputDataA_GeneralAssumptions!C84</f>
      </c>
      <c r="B240" s="413" t="n">
        <f aca="false">VLOOKUP(B239,B234:C238,2,FALSE())</f>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c>
      <c r="E244" s="405" t="str">
        <f aca="false">K53</f>
      </c>
      <c r="F244" s="486" t="n">
        <f aca="false">I53</f>
      </c>
    </row>
    <row r="245" customFormat="false" ht="15.75" hidden="true" customHeight="false" outlineLevel="0" collapsed="false">
      <c r="A245" s="405" t="s">
        <v>1454</v>
      </c>
      <c r="B245" s="485" t="n">
        <v>2</v>
      </c>
      <c r="C245" s="405" t="n">
        <v>3.2</v>
      </c>
      <c r="D245" s="476" t="n">
        <f aca="false">D54</f>
      </c>
      <c r="E245" s="405" t="str">
        <f aca="false">K54</f>
      </c>
      <c r="F245" s="486" t="n">
        <f aca="false">I54</f>
      </c>
    </row>
    <row r="246" customFormat="false" ht="15.75" hidden="true" customHeight="false" outlineLevel="0" collapsed="false">
      <c r="A246" s="405" t="s">
        <v>1455</v>
      </c>
      <c r="B246" s="485" t="n">
        <v>3</v>
      </c>
      <c r="C246" s="405" t="n">
        <v>5.5</v>
      </c>
      <c r="D246" s="476" t="n">
        <f aca="false">D55</f>
      </c>
      <c r="E246" s="405" t="str">
        <f aca="false">K55</f>
      </c>
      <c r="F246" s="486" t="n">
        <f aca="false">I55</f>
      </c>
    </row>
    <row r="247" customFormat="false" ht="15.75" hidden="true" customHeight="false" outlineLevel="0" collapsed="false">
      <c r="A247" s="405" t="s">
        <v>202</v>
      </c>
      <c r="B247" s="485" t="n">
        <v>4</v>
      </c>
      <c r="C247" s="405" t="s">
        <v>1456</v>
      </c>
      <c r="D247" s="476" t="n">
        <f aca="false">D56</f>
      </c>
      <c r="E247" s="405" t="str">
        <f aca="false">K56</f>
      </c>
      <c r="F247" s="486" t="n">
        <f aca="false">I56</f>
      </c>
    </row>
    <row r="248" customFormat="false" ht="15.75" hidden="true" customHeight="false" outlineLevel="0" collapsed="false">
      <c r="A248" s="405" t="s">
        <v>1427</v>
      </c>
      <c r="B248" s="485" t="n">
        <f aca="false">VLOOKUP(InputDataA_GeneralAssumptions!C130,A243:B247,2,FALSE())</f>
      </c>
      <c r="C248" s="405"/>
      <c r="D248" s="405"/>
      <c r="E248" s="405"/>
      <c r="F248" s="405"/>
    </row>
    <row r="249" customFormat="false" ht="15.75" hidden="true" customHeight="false" outlineLevel="0" collapsed="false">
      <c r="A249" s="405" t="str">
        <f aca="false">InputDataA_GeneralAssumptions!C130</f>
      </c>
      <c r="B249" s="485" t="str">
        <f aca="false">VLOOKUP(B248,B243:C247,2,FALSE())</f>
      </c>
      <c r="C249" s="405"/>
      <c r="D249" s="405" t="n">
        <f aca="false">VLOOKUP(B248,B243:D247,3,FALSE())</f>
      </c>
      <c r="E249" s="405" t="str">
        <f aca="false">VLOOKUP(B248,B243:E247,4,FALSE())</f>
      </c>
      <c r="F249" s="405" t="n">
        <f aca="false">VLOOKUP(B248,B243:F247,5,FALSE())</f>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c>
      <c r="D253" s="486" t="n">
        <f aca="false">I57</f>
      </c>
      <c r="E253" s="405" t="n">
        <f aca="false">B57</f>
      </c>
    </row>
    <row r="254" customFormat="false" ht="15.75" hidden="true" customHeight="false" outlineLevel="0" collapsed="false">
      <c r="A254" s="405" t="s">
        <v>212</v>
      </c>
      <c r="B254" s="485" t="n">
        <v>2</v>
      </c>
      <c r="C254" s="476" t="n">
        <f aca="false">D58</f>
      </c>
      <c r="D254" s="486" t="n">
        <f aca="false">I58</f>
      </c>
      <c r="E254" s="405" t="str">
        <f aca="false">K58</f>
      </c>
    </row>
    <row r="255" customFormat="false" ht="15.75" hidden="true" customHeight="false" outlineLevel="0" collapsed="false">
      <c r="A255" s="405" t="s">
        <v>1427</v>
      </c>
      <c r="B255" s="405" t="n">
        <f aca="false">VLOOKUP(InputDataA_GeneralAssumptions!C138,A253:B254,2,FALSE())</f>
      </c>
      <c r="C255" s="405"/>
      <c r="D255" s="405"/>
      <c r="E255" s="405"/>
    </row>
    <row r="256" customFormat="false" ht="15.75" hidden="true" customHeight="false" outlineLevel="0" collapsed="false">
      <c r="A256" s="405" t="str">
        <f aca="false">InputDataA_GeneralAssumptions!C138</f>
      </c>
      <c r="B256" s="405" t="n">
        <f aca="false">VLOOKUP(B255,B253:C254,2,FALSE())</f>
      </c>
      <c r="C256" s="405"/>
      <c r="D256" s="405" t="n">
        <f aca="false">VLOOKUP(B255,B253:D254,3,FALSE())</f>
      </c>
      <c r="E256" s="405" t="str">
        <f aca="false">VLOOKUP(B255,B253:E254,4,FALSE())</f>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c>
      <c r="C262" s="395"/>
      <c r="D262" s="395"/>
      <c r="E262" s="395"/>
    </row>
    <row r="263" customFormat="false" ht="15.75" hidden="true" customHeight="false" outlineLevel="0" collapsed="false">
      <c r="A263" s="405" t="str">
        <f aca="false">InputDataA_GeneralAssumptions!D140</f>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c>
      <c r="B267" s="405" t="n">
        <v>1</v>
      </c>
      <c r="C267" s="398" t="n">
        <f aca="false">D60</f>
      </c>
      <c r="D267" s="478" t="str">
        <f aca="false">$K$60</f>
      </c>
    </row>
    <row r="268" customFormat="false" ht="15.75" hidden="true" customHeight="false" outlineLevel="0" collapsed="false">
      <c r="A268" s="405" t="str">
        <f aca="false">$B$60&amp;" "&amp;H3</f>
      </c>
      <c r="B268" s="405" t="n">
        <f aca="false">B267+1</f>
      </c>
      <c r="C268" s="398" t="n">
        <f aca="false">H60</f>
      </c>
      <c r="D268" s="478" t="str">
        <f aca="false">$K$60</f>
      </c>
    </row>
    <row r="269" customFormat="false" ht="15.75" hidden="true" customHeight="false" outlineLevel="0" collapsed="false">
      <c r="A269" s="405" t="str">
        <f aca="false">$B$60&amp;" "&amp;G3</f>
      </c>
      <c r="B269" s="405" t="n">
        <f aca="false">B268+1</f>
      </c>
      <c r="C269" s="398" t="n">
        <f aca="false">G60</f>
      </c>
      <c r="D269" s="478" t="str">
        <f aca="false">$K$60</f>
      </c>
    </row>
    <row r="270" customFormat="false" ht="15.75" hidden="true" customHeight="false" outlineLevel="0" collapsed="false">
      <c r="A270" s="405" t="str">
        <f aca="false">$B$60&amp;" "&amp;F3</f>
      </c>
      <c r="B270" s="405" t="n">
        <f aca="false">B269+1</f>
      </c>
      <c r="C270" s="398" t="n">
        <f aca="false">F60</f>
      </c>
      <c r="D270" s="478" t="str">
        <f aca="false">$K$60</f>
      </c>
    </row>
    <row r="271" customFormat="false" ht="15.75" hidden="true" customHeight="false" outlineLevel="0" collapsed="false">
      <c r="A271" s="405" t="str">
        <f aca="false">$B$60&amp;" "&amp;E3</f>
      </c>
      <c r="B271" s="405" t="n">
        <f aca="false">B270+1</f>
      </c>
      <c r="C271" s="398" t="n">
        <f aca="false">E60</f>
      </c>
      <c r="D271" s="478" t="str">
        <f aca="false">$K$60</f>
      </c>
    </row>
    <row r="272" customFormat="false" ht="15.75" hidden="true" customHeight="false" outlineLevel="0" collapsed="false">
      <c r="A272" s="405" t="str">
        <f aca="false">$B$61&amp;" "&amp;I61</f>
      </c>
      <c r="B272" s="405" t="n">
        <f aca="false">B271+1</f>
      </c>
      <c r="C272" s="398" t="n">
        <f aca="false">D61</f>
      </c>
      <c r="D272" s="405" t="str">
        <f aca="false">$K$61</f>
      </c>
    </row>
    <row r="273" customFormat="false" ht="15.75" hidden="true" customHeight="false" outlineLevel="0" collapsed="false">
      <c r="A273" s="405" t="str">
        <f aca="false">$B$61&amp;" "&amp;H3</f>
      </c>
      <c r="B273" s="405" t="n">
        <f aca="false">B272+1</f>
      </c>
      <c r="C273" s="398" t="n">
        <f aca="false">H61</f>
      </c>
      <c r="D273" s="405" t="str">
        <f aca="false">$K$61</f>
      </c>
    </row>
    <row r="274" customFormat="false" ht="15.75" hidden="true" customHeight="false" outlineLevel="0" collapsed="false">
      <c r="A274" s="405" t="str">
        <f aca="false">$B$61&amp;" "&amp;G3</f>
      </c>
      <c r="B274" s="405" t="n">
        <f aca="false">B273+1</f>
      </c>
      <c r="C274" s="398" t="n">
        <f aca="false">G61</f>
      </c>
      <c r="D274" s="405" t="str">
        <f aca="false">$K$61</f>
      </c>
    </row>
    <row r="275" customFormat="false" ht="15.75" hidden="true" customHeight="false" outlineLevel="0" collapsed="false">
      <c r="A275" s="405" t="str">
        <f aca="false">$B$61&amp;" "&amp;F3</f>
      </c>
      <c r="B275" s="405" t="n">
        <f aca="false">B274+1</f>
      </c>
      <c r="C275" s="398" t="n">
        <f aca="false">F61</f>
      </c>
      <c r="D275" s="405" t="str">
        <f aca="false">$K$61</f>
      </c>
    </row>
    <row r="276" customFormat="false" ht="15.75" hidden="true" customHeight="false" outlineLevel="0" collapsed="false">
      <c r="A276" s="405" t="str">
        <f aca="false">$B$61&amp;" "&amp;E3</f>
      </c>
      <c r="B276" s="405" t="n">
        <f aca="false">B275+1</f>
      </c>
      <c r="C276" s="398" t="n">
        <f aca="false">E61</f>
      </c>
      <c r="D276" s="405" t="str">
        <f aca="false">$K$61</f>
      </c>
    </row>
    <row r="277" customFormat="false" ht="15.75" hidden="true" customHeight="false" outlineLevel="0" collapsed="false">
      <c r="A277" s="405" t="s">
        <v>1427</v>
      </c>
      <c r="B277" s="405" t="n">
        <f aca="false">VLOOKUP(InputDataB_ModelSpecAssumptions!C5,A267:B276,2,FALSE())</f>
      </c>
      <c r="C277" s="405"/>
      <c r="D277" s="405"/>
    </row>
    <row r="278" customFormat="false" ht="15.75" hidden="true" customHeight="false" outlineLevel="0" collapsed="false">
      <c r="A278" s="405" t="str">
        <f aca="false">InputDataB_ModelSpecAssumptions!C5</f>
      </c>
      <c r="B278" s="398" t="n">
        <f aca="false">VLOOKUP(B277,B267:C276,2,FALSE())</f>
      </c>
      <c r="C278" s="405"/>
      <c r="D278" s="405" t="str">
        <f aca="false">VLOOKUP(B277,B267:D276,3,FALSE())</f>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c>
      <c r="B282" s="485" t="n">
        <v>1</v>
      </c>
      <c r="C282" s="476" t="n">
        <f aca="false">D66</f>
      </c>
      <c r="D282" s="486" t="n">
        <f aca="false">I66</f>
      </c>
    </row>
    <row r="283" customFormat="false" ht="15.75" hidden="true" customHeight="false" outlineLevel="0" collapsed="false">
      <c r="A283" s="405" t="str">
        <f aca="false">B67&amp;" "&amp;I67</f>
      </c>
      <c r="B283" s="488" t="n">
        <v>2</v>
      </c>
      <c r="C283" s="476" t="n">
        <f aca="false">D67</f>
      </c>
      <c r="D283" s="405" t="n">
        <f aca="false">I67</f>
      </c>
    </row>
    <row r="284" customFormat="false" ht="15.75" hidden="true" customHeight="false" outlineLevel="0" collapsed="false">
      <c r="A284" s="405" t="s">
        <v>1462</v>
      </c>
      <c r="B284" s="488" t="n">
        <v>3</v>
      </c>
      <c r="C284" s="476" t="n">
        <f aca="false">D68</f>
      </c>
      <c r="D284" s="405" t="n">
        <f aca="false">I68</f>
      </c>
    </row>
    <row r="285" customFormat="false" ht="15.75" hidden="true" customHeight="false" outlineLevel="0" collapsed="false">
      <c r="A285" s="405" t="s">
        <v>1427</v>
      </c>
      <c r="B285" s="485" t="n">
        <f aca="false">VLOOKUP(InputDataA_GeneralAssumptions!H15,A282:B284,2,FALSE())</f>
      </c>
      <c r="C285" s="405"/>
      <c r="D285" s="405"/>
    </row>
    <row r="286" customFormat="false" ht="15.75" hidden="true" customHeight="false" outlineLevel="0" collapsed="false">
      <c r="A286" s="405" t="str">
        <f aca="false">InputDataA_GeneralAssumptions!H15</f>
      </c>
      <c r="B286" s="486" t="n">
        <f aca="false">VLOOKUP(B285,B282:C284,2,FALSE())</f>
      </c>
      <c r="C286" s="405"/>
      <c r="D286" s="405" t="n">
        <f aca="false">VLOOKUP(B285,B282:D284,3,FALSE())</f>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c>
      <c r="B290" s="405" t="n">
        <v>1</v>
      </c>
      <c r="C290" s="398" t="n">
        <f aca="false">D69</f>
      </c>
      <c r="D290" s="478" t="str">
        <f aca="false">$K$69</f>
      </c>
    </row>
    <row r="291" customFormat="false" ht="15.75" hidden="true" customHeight="false" outlineLevel="0" collapsed="false">
      <c r="A291" s="405" t="str">
        <f aca="false">$B$69&amp;" "&amp;H3</f>
      </c>
      <c r="B291" s="405" t="n">
        <f aca="false">B290+1</f>
      </c>
      <c r="C291" s="398" t="n">
        <f aca="false">H69</f>
      </c>
      <c r="D291" s="478" t="str">
        <f aca="false">$K$69</f>
      </c>
    </row>
    <row r="292" customFormat="false" ht="15.75" hidden="true" customHeight="false" outlineLevel="0" collapsed="false">
      <c r="A292" s="405" t="str">
        <f aca="false">$B$69&amp;" "&amp;G3</f>
      </c>
      <c r="B292" s="405" t="n">
        <f aca="false">B291+1</f>
      </c>
      <c r="C292" s="398" t="n">
        <f aca="false">G69</f>
      </c>
      <c r="D292" s="478" t="str">
        <f aca="false">$K$69</f>
      </c>
    </row>
    <row r="293" customFormat="false" ht="15.75" hidden="true" customHeight="false" outlineLevel="0" collapsed="false">
      <c r="A293" s="405" t="str">
        <f aca="false">$B$69&amp;" "&amp;F3</f>
      </c>
      <c r="B293" s="405" t="n">
        <f aca="false">B292+1</f>
      </c>
      <c r="C293" s="398" t="n">
        <f aca="false">F69</f>
      </c>
      <c r="D293" s="478" t="str">
        <f aca="false">$K$69</f>
      </c>
    </row>
    <row r="294" customFormat="false" ht="15.75" hidden="true" customHeight="false" outlineLevel="0" collapsed="false">
      <c r="A294" s="405" t="str">
        <f aca="false">$B$69&amp;" "&amp;E3</f>
      </c>
      <c r="B294" s="405" t="n">
        <f aca="false">B293+1</f>
      </c>
      <c r="C294" s="398" t="n">
        <f aca="false">E69</f>
      </c>
      <c r="D294" s="478" t="str">
        <f aca="false">$K$69</f>
      </c>
    </row>
    <row r="295" customFormat="false" ht="15.75" hidden="true" customHeight="false" outlineLevel="0" collapsed="false">
      <c r="A295" s="405" t="str">
        <f aca="false">$B$70&amp;" "&amp;I70</f>
      </c>
      <c r="B295" s="405" t="n">
        <f aca="false">B294+1</f>
      </c>
      <c r="C295" s="398" t="n">
        <f aca="false">D70</f>
      </c>
      <c r="D295" s="405" t="str">
        <f aca="false">$K$70</f>
      </c>
    </row>
    <row r="296" customFormat="false" ht="15.75" hidden="true" customHeight="false" outlineLevel="0" collapsed="false">
      <c r="A296" s="405" t="str">
        <f aca="false">$B$70&amp;" "&amp;H3</f>
      </c>
      <c r="B296" s="405" t="n">
        <f aca="false">B295+1</f>
      </c>
      <c r="C296" s="398" t="n">
        <f aca="false">H70</f>
      </c>
      <c r="D296" s="405" t="str">
        <f aca="false">$K$70</f>
      </c>
    </row>
    <row r="297" customFormat="false" ht="15.75" hidden="true" customHeight="false" outlineLevel="0" collapsed="false">
      <c r="A297" s="405" t="str">
        <f aca="false">$B$70&amp;" "&amp;G3</f>
      </c>
      <c r="B297" s="405" t="n">
        <f aca="false">B296+1</f>
      </c>
      <c r="C297" s="398" t="n">
        <f aca="false">G70</f>
      </c>
      <c r="D297" s="405" t="str">
        <f aca="false">$K$70</f>
      </c>
    </row>
    <row r="298" customFormat="false" ht="15.75" hidden="true" customHeight="false" outlineLevel="0" collapsed="false">
      <c r="A298" s="405" t="str">
        <f aca="false">$B$70&amp;" "&amp;F3</f>
      </c>
      <c r="B298" s="405" t="n">
        <f aca="false">B297+1</f>
      </c>
      <c r="C298" s="398" t="n">
        <f aca="false">F70</f>
      </c>
      <c r="D298" s="405" t="str">
        <f aca="false">$K$70</f>
      </c>
    </row>
    <row r="299" customFormat="false" ht="15.75" hidden="true" customHeight="false" outlineLevel="0" collapsed="false">
      <c r="A299" s="405" t="str">
        <f aca="false">$B$70&amp;" "&amp;E3</f>
      </c>
      <c r="B299" s="405" t="n">
        <f aca="false">B298+1</f>
      </c>
      <c r="C299" s="398" t="n">
        <f aca="false">E70</f>
      </c>
      <c r="D299" s="405" t="str">
        <f aca="false">$K$70</f>
      </c>
    </row>
    <row r="300" customFormat="false" ht="15.75" hidden="true" customHeight="false" outlineLevel="0" collapsed="false">
      <c r="A300" s="405" t="s">
        <v>1427</v>
      </c>
      <c r="B300" s="405" t="n">
        <f aca="false">VLOOKUP(InputDataB_ModelSpecAssumptions!C27,A290:B299,2,FALSE())</f>
      </c>
      <c r="C300" s="405"/>
      <c r="D300" s="405"/>
    </row>
    <row r="301" customFormat="false" ht="15.75" hidden="true" customHeight="false" outlineLevel="0" collapsed="false">
      <c r="A301" s="405" t="str">
        <f aca="false">InputDataB_ModelSpecAssumptions!C27</f>
      </c>
      <c r="B301" s="398" t="n">
        <f aca="false">VLOOKUP(B300,B290:C299,2,FALSE())</f>
      </c>
      <c r="C301" s="405"/>
      <c r="D301" s="405" t="str">
        <f aca="false">VLOOKUP(B300,B290:D299,3,FALSE())</f>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c>
      <c r="I314" s="489" t="s">
        <v>1468</v>
      </c>
      <c r="J314" s="489" t="s">
        <v>1459</v>
      </c>
      <c r="K314" s="489" t="str">
        <f aca="false">H314&amp;": "&amp;J314</f>
      </c>
    </row>
    <row r="315" customFormat="false" ht="17.35" hidden="true" customHeight="false" outlineLevel="0" collapsed="false">
      <c r="A315" s="489" t="str">
        <f aca="false">data!C$3</f>
      </c>
      <c r="B315" s="489" t="s">
        <v>1468</v>
      </c>
      <c r="C315" s="489" t="s">
        <v>1469</v>
      </c>
      <c r="D315" s="489" t="str">
        <f aca="false">A315&amp;": "&amp;C315</f>
      </c>
      <c r="H315" s="489" t="str">
        <f aca="false">data!C$3</f>
      </c>
      <c r="I315" s="489" t="s">
        <v>1468</v>
      </c>
      <c r="J315" s="490" t="s">
        <v>1470</v>
      </c>
      <c r="K315" s="489" t="str">
        <f aca="false">H315&amp;": "&amp;J315</f>
      </c>
    </row>
    <row r="316" customFormat="false" ht="17.35" hidden="true" customHeight="false" outlineLevel="0" collapsed="false">
      <c r="A316" s="489" t="str">
        <f aca="false">data!C$3</f>
      </c>
      <c r="B316" s="489" t="s">
        <v>1468</v>
      </c>
      <c r="C316" s="489" t="s">
        <v>1471</v>
      </c>
      <c r="D316" s="489" t="str">
        <f aca="false">A316&amp;": "&amp;C316</f>
      </c>
      <c r="H316" s="489" t="str">
        <f aca="false">data!C$3</f>
      </c>
      <c r="I316" s="489" t="s">
        <v>1468</v>
      </c>
      <c r="J316" s="490" t="s">
        <v>1472</v>
      </c>
      <c r="K316" s="489" t="str">
        <f aca="false">H316&amp;": "&amp;J316</f>
      </c>
    </row>
    <row r="317" customFormat="false" ht="17.35" hidden="true" customHeight="false" outlineLevel="0" collapsed="false">
      <c r="A317" s="489" t="str">
        <f aca="false">data!C$3</f>
      </c>
      <c r="B317" s="489" t="s">
        <v>1468</v>
      </c>
      <c r="C317" s="490" t="s">
        <v>141</v>
      </c>
      <c r="D317" s="489" t="str">
        <f aca="false">A317&amp;": "&amp;C317</f>
      </c>
      <c r="H317" s="489" t="str">
        <f aca="false">data!C$3</f>
      </c>
      <c r="I317" s="489" t="s">
        <v>1468</v>
      </c>
      <c r="J317" s="490" t="s">
        <v>1473</v>
      </c>
      <c r="K317" s="489" t="str">
        <f aca="false">H317&amp;": "&amp;J317</f>
      </c>
    </row>
    <row r="318" customFormat="false" ht="17.35" hidden="true" customHeight="false" outlineLevel="0" collapsed="false">
      <c r="A318" s="489" t="str">
        <f aca="false">data!C$3</f>
      </c>
      <c r="B318" s="489" t="s">
        <v>1468</v>
      </c>
      <c r="C318" s="490" t="s">
        <v>148</v>
      </c>
      <c r="D318" s="489" t="str">
        <f aca="false">A318&amp;": "&amp;C318</f>
      </c>
      <c r="H318" s="489" t="str">
        <f aca="false">data!C$3</f>
      </c>
      <c r="I318" s="489" t="s">
        <v>1468</v>
      </c>
      <c r="J318" s="490" t="s">
        <v>1474</v>
      </c>
      <c r="K318" s="489" t="str">
        <f aca="false">H318&amp;": "&amp;J318</f>
      </c>
    </row>
    <row r="319" customFormat="false" ht="17.35" hidden="true" customHeight="false" outlineLevel="0" collapsed="false">
      <c r="A319" s="489" t="str">
        <f aca="false">data!C$3</f>
      </c>
      <c r="B319" s="489" t="s">
        <v>1468</v>
      </c>
      <c r="C319" s="490" t="s">
        <v>1475</v>
      </c>
      <c r="D319" s="489" t="str">
        <f aca="false">A319&amp;": "&amp;C319</f>
      </c>
      <c r="H319" s="489" t="str">
        <f aca="false">data!C$3</f>
      </c>
      <c r="I319" s="489" t="s">
        <v>1468</v>
      </c>
      <c r="J319" s="490" t="s">
        <v>1476</v>
      </c>
      <c r="K319" s="489" t="str">
        <f aca="false">H319&amp;": "&amp;J319</f>
      </c>
    </row>
    <row r="320" customFormat="false" ht="17.35" hidden="true" customHeight="false" outlineLevel="0" collapsed="false">
      <c r="A320" s="489" t="str">
        <f aca="false">data!C$3</f>
      </c>
      <c r="B320" s="489" t="s">
        <v>1468</v>
      </c>
      <c r="C320" s="490" t="s">
        <v>160</v>
      </c>
      <c r="D320" s="489" t="str">
        <f aca="false">A320&amp;": "&amp;C320</f>
      </c>
      <c r="H320" s="489" t="str">
        <f aca="false">data!C$3</f>
      </c>
      <c r="I320" s="489" t="s">
        <v>1468</v>
      </c>
      <c r="J320" s="490" t="s">
        <v>1477</v>
      </c>
      <c r="K320" s="489" t="str">
        <f aca="false">H320&amp;": "&amp;J320</f>
      </c>
    </row>
    <row r="321" customFormat="false" ht="17.35" hidden="true" customHeight="false" outlineLevel="0" collapsed="false">
      <c r="A321" s="489" t="str">
        <f aca="false">data!C$3</f>
      </c>
      <c r="B321" s="489" t="s">
        <v>1468</v>
      </c>
      <c r="C321" s="490" t="s">
        <v>170</v>
      </c>
      <c r="D321" s="489" t="str">
        <f aca="false">A321&amp;": "&amp;C321</f>
      </c>
      <c r="H321" s="489" t="str">
        <f aca="false">data!C$3</f>
      </c>
      <c r="I321" s="489" t="s">
        <v>1468</v>
      </c>
      <c r="J321" s="490" t="s">
        <v>1478</v>
      </c>
      <c r="K321" s="489" t="str">
        <f aca="false">H321&amp;": "&amp;J321</f>
      </c>
    </row>
    <row r="322" customFormat="false" ht="17.35" hidden="true" customHeight="false" outlineLevel="0" collapsed="false">
      <c r="A322" s="489" t="str">
        <f aca="false">data!C$3</f>
      </c>
      <c r="B322" s="489" t="s">
        <v>1468</v>
      </c>
      <c r="C322" s="490" t="s">
        <v>1479</v>
      </c>
      <c r="D322" s="489" t="str">
        <f aca="false">A322&amp;": "&amp;C322</f>
      </c>
      <c r="K322" s="489"/>
    </row>
    <row r="323" customFormat="false" ht="17.35" hidden="true" customHeight="false" outlineLevel="0" collapsed="false">
      <c r="A323" s="489" t="str">
        <f aca="false">data!C$3</f>
      </c>
      <c r="B323" s="489" t="s">
        <v>1468</v>
      </c>
      <c r="C323" s="490" t="s">
        <v>1480</v>
      </c>
      <c r="D323" s="489" t="str">
        <f aca="false">A323&amp;": "&amp;C323</f>
      </c>
      <c r="K323" s="489"/>
    </row>
    <row r="324" customFormat="false" ht="17.35" hidden="true" customHeight="false" outlineLevel="0" collapsed="false">
      <c r="A324" s="489" t="str">
        <f aca="false">data!C$3</f>
      </c>
      <c r="B324" s="489" t="s">
        <v>1468</v>
      </c>
      <c r="C324" s="490" t="s">
        <v>1481</v>
      </c>
      <c r="D324" s="489" t="str">
        <f aca="false">A324&amp;": "&amp;C324</f>
      </c>
      <c r="H324" s="464" t="s">
        <v>1482</v>
      </c>
      <c r="K324" s="489"/>
    </row>
    <row r="325" customFormat="false" ht="17.35" hidden="true" customHeight="false" outlineLevel="0" collapsed="false">
      <c r="A325" s="489" t="str">
        <f aca="false">data!C$3</f>
      </c>
      <c r="B325" s="489" t="s">
        <v>1468</v>
      </c>
      <c r="C325" s="490" t="s">
        <v>1483</v>
      </c>
      <c r="D325" s="489" t="str">
        <f aca="false">A325&amp;": "&amp;C325</f>
      </c>
      <c r="H325" s="489" t="str">
        <f aca="false">data!C$3</f>
      </c>
      <c r="I325" s="489" t="s">
        <v>1468</v>
      </c>
      <c r="J325" s="489" t="str">
        <f aca="false">InputDataB_ModelSpecAssumptions!$G$12</f>
      </c>
      <c r="K325" s="489" t="str">
        <f aca="false">H325&amp;": "&amp;J325</f>
      </c>
    </row>
    <row r="326" customFormat="false" ht="17.35" hidden="true" customHeight="false" outlineLevel="0" collapsed="false">
      <c r="A326" s="489" t="str">
        <f aca="false">data!C$3</f>
      </c>
      <c r="B326" s="489" t="s">
        <v>1468</v>
      </c>
      <c r="C326" s="490" t="s">
        <v>1484</v>
      </c>
      <c r="D326" s="489" t="str">
        <f aca="false">A326&amp;": "&amp;C326</f>
      </c>
      <c r="H326" s="489" t="str">
        <f aca="false">data!C$3</f>
      </c>
      <c r="I326" s="489" t="s">
        <v>1468</v>
      </c>
      <c r="J326" s="489" t="str">
        <f aca="false">Submodel2!$C$18</f>
      </c>
      <c r="K326" s="489" t="str">
        <f aca="false">H326&amp;": "&amp;J326</f>
      </c>
    </row>
    <row r="327" customFormat="false" ht="17.35" hidden="true" customHeight="false" outlineLevel="0" collapsed="false">
      <c r="A327" s="489" t="str">
        <f aca="false">data!C$3</f>
      </c>
      <c r="B327" s="489" t="s">
        <v>1468</v>
      </c>
      <c r="C327" s="490" t="s">
        <v>1485</v>
      </c>
      <c r="D327" s="489" t="str">
        <f aca="false">A327&amp;": "&amp;C327</f>
      </c>
      <c r="H327" s="489" t="str">
        <f aca="false">data!C$3</f>
      </c>
      <c r="I327" s="489" t="s">
        <v>1468</v>
      </c>
      <c r="J327" s="491" t="s">
        <v>1472</v>
      </c>
      <c r="K327" s="489" t="str">
        <f aca="false">H327&amp;": "&amp;J327</f>
      </c>
    </row>
    <row r="328" customFormat="false" ht="17.35" hidden="true" customHeight="false" outlineLevel="0" collapsed="false">
      <c r="A328" s="489" t="str">
        <f aca="false">data!C$3</f>
      </c>
      <c r="B328" s="489" t="s">
        <v>1468</v>
      </c>
      <c r="C328" s="490" t="s">
        <v>1486</v>
      </c>
      <c r="D328" s="489" t="str">
        <f aca="false">A328&amp;": "&amp;C328</f>
      </c>
      <c r="H328" s="489" t="str">
        <f aca="false">data!C$3</f>
      </c>
      <c r="I328" s="489" t="s">
        <v>1468</v>
      </c>
      <c r="J328" s="491" t="s">
        <v>1473</v>
      </c>
      <c r="K328" s="489" t="str">
        <f aca="false">H328&amp;": "&amp;J328</f>
      </c>
    </row>
    <row r="329" customFormat="false" ht="17.35" hidden="true" customHeight="false" outlineLevel="0" collapsed="false">
      <c r="A329" s="489" t="str">
        <f aca="false">data!C$3</f>
      </c>
      <c r="B329" s="489" t="s">
        <v>1468</v>
      </c>
      <c r="C329" s="490" t="s">
        <v>1487</v>
      </c>
      <c r="D329" s="489" t="str">
        <f aca="false">A329&amp;": "&amp;C329</f>
      </c>
      <c r="H329" s="489" t="str">
        <f aca="false">data!C$3</f>
      </c>
      <c r="I329" s="489" t="s">
        <v>1468</v>
      </c>
      <c r="J329" s="489" t="str">
        <f aca="false">Submodel2!$C$42</f>
      </c>
      <c r="K329" s="489" t="str">
        <f aca="false">H329&amp;": "&amp;J329</f>
      </c>
    </row>
    <row r="330" customFormat="false" ht="17.35" hidden="true" customHeight="false" outlineLevel="0" collapsed="false">
      <c r="A330" s="489" t="str">
        <f aca="false">data!C$3</f>
      </c>
      <c r="B330" s="489" t="s">
        <v>1468</v>
      </c>
      <c r="C330" s="490" t="s">
        <v>1488</v>
      </c>
      <c r="D330" s="489" t="str">
        <f aca="false">A330&amp;": "&amp;C330</f>
      </c>
      <c r="H330" s="489" t="str">
        <f aca="false">data!C$3</f>
      </c>
      <c r="I330" s="489" t="s">
        <v>1468</v>
      </c>
      <c r="J330" s="490" t="s">
        <v>1477</v>
      </c>
      <c r="K330" s="489" t="str">
        <f aca="false">H330&amp;": "&amp;J330</f>
      </c>
    </row>
    <row r="331" customFormat="false" ht="17.35" hidden="true" customHeight="false" outlineLevel="0" collapsed="false">
      <c r="H331" s="489" t="str">
        <f aca="false">data!C$3</f>
      </c>
      <c r="I331" s="489" t="s">
        <v>1468</v>
      </c>
      <c r="J331" s="490" t="s">
        <v>1489</v>
      </c>
      <c r="K331" s="489" t="str">
        <f aca="false">H331&amp;": "&amp;J331</f>
      </c>
    </row>
    <row r="332" customFormat="false" ht="17.35" hidden="true" customHeight="false" outlineLevel="0" collapsed="false">
      <c r="H332" s="489" t="str">
        <f aca="false">data!C$3</f>
      </c>
      <c r="I332" s="489" t="s">
        <v>1468</v>
      </c>
      <c r="J332" s="490" t="s">
        <v>1490</v>
      </c>
      <c r="K332" s="489" t="str">
        <f aca="false">H332&amp;": "&amp;J332</f>
      </c>
    </row>
    <row r="333" customFormat="false" ht="17.35" hidden="true" customHeight="false" outlineLevel="0" collapsed="false">
      <c r="H333" s="489" t="str">
        <f aca="false">data!C$3</f>
      </c>
      <c r="I333" s="489" t="s">
        <v>1468</v>
      </c>
      <c r="J333" s="490" t="s">
        <v>1478</v>
      </c>
      <c r="K333" s="489" t="str">
        <f aca="false">H333&amp;": "&amp;J333</f>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c>
      <c r="I338" s="489" t="s">
        <v>1468</v>
      </c>
      <c r="J338" s="490" t="s">
        <v>258</v>
      </c>
      <c r="K338" s="489" t="str">
        <f aca="false">H338&amp;": "&amp;J338</f>
      </c>
    </row>
    <row r="339" customFormat="false" ht="17.35" hidden="true" customHeight="false" outlineLevel="0" collapsed="false">
      <c r="H339" s="489" t="str">
        <f aca="false">data!C$3</f>
      </c>
      <c r="I339" s="489" t="s">
        <v>1468</v>
      </c>
      <c r="J339" s="490" t="s">
        <v>1492</v>
      </c>
      <c r="K339" s="489" t="str">
        <f aca="false">H339&amp;": "&amp;J339</f>
      </c>
    </row>
    <row r="340" customFormat="false" ht="17.35" hidden="true" customHeight="false" outlineLevel="0" collapsed="false">
      <c r="H340" s="489" t="str">
        <f aca="false">data!C$3</f>
      </c>
      <c r="I340" s="489" t="s">
        <v>1468</v>
      </c>
      <c r="J340" s="490" t="s">
        <v>1493</v>
      </c>
      <c r="K340" s="489" t="str">
        <f aca="false">H340&amp;": "&amp;J340</f>
      </c>
    </row>
    <row r="341" customFormat="false" ht="17.35" hidden="true" customHeight="false" outlineLevel="0" collapsed="false">
      <c r="H341" s="489" t="str">
        <f aca="false">data!C$3</f>
      </c>
      <c r="I341" s="489" t="s">
        <v>1468</v>
      </c>
      <c r="J341" s="490" t="s">
        <v>1472</v>
      </c>
      <c r="K341" s="489" t="str">
        <f aca="false">H341&amp;": "&amp;J341</f>
      </c>
    </row>
    <row r="342" customFormat="false" ht="17.35" hidden="true" customHeight="false" outlineLevel="0" collapsed="false">
      <c r="H342" s="489" t="str">
        <f aca="false">data!C$3</f>
      </c>
      <c r="I342" s="489" t="s">
        <v>1468</v>
      </c>
      <c r="J342" s="490" t="s">
        <v>1473</v>
      </c>
      <c r="K342" s="489" t="str">
        <f aca="false">H342&amp;": "&amp;J342</f>
      </c>
    </row>
    <row r="343" customFormat="false" ht="17.35" hidden="true" customHeight="false" outlineLevel="0" collapsed="false">
      <c r="H343" s="489" t="str">
        <f aca="false">data!C$3</f>
      </c>
      <c r="I343" s="489" t="s">
        <v>1468</v>
      </c>
      <c r="J343" s="490" t="s">
        <v>1474</v>
      </c>
      <c r="K343" s="489" t="str">
        <f aca="false">H343&amp;": "&amp;J343</f>
      </c>
    </row>
    <row r="344" customFormat="false" ht="17.35" hidden="true" customHeight="false" outlineLevel="0" collapsed="false">
      <c r="H344" s="489" t="str">
        <f aca="false">data!C$3</f>
      </c>
      <c r="I344" s="489" t="s">
        <v>1468</v>
      </c>
      <c r="J344" s="490" t="s">
        <v>1476</v>
      </c>
      <c r="K344" s="489" t="str">
        <f aca="false">H344&amp;": "&amp;J344</f>
      </c>
    </row>
    <row r="345" customFormat="false" ht="17.35" hidden="true" customHeight="false" outlineLevel="0" collapsed="false">
      <c r="H345" s="489" t="str">
        <f aca="false">data!C$3</f>
      </c>
      <c r="I345" s="489" t="s">
        <v>1468</v>
      </c>
      <c r="J345" s="490" t="s">
        <v>1477</v>
      </c>
      <c r="K345" s="489" t="str">
        <f aca="false">H345&amp;": "&amp;J345</f>
      </c>
    </row>
    <row r="346" customFormat="false" ht="17.35" hidden="true" customHeight="false" outlineLevel="0" collapsed="false">
      <c r="H346" s="489" t="str">
        <f aca="false">data!C$3</f>
      </c>
      <c r="I346" s="489" t="s">
        <v>1468</v>
      </c>
      <c r="J346" s="490" t="s">
        <v>1478</v>
      </c>
      <c r="K346" s="489" t="str">
        <f aca="false">H346&amp;": "&amp;J346</f>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c>
      <c r="AJ2" s="35" t="str">
        <f aca="false">"35 hidden columns for years "&amp;AJ4+1&amp;" to "&amp;BS4&amp;" --&gt;"</f>
      </c>
      <c r="AM2" s="496" t="s">
        <v>1495</v>
      </c>
    </row>
    <row r="3" customFormat="false" ht="15.75" hidden="false" customHeight="false" outlineLevel="0" collapsed="false">
      <c r="C3" s="497" t="s">
        <v>1496</v>
      </c>
      <c r="D3" s="498" t="n">
        <f aca="false">InputDataA_GeneralAssumptions!D13</f>
      </c>
      <c r="E3" s="0" t="n">
        <v>0</v>
      </c>
      <c r="F3" s="0" t="n">
        <f aca="false">E3+1</f>
      </c>
      <c r="G3" s="0" t="n">
        <f aca="false">F3+1</f>
      </c>
      <c r="H3" s="0" t="n">
        <f aca="false">G3+1</f>
      </c>
      <c r="I3" s="0" t="n">
        <f aca="false">H3+1</f>
      </c>
      <c r="J3" s="0" t="n">
        <f aca="false">I3+1</f>
      </c>
      <c r="K3" s="0" t="n">
        <f aca="false">J3+1</f>
      </c>
      <c r="L3" s="0" t="n">
        <f aca="false">K3+1</f>
      </c>
      <c r="M3" s="0" t="n">
        <f aca="false">L3+1</f>
      </c>
      <c r="N3" s="0" t="n">
        <f aca="false">M3+1</f>
      </c>
      <c r="O3" s="0" t="n">
        <f aca="false">N3+1</f>
      </c>
      <c r="P3" s="0" t="n">
        <f aca="false">O3+1</f>
      </c>
      <c r="Q3" s="0" t="n">
        <f aca="false">P3+1</f>
      </c>
      <c r="R3" s="0" t="n">
        <f aca="false">Q3+1</f>
      </c>
      <c r="S3" s="0" t="n">
        <f aca="false">R3+1</f>
      </c>
      <c r="T3" s="0" t="n">
        <f aca="false">S3+1</f>
      </c>
      <c r="U3" s="0" t="n">
        <f aca="false">T3+1</f>
      </c>
      <c r="V3" s="0" t="n">
        <f aca="false">U3+1</f>
      </c>
      <c r="W3" s="0" t="n">
        <f aca="false">V3+1</f>
      </c>
      <c r="X3" s="0" t="n">
        <f aca="false">W3+1</f>
      </c>
      <c r="Y3" s="0" t="n">
        <f aca="false">X3+1</f>
      </c>
      <c r="Z3" s="0" t="n">
        <f aca="false">Y3+1</f>
      </c>
      <c r="AA3" s="0" t="n">
        <f aca="false">Z3+1</f>
      </c>
      <c r="AB3" s="0" t="n">
        <f aca="false">AA3+1</f>
      </c>
      <c r="AC3" s="0" t="n">
        <f aca="false">AB3+1</f>
      </c>
      <c r="AD3" s="0" t="n">
        <f aca="false">AC3+1</f>
      </c>
      <c r="AE3" s="0" t="n">
        <f aca="false">AD3+1</f>
      </c>
      <c r="AF3" s="0" t="n">
        <f aca="false">AE3+1</f>
      </c>
      <c r="AG3" s="0" t="n">
        <f aca="false">AF3+1</f>
      </c>
      <c r="AH3" s="0" t="n">
        <f aca="false">AG3+1</f>
      </c>
      <c r="AI3" s="0" t="n">
        <f aca="false">AH3+1</f>
      </c>
      <c r="AJ3" s="0" t="n">
        <f aca="false">AI3+1</f>
      </c>
      <c r="AK3" s="0" t="n">
        <f aca="false">AJ3+1</f>
      </c>
      <c r="AL3" s="0" t="n">
        <f aca="false">AK3+1</f>
      </c>
      <c r="AM3" s="0" t="n">
        <f aca="false">AL3+1</f>
      </c>
      <c r="AN3" s="0" t="n">
        <f aca="false">AM3+1</f>
      </c>
      <c r="AO3" s="0" t="n">
        <f aca="false">AN3+1</f>
      </c>
      <c r="AP3" s="0" t="n">
        <f aca="false">AO3+1</f>
      </c>
      <c r="AQ3" s="0" t="n">
        <f aca="false">AP3+1</f>
      </c>
      <c r="AR3" s="0" t="n">
        <f aca="false">AQ3+1</f>
      </c>
      <c r="AS3" s="0" t="n">
        <f aca="false">AR3+1</f>
      </c>
      <c r="AT3" s="0" t="n">
        <f aca="false">AS3+1</f>
      </c>
      <c r="AU3" s="0" t="n">
        <f aca="false">AT3+1</f>
      </c>
      <c r="AV3" s="0" t="n">
        <f aca="false">AU3+1</f>
      </c>
      <c r="AW3" s="0" t="n">
        <f aca="false">AV3+1</f>
      </c>
      <c r="AX3" s="0" t="n">
        <f aca="false">AW3+1</f>
      </c>
      <c r="AY3" s="0" t="n">
        <f aca="false">AX3+1</f>
      </c>
      <c r="AZ3" s="0" t="n">
        <f aca="false">AY3+1</f>
      </c>
      <c r="BA3" s="0" t="n">
        <f aca="false">AZ3+1</f>
      </c>
      <c r="BB3" s="0" t="n">
        <f aca="false">BA3+1</f>
      </c>
      <c r="BC3" s="0" t="n">
        <f aca="false">BB3+1</f>
      </c>
      <c r="BD3" s="0" t="n">
        <f aca="false">BC3+1</f>
      </c>
      <c r="BE3" s="0" t="n">
        <f aca="false">BD3+1</f>
      </c>
      <c r="BF3" s="0" t="n">
        <f aca="false">BE3+1</f>
      </c>
      <c r="BG3" s="0" t="n">
        <f aca="false">BF3+1</f>
      </c>
      <c r="BH3" s="0" t="n">
        <f aca="false">BG3+1</f>
      </c>
      <c r="BI3" s="0" t="n">
        <f aca="false">BH3+1</f>
      </c>
      <c r="BJ3" s="0" t="n">
        <f aca="false">BI3+1</f>
      </c>
      <c r="BK3" s="0" t="n">
        <f aca="false">BJ3+1</f>
      </c>
      <c r="BL3" s="0" t="n">
        <f aca="false">BK3+1</f>
      </c>
      <c r="BM3" s="0" t="n">
        <f aca="false">BL3+1</f>
      </c>
      <c r="BN3" s="0" t="n">
        <f aca="false">BM3+1</f>
      </c>
      <c r="BO3" s="0" t="n">
        <f aca="false">BN3+1</f>
      </c>
      <c r="BP3" s="0" t="n">
        <f aca="false">BO3+1</f>
      </c>
      <c r="BQ3" s="0" t="n">
        <f aca="false">BP3+1</f>
      </c>
      <c r="BR3" s="0" t="n">
        <f aca="false">BQ3+1</f>
      </c>
      <c r="BS3" s="0" t="n">
        <f aca="false">BR3+1</f>
      </c>
    </row>
    <row r="4" customFormat="false" ht="15.75" hidden="false" customHeight="false" outlineLevel="0" collapsed="false">
      <c r="B4" s="496"/>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c>
      <c r="C6" s="497" t="s">
        <v>116</v>
      </c>
      <c r="D6" s="108" t="s">
        <v>121</v>
      </c>
      <c r="E6" s="504" t="n">
        <f aca="false">InputDataA_GeneralAssumptions!I22</f>
      </c>
      <c r="F6" s="504" t="n">
        <f aca="false">InputDataA_GeneralAssumptions!J22</f>
      </c>
      <c r="G6" s="504" t="n">
        <f aca="false">InputDataA_GeneralAssumptions!K22</f>
      </c>
      <c r="H6" s="504" t="n">
        <f aca="false">InputDataA_GeneralAssumptions!L22</f>
      </c>
      <c r="I6" s="504" t="n">
        <f aca="false">InputDataA_GeneralAssumptions!M22</f>
      </c>
      <c r="J6" s="504" t="n">
        <f aca="false">InputDataA_GeneralAssumptions!N22</f>
      </c>
      <c r="K6" s="504" t="n">
        <f aca="false">InputDataA_GeneralAssumptions!O22</f>
      </c>
      <c r="L6" s="504" t="n">
        <f aca="false">InputDataA_GeneralAssumptions!P22</f>
      </c>
      <c r="M6" s="504" t="n">
        <f aca="false">InputDataA_GeneralAssumptions!Q22</f>
      </c>
      <c r="N6" s="504" t="n">
        <f aca="false">InputDataA_GeneralAssumptions!R22</f>
      </c>
      <c r="O6" s="504" t="n">
        <f aca="false">InputDataA_GeneralAssumptions!S22</f>
      </c>
      <c r="P6" s="504" t="n">
        <f aca="false">InputDataA_GeneralAssumptions!T22</f>
      </c>
      <c r="Q6" s="504" t="n">
        <f aca="false">InputDataA_GeneralAssumptions!U22</f>
      </c>
      <c r="R6" s="504" t="n">
        <f aca="false">InputDataA_GeneralAssumptions!V22</f>
      </c>
      <c r="S6" s="504" t="n">
        <f aca="false">InputDataA_GeneralAssumptions!W22</f>
      </c>
      <c r="T6" s="504" t="n">
        <f aca="false">InputDataA_GeneralAssumptions!X22</f>
      </c>
      <c r="U6" s="504" t="n">
        <f aca="false">InputDataA_GeneralAssumptions!Y22</f>
      </c>
      <c r="V6" s="504" t="n">
        <f aca="false">InputDataA_GeneralAssumptions!Z22</f>
      </c>
      <c r="W6" s="504" t="n">
        <f aca="false">InputDataA_GeneralAssumptions!AA22</f>
      </c>
      <c r="X6" s="504" t="n">
        <f aca="false">InputDataA_GeneralAssumptions!AB22</f>
      </c>
      <c r="Y6" s="504" t="n">
        <f aca="false">InputDataA_GeneralAssumptions!AC22</f>
      </c>
      <c r="Z6" s="504" t="n">
        <f aca="false">InputDataA_GeneralAssumptions!AD22</f>
      </c>
      <c r="AA6" s="504" t="n">
        <f aca="false">InputDataA_GeneralAssumptions!AE22</f>
      </c>
      <c r="AB6" s="504" t="n">
        <f aca="false">InputDataA_GeneralAssumptions!AF22</f>
      </c>
      <c r="AC6" s="504" t="n">
        <f aca="false">InputDataA_GeneralAssumptions!AG22</f>
      </c>
      <c r="AD6" s="504" t="n">
        <f aca="false">InputDataA_GeneralAssumptions!AH22</f>
      </c>
      <c r="AE6" s="504" t="n">
        <f aca="false">InputDataA_GeneralAssumptions!AI22</f>
      </c>
      <c r="AF6" s="504" t="n">
        <f aca="false">InputDataA_GeneralAssumptions!AJ22</f>
      </c>
      <c r="AG6" s="504" t="n">
        <f aca="false">InputDataA_GeneralAssumptions!AK22</f>
      </c>
      <c r="AH6" s="504" t="n">
        <f aca="false">InputDataA_GeneralAssumptions!AL22</f>
      </c>
      <c r="AI6" s="504" t="n">
        <f aca="false">InputDataA_GeneralAssumptions!AM22</f>
      </c>
      <c r="AJ6" s="504" t="n">
        <f aca="false">InputDataA_GeneralAssumptions!AN22</f>
      </c>
      <c r="AK6" s="504" t="n">
        <f aca="false">InputDataA_GeneralAssumptions!AO22</f>
      </c>
      <c r="AL6" s="504" t="n">
        <f aca="false">InputDataA_GeneralAssumptions!AP22</f>
      </c>
      <c r="AM6" s="504" t="n">
        <f aca="false">InputDataA_GeneralAssumptions!AQ22</f>
      </c>
      <c r="AN6" s="504" t="n">
        <f aca="false">InputDataA_GeneralAssumptions!AR22</f>
      </c>
      <c r="AO6" s="504" t="n">
        <f aca="false">InputDataA_GeneralAssumptions!AS22</f>
      </c>
      <c r="AP6" s="504" t="n">
        <f aca="false">InputDataA_GeneralAssumptions!AT22</f>
      </c>
      <c r="AQ6" s="504" t="n">
        <f aca="false">InputDataA_GeneralAssumptions!AU22</f>
      </c>
      <c r="AR6" s="504" t="n">
        <f aca="false">InputDataA_GeneralAssumptions!AV22</f>
      </c>
      <c r="AS6" s="504" t="n">
        <f aca="false">InputDataA_GeneralAssumptions!AW22</f>
      </c>
      <c r="AT6" s="504" t="n">
        <f aca="false">InputDataA_GeneralAssumptions!AX22</f>
      </c>
      <c r="AU6" s="504" t="n">
        <f aca="false">InputDataA_GeneralAssumptions!AY22</f>
      </c>
      <c r="AV6" s="504" t="n">
        <f aca="false">InputDataA_GeneralAssumptions!AZ22</f>
      </c>
      <c r="AW6" s="504" t="n">
        <f aca="false">InputDataA_GeneralAssumptions!BA22</f>
      </c>
      <c r="AX6" s="504" t="n">
        <f aca="false">InputDataA_GeneralAssumptions!BB22</f>
      </c>
      <c r="AY6" s="504" t="n">
        <f aca="false">InputDataA_GeneralAssumptions!BC22</f>
      </c>
      <c r="AZ6" s="504" t="n">
        <f aca="false">InputDataA_GeneralAssumptions!BD22</f>
      </c>
      <c r="BA6" s="504" t="n">
        <f aca="false">InputDataA_GeneralAssumptions!BE22</f>
      </c>
      <c r="BB6" s="504" t="n">
        <f aca="false">InputDataA_GeneralAssumptions!BF22</f>
      </c>
      <c r="BC6" s="504" t="n">
        <f aca="false">InputDataA_GeneralAssumptions!BG22</f>
      </c>
      <c r="BD6" s="504" t="n">
        <f aca="false">InputDataA_GeneralAssumptions!BH22</f>
      </c>
      <c r="BE6" s="504" t="n">
        <f aca="false">InputDataA_GeneralAssumptions!BI22</f>
      </c>
      <c r="BF6" s="504" t="n">
        <f aca="false">InputDataA_GeneralAssumptions!BJ22</f>
      </c>
      <c r="BG6" s="504" t="n">
        <f aca="false">InputDataA_GeneralAssumptions!BK22</f>
      </c>
      <c r="BH6" s="504" t="n">
        <f aca="false">InputDataA_GeneralAssumptions!BL22</f>
      </c>
      <c r="BI6" s="504" t="n">
        <f aca="false">InputDataA_GeneralAssumptions!BM22</f>
      </c>
      <c r="BJ6" s="504" t="n">
        <f aca="false">InputDataA_GeneralAssumptions!BN22</f>
      </c>
      <c r="BK6" s="504" t="n">
        <f aca="false">InputDataA_GeneralAssumptions!BO22</f>
      </c>
      <c r="BL6" s="504" t="n">
        <f aca="false">InputDataA_GeneralAssumptions!BP22</f>
      </c>
      <c r="BM6" s="504" t="n">
        <f aca="false">InputDataA_GeneralAssumptions!BQ22</f>
      </c>
      <c r="BN6" s="504" t="n">
        <f aca="false">InputDataA_GeneralAssumptions!BR22</f>
      </c>
      <c r="BO6" s="504" t="n">
        <f aca="false">InputDataA_GeneralAssumptions!BS22</f>
      </c>
      <c r="BP6" s="504" t="n">
        <f aca="false">InputDataA_GeneralAssumptions!BT22</f>
      </c>
      <c r="BQ6" s="504" t="n">
        <f aca="false">InputDataA_GeneralAssumptions!BU22</f>
      </c>
      <c r="BR6" s="504" t="n">
        <f aca="false">InputDataA_GeneralAssumptions!BV22</f>
      </c>
      <c r="BS6" s="504" t="n">
        <f aca="false">InputDataA_GeneralAssumptions!BW22</f>
      </c>
    </row>
    <row r="7" s="24" customFormat="true" ht="15.75" hidden="false" customHeight="false" outlineLevel="0" collapsed="false">
      <c r="A7" s="503"/>
      <c r="B7" s="496" t="str">
        <f aca="false">LEFT(InputDataA_GeneralAssumptions!D33,1)</f>
      </c>
      <c r="C7" s="505" t="s">
        <v>134</v>
      </c>
      <c r="D7" s="138" t="s">
        <v>121</v>
      </c>
      <c r="E7" s="115" t="n">
        <f aca="false">InputDataA_GeneralAssumptions!I31</f>
      </c>
      <c r="F7" s="115" t="n">
        <f aca="false">InputDataA_GeneralAssumptions!J31</f>
      </c>
      <c r="G7" s="115" t="n">
        <f aca="false">InputDataA_GeneralAssumptions!K31</f>
      </c>
      <c r="H7" s="115" t="n">
        <f aca="false">InputDataA_GeneralAssumptions!L31</f>
      </c>
      <c r="I7" s="115" t="n">
        <f aca="false">InputDataA_GeneralAssumptions!M31</f>
      </c>
      <c r="J7" s="115" t="n">
        <f aca="false">InputDataA_GeneralAssumptions!N31</f>
      </c>
      <c r="K7" s="115" t="n">
        <f aca="false">InputDataA_GeneralAssumptions!O31</f>
      </c>
      <c r="L7" s="115" t="n">
        <f aca="false">InputDataA_GeneralAssumptions!P31</f>
      </c>
      <c r="M7" s="115" t="n">
        <f aca="false">InputDataA_GeneralAssumptions!Q31</f>
      </c>
      <c r="N7" s="115" t="n">
        <f aca="false">InputDataA_GeneralAssumptions!R31</f>
      </c>
      <c r="O7" s="115" t="n">
        <f aca="false">InputDataA_GeneralAssumptions!S31</f>
      </c>
      <c r="P7" s="115" t="n">
        <f aca="false">InputDataA_GeneralAssumptions!T31</f>
      </c>
      <c r="Q7" s="115" t="n">
        <f aca="false">InputDataA_GeneralAssumptions!U31</f>
      </c>
      <c r="R7" s="115" t="n">
        <f aca="false">InputDataA_GeneralAssumptions!V31</f>
      </c>
      <c r="S7" s="115" t="n">
        <f aca="false">InputDataA_GeneralAssumptions!W31</f>
      </c>
      <c r="T7" s="115" t="n">
        <f aca="false">InputDataA_GeneralAssumptions!X31</f>
      </c>
      <c r="U7" s="115" t="n">
        <f aca="false">InputDataA_GeneralAssumptions!Y31</f>
      </c>
      <c r="V7" s="115" t="n">
        <f aca="false">InputDataA_GeneralAssumptions!Z31</f>
      </c>
      <c r="W7" s="115" t="n">
        <f aca="false">InputDataA_GeneralAssumptions!AA31</f>
      </c>
      <c r="X7" s="115" t="n">
        <f aca="false">InputDataA_GeneralAssumptions!AB31</f>
      </c>
      <c r="Y7" s="115" t="n">
        <f aca="false">InputDataA_GeneralAssumptions!AC31</f>
      </c>
      <c r="Z7" s="115" t="n">
        <f aca="false">InputDataA_GeneralAssumptions!AD31</f>
      </c>
      <c r="AA7" s="115" t="n">
        <f aca="false">InputDataA_GeneralAssumptions!AE31</f>
      </c>
      <c r="AB7" s="115" t="n">
        <f aca="false">InputDataA_GeneralAssumptions!AF31</f>
      </c>
      <c r="AC7" s="115" t="n">
        <f aca="false">InputDataA_GeneralAssumptions!AG31</f>
      </c>
      <c r="AD7" s="115" t="n">
        <f aca="false">InputDataA_GeneralAssumptions!AH31</f>
      </c>
      <c r="AE7" s="115" t="n">
        <f aca="false">InputDataA_GeneralAssumptions!AI31</f>
      </c>
      <c r="AF7" s="115" t="n">
        <f aca="false">InputDataA_GeneralAssumptions!AJ31</f>
      </c>
      <c r="AG7" s="115" t="n">
        <f aca="false">InputDataA_GeneralAssumptions!AK31</f>
      </c>
      <c r="AH7" s="115" t="n">
        <f aca="false">InputDataA_GeneralAssumptions!AL31</f>
      </c>
      <c r="AI7" s="115" t="n">
        <f aca="false">InputDataA_GeneralAssumptions!AM31</f>
      </c>
      <c r="AJ7" s="115" t="n">
        <f aca="false">InputDataA_GeneralAssumptions!AN31</f>
      </c>
      <c r="AK7" s="115" t="n">
        <f aca="false">InputDataA_GeneralAssumptions!AO31</f>
      </c>
      <c r="AL7" s="115" t="n">
        <f aca="false">InputDataA_GeneralAssumptions!AP31</f>
      </c>
      <c r="AM7" s="115" t="n">
        <f aca="false">InputDataA_GeneralAssumptions!AQ31</f>
      </c>
      <c r="AN7" s="115" t="n">
        <f aca="false">InputDataA_GeneralAssumptions!AR31</f>
      </c>
      <c r="AO7" s="115" t="n">
        <f aca="false">InputDataA_GeneralAssumptions!AS31</f>
      </c>
      <c r="AP7" s="115" t="n">
        <f aca="false">InputDataA_GeneralAssumptions!AT31</f>
      </c>
      <c r="AQ7" s="115" t="n">
        <f aca="false">InputDataA_GeneralAssumptions!AU31</f>
      </c>
      <c r="AR7" s="115" t="n">
        <f aca="false">InputDataA_GeneralAssumptions!AV31</f>
      </c>
      <c r="AS7" s="115" t="n">
        <f aca="false">InputDataA_GeneralAssumptions!AW31</f>
      </c>
      <c r="AT7" s="115" t="n">
        <f aca="false">InputDataA_GeneralAssumptions!AX31</f>
      </c>
      <c r="AU7" s="115" t="n">
        <f aca="false">InputDataA_GeneralAssumptions!AY31</f>
      </c>
      <c r="AV7" s="115" t="n">
        <f aca="false">InputDataA_GeneralAssumptions!AZ31</f>
      </c>
      <c r="AW7" s="115" t="n">
        <f aca="false">InputDataA_GeneralAssumptions!BA31</f>
      </c>
      <c r="AX7" s="115" t="n">
        <f aca="false">InputDataA_GeneralAssumptions!BB31</f>
      </c>
      <c r="AY7" s="115" t="n">
        <f aca="false">InputDataA_GeneralAssumptions!BC31</f>
      </c>
      <c r="AZ7" s="115" t="n">
        <f aca="false">InputDataA_GeneralAssumptions!BD31</f>
      </c>
      <c r="BA7" s="115" t="n">
        <f aca="false">InputDataA_GeneralAssumptions!BE31</f>
      </c>
      <c r="BB7" s="115" t="n">
        <f aca="false">InputDataA_GeneralAssumptions!BF31</f>
      </c>
      <c r="BC7" s="115" t="n">
        <f aca="false">InputDataA_GeneralAssumptions!BG31</f>
      </c>
      <c r="BD7" s="115" t="n">
        <f aca="false">InputDataA_GeneralAssumptions!BH31</f>
      </c>
      <c r="BE7" s="115" t="n">
        <f aca="false">InputDataA_GeneralAssumptions!BI31</f>
      </c>
      <c r="BF7" s="115" t="n">
        <f aca="false">InputDataA_GeneralAssumptions!BJ31</f>
      </c>
      <c r="BG7" s="115" t="n">
        <f aca="false">InputDataA_GeneralAssumptions!BK31</f>
      </c>
      <c r="BH7" s="115" t="n">
        <f aca="false">InputDataA_GeneralAssumptions!BL31</f>
      </c>
      <c r="BI7" s="115" t="n">
        <f aca="false">InputDataA_GeneralAssumptions!BM31</f>
      </c>
      <c r="BJ7" s="115" t="n">
        <f aca="false">InputDataA_GeneralAssumptions!BN31</f>
      </c>
      <c r="BK7" s="115" t="n">
        <f aca="false">InputDataA_GeneralAssumptions!BO31</f>
      </c>
      <c r="BL7" s="115" t="n">
        <f aca="false">InputDataA_GeneralAssumptions!BP31</f>
      </c>
      <c r="BM7" s="115" t="n">
        <f aca="false">InputDataA_GeneralAssumptions!BQ31</f>
      </c>
      <c r="BN7" s="115" t="n">
        <f aca="false">InputDataA_GeneralAssumptions!BR31</f>
      </c>
      <c r="BO7" s="115" t="n">
        <f aca="false">InputDataA_GeneralAssumptions!BS31</f>
      </c>
      <c r="BP7" s="115" t="n">
        <f aca="false">InputDataA_GeneralAssumptions!BT31</f>
      </c>
      <c r="BQ7" s="115" t="n">
        <f aca="false">InputDataA_GeneralAssumptions!BU31</f>
      </c>
      <c r="BR7" s="115" t="n">
        <f aca="false">InputDataA_GeneralAssumptions!BV31</f>
      </c>
      <c r="BS7" s="115" t="n">
        <f aca="false">InputDataA_GeneralAssumptions!BW31</f>
      </c>
    </row>
    <row r="8" s="24" customFormat="true" ht="15.75" hidden="false" customHeight="false" outlineLevel="0" collapsed="false">
      <c r="A8" s="503"/>
      <c r="B8" s="496" t="str">
        <f aca="false">LEFT(InputDataA_GeneralAssumptions!D92,1)</f>
      </c>
      <c r="C8" s="505" t="s">
        <v>185</v>
      </c>
      <c r="D8" s="138" t="s">
        <v>121</v>
      </c>
      <c r="E8" s="115" t="n">
        <f aca="false">InputDataA_GeneralAssumptions!I94</f>
      </c>
      <c r="F8" s="115" t="n">
        <f aca="false">InputDataA_GeneralAssumptions!J94</f>
      </c>
      <c r="G8" s="115" t="n">
        <f aca="false">InputDataA_GeneralAssumptions!K94</f>
      </c>
      <c r="H8" s="115" t="n">
        <f aca="false">InputDataA_GeneralAssumptions!L94</f>
      </c>
      <c r="I8" s="115" t="n">
        <f aca="false">InputDataA_GeneralAssumptions!M94</f>
      </c>
      <c r="J8" s="115" t="n">
        <f aca="false">InputDataA_GeneralAssumptions!N94</f>
      </c>
      <c r="K8" s="115" t="n">
        <f aca="false">InputDataA_GeneralAssumptions!O94</f>
      </c>
      <c r="L8" s="115" t="n">
        <f aca="false">InputDataA_GeneralAssumptions!P94</f>
      </c>
      <c r="M8" s="115" t="n">
        <f aca="false">InputDataA_GeneralAssumptions!Q94</f>
      </c>
      <c r="N8" s="115" t="n">
        <f aca="false">InputDataA_GeneralAssumptions!R94</f>
      </c>
      <c r="O8" s="115" t="n">
        <f aca="false">InputDataA_GeneralAssumptions!S94</f>
      </c>
      <c r="P8" s="115" t="n">
        <f aca="false">InputDataA_GeneralAssumptions!T94</f>
      </c>
      <c r="Q8" s="115" t="n">
        <f aca="false">InputDataA_GeneralAssumptions!U94</f>
      </c>
      <c r="R8" s="115" t="n">
        <f aca="false">InputDataA_GeneralAssumptions!V94</f>
      </c>
      <c r="S8" s="115" t="n">
        <f aca="false">InputDataA_GeneralAssumptions!W94</f>
      </c>
      <c r="T8" s="115" t="n">
        <f aca="false">InputDataA_GeneralAssumptions!X94</f>
      </c>
      <c r="U8" s="115" t="n">
        <f aca="false">InputDataA_GeneralAssumptions!Y94</f>
      </c>
      <c r="V8" s="115" t="n">
        <f aca="false">InputDataA_GeneralAssumptions!Z94</f>
      </c>
      <c r="W8" s="115" t="n">
        <f aca="false">InputDataA_GeneralAssumptions!AA94</f>
      </c>
      <c r="X8" s="115" t="n">
        <f aca="false">InputDataA_GeneralAssumptions!AB94</f>
      </c>
      <c r="Y8" s="115" t="n">
        <f aca="false">InputDataA_GeneralAssumptions!AC94</f>
      </c>
      <c r="Z8" s="115" t="n">
        <f aca="false">InputDataA_GeneralAssumptions!AD94</f>
      </c>
      <c r="AA8" s="115" t="n">
        <f aca="false">InputDataA_GeneralAssumptions!AE94</f>
      </c>
      <c r="AB8" s="115" t="n">
        <f aca="false">InputDataA_GeneralAssumptions!AF94</f>
      </c>
      <c r="AC8" s="115" t="n">
        <f aca="false">InputDataA_GeneralAssumptions!AG94</f>
      </c>
      <c r="AD8" s="115" t="n">
        <f aca="false">InputDataA_GeneralAssumptions!AH94</f>
      </c>
      <c r="AE8" s="115" t="n">
        <f aca="false">InputDataA_GeneralAssumptions!AI94</f>
      </c>
      <c r="AF8" s="115" t="n">
        <f aca="false">InputDataA_GeneralAssumptions!AJ94</f>
      </c>
      <c r="AG8" s="115" t="n">
        <f aca="false">InputDataA_GeneralAssumptions!AK94</f>
      </c>
      <c r="AH8" s="115" t="n">
        <f aca="false">InputDataA_GeneralAssumptions!AL94</f>
      </c>
      <c r="AI8" s="115" t="n">
        <f aca="false">InputDataA_GeneralAssumptions!AM94</f>
      </c>
      <c r="AJ8" s="115" t="n">
        <f aca="false">InputDataA_GeneralAssumptions!AN94</f>
      </c>
      <c r="AK8" s="115" t="str">
        <f aca="false">InputDataA_GeneralAssumptions!AO94</f>
      </c>
      <c r="AL8" s="115" t="str">
        <f aca="false">InputDataA_GeneralAssumptions!AP94</f>
      </c>
      <c r="AM8" s="115" t="str">
        <f aca="false">InputDataA_GeneralAssumptions!AQ94</f>
      </c>
      <c r="AN8" s="115" t="str">
        <f aca="false">InputDataA_GeneralAssumptions!AR94</f>
      </c>
      <c r="AO8" s="115" t="str">
        <f aca="false">InputDataA_GeneralAssumptions!AS94</f>
      </c>
      <c r="AP8" s="115" t="str">
        <f aca="false">InputDataA_GeneralAssumptions!AT94</f>
      </c>
      <c r="AQ8" s="115" t="str">
        <f aca="false">InputDataA_GeneralAssumptions!AU94</f>
      </c>
      <c r="AR8" s="115" t="str">
        <f aca="false">InputDataA_GeneralAssumptions!AV94</f>
      </c>
      <c r="AS8" s="115" t="str">
        <f aca="false">InputDataA_GeneralAssumptions!AW94</f>
      </c>
      <c r="AT8" s="115" t="str">
        <f aca="false">InputDataA_GeneralAssumptions!AX94</f>
      </c>
      <c r="AU8" s="115" t="str">
        <f aca="false">InputDataA_GeneralAssumptions!AY94</f>
      </c>
      <c r="AV8" s="115" t="str">
        <f aca="false">InputDataA_GeneralAssumptions!AZ94</f>
      </c>
      <c r="AW8" s="115" t="str">
        <f aca="false">InputDataA_GeneralAssumptions!BA94</f>
      </c>
      <c r="AX8" s="115" t="str">
        <f aca="false">InputDataA_GeneralAssumptions!BB94</f>
      </c>
      <c r="AY8" s="115" t="str">
        <f aca="false">InputDataA_GeneralAssumptions!BC94</f>
      </c>
      <c r="AZ8" s="115" t="str">
        <f aca="false">InputDataA_GeneralAssumptions!BD94</f>
      </c>
      <c r="BA8" s="115" t="str">
        <f aca="false">InputDataA_GeneralAssumptions!BE94</f>
      </c>
      <c r="BB8" s="115" t="str">
        <f aca="false">InputDataA_GeneralAssumptions!BF94</f>
      </c>
      <c r="BC8" s="115" t="str">
        <f aca="false">InputDataA_GeneralAssumptions!BG94</f>
      </c>
      <c r="BD8" s="115" t="str">
        <f aca="false">InputDataA_GeneralAssumptions!BH94</f>
      </c>
      <c r="BE8" s="115" t="str">
        <f aca="false">InputDataA_GeneralAssumptions!BI94</f>
      </c>
      <c r="BF8" s="115" t="str">
        <f aca="false">InputDataA_GeneralAssumptions!BJ94</f>
      </c>
      <c r="BG8" s="115" t="str">
        <f aca="false">InputDataA_GeneralAssumptions!BK94</f>
      </c>
      <c r="BH8" s="115" t="str">
        <f aca="false">InputDataA_GeneralAssumptions!BL94</f>
      </c>
      <c r="BI8" s="115" t="str">
        <f aca="false">InputDataA_GeneralAssumptions!BM94</f>
      </c>
      <c r="BJ8" s="115" t="str">
        <f aca="false">InputDataA_GeneralAssumptions!BN94</f>
      </c>
      <c r="BK8" s="115" t="str">
        <f aca="false">InputDataA_GeneralAssumptions!BO94</f>
      </c>
      <c r="BL8" s="115" t="str">
        <f aca="false">InputDataA_GeneralAssumptions!BP94</f>
      </c>
      <c r="BM8" s="115" t="str">
        <f aca="false">InputDataA_GeneralAssumptions!BQ94</f>
      </c>
      <c r="BN8" s="115" t="str">
        <f aca="false">InputDataA_GeneralAssumptions!BR94</f>
      </c>
      <c r="BO8" s="115" t="str">
        <f aca="false">InputDataA_GeneralAssumptions!BS94</f>
      </c>
      <c r="BP8" s="115" t="str">
        <f aca="false">InputDataA_GeneralAssumptions!BT94</f>
      </c>
      <c r="BQ8" s="115" t="str">
        <f aca="false">InputDataA_GeneralAssumptions!BU94</f>
      </c>
      <c r="BR8" s="115" t="str">
        <f aca="false">InputDataA_GeneralAssumptions!BV94</f>
      </c>
      <c r="BS8" s="115" t="str">
        <f aca="false">InputDataA_GeneralAssumptions!BW94</f>
      </c>
    </row>
    <row r="9" s="24" customFormat="true" ht="15.75" hidden="false" customHeight="false" outlineLevel="0" collapsed="false">
      <c r="A9" s="503" t="s">
        <v>1498</v>
      </c>
      <c r="B9" s="496" t="str">
        <f aca="false">LEFT(InputDataA_GeneralAssumptions!D92,1)</f>
      </c>
      <c r="C9" s="505" t="s">
        <v>192</v>
      </c>
      <c r="D9" s="138" t="s">
        <v>121</v>
      </c>
      <c r="E9" s="115" t="n">
        <f aca="false">InputDataA_GeneralAssumptions!I113</f>
      </c>
      <c r="F9" s="115" t="n">
        <f aca="false">InputDataA_GeneralAssumptions!J113</f>
      </c>
      <c r="G9" s="115" t="n">
        <f aca="false">InputDataA_GeneralAssumptions!K113</f>
      </c>
      <c r="H9" s="115" t="n">
        <f aca="false">InputDataA_GeneralAssumptions!L113</f>
      </c>
      <c r="I9" s="115" t="n">
        <f aca="false">InputDataA_GeneralAssumptions!M113</f>
      </c>
      <c r="J9" s="115" t="n">
        <f aca="false">InputDataA_GeneralAssumptions!N113</f>
      </c>
      <c r="K9" s="115" t="n">
        <f aca="false">InputDataA_GeneralAssumptions!O113</f>
      </c>
      <c r="L9" s="115" t="n">
        <f aca="false">InputDataA_GeneralAssumptions!P113</f>
      </c>
      <c r="M9" s="115" t="n">
        <f aca="false">InputDataA_GeneralAssumptions!Q113</f>
      </c>
      <c r="N9" s="115" t="n">
        <f aca="false">InputDataA_GeneralAssumptions!R113</f>
      </c>
      <c r="O9" s="115" t="n">
        <f aca="false">InputDataA_GeneralAssumptions!S113</f>
      </c>
      <c r="P9" s="115" t="n">
        <f aca="false">InputDataA_GeneralAssumptions!T113</f>
      </c>
      <c r="Q9" s="115" t="n">
        <f aca="false">InputDataA_GeneralAssumptions!U113</f>
      </c>
      <c r="R9" s="115" t="n">
        <f aca="false">InputDataA_GeneralAssumptions!V113</f>
      </c>
      <c r="S9" s="115" t="n">
        <f aca="false">InputDataA_GeneralAssumptions!W113</f>
      </c>
      <c r="T9" s="115" t="n">
        <f aca="false">InputDataA_GeneralAssumptions!X113</f>
      </c>
      <c r="U9" s="115" t="n">
        <f aca="false">InputDataA_GeneralAssumptions!Y113</f>
      </c>
      <c r="V9" s="115" t="n">
        <f aca="false">InputDataA_GeneralAssumptions!Z113</f>
      </c>
      <c r="W9" s="115" t="n">
        <f aca="false">InputDataA_GeneralAssumptions!AA113</f>
      </c>
      <c r="X9" s="115" t="n">
        <f aca="false">InputDataA_GeneralAssumptions!AB113</f>
      </c>
      <c r="Y9" s="115" t="n">
        <f aca="false">InputDataA_GeneralAssumptions!AC113</f>
      </c>
      <c r="Z9" s="115" t="n">
        <f aca="false">InputDataA_GeneralAssumptions!AD113</f>
      </c>
      <c r="AA9" s="115" t="n">
        <f aca="false">InputDataA_GeneralAssumptions!AE113</f>
      </c>
      <c r="AB9" s="115" t="n">
        <f aca="false">InputDataA_GeneralAssumptions!AF113</f>
      </c>
      <c r="AC9" s="115" t="n">
        <f aca="false">InputDataA_GeneralAssumptions!AG113</f>
      </c>
      <c r="AD9" s="115" t="n">
        <f aca="false">InputDataA_GeneralAssumptions!AH113</f>
      </c>
      <c r="AE9" s="115" t="n">
        <f aca="false">InputDataA_GeneralAssumptions!AI113</f>
      </c>
      <c r="AF9" s="115" t="n">
        <f aca="false">InputDataA_GeneralAssumptions!AJ113</f>
      </c>
      <c r="AG9" s="115" t="n">
        <f aca="false">InputDataA_GeneralAssumptions!AK113</f>
      </c>
      <c r="AH9" s="115" t="n">
        <f aca="false">InputDataA_GeneralAssumptions!AL113</f>
      </c>
      <c r="AI9" s="115" t="n">
        <f aca="false">InputDataA_GeneralAssumptions!AM113</f>
      </c>
      <c r="AJ9" s="115" t="n">
        <f aca="false">InputDataA_GeneralAssumptions!AN113</f>
      </c>
      <c r="AK9" s="115" t="e">
        <f aca="false">InputDataA_GeneralAssumptions!AO113</f>
      </c>
      <c r="AL9" s="115" t="e">
        <f aca="false">InputDataA_GeneralAssumptions!AP113</f>
      </c>
      <c r="AM9" s="115" t="e">
        <f aca="false">InputDataA_GeneralAssumptions!AQ113</f>
      </c>
      <c r="AN9" s="115" t="e">
        <f aca="false">InputDataA_GeneralAssumptions!AR113</f>
      </c>
      <c r="AO9" s="115" t="e">
        <f aca="false">InputDataA_GeneralAssumptions!AS113</f>
      </c>
      <c r="AP9" s="115" t="e">
        <f aca="false">InputDataA_GeneralAssumptions!AT113</f>
      </c>
      <c r="AQ9" s="115" t="e">
        <f aca="false">InputDataA_GeneralAssumptions!AU113</f>
      </c>
      <c r="AR9" s="115" t="e">
        <f aca="false">InputDataA_GeneralAssumptions!AV113</f>
      </c>
      <c r="AS9" s="115" t="e">
        <f aca="false">InputDataA_GeneralAssumptions!AW113</f>
      </c>
      <c r="AT9" s="115" t="e">
        <f aca="false">InputDataA_GeneralAssumptions!AX113</f>
      </c>
      <c r="AU9" s="115" t="e">
        <f aca="false">InputDataA_GeneralAssumptions!AY113</f>
      </c>
      <c r="AV9" s="115" t="e">
        <f aca="false">InputDataA_GeneralAssumptions!AZ113</f>
      </c>
      <c r="AW9" s="115" t="e">
        <f aca="false">InputDataA_GeneralAssumptions!BA113</f>
      </c>
      <c r="AX9" s="115" t="e">
        <f aca="false">InputDataA_GeneralAssumptions!BB113</f>
      </c>
      <c r="AY9" s="115" t="e">
        <f aca="false">InputDataA_GeneralAssumptions!BC113</f>
      </c>
      <c r="AZ9" s="115" t="e">
        <f aca="false">InputDataA_GeneralAssumptions!BD113</f>
      </c>
      <c r="BA9" s="115" t="e">
        <f aca="false">InputDataA_GeneralAssumptions!BE113</f>
      </c>
      <c r="BB9" s="115" t="e">
        <f aca="false">InputDataA_GeneralAssumptions!BF113</f>
      </c>
      <c r="BC9" s="115" t="e">
        <f aca="false">InputDataA_GeneralAssumptions!BG113</f>
      </c>
      <c r="BD9" s="115" t="e">
        <f aca="false">InputDataA_GeneralAssumptions!BH113</f>
      </c>
      <c r="BE9" s="115" t="e">
        <f aca="false">InputDataA_GeneralAssumptions!BI113</f>
      </c>
      <c r="BF9" s="115" t="e">
        <f aca="false">InputDataA_GeneralAssumptions!BJ113</f>
      </c>
      <c r="BG9" s="115" t="e">
        <f aca="false">InputDataA_GeneralAssumptions!BK113</f>
      </c>
      <c r="BH9" s="115" t="e">
        <f aca="false">InputDataA_GeneralAssumptions!BL113</f>
      </c>
      <c r="BI9" s="115" t="e">
        <f aca="false">InputDataA_GeneralAssumptions!BM113</f>
      </c>
      <c r="BJ9" s="115" t="e">
        <f aca="false">InputDataA_GeneralAssumptions!BN113</f>
      </c>
      <c r="BK9" s="115" t="e">
        <f aca="false">InputDataA_GeneralAssumptions!BO113</f>
      </c>
      <c r="BL9" s="115" t="e">
        <f aca="false">InputDataA_GeneralAssumptions!BP113</f>
      </c>
      <c r="BM9" s="115" t="e">
        <f aca="false">InputDataA_GeneralAssumptions!BQ113</f>
      </c>
      <c r="BN9" s="115" t="e">
        <f aca="false">InputDataA_GeneralAssumptions!BR113</f>
      </c>
      <c r="BO9" s="115" t="e">
        <f aca="false">InputDataA_GeneralAssumptions!BS113</f>
      </c>
      <c r="BP9" s="115" t="e">
        <f aca="false">InputDataA_GeneralAssumptions!BT113</f>
      </c>
      <c r="BQ9" s="115" t="e">
        <f aca="false">InputDataA_GeneralAssumptions!BU113</f>
      </c>
      <c r="BR9" s="115" t="e">
        <f aca="false">InputDataA_GeneralAssumptions!BV113</f>
      </c>
      <c r="BS9" s="115" t="e">
        <f aca="false">InputDataA_GeneralAssumptions!BW113</f>
      </c>
    </row>
    <row r="10" s="24" customFormat="true" ht="15.75" hidden="false" customHeight="false" outlineLevel="0" collapsed="false">
      <c r="A10" s="503"/>
      <c r="B10" s="496" t="str">
        <f aca="false">LEFT(InputDataB_ModelSpecAssumptions!D8,1)</f>
      </c>
      <c r="C10" s="505" t="s">
        <v>240</v>
      </c>
      <c r="D10" s="138" t="s">
        <v>100</v>
      </c>
      <c r="E10" s="115" t="n">
        <f aca="false">InputDataB_ModelSpecAssumptions!I6</f>
      </c>
      <c r="F10" s="115" t="n">
        <f aca="false">InputDataB_ModelSpecAssumptions!J6</f>
      </c>
      <c r="G10" s="115" t="n">
        <f aca="false">InputDataB_ModelSpecAssumptions!K6</f>
      </c>
      <c r="H10" s="115" t="n">
        <f aca="false">InputDataB_ModelSpecAssumptions!L6</f>
      </c>
      <c r="I10" s="115" t="n">
        <f aca="false">InputDataB_ModelSpecAssumptions!M6</f>
      </c>
      <c r="J10" s="115" t="n">
        <f aca="false">InputDataB_ModelSpecAssumptions!N6</f>
      </c>
      <c r="K10" s="115" t="n">
        <f aca="false">InputDataB_ModelSpecAssumptions!O6</f>
      </c>
      <c r="L10" s="115" t="n">
        <f aca="false">InputDataB_ModelSpecAssumptions!P6</f>
      </c>
      <c r="M10" s="115" t="n">
        <f aca="false">InputDataB_ModelSpecAssumptions!Q6</f>
      </c>
      <c r="N10" s="115" t="n">
        <f aca="false">InputDataB_ModelSpecAssumptions!R6</f>
      </c>
      <c r="O10" s="115" t="n">
        <f aca="false">InputDataB_ModelSpecAssumptions!S6</f>
      </c>
      <c r="P10" s="115" t="n">
        <f aca="false">InputDataB_ModelSpecAssumptions!T6</f>
      </c>
      <c r="Q10" s="115" t="n">
        <f aca="false">InputDataB_ModelSpecAssumptions!U6</f>
      </c>
      <c r="R10" s="115" t="n">
        <f aca="false">InputDataB_ModelSpecAssumptions!V6</f>
      </c>
      <c r="S10" s="115" t="n">
        <f aca="false">InputDataB_ModelSpecAssumptions!W6</f>
      </c>
      <c r="T10" s="115" t="n">
        <f aca="false">InputDataB_ModelSpecAssumptions!X6</f>
      </c>
      <c r="U10" s="115" t="n">
        <f aca="false">InputDataB_ModelSpecAssumptions!Y6</f>
      </c>
      <c r="V10" s="115" t="n">
        <f aca="false">InputDataB_ModelSpecAssumptions!Z6</f>
      </c>
      <c r="W10" s="115" t="n">
        <f aca="false">InputDataB_ModelSpecAssumptions!AA6</f>
      </c>
      <c r="X10" s="115" t="n">
        <f aca="false">InputDataB_ModelSpecAssumptions!AB6</f>
      </c>
      <c r="Y10" s="115" t="n">
        <f aca="false">InputDataB_ModelSpecAssumptions!AC6</f>
      </c>
      <c r="Z10" s="115" t="n">
        <f aca="false">InputDataB_ModelSpecAssumptions!AD6</f>
      </c>
      <c r="AA10" s="115" t="n">
        <f aca="false">InputDataB_ModelSpecAssumptions!AE6</f>
      </c>
      <c r="AB10" s="115" t="n">
        <f aca="false">InputDataB_ModelSpecAssumptions!AF6</f>
      </c>
      <c r="AC10" s="115" t="n">
        <f aca="false">InputDataB_ModelSpecAssumptions!AG6</f>
      </c>
      <c r="AD10" s="115" t="n">
        <f aca="false">InputDataB_ModelSpecAssumptions!AH6</f>
      </c>
      <c r="AE10" s="115" t="n">
        <f aca="false">InputDataB_ModelSpecAssumptions!AI6</f>
      </c>
      <c r="AF10" s="115" t="n">
        <f aca="false">InputDataB_ModelSpecAssumptions!AJ6</f>
      </c>
      <c r="AG10" s="115" t="n">
        <f aca="false">InputDataB_ModelSpecAssumptions!AK6</f>
      </c>
      <c r="AH10" s="115" t="n">
        <f aca="false">InputDataB_ModelSpecAssumptions!AL6</f>
      </c>
      <c r="AI10" s="115" t="n">
        <f aca="false">InputDataB_ModelSpecAssumptions!AM6</f>
      </c>
      <c r="AJ10" s="115" t="n">
        <f aca="false">InputDataB_ModelSpecAssumptions!AN6</f>
      </c>
      <c r="AK10" s="115" t="n">
        <f aca="false">InputDataB_ModelSpecAssumptions!AO6</f>
      </c>
      <c r="AL10" s="115" t="n">
        <f aca="false">InputDataB_ModelSpecAssumptions!AP6</f>
      </c>
      <c r="AM10" s="115" t="n">
        <f aca="false">InputDataB_ModelSpecAssumptions!AQ6</f>
      </c>
      <c r="AN10" s="115" t="n">
        <f aca="false">InputDataB_ModelSpecAssumptions!AR6</f>
      </c>
      <c r="AO10" s="115" t="n">
        <f aca="false">InputDataB_ModelSpecAssumptions!AS6</f>
      </c>
      <c r="AP10" s="115" t="n">
        <f aca="false">InputDataB_ModelSpecAssumptions!AT6</f>
      </c>
      <c r="AQ10" s="115" t="n">
        <f aca="false">InputDataB_ModelSpecAssumptions!AU6</f>
      </c>
      <c r="AR10" s="115" t="n">
        <f aca="false">InputDataB_ModelSpecAssumptions!AV6</f>
      </c>
      <c r="AS10" s="115" t="n">
        <f aca="false">InputDataB_ModelSpecAssumptions!AW6</f>
      </c>
      <c r="AT10" s="115" t="n">
        <f aca="false">InputDataB_ModelSpecAssumptions!AX6</f>
      </c>
      <c r="AU10" s="115" t="n">
        <f aca="false">InputDataB_ModelSpecAssumptions!AY6</f>
      </c>
      <c r="AV10" s="115" t="n">
        <f aca="false">InputDataB_ModelSpecAssumptions!AZ6</f>
      </c>
      <c r="AW10" s="115" t="n">
        <f aca="false">InputDataB_ModelSpecAssumptions!BA6</f>
      </c>
      <c r="AX10" s="115" t="n">
        <f aca="false">InputDataB_ModelSpecAssumptions!BB6</f>
      </c>
      <c r="AY10" s="115" t="n">
        <f aca="false">InputDataB_ModelSpecAssumptions!BC6</f>
      </c>
      <c r="AZ10" s="115" t="n">
        <f aca="false">InputDataB_ModelSpecAssumptions!BD6</f>
      </c>
      <c r="BA10" s="115" t="n">
        <f aca="false">InputDataB_ModelSpecAssumptions!BE6</f>
      </c>
      <c r="BB10" s="115" t="n">
        <f aca="false">InputDataB_ModelSpecAssumptions!BF6</f>
      </c>
      <c r="BC10" s="115" t="n">
        <f aca="false">InputDataB_ModelSpecAssumptions!BG6</f>
      </c>
      <c r="BD10" s="115" t="n">
        <f aca="false">InputDataB_ModelSpecAssumptions!BH6</f>
      </c>
      <c r="BE10" s="115" t="n">
        <f aca="false">InputDataB_ModelSpecAssumptions!BI6</f>
      </c>
      <c r="BF10" s="115" t="n">
        <f aca="false">InputDataB_ModelSpecAssumptions!BJ6</f>
      </c>
      <c r="BG10" s="115" t="n">
        <f aca="false">InputDataB_ModelSpecAssumptions!BK6</f>
      </c>
      <c r="BH10" s="115" t="n">
        <f aca="false">InputDataB_ModelSpecAssumptions!BL6</f>
      </c>
      <c r="BI10" s="115" t="n">
        <f aca="false">InputDataB_ModelSpecAssumptions!BM6</f>
      </c>
      <c r="BJ10" s="115" t="n">
        <f aca="false">InputDataB_ModelSpecAssumptions!BN6</f>
      </c>
      <c r="BK10" s="115" t="n">
        <f aca="false">InputDataB_ModelSpecAssumptions!BO6</f>
      </c>
      <c r="BL10" s="115" t="n">
        <f aca="false">InputDataB_ModelSpecAssumptions!BP6</f>
      </c>
      <c r="BM10" s="115" t="n">
        <f aca="false">InputDataB_ModelSpecAssumptions!BQ6</f>
      </c>
      <c r="BN10" s="115" t="n">
        <f aca="false">InputDataB_ModelSpecAssumptions!BR6</f>
      </c>
      <c r="BO10" s="115" t="n">
        <f aca="false">InputDataB_ModelSpecAssumptions!BS6</f>
      </c>
      <c r="BP10" s="115" t="n">
        <f aca="false">InputDataB_ModelSpecAssumptions!BT6</f>
      </c>
      <c r="BQ10" s="115" t="n">
        <f aca="false">InputDataB_ModelSpecAssumptions!BU6</f>
      </c>
      <c r="BR10" s="115" t="n">
        <f aca="false">InputDataB_ModelSpecAssumptions!BV6</f>
      </c>
      <c r="BS10" s="115" t="n">
        <f aca="false">InputDataB_ModelSpecAssumptions!BW6</f>
      </c>
    </row>
    <row r="11" s="24" customFormat="true" ht="15.75" hidden="false" customHeight="false" outlineLevel="0" collapsed="false">
      <c r="A11" s="503" t="s">
        <v>1498</v>
      </c>
      <c r="B11" s="496" t="str">
        <f aca="false">LEFT(InputDataA_GeneralAssumptions!D92,1)</f>
      </c>
      <c r="C11" s="506" t="s">
        <v>1499</v>
      </c>
      <c r="D11" s="138" t="s">
        <v>1500</v>
      </c>
      <c r="E11" s="115" t="n">
        <f aca="false">InputDataA_GeneralAssumptions!I103</f>
      </c>
      <c r="F11" s="115" t="n">
        <f aca="false">InputDataA_GeneralAssumptions!J103</f>
      </c>
      <c r="G11" s="115" t="n">
        <f aca="false">InputDataA_GeneralAssumptions!K103</f>
      </c>
      <c r="H11" s="115" t="n">
        <f aca="false">InputDataA_GeneralAssumptions!L103</f>
      </c>
      <c r="I11" s="115" t="n">
        <f aca="false">InputDataA_GeneralAssumptions!M103</f>
      </c>
      <c r="J11" s="115" t="n">
        <f aca="false">InputDataA_GeneralAssumptions!N103</f>
      </c>
      <c r="K11" s="115" t="n">
        <f aca="false">InputDataA_GeneralAssumptions!O103</f>
      </c>
      <c r="L11" s="115" t="n">
        <f aca="false">InputDataA_GeneralAssumptions!P103</f>
      </c>
      <c r="M11" s="115" t="n">
        <f aca="false">InputDataA_GeneralAssumptions!Q103</f>
      </c>
      <c r="N11" s="115" t="n">
        <f aca="false">InputDataA_GeneralAssumptions!R103</f>
      </c>
      <c r="O11" s="115" t="n">
        <f aca="false">InputDataA_GeneralAssumptions!S103</f>
      </c>
      <c r="P11" s="115" t="n">
        <f aca="false">InputDataA_GeneralAssumptions!T103</f>
      </c>
      <c r="Q11" s="115" t="n">
        <f aca="false">InputDataA_GeneralAssumptions!U103</f>
      </c>
      <c r="R11" s="115" t="n">
        <f aca="false">InputDataA_GeneralAssumptions!V103</f>
      </c>
      <c r="S11" s="115" t="n">
        <f aca="false">InputDataA_GeneralAssumptions!W103</f>
      </c>
      <c r="T11" s="115" t="n">
        <f aca="false">InputDataA_GeneralAssumptions!X103</f>
      </c>
      <c r="U11" s="115" t="n">
        <f aca="false">InputDataA_GeneralAssumptions!Y103</f>
      </c>
      <c r="V11" s="115" t="n">
        <f aca="false">InputDataA_GeneralAssumptions!Z103</f>
      </c>
      <c r="W11" s="115" t="n">
        <f aca="false">InputDataA_GeneralAssumptions!AA103</f>
      </c>
      <c r="X11" s="115" t="n">
        <f aca="false">InputDataA_GeneralAssumptions!AB103</f>
      </c>
      <c r="Y11" s="115" t="n">
        <f aca="false">InputDataA_GeneralAssumptions!AC103</f>
      </c>
      <c r="Z11" s="115" t="n">
        <f aca="false">InputDataA_GeneralAssumptions!AD103</f>
      </c>
      <c r="AA11" s="115" t="n">
        <f aca="false">InputDataA_GeneralAssumptions!AE103</f>
      </c>
      <c r="AB11" s="115" t="n">
        <f aca="false">InputDataA_GeneralAssumptions!AF103</f>
      </c>
      <c r="AC11" s="115" t="n">
        <f aca="false">InputDataA_GeneralAssumptions!AG103</f>
      </c>
      <c r="AD11" s="115" t="n">
        <f aca="false">InputDataA_GeneralAssumptions!AH103</f>
      </c>
      <c r="AE11" s="115" t="n">
        <f aca="false">InputDataA_GeneralAssumptions!AI103</f>
      </c>
      <c r="AF11" s="115" t="n">
        <f aca="false">InputDataA_GeneralAssumptions!AJ103</f>
      </c>
      <c r="AG11" s="115" t="n">
        <f aca="false">InputDataA_GeneralAssumptions!AK103</f>
      </c>
      <c r="AH11" s="115" t="n">
        <f aca="false">InputDataA_GeneralAssumptions!AL103</f>
      </c>
      <c r="AI11" s="115" t="n">
        <f aca="false">InputDataA_GeneralAssumptions!AM103</f>
      </c>
      <c r="AJ11" s="115" t="n">
        <f aca="false">InputDataA_GeneralAssumptions!AN103</f>
      </c>
      <c r="AK11" s="115" t="str">
        <f aca="false">InputDataA_GeneralAssumptions!AO103</f>
      </c>
      <c r="AL11" s="115" t="str">
        <f aca="false">InputDataA_GeneralAssumptions!AP103</f>
      </c>
      <c r="AM11" s="115" t="str">
        <f aca="false">InputDataA_GeneralAssumptions!AQ103</f>
      </c>
      <c r="AN11" s="115" t="str">
        <f aca="false">InputDataA_GeneralAssumptions!AR103</f>
      </c>
      <c r="AO11" s="115" t="str">
        <f aca="false">InputDataA_GeneralAssumptions!AS103</f>
      </c>
      <c r="AP11" s="115" t="str">
        <f aca="false">InputDataA_GeneralAssumptions!AT103</f>
      </c>
      <c r="AQ11" s="115" t="str">
        <f aca="false">InputDataA_GeneralAssumptions!AU103</f>
      </c>
      <c r="AR11" s="115" t="str">
        <f aca="false">InputDataA_GeneralAssumptions!AV103</f>
      </c>
      <c r="AS11" s="115" t="str">
        <f aca="false">InputDataA_GeneralAssumptions!AW103</f>
      </c>
      <c r="AT11" s="115" t="str">
        <f aca="false">InputDataA_GeneralAssumptions!AX103</f>
      </c>
      <c r="AU11" s="115" t="str">
        <f aca="false">InputDataA_GeneralAssumptions!AY103</f>
      </c>
      <c r="AV11" s="115" t="str">
        <f aca="false">InputDataA_GeneralAssumptions!AZ103</f>
      </c>
      <c r="AW11" s="115" t="str">
        <f aca="false">InputDataA_GeneralAssumptions!BA103</f>
      </c>
      <c r="AX11" s="115" t="str">
        <f aca="false">InputDataA_GeneralAssumptions!BB103</f>
      </c>
      <c r="AY11" s="115" t="str">
        <f aca="false">InputDataA_GeneralAssumptions!BC103</f>
      </c>
      <c r="AZ11" s="115" t="str">
        <f aca="false">InputDataA_GeneralAssumptions!BD103</f>
      </c>
      <c r="BA11" s="115" t="str">
        <f aca="false">InputDataA_GeneralAssumptions!BE103</f>
      </c>
      <c r="BB11" s="115" t="str">
        <f aca="false">InputDataA_GeneralAssumptions!BF103</f>
      </c>
      <c r="BC11" s="115" t="str">
        <f aca="false">InputDataA_GeneralAssumptions!BG103</f>
      </c>
      <c r="BD11" s="115" t="str">
        <f aca="false">InputDataA_GeneralAssumptions!BH103</f>
      </c>
      <c r="BE11" s="115" t="str">
        <f aca="false">InputDataA_GeneralAssumptions!BI103</f>
      </c>
      <c r="BF11" s="115" t="str">
        <f aca="false">InputDataA_GeneralAssumptions!BJ103</f>
      </c>
      <c r="BG11" s="115" t="str">
        <f aca="false">InputDataA_GeneralAssumptions!BK103</f>
      </c>
      <c r="BH11" s="115" t="str">
        <f aca="false">InputDataA_GeneralAssumptions!BL103</f>
      </c>
      <c r="BI11" s="115" t="str">
        <f aca="false">InputDataA_GeneralAssumptions!BM103</f>
      </c>
      <c r="BJ11" s="115" t="str">
        <f aca="false">InputDataA_GeneralAssumptions!BN103</f>
      </c>
      <c r="BK11" s="115" t="str">
        <f aca="false">InputDataA_GeneralAssumptions!BO103</f>
      </c>
      <c r="BL11" s="115" t="str">
        <f aca="false">InputDataA_GeneralAssumptions!BP103</f>
      </c>
      <c r="BM11" s="115" t="str">
        <f aca="false">InputDataA_GeneralAssumptions!BQ103</f>
      </c>
      <c r="BN11" s="115" t="str">
        <f aca="false">InputDataA_GeneralAssumptions!BR103</f>
      </c>
      <c r="BO11" s="115" t="str">
        <f aca="false">InputDataA_GeneralAssumptions!BS103</f>
      </c>
      <c r="BP11" s="115" t="str">
        <f aca="false">InputDataA_GeneralAssumptions!BT103</f>
      </c>
      <c r="BQ11" s="115" t="str">
        <f aca="false">InputDataA_GeneralAssumptions!BU103</f>
      </c>
      <c r="BR11" s="115" t="str">
        <f aca="false">InputDataA_GeneralAssumptions!BV103</f>
      </c>
      <c r="BS11" s="115" t="str">
        <f aca="false">InputDataA_GeneralAssumptions!BW103</f>
      </c>
    </row>
    <row r="12" s="24" customFormat="true" ht="15.75" hidden="false" customHeight="false" outlineLevel="0" collapsed="false">
      <c r="A12" s="503"/>
      <c r="B12" s="496" t="str">
        <f aca="false">LEFT(InputDataA_GeneralAssumptions!D39,1)</f>
      </c>
      <c r="C12" s="505" t="s">
        <v>1501</v>
      </c>
      <c r="D12" s="138" t="s">
        <v>100</v>
      </c>
      <c r="E12" s="115" t="n">
        <f aca="false">InputDataA_GeneralAssumptions!I41</f>
      </c>
      <c r="F12" s="115" t="n">
        <f aca="false">InputDataA_GeneralAssumptions!J41</f>
      </c>
      <c r="G12" s="115" t="n">
        <f aca="false">InputDataA_GeneralAssumptions!K41</f>
      </c>
      <c r="H12" s="115" t="n">
        <f aca="false">InputDataA_GeneralAssumptions!L41</f>
      </c>
      <c r="I12" s="115" t="n">
        <f aca="false">InputDataA_GeneralAssumptions!M41</f>
      </c>
      <c r="J12" s="115" t="n">
        <f aca="false">InputDataA_GeneralAssumptions!N41</f>
      </c>
      <c r="K12" s="115" t="n">
        <f aca="false">InputDataA_GeneralAssumptions!O41</f>
      </c>
      <c r="L12" s="115" t="n">
        <f aca="false">InputDataA_GeneralAssumptions!P41</f>
      </c>
      <c r="M12" s="115" t="n">
        <f aca="false">InputDataA_GeneralAssumptions!Q41</f>
      </c>
      <c r="N12" s="115" t="n">
        <f aca="false">InputDataA_GeneralAssumptions!R41</f>
      </c>
      <c r="O12" s="115" t="n">
        <f aca="false">InputDataA_GeneralAssumptions!S41</f>
      </c>
      <c r="P12" s="115" t="n">
        <f aca="false">InputDataA_GeneralAssumptions!T41</f>
      </c>
      <c r="Q12" s="115" t="n">
        <f aca="false">InputDataA_GeneralAssumptions!U41</f>
      </c>
      <c r="R12" s="115" t="n">
        <f aca="false">InputDataA_GeneralAssumptions!V41</f>
      </c>
      <c r="S12" s="115" t="n">
        <f aca="false">InputDataA_GeneralAssumptions!W41</f>
      </c>
      <c r="T12" s="115" t="n">
        <f aca="false">InputDataA_GeneralAssumptions!X41</f>
      </c>
      <c r="U12" s="115" t="n">
        <f aca="false">InputDataA_GeneralAssumptions!Y41</f>
      </c>
      <c r="V12" s="115" t="n">
        <f aca="false">InputDataA_GeneralAssumptions!Z41</f>
      </c>
      <c r="W12" s="115" t="n">
        <f aca="false">InputDataA_GeneralAssumptions!AA41</f>
      </c>
      <c r="X12" s="115" t="n">
        <f aca="false">InputDataA_GeneralAssumptions!AB41</f>
      </c>
      <c r="Y12" s="115" t="n">
        <f aca="false">InputDataA_GeneralAssumptions!AC41</f>
      </c>
      <c r="Z12" s="115" t="n">
        <f aca="false">InputDataA_GeneralAssumptions!AD41</f>
      </c>
      <c r="AA12" s="115" t="n">
        <f aca="false">InputDataA_GeneralAssumptions!AE41</f>
      </c>
      <c r="AB12" s="115" t="n">
        <f aca="false">InputDataA_GeneralAssumptions!AF41</f>
      </c>
      <c r="AC12" s="115" t="n">
        <f aca="false">InputDataA_GeneralAssumptions!AG41</f>
      </c>
      <c r="AD12" s="115" t="n">
        <f aca="false">InputDataA_GeneralAssumptions!AH41</f>
      </c>
      <c r="AE12" s="115" t="n">
        <f aca="false">InputDataA_GeneralAssumptions!AI41</f>
      </c>
      <c r="AF12" s="115" t="n">
        <f aca="false">InputDataA_GeneralAssumptions!AJ41</f>
      </c>
      <c r="AG12" s="115" t="n">
        <f aca="false">InputDataA_GeneralAssumptions!AK41</f>
      </c>
      <c r="AH12" s="115" t="n">
        <f aca="false">InputDataA_GeneralAssumptions!AL41</f>
      </c>
      <c r="AI12" s="115" t="n">
        <f aca="false">InputDataA_GeneralAssumptions!AM41</f>
      </c>
      <c r="AJ12" s="115" t="n">
        <f aca="false">InputDataA_GeneralAssumptions!AN41</f>
      </c>
      <c r="AK12" s="115" t="n">
        <f aca="false">InputDataA_GeneralAssumptions!AO41</f>
      </c>
      <c r="AL12" s="115" t="n">
        <f aca="false">InputDataA_GeneralAssumptions!AP41</f>
      </c>
      <c r="AM12" s="115" t="n">
        <f aca="false">InputDataA_GeneralAssumptions!AQ41</f>
      </c>
      <c r="AN12" s="115" t="n">
        <f aca="false">InputDataA_GeneralAssumptions!AR41</f>
      </c>
      <c r="AO12" s="115" t="n">
        <f aca="false">InputDataA_GeneralAssumptions!AS41</f>
      </c>
      <c r="AP12" s="115" t="n">
        <f aca="false">InputDataA_GeneralAssumptions!AT41</f>
      </c>
      <c r="AQ12" s="115" t="n">
        <f aca="false">InputDataA_GeneralAssumptions!AU41</f>
      </c>
      <c r="AR12" s="115" t="n">
        <f aca="false">InputDataA_GeneralAssumptions!AV41</f>
      </c>
      <c r="AS12" s="115" t="n">
        <f aca="false">InputDataA_GeneralAssumptions!AW41</f>
      </c>
      <c r="AT12" s="115" t="n">
        <f aca="false">InputDataA_GeneralAssumptions!AX41</f>
      </c>
      <c r="AU12" s="115" t="n">
        <f aca="false">InputDataA_GeneralAssumptions!AY41</f>
      </c>
      <c r="AV12" s="115" t="n">
        <f aca="false">InputDataA_GeneralAssumptions!AZ41</f>
      </c>
      <c r="AW12" s="115" t="n">
        <f aca="false">InputDataA_GeneralAssumptions!BA41</f>
      </c>
      <c r="AX12" s="115" t="n">
        <f aca="false">InputDataA_GeneralAssumptions!BB41</f>
      </c>
      <c r="AY12" s="115" t="n">
        <f aca="false">InputDataA_GeneralAssumptions!BC41</f>
      </c>
      <c r="AZ12" s="115" t="n">
        <f aca="false">InputDataA_GeneralAssumptions!BD41</f>
      </c>
      <c r="BA12" s="115" t="n">
        <f aca="false">InputDataA_GeneralAssumptions!BE41</f>
      </c>
      <c r="BB12" s="115" t="n">
        <f aca="false">InputDataA_GeneralAssumptions!BF41</f>
      </c>
      <c r="BC12" s="115" t="n">
        <f aca="false">InputDataA_GeneralAssumptions!BG41</f>
      </c>
      <c r="BD12" s="115" t="n">
        <f aca="false">InputDataA_GeneralAssumptions!BH41</f>
      </c>
      <c r="BE12" s="115" t="n">
        <f aca="false">InputDataA_GeneralAssumptions!BI41</f>
      </c>
      <c r="BF12" s="115" t="n">
        <f aca="false">InputDataA_GeneralAssumptions!BJ41</f>
      </c>
      <c r="BG12" s="115" t="n">
        <f aca="false">InputDataA_GeneralAssumptions!BK41</f>
      </c>
      <c r="BH12" s="115" t="n">
        <f aca="false">InputDataA_GeneralAssumptions!BL41</f>
      </c>
      <c r="BI12" s="115" t="n">
        <f aca="false">InputDataA_GeneralAssumptions!BM41</f>
      </c>
      <c r="BJ12" s="115" t="n">
        <f aca="false">InputDataA_GeneralAssumptions!BN41</f>
      </c>
      <c r="BK12" s="115" t="n">
        <f aca="false">InputDataA_GeneralAssumptions!BO41</f>
      </c>
      <c r="BL12" s="115" t="n">
        <f aca="false">InputDataA_GeneralAssumptions!BP41</f>
      </c>
      <c r="BM12" s="115" t="n">
        <f aca="false">InputDataA_GeneralAssumptions!BQ41</f>
      </c>
      <c r="BN12" s="115" t="n">
        <f aca="false">InputDataA_GeneralAssumptions!BR41</f>
      </c>
      <c r="BO12" s="115" t="n">
        <f aca="false">InputDataA_GeneralAssumptions!BS41</f>
      </c>
      <c r="BP12" s="115" t="n">
        <f aca="false">InputDataA_GeneralAssumptions!BT41</f>
      </c>
      <c r="BQ12" s="115" t="n">
        <f aca="false">InputDataA_GeneralAssumptions!BU41</f>
      </c>
      <c r="BR12" s="115" t="n">
        <f aca="false">InputDataA_GeneralAssumptions!BV41</f>
      </c>
      <c r="BS12" s="115" t="n">
        <f aca="false">InputDataA_GeneralAssumptions!BW41</f>
      </c>
    </row>
    <row r="13" customFormat="false" ht="15.75" hidden="false" customHeight="false" outlineLevel="0" collapsed="false">
      <c r="A13" s="503"/>
      <c r="B13" s="496" t="str">
        <f aca="false">LEFT(InputDataA_GeneralAssumptions!D39,1)</f>
      </c>
      <c r="C13" s="505" t="s">
        <v>1502</v>
      </c>
      <c r="D13" s="138" t="s">
        <v>100</v>
      </c>
      <c r="E13" s="115" t="n">
        <f aca="false">InputDataA_GeneralAssumptions!I50</f>
      </c>
      <c r="F13" s="115" t="n">
        <f aca="false">InputDataA_GeneralAssumptions!J50</f>
      </c>
      <c r="G13" s="115" t="n">
        <f aca="false">InputDataA_GeneralAssumptions!K50</f>
      </c>
      <c r="H13" s="115" t="n">
        <f aca="false">InputDataA_GeneralAssumptions!L50</f>
      </c>
      <c r="I13" s="115" t="n">
        <f aca="false">InputDataA_GeneralAssumptions!M50</f>
      </c>
      <c r="J13" s="115" t="n">
        <f aca="false">InputDataA_GeneralAssumptions!N50</f>
      </c>
      <c r="K13" s="115" t="n">
        <f aca="false">InputDataA_GeneralAssumptions!O50</f>
      </c>
      <c r="L13" s="115" t="n">
        <f aca="false">InputDataA_GeneralAssumptions!P50</f>
      </c>
      <c r="M13" s="115" t="n">
        <f aca="false">InputDataA_GeneralAssumptions!Q50</f>
      </c>
      <c r="N13" s="115" t="n">
        <f aca="false">InputDataA_GeneralAssumptions!R50</f>
      </c>
      <c r="O13" s="115" t="n">
        <f aca="false">InputDataA_GeneralAssumptions!S50</f>
      </c>
      <c r="P13" s="115" t="n">
        <f aca="false">InputDataA_GeneralAssumptions!T50</f>
      </c>
      <c r="Q13" s="115" t="n">
        <f aca="false">InputDataA_GeneralAssumptions!U50</f>
      </c>
      <c r="R13" s="115" t="n">
        <f aca="false">InputDataA_GeneralAssumptions!V50</f>
      </c>
      <c r="S13" s="115" t="n">
        <f aca="false">InputDataA_GeneralAssumptions!W50</f>
      </c>
      <c r="T13" s="115" t="n">
        <f aca="false">InputDataA_GeneralAssumptions!X50</f>
      </c>
      <c r="U13" s="115" t="n">
        <f aca="false">InputDataA_GeneralAssumptions!Y50</f>
      </c>
      <c r="V13" s="115" t="n">
        <f aca="false">InputDataA_GeneralAssumptions!Z50</f>
      </c>
      <c r="W13" s="115" t="n">
        <f aca="false">InputDataA_GeneralAssumptions!AA50</f>
      </c>
      <c r="X13" s="115" t="n">
        <f aca="false">InputDataA_GeneralAssumptions!AB50</f>
      </c>
      <c r="Y13" s="115" t="n">
        <f aca="false">InputDataA_GeneralAssumptions!AC50</f>
      </c>
      <c r="Z13" s="115" t="n">
        <f aca="false">InputDataA_GeneralAssumptions!AD50</f>
      </c>
      <c r="AA13" s="115" t="n">
        <f aca="false">InputDataA_GeneralAssumptions!AE50</f>
      </c>
      <c r="AB13" s="115" t="n">
        <f aca="false">InputDataA_GeneralAssumptions!AF50</f>
      </c>
      <c r="AC13" s="115" t="n">
        <f aca="false">InputDataA_GeneralAssumptions!AG50</f>
      </c>
      <c r="AD13" s="115" t="n">
        <f aca="false">InputDataA_GeneralAssumptions!AH50</f>
      </c>
      <c r="AE13" s="115" t="n">
        <f aca="false">InputDataA_GeneralAssumptions!AI50</f>
      </c>
      <c r="AF13" s="115" t="n">
        <f aca="false">InputDataA_GeneralAssumptions!AJ50</f>
      </c>
      <c r="AG13" s="115" t="n">
        <f aca="false">InputDataA_GeneralAssumptions!AK50</f>
      </c>
      <c r="AH13" s="115" t="n">
        <f aca="false">InputDataA_GeneralAssumptions!AL50</f>
      </c>
      <c r="AI13" s="115" t="n">
        <f aca="false">InputDataA_GeneralAssumptions!AM50</f>
      </c>
      <c r="AJ13" s="115" t="n">
        <f aca="false">InputDataA_GeneralAssumptions!AN50</f>
      </c>
      <c r="AK13" s="115" t="n">
        <f aca="false">InputDataA_GeneralAssumptions!AO50</f>
      </c>
      <c r="AL13" s="115" t="n">
        <f aca="false">InputDataA_GeneralAssumptions!AP50</f>
      </c>
      <c r="AM13" s="115" t="n">
        <f aca="false">InputDataA_GeneralAssumptions!AQ50</f>
      </c>
      <c r="AN13" s="115" t="n">
        <f aca="false">InputDataA_GeneralAssumptions!AR50</f>
      </c>
      <c r="AO13" s="115" t="n">
        <f aca="false">InputDataA_GeneralAssumptions!AS50</f>
      </c>
      <c r="AP13" s="115" t="n">
        <f aca="false">InputDataA_GeneralAssumptions!AT50</f>
      </c>
      <c r="AQ13" s="115" t="n">
        <f aca="false">InputDataA_GeneralAssumptions!AU50</f>
      </c>
      <c r="AR13" s="115" t="n">
        <f aca="false">InputDataA_GeneralAssumptions!AV50</f>
      </c>
      <c r="AS13" s="115" t="n">
        <f aca="false">InputDataA_GeneralAssumptions!AW50</f>
      </c>
      <c r="AT13" s="115" t="n">
        <f aca="false">InputDataA_GeneralAssumptions!AX50</f>
      </c>
      <c r="AU13" s="115" t="n">
        <f aca="false">InputDataA_GeneralAssumptions!AY50</f>
      </c>
      <c r="AV13" s="115" t="n">
        <f aca="false">InputDataA_GeneralAssumptions!AZ50</f>
      </c>
      <c r="AW13" s="115" t="n">
        <f aca="false">InputDataA_GeneralAssumptions!BA50</f>
      </c>
      <c r="AX13" s="115" t="n">
        <f aca="false">InputDataA_GeneralAssumptions!BB50</f>
      </c>
      <c r="AY13" s="115" t="n">
        <f aca="false">InputDataA_GeneralAssumptions!BC50</f>
      </c>
      <c r="AZ13" s="115" t="n">
        <f aca="false">InputDataA_GeneralAssumptions!BD50</f>
      </c>
      <c r="BA13" s="115" t="n">
        <f aca="false">InputDataA_GeneralAssumptions!BE50</f>
      </c>
      <c r="BB13" s="115" t="n">
        <f aca="false">InputDataA_GeneralAssumptions!BF50</f>
      </c>
      <c r="BC13" s="115" t="n">
        <f aca="false">InputDataA_GeneralAssumptions!BG50</f>
      </c>
      <c r="BD13" s="115" t="n">
        <f aca="false">InputDataA_GeneralAssumptions!BH50</f>
      </c>
      <c r="BE13" s="115" t="n">
        <f aca="false">InputDataA_GeneralAssumptions!BI50</f>
      </c>
      <c r="BF13" s="115" t="n">
        <f aca="false">InputDataA_GeneralAssumptions!BJ50</f>
      </c>
      <c r="BG13" s="115" t="n">
        <f aca="false">InputDataA_GeneralAssumptions!BK50</f>
      </c>
      <c r="BH13" s="115" t="n">
        <f aca="false">InputDataA_GeneralAssumptions!BL50</f>
      </c>
      <c r="BI13" s="115" t="n">
        <f aca="false">InputDataA_GeneralAssumptions!BM50</f>
      </c>
      <c r="BJ13" s="115" t="n">
        <f aca="false">InputDataA_GeneralAssumptions!BN50</f>
      </c>
      <c r="BK13" s="115" t="n">
        <f aca="false">InputDataA_GeneralAssumptions!BO50</f>
      </c>
      <c r="BL13" s="115" t="n">
        <f aca="false">InputDataA_GeneralAssumptions!BP50</f>
      </c>
      <c r="BM13" s="115" t="n">
        <f aca="false">InputDataA_GeneralAssumptions!BQ50</f>
      </c>
      <c r="BN13" s="115" t="n">
        <f aca="false">InputDataA_GeneralAssumptions!BR50</f>
      </c>
      <c r="BO13" s="115" t="n">
        <f aca="false">InputDataA_GeneralAssumptions!BS50</f>
      </c>
      <c r="BP13" s="115" t="n">
        <f aca="false">InputDataA_GeneralAssumptions!BT50</f>
      </c>
      <c r="BQ13" s="115" t="n">
        <f aca="false">InputDataA_GeneralAssumptions!BU50</f>
      </c>
      <c r="BR13" s="115" t="n">
        <f aca="false">InputDataA_GeneralAssumptions!BV50</f>
      </c>
      <c r="BS13" s="115" t="n">
        <f aca="false">InputDataA_GeneralAssumptions!BW50</f>
      </c>
    </row>
    <row r="14" customFormat="false" ht="15.75" hidden="false" customHeight="false" outlineLevel="0" collapsed="false">
      <c r="A14" s="492" t="s">
        <v>1498</v>
      </c>
      <c r="B14" s="496" t="str">
        <f aca="false">LEFT(InputDataA_GeneralAssumptions!D39,1)</f>
      </c>
      <c r="C14" s="505" t="s">
        <v>153</v>
      </c>
      <c r="D14" s="138" t="s">
        <v>154</v>
      </c>
      <c r="E14" s="115" t="n">
        <f aca="false">InputDataA_GeneralAssumptions!I56</f>
      </c>
      <c r="F14" s="115" t="n">
        <f aca="false">InputDataA_GeneralAssumptions!J56</f>
      </c>
      <c r="G14" s="115" t="n">
        <f aca="false">InputDataA_GeneralAssumptions!K56</f>
      </c>
      <c r="H14" s="115" t="n">
        <f aca="false">InputDataA_GeneralAssumptions!L56</f>
      </c>
      <c r="I14" s="115" t="n">
        <f aca="false">InputDataA_GeneralAssumptions!M56</f>
      </c>
      <c r="J14" s="115" t="n">
        <f aca="false">InputDataA_GeneralAssumptions!N56</f>
      </c>
      <c r="K14" s="115" t="n">
        <f aca="false">InputDataA_GeneralAssumptions!O56</f>
      </c>
      <c r="L14" s="115" t="n">
        <f aca="false">InputDataA_GeneralAssumptions!P56</f>
      </c>
      <c r="M14" s="115" t="n">
        <f aca="false">InputDataA_GeneralAssumptions!Q56</f>
      </c>
      <c r="N14" s="115" t="n">
        <f aca="false">InputDataA_GeneralAssumptions!R56</f>
      </c>
      <c r="O14" s="115" t="n">
        <f aca="false">InputDataA_GeneralAssumptions!S56</f>
      </c>
      <c r="P14" s="115" t="n">
        <f aca="false">InputDataA_GeneralAssumptions!T56</f>
      </c>
      <c r="Q14" s="115" t="n">
        <f aca="false">InputDataA_GeneralAssumptions!U56</f>
      </c>
      <c r="R14" s="115" t="n">
        <f aca="false">InputDataA_GeneralAssumptions!V56</f>
      </c>
      <c r="S14" s="115" t="n">
        <f aca="false">InputDataA_GeneralAssumptions!W56</f>
      </c>
      <c r="T14" s="115" t="n">
        <f aca="false">InputDataA_GeneralAssumptions!X56</f>
      </c>
      <c r="U14" s="115" t="n">
        <f aca="false">InputDataA_GeneralAssumptions!Y56</f>
      </c>
      <c r="V14" s="115" t="n">
        <f aca="false">InputDataA_GeneralAssumptions!Z56</f>
      </c>
      <c r="W14" s="115" t="n">
        <f aca="false">InputDataA_GeneralAssumptions!AA56</f>
      </c>
      <c r="X14" s="115" t="n">
        <f aca="false">InputDataA_GeneralAssumptions!AB56</f>
      </c>
      <c r="Y14" s="115" t="n">
        <f aca="false">InputDataA_GeneralAssumptions!AC56</f>
      </c>
      <c r="Z14" s="115" t="n">
        <f aca="false">InputDataA_GeneralAssumptions!AD56</f>
      </c>
      <c r="AA14" s="115" t="n">
        <f aca="false">InputDataA_GeneralAssumptions!AE56</f>
      </c>
      <c r="AB14" s="115" t="n">
        <f aca="false">InputDataA_GeneralAssumptions!AF56</f>
      </c>
      <c r="AC14" s="115" t="n">
        <f aca="false">InputDataA_GeneralAssumptions!AG56</f>
      </c>
      <c r="AD14" s="115" t="n">
        <f aca="false">InputDataA_GeneralAssumptions!AH56</f>
      </c>
      <c r="AE14" s="115" t="n">
        <f aca="false">InputDataA_GeneralAssumptions!AI56</f>
      </c>
      <c r="AF14" s="115" t="n">
        <f aca="false">InputDataA_GeneralAssumptions!AJ56</f>
      </c>
      <c r="AG14" s="115" t="n">
        <f aca="false">InputDataA_GeneralAssumptions!AK56</f>
      </c>
      <c r="AH14" s="115" t="n">
        <f aca="false">InputDataA_GeneralAssumptions!AL56</f>
      </c>
      <c r="AI14" s="115" t="n">
        <f aca="false">InputDataA_GeneralAssumptions!AM56</f>
      </c>
      <c r="AJ14" s="115" t="n">
        <f aca="false">InputDataA_GeneralAssumptions!AN56</f>
      </c>
      <c r="AK14" s="115" t="e">
        <f aca="false">InputDataA_GeneralAssumptions!AO56</f>
      </c>
      <c r="AL14" s="115" t="e">
        <f aca="false">InputDataA_GeneralAssumptions!AP56</f>
      </c>
      <c r="AM14" s="115" t="e">
        <f aca="false">InputDataA_GeneralAssumptions!AQ56</f>
      </c>
      <c r="AN14" s="115" t="e">
        <f aca="false">InputDataA_GeneralAssumptions!AR56</f>
      </c>
      <c r="AO14" s="115" t="e">
        <f aca="false">InputDataA_GeneralAssumptions!AS56</f>
      </c>
      <c r="AP14" s="115" t="e">
        <f aca="false">InputDataA_GeneralAssumptions!AT56</f>
      </c>
      <c r="AQ14" s="115" t="e">
        <f aca="false">InputDataA_GeneralAssumptions!AU56</f>
      </c>
      <c r="AR14" s="115" t="e">
        <f aca="false">InputDataA_GeneralAssumptions!AV56</f>
      </c>
      <c r="AS14" s="115" t="e">
        <f aca="false">InputDataA_GeneralAssumptions!AW56</f>
      </c>
      <c r="AT14" s="115" t="e">
        <f aca="false">InputDataA_GeneralAssumptions!AX56</f>
      </c>
      <c r="AU14" s="115" t="e">
        <f aca="false">InputDataA_GeneralAssumptions!AY56</f>
      </c>
      <c r="AV14" s="115" t="e">
        <f aca="false">InputDataA_GeneralAssumptions!AZ56</f>
      </c>
      <c r="AW14" s="115" t="e">
        <f aca="false">InputDataA_GeneralAssumptions!BA56</f>
      </c>
      <c r="AX14" s="115" t="e">
        <f aca="false">InputDataA_GeneralAssumptions!BB56</f>
      </c>
      <c r="AY14" s="115" t="e">
        <f aca="false">InputDataA_GeneralAssumptions!BC56</f>
      </c>
      <c r="AZ14" s="115" t="e">
        <f aca="false">InputDataA_GeneralAssumptions!BD56</f>
      </c>
      <c r="BA14" s="115" t="e">
        <f aca="false">InputDataA_GeneralAssumptions!BE56</f>
      </c>
      <c r="BB14" s="115" t="e">
        <f aca="false">InputDataA_GeneralAssumptions!BF56</f>
      </c>
      <c r="BC14" s="115" t="e">
        <f aca="false">InputDataA_GeneralAssumptions!BG56</f>
      </c>
      <c r="BD14" s="115" t="e">
        <f aca="false">InputDataA_GeneralAssumptions!BH56</f>
      </c>
      <c r="BE14" s="115" t="e">
        <f aca="false">InputDataA_GeneralAssumptions!BI56</f>
      </c>
      <c r="BF14" s="115" t="e">
        <f aca="false">InputDataA_GeneralAssumptions!BJ56</f>
      </c>
      <c r="BG14" s="115" t="e">
        <f aca="false">InputDataA_GeneralAssumptions!BK56</f>
      </c>
      <c r="BH14" s="115" t="e">
        <f aca="false">InputDataA_GeneralAssumptions!BL56</f>
      </c>
      <c r="BI14" s="115" t="e">
        <f aca="false">InputDataA_GeneralAssumptions!BM56</f>
      </c>
      <c r="BJ14" s="115" t="e">
        <f aca="false">InputDataA_GeneralAssumptions!BN56</f>
      </c>
      <c r="BK14" s="115" t="e">
        <f aca="false">InputDataA_GeneralAssumptions!BO56</f>
      </c>
      <c r="BL14" s="115" t="e">
        <f aca="false">InputDataA_GeneralAssumptions!BP56</f>
      </c>
      <c r="BM14" s="115" t="e">
        <f aca="false">InputDataA_GeneralAssumptions!BQ56</f>
      </c>
      <c r="BN14" s="115" t="e">
        <f aca="false">InputDataA_GeneralAssumptions!BR56</f>
      </c>
      <c r="BO14" s="115" t="e">
        <f aca="false">InputDataA_GeneralAssumptions!BS56</f>
      </c>
      <c r="BP14" s="115" t="e">
        <f aca="false">InputDataA_GeneralAssumptions!BT56</f>
      </c>
      <c r="BQ14" s="115" t="e">
        <f aca="false">InputDataA_GeneralAssumptions!BU56</f>
      </c>
      <c r="BR14" s="115" t="e">
        <f aca="false">InputDataA_GeneralAssumptions!BV56</f>
      </c>
      <c r="BS14" s="115" t="e">
        <f aca="false">InputDataA_GeneralAssumptions!BW56</f>
      </c>
    </row>
    <row r="15" customFormat="false" ht="15.75" hidden="false" customHeight="false" outlineLevel="0" collapsed="false">
      <c r="A15" s="492" t="s">
        <v>1498</v>
      </c>
      <c r="B15" s="496" t="str">
        <f aca="false">LEFT(InputDataA_GeneralAssumptions!D39,1)</f>
      </c>
      <c r="C15" s="505" t="s">
        <v>193</v>
      </c>
      <c r="D15" s="138" t="s">
        <v>121</v>
      </c>
      <c r="E15" s="115" t="n">
        <f aca="false">InputDataA_GeneralAssumptions!I121</f>
      </c>
      <c r="F15" s="115" t="n">
        <f aca="false">InputDataA_GeneralAssumptions!J121</f>
      </c>
      <c r="G15" s="115" t="n">
        <f aca="false">InputDataA_GeneralAssumptions!K121</f>
      </c>
      <c r="H15" s="115" t="n">
        <f aca="false">InputDataA_GeneralAssumptions!L121</f>
      </c>
      <c r="I15" s="115" t="n">
        <f aca="false">InputDataA_GeneralAssumptions!M121</f>
      </c>
      <c r="J15" s="115" t="n">
        <f aca="false">InputDataA_GeneralAssumptions!N121</f>
      </c>
      <c r="K15" s="115" t="n">
        <f aca="false">InputDataA_GeneralAssumptions!O121</f>
      </c>
      <c r="L15" s="115" t="n">
        <f aca="false">InputDataA_GeneralAssumptions!P121</f>
      </c>
      <c r="M15" s="115" t="n">
        <f aca="false">InputDataA_GeneralAssumptions!Q121</f>
      </c>
      <c r="N15" s="115" t="n">
        <f aca="false">InputDataA_GeneralAssumptions!R121</f>
      </c>
      <c r="O15" s="115" t="n">
        <f aca="false">InputDataA_GeneralAssumptions!S121</f>
      </c>
      <c r="P15" s="115" t="n">
        <f aca="false">InputDataA_GeneralAssumptions!T121</f>
      </c>
      <c r="Q15" s="115" t="n">
        <f aca="false">InputDataA_GeneralAssumptions!U121</f>
      </c>
      <c r="R15" s="115" t="n">
        <f aca="false">InputDataA_GeneralAssumptions!V121</f>
      </c>
      <c r="S15" s="115" t="n">
        <f aca="false">InputDataA_GeneralAssumptions!W121</f>
      </c>
      <c r="T15" s="115" t="n">
        <f aca="false">InputDataA_GeneralAssumptions!X121</f>
      </c>
      <c r="U15" s="115" t="n">
        <f aca="false">InputDataA_GeneralAssumptions!Y121</f>
      </c>
      <c r="V15" s="115" t="n">
        <f aca="false">InputDataA_GeneralAssumptions!Z121</f>
      </c>
      <c r="W15" s="115" t="n">
        <f aca="false">InputDataA_GeneralAssumptions!AA121</f>
      </c>
      <c r="X15" s="115" t="n">
        <f aca="false">InputDataA_GeneralAssumptions!AB121</f>
      </c>
      <c r="Y15" s="115" t="n">
        <f aca="false">InputDataA_GeneralAssumptions!AC121</f>
      </c>
      <c r="Z15" s="115" t="n">
        <f aca="false">InputDataA_GeneralAssumptions!AD121</f>
      </c>
      <c r="AA15" s="115" t="n">
        <f aca="false">InputDataA_GeneralAssumptions!AE121</f>
      </c>
      <c r="AB15" s="115" t="n">
        <f aca="false">InputDataA_GeneralAssumptions!AF121</f>
      </c>
      <c r="AC15" s="115" t="n">
        <f aca="false">InputDataA_GeneralAssumptions!AG121</f>
      </c>
      <c r="AD15" s="115" t="n">
        <f aca="false">InputDataA_GeneralAssumptions!AH121</f>
      </c>
      <c r="AE15" s="115" t="n">
        <f aca="false">InputDataA_GeneralAssumptions!AI121</f>
      </c>
      <c r="AF15" s="115" t="n">
        <f aca="false">InputDataA_GeneralAssumptions!AJ121</f>
      </c>
      <c r="AG15" s="115" t="n">
        <f aca="false">InputDataA_GeneralAssumptions!AK121</f>
      </c>
      <c r="AH15" s="115" t="n">
        <f aca="false">InputDataA_GeneralAssumptions!AL121</f>
      </c>
      <c r="AI15" s="115" t="n">
        <f aca="false">InputDataA_GeneralAssumptions!AM121</f>
      </c>
      <c r="AJ15" s="115" t="n">
        <f aca="false">InputDataA_GeneralAssumptions!AN121</f>
      </c>
      <c r="AK15" s="115" t="e">
        <f aca="false">InputDataA_GeneralAssumptions!AO121</f>
      </c>
      <c r="AL15" s="115" t="e">
        <f aca="false">InputDataA_GeneralAssumptions!AP121</f>
      </c>
      <c r="AM15" s="115" t="e">
        <f aca="false">InputDataA_GeneralAssumptions!AQ121</f>
      </c>
      <c r="AN15" s="115" t="e">
        <f aca="false">InputDataA_GeneralAssumptions!AR121</f>
      </c>
      <c r="AO15" s="115" t="e">
        <f aca="false">InputDataA_GeneralAssumptions!AS121</f>
      </c>
      <c r="AP15" s="115" t="e">
        <f aca="false">InputDataA_GeneralAssumptions!AT121</f>
      </c>
      <c r="AQ15" s="115" t="e">
        <f aca="false">InputDataA_GeneralAssumptions!AU121</f>
      </c>
      <c r="AR15" s="115" t="e">
        <f aca="false">InputDataA_GeneralAssumptions!AV121</f>
      </c>
      <c r="AS15" s="115" t="e">
        <f aca="false">InputDataA_GeneralAssumptions!AW121</f>
      </c>
      <c r="AT15" s="115" t="e">
        <f aca="false">InputDataA_GeneralAssumptions!AX121</f>
      </c>
      <c r="AU15" s="115" t="e">
        <f aca="false">InputDataA_GeneralAssumptions!AY121</f>
      </c>
      <c r="AV15" s="115" t="e">
        <f aca="false">InputDataA_GeneralAssumptions!AZ121</f>
      </c>
      <c r="AW15" s="115" t="e">
        <f aca="false">InputDataA_GeneralAssumptions!BA121</f>
      </c>
      <c r="AX15" s="115" t="e">
        <f aca="false">InputDataA_GeneralAssumptions!BB121</f>
      </c>
      <c r="AY15" s="115" t="e">
        <f aca="false">InputDataA_GeneralAssumptions!BC121</f>
      </c>
      <c r="AZ15" s="115" t="e">
        <f aca="false">InputDataA_GeneralAssumptions!BD121</f>
      </c>
      <c r="BA15" s="115" t="e">
        <f aca="false">InputDataA_GeneralAssumptions!BE121</f>
      </c>
      <c r="BB15" s="115" t="e">
        <f aca="false">InputDataA_GeneralAssumptions!BF121</f>
      </c>
      <c r="BC15" s="115" t="e">
        <f aca="false">InputDataA_GeneralAssumptions!BG121</f>
      </c>
      <c r="BD15" s="115" t="e">
        <f aca="false">InputDataA_GeneralAssumptions!BH121</f>
      </c>
      <c r="BE15" s="115" t="e">
        <f aca="false">InputDataA_GeneralAssumptions!BI121</f>
      </c>
      <c r="BF15" s="115" t="e">
        <f aca="false">InputDataA_GeneralAssumptions!BJ121</f>
      </c>
      <c r="BG15" s="115" t="e">
        <f aca="false">InputDataA_GeneralAssumptions!BK121</f>
      </c>
      <c r="BH15" s="115" t="e">
        <f aca="false">InputDataA_GeneralAssumptions!BL121</f>
      </c>
      <c r="BI15" s="115" t="e">
        <f aca="false">InputDataA_GeneralAssumptions!BM121</f>
      </c>
      <c r="BJ15" s="115" t="e">
        <f aca="false">InputDataA_GeneralAssumptions!BN121</f>
      </c>
      <c r="BK15" s="115" t="e">
        <f aca="false">InputDataA_GeneralAssumptions!BO121</f>
      </c>
      <c r="BL15" s="115" t="e">
        <f aca="false">InputDataA_GeneralAssumptions!BP121</f>
      </c>
      <c r="BM15" s="115" t="e">
        <f aca="false">InputDataA_GeneralAssumptions!BQ121</f>
      </c>
      <c r="BN15" s="115" t="e">
        <f aca="false">InputDataA_GeneralAssumptions!BR121</f>
      </c>
      <c r="BO15" s="115" t="e">
        <f aca="false">InputDataA_GeneralAssumptions!BS121</f>
      </c>
      <c r="BP15" s="115" t="e">
        <f aca="false">InputDataA_GeneralAssumptions!BT121</f>
      </c>
      <c r="BQ15" s="115" t="e">
        <f aca="false">InputDataA_GeneralAssumptions!BU121</f>
      </c>
      <c r="BR15" s="115" t="e">
        <f aca="false">InputDataA_GeneralAssumptions!BV121</f>
      </c>
      <c r="BS15" s="115" t="e">
        <f aca="false">InputDataA_GeneralAssumptions!BW121</f>
      </c>
    </row>
    <row r="16" customFormat="false" ht="15.75" hidden="false" customHeight="false" outlineLevel="0" collapsed="false">
      <c r="B16" s="496" t="str">
        <f aca="false">LEFT(InputDataA_GeneralAssumptions!D87,1)</f>
      </c>
      <c r="C16" s="505" t="s">
        <v>176</v>
      </c>
      <c r="D16" s="138" t="s">
        <v>100</v>
      </c>
      <c r="E16" s="115" t="n">
        <f aca="false">InputDataA_GeneralAssumptions!I85</f>
      </c>
      <c r="F16" s="115" t="n">
        <f aca="false">InputDataA_GeneralAssumptions!J85</f>
      </c>
      <c r="G16" s="115" t="n">
        <f aca="false">InputDataA_GeneralAssumptions!K85</f>
      </c>
      <c r="H16" s="115" t="n">
        <f aca="false">InputDataA_GeneralAssumptions!L85</f>
      </c>
      <c r="I16" s="115" t="n">
        <f aca="false">InputDataA_GeneralAssumptions!M85</f>
      </c>
      <c r="J16" s="115" t="n">
        <f aca="false">InputDataA_GeneralAssumptions!N85</f>
      </c>
      <c r="K16" s="115" t="n">
        <f aca="false">InputDataA_GeneralAssumptions!O85</f>
      </c>
      <c r="L16" s="115" t="n">
        <f aca="false">InputDataA_GeneralAssumptions!P85</f>
      </c>
      <c r="M16" s="115" t="n">
        <f aca="false">InputDataA_GeneralAssumptions!Q85</f>
      </c>
      <c r="N16" s="115" t="n">
        <f aca="false">InputDataA_GeneralAssumptions!R85</f>
      </c>
      <c r="O16" s="115" t="n">
        <f aca="false">InputDataA_GeneralAssumptions!S85</f>
      </c>
      <c r="P16" s="115" t="n">
        <f aca="false">InputDataA_GeneralAssumptions!T85</f>
      </c>
      <c r="Q16" s="115" t="n">
        <f aca="false">InputDataA_GeneralAssumptions!U85</f>
      </c>
      <c r="R16" s="115" t="n">
        <f aca="false">InputDataA_GeneralAssumptions!V85</f>
      </c>
      <c r="S16" s="115" t="n">
        <f aca="false">InputDataA_GeneralAssumptions!W85</f>
      </c>
      <c r="T16" s="115" t="n">
        <f aca="false">InputDataA_GeneralAssumptions!X85</f>
      </c>
      <c r="U16" s="115" t="n">
        <f aca="false">InputDataA_GeneralAssumptions!Y85</f>
      </c>
      <c r="V16" s="115" t="n">
        <f aca="false">InputDataA_GeneralAssumptions!Z85</f>
      </c>
      <c r="W16" s="115" t="n">
        <f aca="false">InputDataA_GeneralAssumptions!AA85</f>
      </c>
      <c r="X16" s="115" t="n">
        <f aca="false">InputDataA_GeneralAssumptions!AB85</f>
      </c>
      <c r="Y16" s="115" t="n">
        <f aca="false">InputDataA_GeneralAssumptions!AC85</f>
      </c>
      <c r="Z16" s="115" t="n">
        <f aca="false">InputDataA_GeneralAssumptions!AD85</f>
      </c>
      <c r="AA16" s="115" t="n">
        <f aca="false">InputDataA_GeneralAssumptions!AE85</f>
      </c>
      <c r="AB16" s="115" t="n">
        <f aca="false">InputDataA_GeneralAssumptions!AF85</f>
      </c>
      <c r="AC16" s="115" t="n">
        <f aca="false">InputDataA_GeneralAssumptions!AG85</f>
      </c>
      <c r="AD16" s="115" t="n">
        <f aca="false">InputDataA_GeneralAssumptions!AH85</f>
      </c>
      <c r="AE16" s="115" t="n">
        <f aca="false">InputDataA_GeneralAssumptions!AI85</f>
      </c>
      <c r="AF16" s="115" t="n">
        <f aca="false">InputDataA_GeneralAssumptions!AJ85</f>
      </c>
      <c r="AG16" s="115" t="n">
        <f aca="false">InputDataA_GeneralAssumptions!AK85</f>
      </c>
      <c r="AH16" s="115" t="n">
        <f aca="false">InputDataA_GeneralAssumptions!AL85</f>
      </c>
      <c r="AI16" s="115" t="n">
        <f aca="false">InputDataA_GeneralAssumptions!AM85</f>
      </c>
      <c r="AJ16" s="115" t="n">
        <f aca="false">InputDataA_GeneralAssumptions!AN85</f>
      </c>
      <c r="AK16" s="115" t="n">
        <f aca="false">InputDataA_GeneralAssumptions!AO85</f>
      </c>
      <c r="AL16" s="115" t="n">
        <f aca="false">InputDataA_GeneralAssumptions!AP85</f>
      </c>
      <c r="AM16" s="115" t="n">
        <f aca="false">InputDataA_GeneralAssumptions!AQ85</f>
      </c>
      <c r="AN16" s="115" t="n">
        <f aca="false">InputDataA_GeneralAssumptions!AR85</f>
      </c>
      <c r="AO16" s="115" t="n">
        <f aca="false">InputDataA_GeneralAssumptions!AS85</f>
      </c>
      <c r="AP16" s="115" t="n">
        <f aca="false">InputDataA_GeneralAssumptions!AT85</f>
      </c>
      <c r="AQ16" s="115" t="n">
        <f aca="false">InputDataA_GeneralAssumptions!AU85</f>
      </c>
      <c r="AR16" s="115" t="n">
        <f aca="false">InputDataA_GeneralAssumptions!AV85</f>
      </c>
      <c r="AS16" s="115" t="n">
        <f aca="false">InputDataA_GeneralAssumptions!AW85</f>
      </c>
      <c r="AT16" s="115" t="n">
        <f aca="false">InputDataA_GeneralAssumptions!AX85</f>
      </c>
      <c r="AU16" s="115" t="n">
        <f aca="false">InputDataA_GeneralAssumptions!AY85</f>
      </c>
      <c r="AV16" s="115" t="n">
        <f aca="false">InputDataA_GeneralAssumptions!AZ85</f>
      </c>
      <c r="AW16" s="115" t="n">
        <f aca="false">InputDataA_GeneralAssumptions!BA85</f>
      </c>
      <c r="AX16" s="115" t="n">
        <f aca="false">InputDataA_GeneralAssumptions!BB85</f>
      </c>
      <c r="AY16" s="115" t="n">
        <f aca="false">InputDataA_GeneralAssumptions!BC85</f>
      </c>
      <c r="AZ16" s="115" t="n">
        <f aca="false">InputDataA_GeneralAssumptions!BD85</f>
      </c>
      <c r="BA16" s="115" t="n">
        <f aca="false">InputDataA_GeneralAssumptions!BE85</f>
      </c>
      <c r="BB16" s="115" t="n">
        <f aca="false">InputDataA_GeneralAssumptions!BF85</f>
      </c>
      <c r="BC16" s="115" t="n">
        <f aca="false">InputDataA_GeneralAssumptions!BG85</f>
      </c>
      <c r="BD16" s="115" t="n">
        <f aca="false">InputDataA_GeneralAssumptions!BH85</f>
      </c>
      <c r="BE16" s="115" t="n">
        <f aca="false">InputDataA_GeneralAssumptions!BI85</f>
      </c>
      <c r="BF16" s="115" t="n">
        <f aca="false">InputDataA_GeneralAssumptions!BJ85</f>
      </c>
      <c r="BG16" s="115" t="n">
        <f aca="false">InputDataA_GeneralAssumptions!BK85</f>
      </c>
      <c r="BH16" s="115" t="n">
        <f aca="false">InputDataA_GeneralAssumptions!BL85</f>
      </c>
      <c r="BI16" s="115" t="n">
        <f aca="false">InputDataA_GeneralAssumptions!BM85</f>
      </c>
      <c r="BJ16" s="115" t="n">
        <f aca="false">InputDataA_GeneralAssumptions!BN85</f>
      </c>
      <c r="BK16" s="115" t="n">
        <f aca="false">InputDataA_GeneralAssumptions!BO85</f>
      </c>
      <c r="BL16" s="115" t="n">
        <f aca="false">InputDataA_GeneralAssumptions!BP85</f>
      </c>
      <c r="BM16" s="115" t="n">
        <f aca="false">InputDataA_GeneralAssumptions!BQ85</f>
      </c>
      <c r="BN16" s="115" t="n">
        <f aca="false">InputDataA_GeneralAssumptions!BR85</f>
      </c>
      <c r="BO16" s="115" t="n">
        <f aca="false">InputDataA_GeneralAssumptions!BS85</f>
      </c>
      <c r="BP16" s="115" t="n">
        <f aca="false">InputDataA_GeneralAssumptions!BT85</f>
      </c>
      <c r="BQ16" s="115" t="n">
        <f aca="false">InputDataA_GeneralAssumptions!BU85</f>
      </c>
      <c r="BR16" s="115" t="n">
        <f aca="false">InputDataA_GeneralAssumptions!BV85</f>
      </c>
      <c r="BS16" s="115" t="n">
        <f aca="false">InputDataA_GeneralAssumptions!BW85</f>
      </c>
    </row>
    <row r="17" customFormat="false" ht="15.75" hidden="false" customHeight="false" outlineLevel="0" collapsed="false">
      <c r="B17" s="496" t="str">
        <f aca="false">LEFT(InputDataA_GeneralAssumptions!D68,1)</f>
      </c>
      <c r="C17" s="505" t="s">
        <v>1503</v>
      </c>
      <c r="D17" s="138" t="s">
        <v>100</v>
      </c>
      <c r="E17" s="507" t="str">
        <f aca="false">InputDataA_GeneralAssumptions!I76</f>
      </c>
      <c r="F17" s="507" t="str">
        <f aca="false">InputDataA_GeneralAssumptions!J76</f>
      </c>
      <c r="G17" s="507" t="str">
        <f aca="false">InputDataA_GeneralAssumptions!K76</f>
      </c>
      <c r="H17" s="507" t="str">
        <f aca="false">InputDataA_GeneralAssumptions!L76</f>
      </c>
      <c r="I17" s="507" t="str">
        <f aca="false">InputDataA_GeneralAssumptions!M76</f>
      </c>
      <c r="J17" s="507" t="str">
        <f aca="false">InputDataA_GeneralAssumptions!N76</f>
      </c>
      <c r="K17" s="507" t="str">
        <f aca="false">InputDataA_GeneralAssumptions!O76</f>
      </c>
      <c r="L17" s="507" t="str">
        <f aca="false">InputDataA_GeneralAssumptions!P76</f>
      </c>
      <c r="M17" s="507" t="str">
        <f aca="false">InputDataA_GeneralAssumptions!Q76</f>
      </c>
      <c r="N17" s="507" t="str">
        <f aca="false">InputDataA_GeneralAssumptions!R76</f>
      </c>
      <c r="O17" s="507" t="str">
        <f aca="false">InputDataA_GeneralAssumptions!S76</f>
      </c>
      <c r="P17" s="507" t="str">
        <f aca="false">InputDataA_GeneralAssumptions!T76</f>
      </c>
      <c r="Q17" s="507" t="str">
        <f aca="false">InputDataA_GeneralAssumptions!U76</f>
      </c>
      <c r="R17" s="507" t="str">
        <f aca="false">InputDataA_GeneralAssumptions!V76</f>
      </c>
      <c r="S17" s="507" t="str">
        <f aca="false">InputDataA_GeneralAssumptions!W76</f>
      </c>
      <c r="T17" s="507" t="str">
        <f aca="false">InputDataA_GeneralAssumptions!X76</f>
      </c>
      <c r="U17" s="507" t="str">
        <f aca="false">InputDataA_GeneralAssumptions!Y76</f>
      </c>
      <c r="V17" s="507" t="str">
        <f aca="false">InputDataA_GeneralAssumptions!Z76</f>
      </c>
      <c r="W17" s="507" t="str">
        <f aca="false">InputDataA_GeneralAssumptions!AA76</f>
      </c>
      <c r="X17" s="507" t="str">
        <f aca="false">InputDataA_GeneralAssumptions!AB76</f>
      </c>
      <c r="Y17" s="507" t="str">
        <f aca="false">InputDataA_GeneralAssumptions!AC76</f>
      </c>
      <c r="Z17" s="507" t="str">
        <f aca="false">InputDataA_GeneralAssumptions!AD76</f>
      </c>
      <c r="AA17" s="507" t="str">
        <f aca="false">InputDataA_GeneralAssumptions!AE76</f>
      </c>
      <c r="AB17" s="507" t="str">
        <f aca="false">InputDataA_GeneralAssumptions!AF76</f>
      </c>
      <c r="AC17" s="507" t="str">
        <f aca="false">InputDataA_GeneralAssumptions!AG76</f>
      </c>
      <c r="AD17" s="507" t="str">
        <f aca="false">InputDataA_GeneralAssumptions!AH76</f>
      </c>
      <c r="AE17" s="507" t="str">
        <f aca="false">InputDataA_GeneralAssumptions!AI76</f>
      </c>
      <c r="AF17" s="507" t="str">
        <f aca="false">InputDataA_GeneralAssumptions!AJ76</f>
      </c>
      <c r="AG17" s="507" t="str">
        <f aca="false">InputDataA_GeneralAssumptions!AK76</f>
      </c>
      <c r="AH17" s="507" t="str">
        <f aca="false">InputDataA_GeneralAssumptions!AL76</f>
      </c>
      <c r="AI17" s="507" t="str">
        <f aca="false">InputDataA_GeneralAssumptions!AM76</f>
      </c>
      <c r="AJ17" s="507" t="str">
        <f aca="false">InputDataA_GeneralAssumptions!AN76</f>
      </c>
      <c r="AK17" s="507" t="str">
        <f aca="false">InputDataA_GeneralAssumptions!AO76</f>
      </c>
      <c r="AL17" s="507" t="str">
        <f aca="false">InputDataA_GeneralAssumptions!AP76</f>
      </c>
      <c r="AM17" s="507" t="str">
        <f aca="false">InputDataA_GeneralAssumptions!AQ76</f>
      </c>
      <c r="AN17" s="507" t="str">
        <f aca="false">InputDataA_GeneralAssumptions!AR76</f>
      </c>
      <c r="AO17" s="507" t="str">
        <f aca="false">InputDataA_GeneralAssumptions!AS76</f>
      </c>
      <c r="AP17" s="507" t="str">
        <f aca="false">InputDataA_GeneralAssumptions!AT76</f>
      </c>
      <c r="AQ17" s="507" t="str">
        <f aca="false">InputDataA_GeneralAssumptions!AU76</f>
      </c>
      <c r="AR17" s="507" t="str">
        <f aca="false">InputDataA_GeneralAssumptions!AV76</f>
      </c>
      <c r="AS17" s="507" t="str">
        <f aca="false">InputDataA_GeneralAssumptions!AW76</f>
      </c>
      <c r="AT17" s="507" t="str">
        <f aca="false">InputDataA_GeneralAssumptions!AX76</f>
      </c>
      <c r="AU17" s="507" t="str">
        <f aca="false">InputDataA_GeneralAssumptions!AY76</f>
      </c>
      <c r="AV17" s="507" t="str">
        <f aca="false">InputDataA_GeneralAssumptions!AZ76</f>
      </c>
      <c r="AW17" s="507" t="str">
        <f aca="false">InputDataA_GeneralAssumptions!BA76</f>
      </c>
      <c r="AX17" s="507" t="str">
        <f aca="false">InputDataA_GeneralAssumptions!BB76</f>
      </c>
      <c r="AY17" s="507" t="str">
        <f aca="false">InputDataA_GeneralAssumptions!BC76</f>
      </c>
      <c r="AZ17" s="507" t="str">
        <f aca="false">InputDataA_GeneralAssumptions!BD76</f>
      </c>
      <c r="BA17" s="507" t="str">
        <f aca="false">InputDataA_GeneralAssumptions!BE76</f>
      </c>
      <c r="BB17" s="507" t="str">
        <f aca="false">InputDataA_GeneralAssumptions!BF76</f>
      </c>
      <c r="BC17" s="507" t="str">
        <f aca="false">InputDataA_GeneralAssumptions!BG76</f>
      </c>
      <c r="BD17" s="507" t="str">
        <f aca="false">InputDataA_GeneralAssumptions!BH76</f>
      </c>
      <c r="BE17" s="507" t="str">
        <f aca="false">InputDataA_GeneralAssumptions!BI76</f>
      </c>
      <c r="BF17" s="507" t="str">
        <f aca="false">InputDataA_GeneralAssumptions!BJ76</f>
      </c>
      <c r="BG17" s="507" t="str">
        <f aca="false">InputDataA_GeneralAssumptions!BK76</f>
      </c>
      <c r="BH17" s="507" t="str">
        <f aca="false">InputDataA_GeneralAssumptions!BL76</f>
      </c>
      <c r="BI17" s="507" t="str">
        <f aca="false">InputDataA_GeneralAssumptions!BM76</f>
      </c>
      <c r="BJ17" s="507" t="str">
        <f aca="false">InputDataA_GeneralAssumptions!BN76</f>
      </c>
      <c r="BK17" s="507" t="str">
        <f aca="false">InputDataA_GeneralAssumptions!BO76</f>
      </c>
      <c r="BL17" s="507" t="str">
        <f aca="false">InputDataA_GeneralAssumptions!BP76</f>
      </c>
      <c r="BM17" s="507" t="str">
        <f aca="false">InputDataA_GeneralAssumptions!BQ76</f>
      </c>
      <c r="BN17" s="507" t="str">
        <f aca="false">InputDataA_GeneralAssumptions!BR76</f>
      </c>
      <c r="BO17" s="507" t="str">
        <f aca="false">InputDataA_GeneralAssumptions!BS76</f>
      </c>
      <c r="BP17" s="507" t="str">
        <f aca="false">InputDataA_GeneralAssumptions!BT76</f>
      </c>
      <c r="BQ17" s="507" t="str">
        <f aca="false">InputDataA_GeneralAssumptions!BU76</f>
      </c>
      <c r="BR17" s="507" t="str">
        <f aca="false">InputDataA_GeneralAssumptions!BV76</f>
      </c>
      <c r="BS17" s="507" t="str">
        <f aca="false">InputDataA_GeneralAssumptions!BW76</f>
      </c>
    </row>
    <row r="18" customFormat="false" ht="15.75" hidden="false" customHeight="false" outlineLevel="0" collapsed="false">
      <c r="B18" s="496" t="str">
        <f aca="false">LEFT(InputDataA_GeneralAssumptions!D68,1)</f>
      </c>
      <c r="C18" s="508" t="s">
        <v>1504</v>
      </c>
      <c r="D18" s="112" t="s">
        <v>100</v>
      </c>
      <c r="E18" s="509" t="n">
        <f aca="false">InputDataA_GeneralAssumptions!I66</f>
      </c>
      <c r="F18" s="509" t="n">
        <f aca="false">InputDataA_GeneralAssumptions!J66</f>
      </c>
      <c r="G18" s="509" t="n">
        <f aca="false">InputDataA_GeneralAssumptions!K66</f>
      </c>
      <c r="H18" s="509" t="n">
        <f aca="false">InputDataA_GeneralAssumptions!L66</f>
      </c>
      <c r="I18" s="509" t="n">
        <f aca="false">InputDataA_GeneralAssumptions!M66</f>
      </c>
      <c r="J18" s="509" t="n">
        <f aca="false">InputDataA_GeneralAssumptions!N66</f>
      </c>
      <c r="K18" s="509" t="n">
        <f aca="false">InputDataA_GeneralAssumptions!O66</f>
      </c>
      <c r="L18" s="509" t="n">
        <f aca="false">InputDataA_GeneralAssumptions!P66</f>
      </c>
      <c r="M18" s="509" t="n">
        <f aca="false">InputDataA_GeneralAssumptions!Q66</f>
      </c>
      <c r="N18" s="509" t="n">
        <f aca="false">InputDataA_GeneralAssumptions!R66</f>
      </c>
      <c r="O18" s="509" t="n">
        <f aca="false">InputDataA_GeneralAssumptions!S66</f>
      </c>
      <c r="P18" s="509" t="n">
        <f aca="false">InputDataA_GeneralAssumptions!T66</f>
      </c>
      <c r="Q18" s="509" t="n">
        <f aca="false">InputDataA_GeneralAssumptions!U66</f>
      </c>
      <c r="R18" s="509" t="n">
        <f aca="false">InputDataA_GeneralAssumptions!V66</f>
      </c>
      <c r="S18" s="509" t="n">
        <f aca="false">InputDataA_GeneralAssumptions!W66</f>
      </c>
      <c r="T18" s="509" t="n">
        <f aca="false">InputDataA_GeneralAssumptions!X66</f>
      </c>
      <c r="U18" s="509" t="n">
        <f aca="false">InputDataA_GeneralAssumptions!Y66</f>
      </c>
      <c r="V18" s="509" t="n">
        <f aca="false">InputDataA_GeneralAssumptions!Z66</f>
      </c>
      <c r="W18" s="509" t="n">
        <f aca="false">InputDataA_GeneralAssumptions!AA66</f>
      </c>
      <c r="X18" s="509" t="n">
        <f aca="false">InputDataA_GeneralAssumptions!AB66</f>
      </c>
      <c r="Y18" s="509" t="n">
        <f aca="false">InputDataA_GeneralAssumptions!AC66</f>
      </c>
      <c r="Z18" s="509" t="n">
        <f aca="false">InputDataA_GeneralAssumptions!AD66</f>
      </c>
      <c r="AA18" s="509" t="n">
        <f aca="false">InputDataA_GeneralAssumptions!AE66</f>
      </c>
      <c r="AB18" s="509" t="n">
        <f aca="false">InputDataA_GeneralAssumptions!AF66</f>
      </c>
      <c r="AC18" s="509" t="n">
        <f aca="false">InputDataA_GeneralAssumptions!AG66</f>
      </c>
      <c r="AD18" s="509" t="n">
        <f aca="false">InputDataA_GeneralAssumptions!AH66</f>
      </c>
      <c r="AE18" s="509" t="n">
        <f aca="false">InputDataA_GeneralAssumptions!AI66</f>
      </c>
      <c r="AF18" s="509" t="n">
        <f aca="false">InputDataA_GeneralAssumptions!AJ66</f>
      </c>
      <c r="AG18" s="509" t="n">
        <f aca="false">InputDataA_GeneralAssumptions!AK66</f>
      </c>
      <c r="AH18" s="509" t="n">
        <f aca="false">InputDataA_GeneralAssumptions!AL66</f>
      </c>
      <c r="AI18" s="509" t="n">
        <f aca="false">InputDataA_GeneralAssumptions!AM66</f>
      </c>
      <c r="AJ18" s="509" t="n">
        <f aca="false">InputDataA_GeneralAssumptions!AN66</f>
      </c>
      <c r="AK18" s="509" t="n">
        <f aca="false">InputDataA_GeneralAssumptions!AO66</f>
      </c>
      <c r="AL18" s="509" t="n">
        <f aca="false">InputDataA_GeneralAssumptions!AP66</f>
      </c>
      <c r="AM18" s="509" t="n">
        <f aca="false">InputDataA_GeneralAssumptions!AQ66</f>
      </c>
      <c r="AN18" s="509" t="n">
        <f aca="false">InputDataA_GeneralAssumptions!AR66</f>
      </c>
      <c r="AO18" s="509" t="n">
        <f aca="false">InputDataA_GeneralAssumptions!AS66</f>
      </c>
      <c r="AP18" s="509" t="n">
        <f aca="false">InputDataA_GeneralAssumptions!AT66</f>
      </c>
      <c r="AQ18" s="509" t="n">
        <f aca="false">InputDataA_GeneralAssumptions!AU66</f>
      </c>
      <c r="AR18" s="509" t="n">
        <f aca="false">InputDataA_GeneralAssumptions!AV66</f>
      </c>
      <c r="AS18" s="509" t="n">
        <f aca="false">InputDataA_GeneralAssumptions!AW66</f>
      </c>
      <c r="AT18" s="509" t="n">
        <f aca="false">InputDataA_GeneralAssumptions!AX66</f>
      </c>
      <c r="AU18" s="509" t="n">
        <f aca="false">InputDataA_GeneralAssumptions!AY66</f>
      </c>
      <c r="AV18" s="509" t="n">
        <f aca="false">InputDataA_GeneralAssumptions!AZ66</f>
      </c>
      <c r="AW18" s="509" t="n">
        <f aca="false">InputDataA_GeneralAssumptions!BA66</f>
      </c>
      <c r="AX18" s="509" t="n">
        <f aca="false">InputDataA_GeneralAssumptions!BB66</f>
      </c>
      <c r="AY18" s="509" t="n">
        <f aca="false">InputDataA_GeneralAssumptions!BC66</f>
      </c>
      <c r="AZ18" s="509" t="n">
        <f aca="false">InputDataA_GeneralAssumptions!BD66</f>
      </c>
      <c r="BA18" s="509" t="n">
        <f aca="false">InputDataA_GeneralAssumptions!BE66</f>
      </c>
      <c r="BB18" s="509" t="n">
        <f aca="false">InputDataA_GeneralAssumptions!BF66</f>
      </c>
      <c r="BC18" s="509" t="n">
        <f aca="false">InputDataA_GeneralAssumptions!BG66</f>
      </c>
      <c r="BD18" s="509" t="n">
        <f aca="false">InputDataA_GeneralAssumptions!BH66</f>
      </c>
      <c r="BE18" s="509" t="n">
        <f aca="false">InputDataA_GeneralAssumptions!BI66</f>
      </c>
      <c r="BF18" s="509" t="n">
        <f aca="false">InputDataA_GeneralAssumptions!BJ66</f>
      </c>
      <c r="BG18" s="509" t="n">
        <f aca="false">InputDataA_GeneralAssumptions!BK66</f>
      </c>
      <c r="BH18" s="509" t="n">
        <f aca="false">InputDataA_GeneralAssumptions!BL66</f>
      </c>
      <c r="BI18" s="509" t="n">
        <f aca="false">InputDataA_GeneralAssumptions!BM66</f>
      </c>
      <c r="BJ18" s="509" t="n">
        <f aca="false">InputDataA_GeneralAssumptions!BN66</f>
      </c>
      <c r="BK18" s="509" t="n">
        <f aca="false">InputDataA_GeneralAssumptions!BO66</f>
      </c>
      <c r="BL18" s="509" t="n">
        <f aca="false">InputDataA_GeneralAssumptions!BP66</f>
      </c>
      <c r="BM18" s="509" t="n">
        <f aca="false">InputDataA_GeneralAssumptions!BQ66</f>
      </c>
      <c r="BN18" s="509" t="n">
        <f aca="false">InputDataA_GeneralAssumptions!BR66</f>
      </c>
      <c r="BO18" s="509" t="n">
        <f aca="false">InputDataA_GeneralAssumptions!BS66</f>
      </c>
      <c r="BP18" s="509" t="n">
        <f aca="false">InputDataA_GeneralAssumptions!BT66</f>
      </c>
      <c r="BQ18" s="509" t="n">
        <f aca="false">InputDataA_GeneralAssumptions!BU66</f>
      </c>
      <c r="BR18" s="509" t="n">
        <f aca="false">InputDataA_GeneralAssumptions!BV66</f>
      </c>
      <c r="BS18" s="509" t="n">
        <f aca="false">InputDataA_GeneralAssumptions!BW66</f>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498" t="e">
        <f aca="false">((1-$D$3)+AN10/AN24)/((1+AO8)*(1+AO9)*(1+AO15))-1</f>
      </c>
      <c r="AP21" s="498" t="e">
        <f aca="false">((1-$D$3)+AO10/AO24)/((1+AP8)*(1+AP9)*(1+AP15))-1</f>
      </c>
      <c r="AQ21" s="498" t="e">
        <f aca="false">((1-$D$3)+AP10/AP24)/((1+AQ8)*(1+AQ9)*(1+AQ15))-1</f>
      </c>
      <c r="AR21" s="498" t="e">
        <f aca="false">((1-$D$3)+AQ10/AQ24)/((1+AR8)*(1+AR9)*(1+AR15))-1</f>
      </c>
      <c r="AS21" s="498" t="e">
        <f aca="false">((1-$D$3)+AR10/AR24)/((1+AS8)*(1+AS9)*(1+AS15))-1</f>
      </c>
      <c r="AT21" s="498" t="e">
        <f aca="false">((1-$D$3)+AS10/AS24)/((1+AT8)*(1+AT9)*(1+AT15))-1</f>
      </c>
      <c r="AU21" s="498" t="e">
        <f aca="false">((1-$D$3)+AT10/AT24)/((1+AU8)*(1+AU9)*(1+AU15))-1</f>
      </c>
      <c r="AV21" s="498" t="e">
        <f aca="false">((1-$D$3)+AU10/AU24)/((1+AV8)*(1+AV9)*(1+AV15))-1</f>
      </c>
      <c r="AW21" s="498" t="e">
        <f aca="false">((1-$D$3)+AV10/AV24)/((1+AW8)*(1+AW9)*(1+AW15))-1</f>
      </c>
      <c r="AX21" s="498" t="e">
        <f aca="false">((1-$D$3)+AW10/AW24)/((1+AX8)*(1+AX9)*(1+AX15))-1</f>
      </c>
      <c r="AY21" s="498" t="e">
        <f aca="false">((1-$D$3)+AX10/AX24)/((1+AY8)*(1+AY9)*(1+AY15))-1</f>
      </c>
      <c r="AZ21" s="498" t="e">
        <f aca="false">((1-$D$3)+AY10/AY24)/((1+AZ8)*(1+AZ9)*(1+AZ15))-1</f>
      </c>
      <c r="BA21" s="498" t="e">
        <f aca="false">((1-$D$3)+AZ10/AZ24)/((1+BA8)*(1+BA9)*(1+BA15))-1</f>
      </c>
      <c r="BB21" s="498" t="e">
        <f aca="false">((1-$D$3)+BA10/BA24)/((1+BB8)*(1+BB9)*(1+BB15))-1</f>
      </c>
      <c r="BC21" s="498" t="e">
        <f aca="false">((1-$D$3)+BB10/BB24)/((1+BC8)*(1+BC9)*(1+BC15))-1</f>
      </c>
      <c r="BD21" s="498" t="e">
        <f aca="false">((1-$D$3)+BC10/BC24)/((1+BD8)*(1+BD9)*(1+BD15))-1</f>
      </c>
      <c r="BE21" s="498" t="e">
        <f aca="false">((1-$D$3)+BD10/BD24)/((1+BE8)*(1+BE9)*(1+BE15))-1</f>
      </c>
      <c r="BF21" s="498" t="e">
        <f aca="false">((1-$D$3)+BE10/BE24)/((1+BF8)*(1+BF9)*(1+BF15))-1</f>
      </c>
      <c r="BG21" s="498" t="e">
        <f aca="false">((1-$D$3)+BF10/BF24)/((1+BG8)*(1+BG9)*(1+BG15))-1</f>
      </c>
      <c r="BH21" s="498" t="e">
        <f aca="false">((1-$D$3)+BG10/BG24)/((1+BH8)*(1+BH9)*(1+BH15))-1</f>
      </c>
      <c r="BI21" s="498" t="e">
        <f aca="false">((1-$D$3)+BH10/BH24)/((1+BI8)*(1+BI9)*(1+BI15))-1</f>
      </c>
      <c r="BJ21" s="498" t="e">
        <f aca="false">((1-$D$3)+BI10/BI24)/((1+BJ8)*(1+BJ9)*(1+BJ15))-1</f>
      </c>
      <c r="BK21" s="498" t="e">
        <f aca="false">((1-$D$3)+BJ10/BJ24)/((1+BK8)*(1+BK9)*(1+BK15))-1</f>
      </c>
      <c r="BL21" s="498" t="e">
        <f aca="false">((1-$D$3)+BK10/BK24)/((1+BL8)*(1+BL9)*(1+BL15))-1</f>
      </c>
      <c r="BM21" s="498" t="e">
        <f aca="false">((1-$D$3)+BL10/BL24)/((1+BM8)*(1+BM9)*(1+BM15))-1</f>
      </c>
      <c r="BN21" s="498" t="e">
        <f aca="false">((1-$D$3)+BM10/BM24)/((1+BN8)*(1+BN9)*(1+BN15))-1</f>
      </c>
      <c r="BO21" s="498" t="e">
        <f aca="false">((1-$D$3)+BN10/BN24)/((1+BO8)*(1+BO9)*(1+BO15))-1</f>
      </c>
      <c r="BP21" s="498" t="e">
        <f aca="false">((1-$D$3)+BO10/BO24)/((1+BP8)*(1+BP9)*(1+BP15))-1</f>
      </c>
      <c r="BQ21" s="498" t="e">
        <f aca="false">((1-$D$3)+BP10/BP24)/((1+BQ8)*(1+BQ9)*(1+BQ15))-1</f>
      </c>
      <c r="BR21" s="498" t="e">
        <f aca="false">((1-$D$3)+BQ10/BQ24)/((1+BR8)*(1+BR9)*(1+BR15))-1</f>
      </c>
      <c r="BS21" s="498" t="e">
        <f aca="false">((1-$D$3)+BR10/BR24)/((1+BS8)*(1+BS9)*(1+BS15))-1</f>
      </c>
    </row>
    <row r="22" customFormat="false" ht="15.75" hidden="false" customHeight="false" outlineLevel="0" collapsed="false">
      <c r="A22" s="492" t="s">
        <v>1507</v>
      </c>
      <c r="C22" s="514" t="s">
        <v>1510</v>
      </c>
      <c r="D22" s="515"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516" t="e">
        <f aca="false">(1+AO7)*(1+AO21)^(1-$D$2)*(1+AO6)^$D$2-1</f>
      </c>
      <c r="AP22" s="516" t="e">
        <f aca="false">(1+AP7)*(1+AP21)^(1-$D$2)*(1+AP6)^$D$2-1</f>
      </c>
      <c r="AQ22" s="516" t="e">
        <f aca="false">(1+AQ7)*(1+AQ21)^(1-$D$2)*(1+AQ6)^$D$2-1</f>
      </c>
      <c r="AR22" s="516" t="e">
        <f aca="false">(1+AR7)*(1+AR21)^(1-$D$2)*(1+AR6)^$D$2-1</f>
      </c>
      <c r="AS22" s="516" t="e">
        <f aca="false">(1+AS7)*(1+AS21)^(1-$D$2)*(1+AS6)^$D$2-1</f>
      </c>
      <c r="AT22" s="516" t="e">
        <f aca="false">(1+AT7)*(1+AT21)^(1-$D$2)*(1+AT6)^$D$2-1</f>
      </c>
      <c r="AU22" s="516" t="e">
        <f aca="false">(1+AU7)*(1+AU21)^(1-$D$2)*(1+AU6)^$D$2-1</f>
      </c>
      <c r="AV22" s="516" t="e">
        <f aca="false">(1+AV7)*(1+AV21)^(1-$D$2)*(1+AV6)^$D$2-1</f>
      </c>
      <c r="AW22" s="516" t="e">
        <f aca="false">(1+AW7)*(1+AW21)^(1-$D$2)*(1+AW6)^$D$2-1</f>
      </c>
      <c r="AX22" s="516" t="e">
        <f aca="false">(1+AX7)*(1+AX21)^(1-$D$2)*(1+AX6)^$D$2-1</f>
      </c>
      <c r="AY22" s="516" t="e">
        <f aca="false">(1+AY7)*(1+AY21)^(1-$D$2)*(1+AY6)^$D$2-1</f>
      </c>
      <c r="AZ22" s="516" t="e">
        <f aca="false">(1+AZ7)*(1+AZ21)^(1-$D$2)*(1+AZ6)^$D$2-1</f>
      </c>
      <c r="BA22" s="516" t="e">
        <f aca="false">(1+BA7)*(1+BA21)^(1-$D$2)*(1+BA6)^$D$2-1</f>
      </c>
      <c r="BB22" s="516" t="e">
        <f aca="false">(1+BB7)*(1+BB21)^(1-$D$2)*(1+BB6)^$D$2-1</f>
      </c>
      <c r="BC22" s="516" t="e">
        <f aca="false">(1+BC7)*(1+BC21)^(1-$D$2)*(1+BC6)^$D$2-1</f>
      </c>
      <c r="BD22" s="516" t="e">
        <f aca="false">(1+BD7)*(1+BD21)^(1-$D$2)*(1+BD6)^$D$2-1</f>
      </c>
      <c r="BE22" s="516" t="e">
        <f aca="false">(1+BE7)*(1+BE21)^(1-$D$2)*(1+BE6)^$D$2-1</f>
      </c>
      <c r="BF22" s="516" t="e">
        <f aca="false">(1+BF7)*(1+BF21)^(1-$D$2)*(1+BF6)^$D$2-1</f>
      </c>
      <c r="BG22" s="516" t="e">
        <f aca="false">(1+BG7)*(1+BG21)^(1-$D$2)*(1+BG6)^$D$2-1</f>
      </c>
      <c r="BH22" s="516" t="e">
        <f aca="false">(1+BH7)*(1+BH21)^(1-$D$2)*(1+BH6)^$D$2-1</f>
      </c>
      <c r="BI22" s="516" t="e">
        <f aca="false">(1+BI7)*(1+BI21)^(1-$D$2)*(1+BI6)^$D$2-1</f>
      </c>
      <c r="BJ22" s="516" t="e">
        <f aca="false">(1+BJ7)*(1+BJ21)^(1-$D$2)*(1+BJ6)^$D$2-1</f>
      </c>
      <c r="BK22" s="516" t="e">
        <f aca="false">(1+BK7)*(1+BK21)^(1-$D$2)*(1+BK6)^$D$2-1</f>
      </c>
      <c r="BL22" s="516" t="e">
        <f aca="false">(1+BL7)*(1+BL21)^(1-$D$2)*(1+BL6)^$D$2-1</f>
      </c>
      <c r="BM22" s="516" t="e">
        <f aca="false">(1+BM7)*(1+BM21)^(1-$D$2)*(1+BM6)^$D$2-1</f>
      </c>
      <c r="BN22" s="516" t="e">
        <f aca="false">(1+BN7)*(1+BN21)^(1-$D$2)*(1+BN6)^$D$2-1</f>
      </c>
      <c r="BO22" s="516" t="e">
        <f aca="false">(1+BO7)*(1+BO21)^(1-$D$2)*(1+BO6)^$D$2-1</f>
      </c>
      <c r="BP22" s="516" t="e">
        <f aca="false">(1+BP7)*(1+BP21)^(1-$D$2)*(1+BP6)^$D$2-1</f>
      </c>
      <c r="BQ22" s="516" t="e">
        <f aca="false">(1+BQ7)*(1+BQ21)^(1-$D$2)*(1+BQ6)^$D$2-1</f>
      </c>
      <c r="BR22" s="516" t="e">
        <f aca="false">(1+BR7)*(1+BR21)^(1-$D$2)*(1+BR6)^$D$2-1</f>
      </c>
      <c r="BS22" s="516" t="e">
        <f aca="false">(1+BS7)*(1+BS21)^(1-$D$2)*(1+BS6)^$D$2-1</f>
      </c>
    </row>
    <row r="23" customFormat="false" ht="15.75" hidden="false" customHeight="false" outlineLevel="0" collapsed="false">
      <c r="A23" s="492" t="s">
        <v>1507</v>
      </c>
      <c r="C23" s="514" t="s">
        <v>1512</v>
      </c>
      <c r="D23" s="515"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516" t="e">
        <f aca="false">(1+AO22)*(1+AO9)*(1+AO15)-1</f>
      </c>
      <c r="AP23" s="516" t="e">
        <f aca="false">(1+AP22)*(1+AP9)*(1+AP15)-1</f>
      </c>
      <c r="AQ23" s="516" t="e">
        <f aca="false">(1+AQ22)*(1+AQ9)*(1+AQ15)-1</f>
      </c>
      <c r="AR23" s="516" t="e">
        <f aca="false">(1+AR22)*(1+AR9)*(1+AR15)-1</f>
      </c>
      <c r="AS23" s="516" t="e">
        <f aca="false">(1+AS22)*(1+AS9)*(1+AS15)-1</f>
      </c>
      <c r="AT23" s="516" t="e">
        <f aca="false">(1+AT22)*(1+AT9)*(1+AT15)-1</f>
      </c>
      <c r="AU23" s="516" t="e">
        <f aca="false">(1+AU22)*(1+AU9)*(1+AU15)-1</f>
      </c>
      <c r="AV23" s="516" t="e">
        <f aca="false">(1+AV22)*(1+AV9)*(1+AV15)-1</f>
      </c>
      <c r="AW23" s="516" t="e">
        <f aca="false">(1+AW22)*(1+AW9)*(1+AW15)-1</f>
      </c>
      <c r="AX23" s="516" t="e">
        <f aca="false">(1+AX22)*(1+AX9)*(1+AX15)-1</f>
      </c>
      <c r="AY23" s="516" t="e">
        <f aca="false">(1+AY22)*(1+AY9)*(1+AY15)-1</f>
      </c>
      <c r="AZ23" s="516" t="e">
        <f aca="false">(1+AZ22)*(1+AZ9)*(1+AZ15)-1</f>
      </c>
      <c r="BA23" s="516" t="e">
        <f aca="false">(1+BA22)*(1+BA9)*(1+BA15)-1</f>
      </c>
      <c r="BB23" s="516" t="e">
        <f aca="false">(1+BB22)*(1+BB9)*(1+BB15)-1</f>
      </c>
      <c r="BC23" s="516" t="e">
        <f aca="false">(1+BC22)*(1+BC9)*(1+BC15)-1</f>
      </c>
      <c r="BD23" s="516" t="e">
        <f aca="false">(1+BD22)*(1+BD9)*(1+BD15)-1</f>
      </c>
      <c r="BE23" s="516" t="e">
        <f aca="false">(1+BE22)*(1+BE9)*(1+BE15)-1</f>
      </c>
      <c r="BF23" s="516" t="e">
        <f aca="false">(1+BF22)*(1+BF9)*(1+BF15)-1</f>
      </c>
      <c r="BG23" s="516" t="e">
        <f aca="false">(1+BG22)*(1+BG9)*(1+BG15)-1</f>
      </c>
      <c r="BH23" s="516" t="e">
        <f aca="false">(1+BH22)*(1+BH9)*(1+BH15)-1</f>
      </c>
      <c r="BI23" s="516" t="e">
        <f aca="false">(1+BI22)*(1+BI9)*(1+BI15)-1</f>
      </c>
      <c r="BJ23" s="516" t="e">
        <f aca="false">(1+BJ22)*(1+BJ9)*(1+BJ15)-1</f>
      </c>
      <c r="BK23" s="516" t="e">
        <f aca="false">(1+BK22)*(1+BK9)*(1+BK15)-1</f>
      </c>
      <c r="BL23" s="516" t="e">
        <f aca="false">(1+BL22)*(1+BL9)*(1+BL15)-1</f>
      </c>
      <c r="BM23" s="516" t="e">
        <f aca="false">(1+BM22)*(1+BM9)*(1+BM15)-1</f>
      </c>
      <c r="BN23" s="516" t="e">
        <f aca="false">(1+BN22)*(1+BN9)*(1+BN15)-1</f>
      </c>
      <c r="BO23" s="516" t="e">
        <f aca="false">(1+BO22)*(1+BO9)*(1+BO15)-1</f>
      </c>
      <c r="BP23" s="516" t="e">
        <f aca="false">(1+BP22)*(1+BP9)*(1+BP15)-1</f>
      </c>
      <c r="BQ23" s="516" t="e">
        <f aca="false">(1+BQ22)*(1+BQ9)*(1+BQ15)-1</f>
      </c>
      <c r="BR23" s="516" t="e">
        <f aca="false">(1+BR22)*(1+BR9)*(1+BR15)-1</f>
      </c>
      <c r="BS23" s="516" t="e">
        <f aca="false">(1+BS22)*(1+BS9)*(1+BS15)-1</f>
      </c>
    </row>
    <row r="24" customFormat="false" ht="15.75" hidden="false" customHeight="false" outlineLevel="0" collapsed="false">
      <c r="A24" s="492" t="s">
        <v>1507</v>
      </c>
      <c r="C24" s="517" t="s">
        <v>1514</v>
      </c>
      <c r="D24" s="518" t="s">
        <v>1515</v>
      </c>
      <c r="E24" s="519" t="n">
        <f aca="false">InputDataA_GeneralAssumptions!I13</f>
      </c>
      <c r="F24" s="519" t="n">
        <f aca="false">(1+Submodel1!F21)/(1+Submodel1!F22)*E24</f>
      </c>
      <c r="G24" s="519" t="n">
        <f aca="false">(1+Submodel1!G21)/(1+Submodel1!G22)*F24</f>
      </c>
      <c r="H24" s="519" t="n">
        <f aca="false">(1+Submodel1!H21)/(1+Submodel1!H22)*G24</f>
      </c>
      <c r="I24" s="519" t="n">
        <f aca="false">(1+Submodel1!I21)/(1+Submodel1!I22)*H24</f>
      </c>
      <c r="J24" s="519" t="n">
        <f aca="false">(1+Submodel1!J21)/(1+Submodel1!J22)*I24</f>
      </c>
      <c r="K24" s="519" t="n">
        <f aca="false">(1+Submodel1!K21)/(1+Submodel1!K22)*J24</f>
      </c>
      <c r="L24" s="519" t="n">
        <f aca="false">(1+Submodel1!L21)/(1+Submodel1!L22)*K24</f>
      </c>
      <c r="M24" s="519" t="n">
        <f aca="false">(1+Submodel1!M21)/(1+Submodel1!M22)*L24</f>
      </c>
      <c r="N24" s="519" t="n">
        <f aca="false">(1+Submodel1!N21)/(1+Submodel1!N22)*M24</f>
      </c>
      <c r="O24" s="519" t="n">
        <f aca="false">(1+Submodel1!O21)/(1+Submodel1!O22)*N24</f>
      </c>
      <c r="P24" s="519" t="n">
        <f aca="false">(1+Submodel1!P21)/(1+Submodel1!P22)*O24</f>
      </c>
      <c r="Q24" s="519" t="n">
        <f aca="false">(1+Submodel1!Q21)/(1+Submodel1!Q22)*P24</f>
      </c>
      <c r="R24" s="519" t="n">
        <f aca="false">(1+Submodel1!R21)/(1+Submodel1!R22)*Q24</f>
      </c>
      <c r="S24" s="519" t="n">
        <f aca="false">(1+Submodel1!S21)/(1+Submodel1!S22)*R24</f>
      </c>
      <c r="T24" s="519" t="n">
        <f aca="false">(1+Submodel1!T21)/(1+Submodel1!T22)*S24</f>
      </c>
      <c r="U24" s="519" t="n">
        <f aca="false">(1+Submodel1!U21)/(1+Submodel1!U22)*T24</f>
      </c>
      <c r="V24" s="519" t="n">
        <f aca="false">(1+Submodel1!V21)/(1+Submodel1!V22)*U24</f>
      </c>
      <c r="W24" s="519" t="n">
        <f aca="false">(1+Submodel1!W21)/(1+Submodel1!W22)*V24</f>
      </c>
      <c r="X24" s="519" t="n">
        <f aca="false">(1+Submodel1!X21)/(1+Submodel1!X22)*W24</f>
      </c>
      <c r="Y24" s="519" t="n">
        <f aca="false">(1+Submodel1!Y21)/(1+Submodel1!Y22)*X24</f>
      </c>
      <c r="Z24" s="519" t="n">
        <f aca="false">(1+Submodel1!Z21)/(1+Submodel1!Z22)*Y24</f>
      </c>
      <c r="AA24" s="519" t="n">
        <f aca="false">(1+Submodel1!AA21)/(1+Submodel1!AA22)*Z24</f>
      </c>
      <c r="AB24" s="519" t="n">
        <f aca="false">(1+Submodel1!AB21)/(1+Submodel1!AB22)*AA24</f>
      </c>
      <c r="AC24" s="519" t="n">
        <f aca="false">(1+Submodel1!AC21)/(1+Submodel1!AC22)*AB24</f>
      </c>
      <c r="AD24" s="519" t="n">
        <f aca="false">(1+Submodel1!AD21)/(1+Submodel1!AD22)*AC24</f>
      </c>
      <c r="AE24" s="519" t="n">
        <f aca="false">(1+Submodel1!AE21)/(1+Submodel1!AE22)*AD24</f>
      </c>
      <c r="AF24" s="519" t="n">
        <f aca="false">(1+Submodel1!AF21)/(1+Submodel1!AF22)*AE24</f>
      </c>
      <c r="AG24" s="519" t="n">
        <f aca="false">(1+Submodel1!AG21)/(1+Submodel1!AG22)*AF24</f>
      </c>
      <c r="AH24" s="519" t="n">
        <f aca="false">(1+Submodel1!AH21)/(1+Submodel1!AH22)*AG24</f>
      </c>
      <c r="AI24" s="519" t="n">
        <f aca="false">(1+Submodel1!AI21)/(1+Submodel1!AI22)*AH24</f>
      </c>
      <c r="AJ24" s="519" t="n">
        <f aca="false">(1+Submodel1!AJ21)/(1+Submodel1!AJ22)*AI24</f>
      </c>
      <c r="AK24" s="519" t="e">
        <f aca="false">(1+Submodel1!AK21)/(1+Submodel1!AK22)*AJ24</f>
      </c>
      <c r="AL24" s="519" t="e">
        <f aca="false">(1+Submodel1!AL21)/(1+Submodel1!AL22)*AK24</f>
      </c>
      <c r="AM24" s="519" t="e">
        <f aca="false">(1+Submodel1!AM21)/(1+Submodel1!AM22)*AL24</f>
      </c>
      <c r="AN24" s="519" t="e">
        <f aca="false">(1+Submodel1!AN21)/(1+Submodel1!AN22)*AM24</f>
      </c>
      <c r="AO24" s="520" t="e">
        <f aca="false">(1+Submodel1!AO21)/(1+Submodel1!AO22)*AN24</f>
      </c>
      <c r="AP24" s="520" t="e">
        <f aca="false">(1+Submodel1!AP21)/(1+Submodel1!AP22)*AO24</f>
      </c>
      <c r="AQ24" s="520" t="e">
        <f aca="false">(1+Submodel1!AQ21)/(1+Submodel1!AQ22)*AP24</f>
      </c>
      <c r="AR24" s="520" t="e">
        <f aca="false">(1+Submodel1!AR21)/(1+Submodel1!AR22)*AQ24</f>
      </c>
      <c r="AS24" s="520" t="e">
        <f aca="false">(1+Submodel1!AS21)/(1+Submodel1!AS22)*AR24</f>
      </c>
      <c r="AT24" s="520" t="e">
        <f aca="false">(1+Submodel1!AT21)/(1+Submodel1!AT22)*AS24</f>
      </c>
      <c r="AU24" s="520" t="e">
        <f aca="false">(1+Submodel1!AU21)/(1+Submodel1!AU22)*AT24</f>
      </c>
      <c r="AV24" s="520" t="e">
        <f aca="false">(1+Submodel1!AV21)/(1+Submodel1!AV22)*AU24</f>
      </c>
      <c r="AW24" s="520" t="e">
        <f aca="false">(1+Submodel1!AW21)/(1+Submodel1!AW22)*AV24</f>
      </c>
      <c r="AX24" s="520" t="e">
        <f aca="false">(1+Submodel1!AX21)/(1+Submodel1!AX22)*AW24</f>
      </c>
      <c r="AY24" s="520" t="e">
        <f aca="false">(1+Submodel1!AY21)/(1+Submodel1!AY22)*AX24</f>
      </c>
      <c r="AZ24" s="520" t="e">
        <f aca="false">(1+Submodel1!AZ21)/(1+Submodel1!AZ22)*AY24</f>
      </c>
      <c r="BA24" s="520" t="e">
        <f aca="false">(1+Submodel1!BA21)/(1+Submodel1!BA22)*AZ24</f>
      </c>
      <c r="BB24" s="520" t="e">
        <f aca="false">(1+Submodel1!BB21)/(1+Submodel1!BB22)*BA24</f>
      </c>
      <c r="BC24" s="520" t="e">
        <f aca="false">(1+Submodel1!BC21)/(1+Submodel1!BC22)*BB24</f>
      </c>
      <c r="BD24" s="520" t="e">
        <f aca="false">(1+Submodel1!BD21)/(1+Submodel1!BD22)*BC24</f>
      </c>
      <c r="BE24" s="520" t="e">
        <f aca="false">(1+Submodel1!BE21)/(1+Submodel1!BE22)*BD24</f>
      </c>
      <c r="BF24" s="520" t="e">
        <f aca="false">(1+Submodel1!BF21)/(1+Submodel1!BF22)*BE24</f>
      </c>
      <c r="BG24" s="520" t="e">
        <f aca="false">(1+Submodel1!BG21)/(1+Submodel1!BG22)*BF24</f>
      </c>
      <c r="BH24" s="520" t="e">
        <f aca="false">(1+Submodel1!BH21)/(1+Submodel1!BH22)*BG24</f>
      </c>
      <c r="BI24" s="520" t="e">
        <f aca="false">(1+Submodel1!BI21)/(1+Submodel1!BI22)*BH24</f>
      </c>
      <c r="BJ24" s="520" t="e">
        <f aca="false">(1+Submodel1!BJ21)/(1+Submodel1!BJ22)*BI24</f>
      </c>
      <c r="BK24" s="520" t="e">
        <f aca="false">(1+Submodel1!BK21)/(1+Submodel1!BK22)*BJ24</f>
      </c>
      <c r="BL24" s="520" t="e">
        <f aca="false">(1+Submodel1!BL21)/(1+Submodel1!BL22)*BK24</f>
      </c>
      <c r="BM24" s="520" t="e">
        <f aca="false">(1+Submodel1!BM21)/(1+Submodel1!BM22)*BL24</f>
      </c>
      <c r="BN24" s="520" t="e">
        <f aca="false">(1+Submodel1!BN21)/(1+Submodel1!BN22)*BM24</f>
      </c>
      <c r="BO24" s="520" t="e">
        <f aca="false">(1+Submodel1!BO21)/(1+Submodel1!BO22)*BN24</f>
      </c>
      <c r="BP24" s="520" t="e">
        <f aca="false">(1+Submodel1!BP21)/(1+Submodel1!BP22)*BO24</f>
      </c>
      <c r="BQ24" s="520" t="e">
        <f aca="false">(1+Submodel1!BQ21)/(1+Submodel1!BQ22)*BP24</f>
      </c>
      <c r="BR24" s="520" t="e">
        <f aca="false">(1+Submodel1!BR21)/(1+Submodel1!BR22)*BQ24</f>
      </c>
      <c r="BS24" s="520" t="e">
        <f aca="false">(1+Submodel1!BS21)/(1+Submodel1!BS22)*BR24</f>
      </c>
    </row>
    <row r="25" customFormat="false" ht="23.85" hidden="false" customHeight="false" outlineLevel="0" collapsed="false">
      <c r="C25" s="505" t="s">
        <v>1503</v>
      </c>
      <c r="D25" s="518" t="str">
        <f aca="false">D26</f>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516" t="e">
        <f aca="false">IF(ISNUMBER(AO17)=TRUE(),"not an output",(AN25)/((1+AO8)*(1+AO23))-AO18-AO16)</f>
      </c>
      <c r="AP25" s="516" t="e">
        <f aca="false">IF(ISNUMBER(AP17)=TRUE(),"not an output",(AO25)/((1+AP8)*(1+AP23))-AP18-AP16)</f>
      </c>
      <c r="AQ25" s="516" t="e">
        <f aca="false">IF(ISNUMBER(AQ17)=TRUE(),"not an output",(AP25)/((1+AQ8)*(1+AQ23))-AQ18-AQ16)</f>
      </c>
      <c r="AR25" s="516" t="e">
        <f aca="false">IF(ISNUMBER(AR17)=TRUE(),"not an output",(AQ25)/((1+AR8)*(1+AR23))-AR18-AR16)</f>
      </c>
      <c r="AS25" s="516" t="e">
        <f aca="false">IF(ISNUMBER(AS17)=TRUE(),"not an output",(AR25)/((1+AS8)*(1+AS23))-AS18-AS16)</f>
      </c>
      <c r="AT25" s="516" t="e">
        <f aca="false">IF(ISNUMBER(AT17)=TRUE(),"not an output",(AS25)/((1+AT8)*(1+AT23))-AT18-AT16)</f>
      </c>
      <c r="AU25" s="516" t="e">
        <f aca="false">IF(ISNUMBER(AU17)=TRUE(),"not an output",(AT25)/((1+AU8)*(1+AU23))-AU18-AU16)</f>
      </c>
      <c r="AV25" s="516" t="e">
        <f aca="false">IF(ISNUMBER(AV17)=TRUE(),"not an output",(AU25)/((1+AV8)*(1+AV23))-AV18-AV16)</f>
      </c>
      <c r="AW25" s="516" t="e">
        <f aca="false">IF(ISNUMBER(AW17)=TRUE(),"not an output",(AV25)/((1+AW8)*(1+AW23))-AW18-AW16)</f>
      </c>
      <c r="AX25" s="516" t="e">
        <f aca="false">IF(ISNUMBER(AX17)=TRUE(),"not an output",(AW25)/((1+AX8)*(1+AX23))-AX18-AX16)</f>
      </c>
      <c r="AY25" s="516" t="e">
        <f aca="false">IF(ISNUMBER(AY17)=TRUE(),"not an output",(AX25)/((1+AY8)*(1+AY23))-AY18-AY16)</f>
      </c>
      <c r="AZ25" s="516" t="e">
        <f aca="false">IF(ISNUMBER(AZ17)=TRUE(),"not an output",(AY25)/((1+AZ8)*(1+AZ23))-AZ18-AZ16)</f>
      </c>
      <c r="BA25" s="516" t="e">
        <f aca="false">IF(ISNUMBER(BA17)=TRUE(),"not an output",(AZ25)/((1+BA8)*(1+BA23))-BA18-BA16)</f>
      </c>
      <c r="BB25" s="516" t="e">
        <f aca="false">IF(ISNUMBER(BB17)=TRUE(),"not an output",(BA25)/((1+BB8)*(1+BB23))-BB18-BB16)</f>
      </c>
      <c r="BC25" s="516" t="e">
        <f aca="false">IF(ISNUMBER(BC17)=TRUE(),"not an output",(BB25)/((1+BC8)*(1+BC23))-BC18-BC16)</f>
      </c>
      <c r="BD25" s="516" t="e">
        <f aca="false">IF(ISNUMBER(BD17)=TRUE(),"not an output",(BC25)/((1+BD8)*(1+BD23))-BD18-BD16)</f>
      </c>
      <c r="BE25" s="516" t="e">
        <f aca="false">IF(ISNUMBER(BE17)=TRUE(),"not an output",(BD25)/((1+BE8)*(1+BE23))-BE18-BE16)</f>
      </c>
      <c r="BF25" s="516" t="e">
        <f aca="false">IF(ISNUMBER(BF17)=TRUE(),"not an output",(BE25)/((1+BF8)*(1+BF23))-BF18-BF16)</f>
      </c>
      <c r="BG25" s="516" t="e">
        <f aca="false">IF(ISNUMBER(BG17)=TRUE(),"not an output",(BF25)/((1+BG8)*(1+BG23))-BG18-BG16)</f>
      </c>
      <c r="BH25" s="516" t="e">
        <f aca="false">IF(ISNUMBER(BH17)=TRUE(),"not an output",(BG25)/((1+BH8)*(1+BH23))-BH18-BH16)</f>
      </c>
      <c r="BI25" s="516" t="e">
        <f aca="false">IF(ISNUMBER(BI17)=TRUE(),"not an output",(BH25)/((1+BI8)*(1+BI23))-BI18-BI16)</f>
      </c>
      <c r="BJ25" s="516" t="e">
        <f aca="false">IF(ISNUMBER(BJ17)=TRUE(),"not an output",(BI25)/((1+BJ8)*(1+BJ23))-BJ18-BJ16)</f>
      </c>
      <c r="BK25" s="516" t="e">
        <f aca="false">IF(ISNUMBER(BK17)=TRUE(),"not an output",(BJ25)/((1+BK8)*(1+BK23))-BK18-BK16)</f>
      </c>
      <c r="BL25" s="516" t="e">
        <f aca="false">IF(ISNUMBER(BL17)=TRUE(),"not an output",(BK25)/((1+BL8)*(1+BL23))-BL18-BL16)</f>
      </c>
      <c r="BM25" s="516" t="e">
        <f aca="false">IF(ISNUMBER(BM17)=TRUE(),"not an output",(BL25)/((1+BM8)*(1+BM23))-BM18-BM16)</f>
      </c>
      <c r="BN25" s="516" t="e">
        <f aca="false">IF(ISNUMBER(BN17)=TRUE(),"not an output",(BM25)/((1+BN8)*(1+BN23))-BN18-BN16)</f>
      </c>
      <c r="BO25" s="516" t="e">
        <f aca="false">IF(ISNUMBER(BO17)=TRUE(),"not an output",(BN25)/((1+BO8)*(1+BO23))-BO18-BO16)</f>
      </c>
      <c r="BP25" s="516" t="e">
        <f aca="false">IF(ISNUMBER(BP17)=TRUE(),"not an output",(BO25)/((1+BP8)*(1+BP23))-BP18-BP16)</f>
      </c>
      <c r="BQ25" s="516" t="e">
        <f aca="false">IF(ISNUMBER(BQ17)=TRUE(),"not an output",(BP25)/((1+BQ8)*(1+BQ23))-BQ18-BQ16)</f>
      </c>
      <c r="BR25" s="516" t="e">
        <f aca="false">IF(ISNUMBER(BR17)=TRUE(),"not an output",(BQ25)/((1+BR8)*(1+BR23))-BR18-BR16)</f>
      </c>
      <c r="BS25" s="516" t="e">
        <f aca="false">IF(ISNUMBER(BS17)=TRUE(),"not an output",(BR25)/((1+BS8)*(1+BS23))-BS18-BS16)</f>
      </c>
    </row>
    <row r="26" customFormat="false" ht="23.85" hidden="false" customHeight="false" outlineLevel="0" collapsed="false">
      <c r="C26" s="505" t="s">
        <v>1504</v>
      </c>
      <c r="D26" s="51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2" t="str">
        <f aca="false">IF(ISNUMBER(AO18)=TRUE(),"not an output",AN17/((1+AO23)*(1+AO8))-AO17-AO16)</f>
      </c>
      <c r="AP26" s="522" t="str">
        <f aca="false">IF(ISNUMBER(AP18)=TRUE(),"not an output",AO17/((1+AP23)*(1+AP8))-AP17-AP16)</f>
      </c>
      <c r="AQ26" s="522" t="str">
        <f aca="false">IF(ISNUMBER(AQ18)=TRUE(),"not an output",AP17/((1+AQ23)*(1+AQ8))-AQ17-AQ16)</f>
      </c>
      <c r="AR26" s="522" t="str">
        <f aca="false">IF(ISNUMBER(AR18)=TRUE(),"not an output",AQ17/((1+AR23)*(1+AR8))-AR17-AR16)</f>
      </c>
      <c r="AS26" s="522" t="str">
        <f aca="false">IF(ISNUMBER(AS18)=TRUE(),"not an output",AR17/((1+AS23)*(1+AS8))-AS17-AS16)</f>
      </c>
      <c r="AT26" s="522" t="str">
        <f aca="false">IF(ISNUMBER(AT18)=TRUE(),"not an output",AS17/((1+AT23)*(1+AT8))-AT17-AT16)</f>
      </c>
      <c r="AU26" s="522" t="str">
        <f aca="false">IF(ISNUMBER(AU18)=TRUE(),"not an output",AT17/((1+AU23)*(1+AU8))-AU17-AU16)</f>
      </c>
      <c r="AV26" s="522" t="str">
        <f aca="false">IF(ISNUMBER(AV18)=TRUE(),"not an output",AU17/((1+AV23)*(1+AV8))-AV17-AV16)</f>
      </c>
      <c r="AW26" s="522" t="str">
        <f aca="false">IF(ISNUMBER(AW18)=TRUE(),"not an output",AV17/((1+AW23)*(1+AW8))-AW17-AW16)</f>
      </c>
      <c r="AX26" s="522" t="str">
        <f aca="false">IF(ISNUMBER(AX18)=TRUE(),"not an output",AW17/((1+AX23)*(1+AX8))-AX17-AX16)</f>
      </c>
      <c r="AY26" s="522" t="str">
        <f aca="false">IF(ISNUMBER(AY18)=TRUE(),"not an output",AX17/((1+AY23)*(1+AY8))-AY17-AY16)</f>
      </c>
      <c r="AZ26" s="522" t="str">
        <f aca="false">IF(ISNUMBER(AZ18)=TRUE(),"not an output",AY17/((1+AZ23)*(1+AZ8))-AZ17-AZ16)</f>
      </c>
      <c r="BA26" s="522" t="str">
        <f aca="false">IF(ISNUMBER(BA18)=TRUE(),"not an output",AZ17/((1+BA23)*(1+BA8))-BA17-BA16)</f>
      </c>
      <c r="BB26" s="522" t="str">
        <f aca="false">IF(ISNUMBER(BB18)=TRUE(),"not an output",BA17/((1+BB23)*(1+BB8))-BB17-BB16)</f>
      </c>
      <c r="BC26" s="522" t="str">
        <f aca="false">IF(ISNUMBER(BC18)=TRUE(),"not an output",BB17/((1+BC23)*(1+BC8))-BC17-BC16)</f>
      </c>
      <c r="BD26" s="522" t="str">
        <f aca="false">IF(ISNUMBER(BD18)=TRUE(),"not an output",BC17/((1+BD23)*(1+BD8))-BD17-BD16)</f>
      </c>
      <c r="BE26" s="522" t="str">
        <f aca="false">IF(ISNUMBER(BE18)=TRUE(),"not an output",BD17/((1+BE23)*(1+BE8))-BE17-BE16)</f>
      </c>
      <c r="BF26" s="522" t="str">
        <f aca="false">IF(ISNUMBER(BF18)=TRUE(),"not an output",BE17/((1+BF23)*(1+BF8))-BF17-BF16)</f>
      </c>
      <c r="BG26" s="522" t="str">
        <f aca="false">IF(ISNUMBER(BG18)=TRUE(),"not an output",BF17/((1+BG23)*(1+BG8))-BG17-BG16)</f>
      </c>
      <c r="BH26" s="522" t="str">
        <f aca="false">IF(ISNUMBER(BH18)=TRUE(),"not an output",BG17/((1+BH23)*(1+BH8))-BH17-BH16)</f>
      </c>
      <c r="BI26" s="522" t="str">
        <f aca="false">IF(ISNUMBER(BI18)=TRUE(),"not an output",BH17/((1+BI23)*(1+BI8))-BI17-BI16)</f>
      </c>
      <c r="BJ26" s="522" t="str">
        <f aca="false">IF(ISNUMBER(BJ18)=TRUE(),"not an output",BI17/((1+BJ23)*(1+BJ8))-BJ17-BJ16)</f>
      </c>
      <c r="BK26" s="522" t="str">
        <f aca="false">IF(ISNUMBER(BK18)=TRUE(),"not an output",BJ17/((1+BK23)*(1+BK8))-BK17-BK16)</f>
      </c>
      <c r="BL26" s="522" t="str">
        <f aca="false">IF(ISNUMBER(BL18)=TRUE(),"not an output",BK17/((1+BL23)*(1+BL8))-BL17-BL16)</f>
      </c>
      <c r="BM26" s="522" t="str">
        <f aca="false">IF(ISNUMBER(BM18)=TRUE(),"not an output",BL17/((1+BM23)*(1+BM8))-BM17-BM16)</f>
      </c>
      <c r="BN26" s="522" t="str">
        <f aca="false">IF(ISNUMBER(BN18)=TRUE(),"not an output",BM17/((1+BN23)*(1+BN8))-BN17-BN16)</f>
      </c>
      <c r="BO26" s="522" t="str">
        <f aca="false">IF(ISNUMBER(BO18)=TRUE(),"not an output",BN17/((1+BO23)*(1+BO8))-BO17-BO16)</f>
      </c>
      <c r="BP26" s="522" t="str">
        <f aca="false">IF(ISNUMBER(BP18)=TRUE(),"not an output",BO17/((1+BP23)*(1+BP8))-BP17-BP16)</f>
      </c>
      <c r="BQ26" s="522" t="str">
        <f aca="false">IF(ISNUMBER(BQ18)=TRUE(),"not an output",BP17/((1+BQ23)*(1+BQ8))-BQ17-BQ16)</f>
      </c>
      <c r="BR26" s="522" t="str">
        <f aca="false">IF(ISNUMBER(BR18)=TRUE(),"not an output",BQ17/((1+BR23)*(1+BR8))-BR17-BR16)</f>
      </c>
      <c r="BS26" s="522" t="str">
        <f aca="false">IF(ISNUMBER(BS18)=TRUE(),"not an output",BR17/((1+BS23)*(1+BS8))-BS17-BS16)</f>
      </c>
    </row>
    <row r="27" customFormat="false" ht="15.75" hidden="false" customHeight="false" outlineLevel="0" collapsed="false">
      <c r="C27" s="508" t="s">
        <v>258</v>
      </c>
      <c r="D27" s="112"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523" t="n">
        <f aca="false">IF(ISNUMBER(AO26)=TRUE(),AO26+AO10,AO18+AO10)</f>
      </c>
      <c r="AP27" s="523" t="n">
        <f aca="false">IF(ISNUMBER(AP26)=TRUE(),AP26+AP10,AP18+AP10)</f>
      </c>
      <c r="AQ27" s="523" t="n">
        <f aca="false">IF(ISNUMBER(AQ26)=TRUE(),AQ26+AQ10,AQ18+AQ10)</f>
      </c>
      <c r="AR27" s="523" t="n">
        <f aca="false">IF(ISNUMBER(AR26)=TRUE(),AR26+AR10,AR18+AR10)</f>
      </c>
      <c r="AS27" s="523" t="n">
        <f aca="false">IF(ISNUMBER(AS26)=TRUE(),AS26+AS10,AS18+AS10)</f>
      </c>
      <c r="AT27" s="523" t="n">
        <f aca="false">IF(ISNUMBER(AT26)=TRUE(),AT26+AT10,AT18+AT10)</f>
      </c>
      <c r="AU27" s="523" t="n">
        <f aca="false">IF(ISNUMBER(AU26)=TRUE(),AU26+AU10,AU18+AU10)</f>
      </c>
      <c r="AV27" s="523" t="n">
        <f aca="false">IF(ISNUMBER(AV26)=TRUE(),AV26+AV10,AV18+AV10)</f>
      </c>
      <c r="AW27" s="523" t="n">
        <f aca="false">IF(ISNUMBER(AW26)=TRUE(),AW26+AW10,AW18+AW10)</f>
      </c>
      <c r="AX27" s="523" t="n">
        <f aca="false">IF(ISNUMBER(AX26)=TRUE(),AX26+AX10,AX18+AX10)</f>
      </c>
      <c r="AY27" s="523" t="n">
        <f aca="false">IF(ISNUMBER(AY26)=TRUE(),AY26+AY10,AY18+AY10)</f>
      </c>
      <c r="AZ27" s="523" t="n">
        <f aca="false">IF(ISNUMBER(AZ26)=TRUE(),AZ26+AZ10,AZ18+AZ10)</f>
      </c>
      <c r="BA27" s="523" t="n">
        <f aca="false">IF(ISNUMBER(BA26)=TRUE(),BA26+BA10,BA18+BA10)</f>
      </c>
      <c r="BB27" s="523" t="n">
        <f aca="false">IF(ISNUMBER(BB26)=TRUE(),BB26+BB10,BB18+BB10)</f>
      </c>
      <c r="BC27" s="523" t="n">
        <f aca="false">IF(ISNUMBER(BC26)=TRUE(),BC26+BC10,BC18+BC10)</f>
      </c>
      <c r="BD27" s="523" t="n">
        <f aca="false">IF(ISNUMBER(BD26)=TRUE(),BD26+BD10,BD18+BD10)</f>
      </c>
      <c r="BE27" s="523" t="n">
        <f aca="false">IF(ISNUMBER(BE26)=TRUE(),BE26+BE10,BE18+BE10)</f>
      </c>
      <c r="BF27" s="523" t="n">
        <f aca="false">IF(ISNUMBER(BF26)=TRUE(),BF26+BF10,BF18+BF10)</f>
      </c>
      <c r="BG27" s="523" t="n">
        <f aca="false">IF(ISNUMBER(BG26)=TRUE(),BG26+BG10,BG18+BG10)</f>
      </c>
      <c r="BH27" s="523" t="n">
        <f aca="false">IF(ISNUMBER(BH26)=TRUE(),BH26+BH10,BH18+BH10)</f>
      </c>
      <c r="BI27" s="523" t="n">
        <f aca="false">IF(ISNUMBER(BI26)=TRUE(),BI26+BI10,BI18+BI10)</f>
      </c>
      <c r="BJ27" s="523" t="n">
        <f aca="false">IF(ISNUMBER(BJ26)=TRUE(),BJ26+BJ10,BJ18+BJ10)</f>
      </c>
      <c r="BK27" s="523" t="n">
        <f aca="false">IF(ISNUMBER(BK26)=TRUE(),BK26+BK10,BK18+BK10)</f>
      </c>
      <c r="BL27" s="523" t="n">
        <f aca="false">IF(ISNUMBER(BL26)=TRUE(),BL26+BL10,BL18+BL10)</f>
      </c>
      <c r="BM27" s="523" t="n">
        <f aca="false">IF(ISNUMBER(BM26)=TRUE(),BM26+BM10,BM18+BM10)</f>
      </c>
      <c r="BN27" s="523" t="n">
        <f aca="false">IF(ISNUMBER(BN26)=TRUE(),BN26+BN10,BN18+BN10)</f>
      </c>
      <c r="BO27" s="523" t="n">
        <f aca="false">IF(ISNUMBER(BO26)=TRUE(),BO26+BO10,BO18+BO10)</f>
      </c>
      <c r="BP27" s="523" t="n">
        <f aca="false">IF(ISNUMBER(BP26)=TRUE(),BP26+BP10,BP18+BP10)</f>
      </c>
      <c r="BQ27" s="523" t="n">
        <f aca="false">IF(ISNUMBER(BQ26)=TRUE(),BQ26+BQ10,BQ18+BQ10)</f>
      </c>
      <c r="BR27" s="523" t="n">
        <f aca="false">IF(ISNUMBER(BR26)=TRUE(),BR26+BR10,BR18+BR10)</f>
      </c>
      <c r="BS27" s="523" t="n">
        <f aca="false">IF(ISNUMBER(BS26)=TRUE(),BS26+BS10,BS18+BS10)</f>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c>
      <c r="G30" s="504" t="n">
        <f aca="false">G7+$D$2*(G9+G15+G6)+(1-$D$2)*(F10/F24-$D$3-G8)</f>
      </c>
      <c r="H30" s="504" t="n">
        <f aca="false">H7+$D$2*(H9+H15+H6)+(1-$D$2)*(G10/G24-$D$3-H8)</f>
      </c>
      <c r="I30" s="504" t="n">
        <f aca="false">I7+$D$2*(I9+I15+I6)+(1-$D$2)*(H10/H24-$D$3-I8)</f>
      </c>
      <c r="J30" s="504" t="n">
        <f aca="false">J7+$D$2*(J9+J15+J6)+(1-$D$2)*(I10/I24-$D$3-J8)</f>
      </c>
      <c r="K30" s="504" t="n">
        <f aca="false">K7+$D$2*(K9+K15+K6)+(1-$D$2)*(J10/J24-$D$3-K8)</f>
      </c>
      <c r="L30" s="504" t="n">
        <f aca="false">L7+$D$2*(L9+L15+L6)+(1-$D$2)*(K10/K24-$D$3-L8)</f>
      </c>
      <c r="M30" s="504" t="n">
        <f aca="false">M7+$D$2*(M9+M15+M6)+(1-$D$2)*(L10/L24-$D$3-M8)</f>
      </c>
      <c r="N30" s="504" t="n">
        <f aca="false">N7+$D$2*(N9+N15+N6)+(1-$D$2)*(M10/M24-$D$3-N8)</f>
      </c>
      <c r="O30" s="504" t="n">
        <f aca="false">O7+$D$2*(O9+O15+O6)+(1-$D$2)*(N10/N24-$D$3-O8)</f>
      </c>
      <c r="P30" s="504" t="n">
        <f aca="false">P7+$D$2*(P9+P15+P6)+(1-$D$2)*(O10/O24-$D$3-P8)</f>
      </c>
      <c r="Q30" s="504" t="n">
        <f aca="false">Q7+$D$2*(Q9+Q15+Q6)+(1-$D$2)*(P10/P24-$D$3-Q8)</f>
      </c>
      <c r="R30" s="504" t="n">
        <f aca="false">R7+$D$2*(R9+R15+R6)+(1-$D$2)*(Q10/Q24-$D$3-R8)</f>
      </c>
      <c r="S30" s="504" t="n">
        <f aca="false">S7+$D$2*(S9+S15+S6)+(1-$D$2)*(R10/R24-$D$3-S8)</f>
      </c>
      <c r="T30" s="504" t="n">
        <f aca="false">T7+$D$2*(T9+T15+T6)+(1-$D$2)*(S10/S24-$D$3-T8)</f>
      </c>
      <c r="U30" s="504" t="n">
        <f aca="false">U7+$D$2*(U9+U15+U6)+(1-$D$2)*(T10/T24-$D$3-U8)</f>
      </c>
      <c r="V30" s="504" t="n">
        <f aca="false">V7+$D$2*(V9+V15+V6)+(1-$D$2)*(U10/U24-$D$3-V8)</f>
      </c>
      <c r="W30" s="504" t="n">
        <f aca="false">W7+$D$2*(W9+W15+W6)+(1-$D$2)*(V10/V24-$D$3-W8)</f>
      </c>
      <c r="X30" s="504" t="n">
        <f aca="false">X7+$D$2*(X9+X15+X6)+(1-$D$2)*(W10/W24-$D$3-X8)</f>
      </c>
      <c r="Y30" s="504" t="n">
        <f aca="false">Y7+$D$2*(Y9+Y15+Y6)+(1-$D$2)*(X10/X24-$D$3-Y8)</f>
      </c>
      <c r="Z30" s="504" t="n">
        <f aca="false">Z7+$D$2*(Z9+Z15+Z6)+(1-$D$2)*(Y10/Y24-$D$3-Z8)</f>
      </c>
      <c r="AA30" s="504" t="n">
        <f aca="false">AA7+$D$2*(AA9+AA15+AA6)+(1-$D$2)*(Z10/Z24-$D$3-AA8)</f>
      </c>
      <c r="AB30" s="504" t="n">
        <f aca="false">AB7+$D$2*(AB9+AB15+AB6)+(1-$D$2)*(AA10/AA24-$D$3-AB8)</f>
      </c>
      <c r="AC30" s="504" t="n">
        <f aca="false">AC7+$D$2*(AC9+AC15+AC6)+(1-$D$2)*(AB10/AB24-$D$3-AC8)</f>
      </c>
      <c r="AD30" s="504" t="n">
        <f aca="false">AD7+$D$2*(AD9+AD15+AD6)+(1-$D$2)*(AC10/AC24-$D$3-AD8)</f>
      </c>
      <c r="AE30" s="504" t="n">
        <f aca="false">AE7+$D$2*(AE9+AE15+AE6)+(1-$D$2)*(AD10/AD24-$D$3-AE8)</f>
      </c>
      <c r="AF30" s="504" t="n">
        <f aca="false">AF7+$D$2*(AF9+AF15+AF6)+(1-$D$2)*(AE10/AE24-$D$3-AF8)</f>
      </c>
      <c r="AG30" s="504" t="n">
        <f aca="false">AG7+$D$2*(AG9+AG15+AG6)+(1-$D$2)*(AF10/AF24-$D$3-AG8)</f>
      </c>
      <c r="AH30" s="504" t="n">
        <f aca="false">AH7+$D$2*(AH9+AH15+AH6)+(1-$D$2)*(AG10/AG24-$D$3-AH8)</f>
      </c>
      <c r="AI30" s="504" t="n">
        <f aca="false">AI7+$D$2*(AI9+AI15+AI6)+(1-$D$2)*(AH10/AH24-$D$3-AI8)</f>
      </c>
      <c r="AJ30" s="504" t="n">
        <f aca="false">AJ7+$D$2*(AJ9+AJ15+AJ6)+(1-$D$2)*(AI10/AI24-$D$3-AJ8)</f>
      </c>
      <c r="AK30" s="504" t="e">
        <f aca="false">AK7+$D$2*(AK9+AK15+AK6)+(1-$D$2)*(AJ10/AJ24-$D$3-AK8)</f>
      </c>
      <c r="AL30" s="504" t="e">
        <f aca="false">AL7+$D$2*(AL9+AL15+AL6)+(1-$D$2)*(AK10/AK24-$D$3-AL8)</f>
      </c>
      <c r="AM30" s="504" t="e">
        <f aca="false">AM7+$D$2*(AM9+AM15+AM6)+(1-$D$2)*(AL10/AL24-$D$3-AM8)</f>
      </c>
      <c r="AN30" s="504" t="e">
        <f aca="false">AN7+$D$2*(AN9+AN15+AN6)+(1-$D$2)*(AM10/AM24-$D$3-AN8)</f>
      </c>
      <c r="AO30" s="498" t="e">
        <f aca="false">AO7+$D$2*(AO9+AO15+AO6)+(1-$D$2)*(AN10/AN24-$D$3-AO8)</f>
      </c>
      <c r="AP30" s="498" t="e">
        <f aca="false">AP7+$D$2*(AP9+AP15+AP6)+(1-$D$2)*(AO10/AO24-$D$3-AP8)</f>
      </c>
      <c r="AQ30" s="498" t="e">
        <f aca="false">AQ7+$D$2*(AQ9+AQ15+AQ6)+(1-$D$2)*(AP10/AP24-$D$3-AQ8)</f>
      </c>
      <c r="AR30" s="498" t="e">
        <f aca="false">AR7+$D$2*(AR9+AR15+AR6)+(1-$D$2)*(AQ10/AQ24-$D$3-AR8)</f>
      </c>
      <c r="AS30" s="498" t="e">
        <f aca="false">AS7+$D$2*(AS9+AS15+AS6)+(1-$D$2)*(AR10/AR24-$D$3-AS8)</f>
      </c>
      <c r="AT30" s="498" t="e">
        <f aca="false">AT7+$D$2*(AT9+AT15+AT6)+(1-$D$2)*(AS10/AS24-$D$3-AT8)</f>
      </c>
      <c r="AU30" s="498" t="e">
        <f aca="false">AU7+$D$2*(AU9+AU15+AU6)+(1-$D$2)*(AT10/AT24-$D$3-AU8)</f>
      </c>
      <c r="AV30" s="498" t="e">
        <f aca="false">AV7+$D$2*(AV9+AV15+AV6)+(1-$D$2)*(AU10/AU24-$D$3-AV8)</f>
      </c>
      <c r="AW30" s="498" t="e">
        <f aca="false">AW7+$D$2*(AW9+AW15+AW6)+(1-$D$2)*(AV10/AV24-$D$3-AW8)</f>
      </c>
      <c r="AX30" s="498" t="e">
        <f aca="false">AX7+$D$2*(AX9+AX15+AX6)+(1-$D$2)*(AW10/AW24-$D$3-AX8)</f>
      </c>
      <c r="AY30" s="498" t="e">
        <f aca="false">AY7+$D$2*(AY9+AY15+AY6)+(1-$D$2)*(AX10/AX24-$D$3-AY8)</f>
      </c>
      <c r="AZ30" s="498" t="e">
        <f aca="false">AZ7+$D$2*(AZ9+AZ15+AZ6)+(1-$D$2)*(AY10/AY24-$D$3-AZ8)</f>
      </c>
      <c r="BA30" s="498" t="e">
        <f aca="false">BA7+$D$2*(BA9+BA15+BA6)+(1-$D$2)*(AZ10/AZ24-$D$3-BA8)</f>
      </c>
      <c r="BB30" s="498" t="e">
        <f aca="false">BB7+$D$2*(BB9+BB15+BB6)+(1-$D$2)*(BA10/BA24-$D$3-BB8)</f>
      </c>
      <c r="BC30" s="498" t="e">
        <f aca="false">BC7+$D$2*(BC9+BC15+BC6)+(1-$D$2)*(BB10/BB24-$D$3-BC8)</f>
      </c>
      <c r="BD30" s="498" t="e">
        <f aca="false">BD7+$D$2*(BD9+BD15+BD6)+(1-$D$2)*(BC10/BC24-$D$3-BD8)</f>
      </c>
      <c r="BE30" s="498" t="e">
        <f aca="false">BE7+$D$2*(BE9+BE15+BE6)+(1-$D$2)*(BD10/BD24-$D$3-BE8)</f>
      </c>
      <c r="BF30" s="498" t="e">
        <f aca="false">BF7+$D$2*(BF9+BF15+BF6)+(1-$D$2)*(BE10/BE24-$D$3-BF8)</f>
      </c>
      <c r="BG30" s="498" t="e">
        <f aca="false">BG7+$D$2*(BG9+BG15+BG6)+(1-$D$2)*(BF10/BF24-$D$3-BG8)</f>
      </c>
      <c r="BH30" s="498" t="e">
        <f aca="false">BH7+$D$2*(BH9+BH15+BH6)+(1-$D$2)*(BG10/BG24-$D$3-BH8)</f>
      </c>
      <c r="BI30" s="498" t="e">
        <f aca="false">BI7+$D$2*(BI9+BI15+BI6)+(1-$D$2)*(BH10/BH24-$D$3-BI8)</f>
      </c>
      <c r="BJ30" s="498" t="e">
        <f aca="false">BJ7+$D$2*(BJ9+BJ15+BJ6)+(1-$D$2)*(BI10/BI24-$D$3-BJ8)</f>
      </c>
      <c r="BK30" s="498" t="e">
        <f aca="false">BK7+$D$2*(BK9+BK15+BK6)+(1-$D$2)*(BJ10/BJ24-$D$3-BK8)</f>
      </c>
      <c r="BL30" s="498" t="e">
        <f aca="false">BL7+$D$2*(BL9+BL15+BL6)+(1-$D$2)*(BK10/BK24-$D$3-BL8)</f>
      </c>
      <c r="BM30" s="498" t="e">
        <f aca="false">BM7+$D$2*(BM9+BM15+BM6)+(1-$D$2)*(BL10/BL24-$D$3-BM8)</f>
      </c>
      <c r="BN30" s="498" t="e">
        <f aca="false">BN7+$D$2*(BN9+BN15+BN6)+(1-$D$2)*(BM10/BM24-$D$3-BN8)</f>
      </c>
      <c r="BO30" s="498" t="e">
        <f aca="false">BO7+$D$2*(BO9+BO15+BO6)+(1-$D$2)*(BN10/BN24-$D$3-BO8)</f>
      </c>
      <c r="BP30" s="498" t="e">
        <f aca="false">BP7+$D$2*(BP9+BP15+BP6)+(1-$D$2)*(BO10/BO24-$D$3-BP8)</f>
      </c>
      <c r="BQ30" s="498" t="e">
        <f aca="false">BQ7+$D$2*(BQ9+BQ15+BQ6)+(1-$D$2)*(BP10/BP24-$D$3-BQ8)</f>
      </c>
      <c r="BR30" s="498" t="e">
        <f aca="false">BR7+$D$2*(BR9+BR15+BR6)+(1-$D$2)*(BQ10/BQ24-$D$3-BR8)</f>
      </c>
      <c r="BS30" s="498" t="e">
        <f aca="false">BS7+$D$2*(BS9+BS15+BS6)+(1-$D$2)*(BR10/BR24-$D$3-BS8)</f>
      </c>
    </row>
    <row r="31" customFormat="false" ht="15.75" hidden="false" customHeight="false" outlineLevel="0" collapsed="false">
      <c r="A31" s="492" t="s">
        <v>1507</v>
      </c>
      <c r="C31" s="526" t="s">
        <v>1520</v>
      </c>
      <c r="D31" s="138" t="s">
        <v>121</v>
      </c>
      <c r="E31" s="115" t="n">
        <f aca="false">(1+E23)*(1+E8)-1</f>
      </c>
      <c r="F31" s="115" t="n">
        <f aca="false">(1+F23)*(1+F8)-1</f>
      </c>
      <c r="G31" s="115" t="n">
        <f aca="false">(1+G23)*(1+G8)-1</f>
      </c>
      <c r="H31" s="115" t="n">
        <f aca="false">(1+H23)*(1+H8)-1</f>
      </c>
      <c r="I31" s="115" t="n">
        <f aca="false">(1+I23)*(1+I8)-1</f>
      </c>
      <c r="J31" s="115" t="n">
        <f aca="false">(1+J23)*(1+J8)-1</f>
      </c>
      <c r="K31" s="115" t="n">
        <f aca="false">(1+K23)*(1+K8)-1</f>
      </c>
      <c r="L31" s="115" t="n">
        <f aca="false">(1+L23)*(1+L8)-1</f>
      </c>
      <c r="M31" s="115" t="n">
        <f aca="false">(1+M23)*(1+M8)-1</f>
      </c>
      <c r="N31" s="115" t="n">
        <f aca="false">(1+N23)*(1+N8)-1</f>
      </c>
      <c r="O31" s="115" t="n">
        <f aca="false">(1+O23)*(1+O8)-1</f>
      </c>
      <c r="P31" s="115" t="n">
        <f aca="false">(1+P23)*(1+P8)-1</f>
      </c>
      <c r="Q31" s="115" t="n">
        <f aca="false">(1+Q23)*(1+Q8)-1</f>
      </c>
      <c r="R31" s="115" t="n">
        <f aca="false">(1+R23)*(1+R8)-1</f>
      </c>
      <c r="S31" s="115" t="n">
        <f aca="false">(1+S23)*(1+S8)-1</f>
      </c>
      <c r="T31" s="115" t="n">
        <f aca="false">(1+T23)*(1+T8)-1</f>
      </c>
      <c r="U31" s="115" t="n">
        <f aca="false">(1+U23)*(1+U8)-1</f>
      </c>
      <c r="V31" s="115" t="n">
        <f aca="false">(1+V23)*(1+V8)-1</f>
      </c>
      <c r="W31" s="115" t="n">
        <f aca="false">(1+W23)*(1+W8)-1</f>
      </c>
      <c r="X31" s="115" t="n">
        <f aca="false">(1+X23)*(1+X8)-1</f>
      </c>
      <c r="Y31" s="115" t="n">
        <f aca="false">(1+Y23)*(1+Y8)-1</f>
      </c>
      <c r="Z31" s="115" t="n">
        <f aca="false">(1+Z23)*(1+Z8)-1</f>
      </c>
      <c r="AA31" s="115" t="n">
        <f aca="false">(1+AA23)*(1+AA8)-1</f>
      </c>
      <c r="AB31" s="115" t="n">
        <f aca="false">(1+AB23)*(1+AB8)-1</f>
      </c>
      <c r="AC31" s="115" t="n">
        <f aca="false">(1+AC23)*(1+AC8)-1</f>
      </c>
      <c r="AD31" s="115" t="n">
        <f aca="false">(1+AD23)*(1+AD8)-1</f>
      </c>
      <c r="AE31" s="115" t="n">
        <f aca="false">(1+AE23)*(1+AE8)-1</f>
      </c>
      <c r="AF31" s="115" t="n">
        <f aca="false">(1+AF23)*(1+AF8)-1</f>
      </c>
      <c r="AG31" s="115" t="n">
        <f aca="false">(1+AG23)*(1+AG8)-1</f>
      </c>
      <c r="AH31" s="115" t="n">
        <f aca="false">(1+AH23)*(1+AH8)-1</f>
      </c>
      <c r="AI31" s="115" t="n">
        <f aca="false">(1+AI23)*(1+AI8)-1</f>
      </c>
      <c r="AJ31" s="115" t="n">
        <f aca="false">(1+AJ23)*(1+AJ8)-1</f>
      </c>
      <c r="AK31" s="115" t="e">
        <f aca="false">(1+AK23)*(1+AK8)-1</f>
      </c>
      <c r="AL31" s="115" t="e">
        <f aca="false">(1+AL23)*(1+AL8)-1</f>
      </c>
      <c r="AM31" s="115" t="e">
        <f aca="false">(1+AM23)*(1+AM8)-1</f>
      </c>
      <c r="AN31" s="115" t="e">
        <f aca="false">(1+AN23)*(1+AN8)-1</f>
      </c>
      <c r="AO31" s="516" t="e">
        <f aca="false">(1+AO23)*(1+AO8)-1</f>
      </c>
      <c r="AP31" s="516" t="e">
        <f aca="false">(1+AP23)*(1+AP8)-1</f>
      </c>
      <c r="AQ31" s="516" t="e">
        <f aca="false">(1+AQ23)*(1+AQ8)-1</f>
      </c>
      <c r="AR31" s="516" t="e">
        <f aca="false">(1+AR23)*(1+AR8)-1</f>
      </c>
      <c r="AS31" s="516" t="e">
        <f aca="false">(1+AS23)*(1+AS8)-1</f>
      </c>
      <c r="AT31" s="516" t="e">
        <f aca="false">(1+AT23)*(1+AT8)-1</f>
      </c>
      <c r="AU31" s="516" t="e">
        <f aca="false">(1+AU23)*(1+AU8)-1</f>
      </c>
      <c r="AV31" s="516" t="e">
        <f aca="false">(1+AV23)*(1+AV8)-1</f>
      </c>
      <c r="AW31" s="516" t="e">
        <f aca="false">(1+AW23)*(1+AW8)-1</f>
      </c>
      <c r="AX31" s="516" t="e">
        <f aca="false">(1+AX23)*(1+AX8)-1</f>
      </c>
      <c r="AY31" s="516" t="e">
        <f aca="false">(1+AY23)*(1+AY8)-1</f>
      </c>
      <c r="AZ31" s="516" t="e">
        <f aca="false">(1+AZ23)*(1+AZ8)-1</f>
      </c>
      <c r="BA31" s="516" t="e">
        <f aca="false">(1+BA23)*(1+BA8)-1</f>
      </c>
      <c r="BB31" s="516" t="e">
        <f aca="false">(1+BB23)*(1+BB8)-1</f>
      </c>
      <c r="BC31" s="516" t="e">
        <f aca="false">(1+BC23)*(1+BC8)-1</f>
      </c>
      <c r="BD31" s="516" t="e">
        <f aca="false">(1+BD23)*(1+BD8)-1</f>
      </c>
      <c r="BE31" s="516" t="e">
        <f aca="false">(1+BE23)*(1+BE8)-1</f>
      </c>
      <c r="BF31" s="516" t="e">
        <f aca="false">(1+BF23)*(1+BF8)-1</f>
      </c>
      <c r="BG31" s="516" t="e">
        <f aca="false">(1+BG23)*(1+BG8)-1</f>
      </c>
      <c r="BH31" s="516" t="e">
        <f aca="false">(1+BH23)*(1+BH8)-1</f>
      </c>
      <c r="BI31" s="516" t="e">
        <f aca="false">(1+BI23)*(1+BI8)-1</f>
      </c>
      <c r="BJ31" s="516" t="e">
        <f aca="false">(1+BJ23)*(1+BJ8)-1</f>
      </c>
      <c r="BK31" s="516" t="e">
        <f aca="false">(1+BK23)*(1+BK8)-1</f>
      </c>
      <c r="BL31" s="516" t="e">
        <f aca="false">(1+BL23)*(1+BL8)-1</f>
      </c>
      <c r="BM31" s="516" t="e">
        <f aca="false">(1+BM23)*(1+BM8)-1</f>
      </c>
      <c r="BN31" s="516" t="e">
        <f aca="false">(1+BN23)*(1+BN8)-1</f>
      </c>
      <c r="BO31" s="516" t="e">
        <f aca="false">(1+BO23)*(1+BO8)-1</f>
      </c>
      <c r="BP31" s="516" t="e">
        <f aca="false">(1+BP23)*(1+BP8)-1</f>
      </c>
      <c r="BQ31" s="516" t="e">
        <f aca="false">(1+BQ23)*(1+BQ8)-1</f>
      </c>
      <c r="BR31" s="516" t="e">
        <f aca="false">(1+BR23)*(1+BR8)-1</f>
      </c>
      <c r="BS31" s="516" t="e">
        <f aca="false">(1+BS23)*(1+BS8)-1</f>
      </c>
    </row>
    <row r="32" customFormat="false" ht="15.75" hidden="false" customHeight="false" outlineLevel="0" collapsed="false">
      <c r="C32" s="526" t="s">
        <v>1510</v>
      </c>
      <c r="D32" s="515" t="s">
        <v>1511</v>
      </c>
      <c r="E32" s="115" t="str">
        <f aca="false">E22</f>
      </c>
      <c r="F32" s="115" t="n">
        <f aca="false">F22</f>
      </c>
      <c r="G32" s="115" t="n">
        <f aca="false">G22</f>
      </c>
      <c r="H32" s="115" t="n">
        <f aca="false">H22</f>
      </c>
      <c r="I32" s="115" t="n">
        <f aca="false">I22</f>
      </c>
      <c r="J32" s="115" t="n">
        <f aca="false">J22</f>
      </c>
      <c r="K32" s="115" t="n">
        <f aca="false">K22</f>
      </c>
      <c r="L32" s="115" t="n">
        <f aca="false">L22</f>
      </c>
      <c r="M32" s="115" t="n">
        <f aca="false">M22</f>
      </c>
      <c r="N32" s="115" t="n">
        <f aca="false">N22</f>
      </c>
      <c r="O32" s="115" t="n">
        <f aca="false">O22</f>
      </c>
      <c r="P32" s="115" t="n">
        <f aca="false">P22</f>
      </c>
      <c r="Q32" s="115" t="n">
        <f aca="false">Q22</f>
      </c>
      <c r="R32" s="115" t="n">
        <f aca="false">R22</f>
      </c>
      <c r="S32" s="115" t="n">
        <f aca="false">S22</f>
      </c>
      <c r="T32" s="115" t="n">
        <f aca="false">T22</f>
      </c>
      <c r="U32" s="115" t="n">
        <f aca="false">U22</f>
      </c>
      <c r="V32" s="115" t="n">
        <f aca="false">V22</f>
      </c>
      <c r="W32" s="115" t="n">
        <f aca="false">W22</f>
      </c>
      <c r="X32" s="115" t="n">
        <f aca="false">X22</f>
      </c>
      <c r="Y32" s="115" t="n">
        <f aca="false">Y22</f>
      </c>
      <c r="Z32" s="115" t="n">
        <f aca="false">Z22</f>
      </c>
      <c r="AA32" s="115" t="n">
        <f aca="false">AA22</f>
      </c>
      <c r="AB32" s="115" t="n">
        <f aca="false">AB22</f>
      </c>
      <c r="AC32" s="115" t="n">
        <f aca="false">AC22</f>
      </c>
      <c r="AD32" s="115" t="n">
        <f aca="false">AD22</f>
      </c>
      <c r="AE32" s="115" t="n">
        <f aca="false">AE22</f>
      </c>
      <c r="AF32" s="115" t="n">
        <f aca="false">AF22</f>
      </c>
      <c r="AG32" s="115" t="n">
        <f aca="false">AG22</f>
      </c>
      <c r="AH32" s="115" t="n">
        <f aca="false">AH22</f>
      </c>
      <c r="AI32" s="115" t="n">
        <f aca="false">AI22</f>
      </c>
      <c r="AJ32" s="115" t="n">
        <f aca="false">AJ22</f>
      </c>
      <c r="AK32" s="115" t="e">
        <f aca="false">AK22</f>
      </c>
      <c r="AL32" s="115" t="e">
        <f aca="false">AL22</f>
      </c>
      <c r="AM32" s="115" t="e">
        <f aca="false">AM22</f>
      </c>
      <c r="AN32" s="115" t="e">
        <f aca="false">AN22</f>
      </c>
      <c r="AO32" s="516" t="e">
        <f aca="false">AO22</f>
      </c>
      <c r="AP32" s="516" t="e">
        <f aca="false">AP22</f>
      </c>
      <c r="AQ32" s="516" t="e">
        <f aca="false">AQ22</f>
      </c>
      <c r="AR32" s="516" t="e">
        <f aca="false">AR22</f>
      </c>
      <c r="AS32" s="516" t="e">
        <f aca="false">AS22</f>
      </c>
      <c r="AT32" s="516" t="e">
        <f aca="false">AT22</f>
      </c>
      <c r="AU32" s="516" t="e">
        <f aca="false">AU22</f>
      </c>
      <c r="AV32" s="516" t="e">
        <f aca="false">AV22</f>
      </c>
      <c r="AW32" s="516" t="e">
        <f aca="false">AW22</f>
      </c>
      <c r="AX32" s="516" t="e">
        <f aca="false">AX22</f>
      </c>
      <c r="AY32" s="516" t="e">
        <f aca="false">AY22</f>
      </c>
      <c r="AZ32" s="516" t="e">
        <f aca="false">AZ22</f>
      </c>
      <c r="BA32" s="516" t="e">
        <f aca="false">BA22</f>
      </c>
      <c r="BB32" s="516" t="e">
        <f aca="false">BB22</f>
      </c>
      <c r="BC32" s="516" t="e">
        <f aca="false">BC22</f>
      </c>
      <c r="BD32" s="516" t="e">
        <f aca="false">BD22</f>
      </c>
      <c r="BE32" s="516" t="e">
        <f aca="false">BE22</f>
      </c>
      <c r="BF32" s="516" t="e">
        <f aca="false">BF22</f>
      </c>
      <c r="BG32" s="516" t="e">
        <f aca="false">BG22</f>
      </c>
      <c r="BH32" s="516" t="e">
        <f aca="false">BH22</f>
      </c>
      <c r="BI32" s="516" t="e">
        <f aca="false">BI22</f>
      </c>
      <c r="BJ32" s="516" t="e">
        <f aca="false">BJ22</f>
      </c>
      <c r="BK32" s="516" t="e">
        <f aca="false">BK22</f>
      </c>
      <c r="BL32" s="516" t="e">
        <f aca="false">BL22</f>
      </c>
      <c r="BM32" s="516" t="e">
        <f aca="false">BM22</f>
      </c>
      <c r="BN32" s="516" t="e">
        <f aca="false">BN22</f>
      </c>
      <c r="BO32" s="516" t="e">
        <f aca="false">BO22</f>
      </c>
      <c r="BP32" s="516" t="e">
        <f aca="false">BP22</f>
      </c>
      <c r="BQ32" s="516" t="e">
        <f aca="false">BQ22</f>
      </c>
      <c r="BR32" s="516" t="e">
        <f aca="false">BR22</f>
      </c>
      <c r="BS32" s="516" t="e">
        <f aca="false">BS22</f>
      </c>
    </row>
    <row r="33" s="528" customFormat="true" ht="15.75" hidden="false" customHeight="false" outlineLevel="0" collapsed="false">
      <c r="A33" s="527"/>
      <c r="C33" s="529" t="s">
        <v>1521</v>
      </c>
      <c r="D33" s="530" t="s">
        <v>1522</v>
      </c>
      <c r="E33" s="531" t="n">
        <f aca="false">InputDataA_GeneralAssumptions!I16</f>
      </c>
      <c r="F33" s="531" t="n">
        <f aca="false">E33*(1+F23)</f>
      </c>
      <c r="G33" s="531" t="n">
        <f aca="false">F33*(1+G23)</f>
      </c>
      <c r="H33" s="531" t="n">
        <f aca="false">G33*(1+H23)</f>
      </c>
      <c r="I33" s="531" t="n">
        <f aca="false">H33*(1+I23)</f>
      </c>
      <c r="J33" s="531" t="n">
        <f aca="false">I33*(1+J23)</f>
      </c>
      <c r="K33" s="531" t="n">
        <f aca="false">J33*(1+K23)</f>
      </c>
      <c r="L33" s="531" t="n">
        <f aca="false">K33*(1+L23)</f>
      </c>
      <c r="M33" s="531" t="n">
        <f aca="false">L33*(1+M23)</f>
      </c>
      <c r="N33" s="531" t="n">
        <f aca="false">M33*(1+N23)</f>
      </c>
      <c r="O33" s="531" t="n">
        <f aca="false">N33*(1+O23)</f>
      </c>
      <c r="P33" s="531" t="n">
        <f aca="false">O33*(1+P23)</f>
      </c>
      <c r="Q33" s="531" t="n">
        <f aca="false">P33*(1+Q23)</f>
      </c>
      <c r="R33" s="531" t="n">
        <f aca="false">Q33*(1+R23)</f>
      </c>
      <c r="S33" s="531" t="n">
        <f aca="false">R33*(1+S23)</f>
      </c>
      <c r="T33" s="531" t="n">
        <f aca="false">S33*(1+T23)</f>
      </c>
      <c r="U33" s="531" t="n">
        <f aca="false">T33*(1+U23)</f>
      </c>
      <c r="V33" s="531" t="n">
        <f aca="false">U33*(1+V23)</f>
      </c>
      <c r="W33" s="531" t="n">
        <f aca="false">V33*(1+W23)</f>
      </c>
      <c r="X33" s="531" t="n">
        <f aca="false">W33*(1+X23)</f>
      </c>
      <c r="Y33" s="531" t="n">
        <f aca="false">X33*(1+Y23)</f>
      </c>
      <c r="Z33" s="531" t="n">
        <f aca="false">Y33*(1+Z23)</f>
      </c>
      <c r="AA33" s="531" t="n">
        <f aca="false">Z33*(1+AA23)</f>
      </c>
      <c r="AB33" s="531" t="n">
        <f aca="false">AA33*(1+AB23)</f>
      </c>
      <c r="AC33" s="531" t="n">
        <f aca="false">AB33*(1+AC23)</f>
      </c>
      <c r="AD33" s="531" t="n">
        <f aca="false">AC33*(1+AD23)</f>
      </c>
      <c r="AE33" s="531" t="n">
        <f aca="false">AD33*(1+AE23)</f>
      </c>
      <c r="AF33" s="531" t="n">
        <f aca="false">AE33*(1+AF23)</f>
      </c>
      <c r="AG33" s="531" t="n">
        <f aca="false">AF33*(1+AG23)</f>
      </c>
      <c r="AH33" s="531" t="n">
        <f aca="false">AG33*(1+AH23)</f>
      </c>
      <c r="AI33" s="531" t="n">
        <f aca="false">AH33*(1+AI23)</f>
      </c>
      <c r="AJ33" s="531" t="n">
        <f aca="false">AI33*(1+AJ23)</f>
      </c>
      <c r="AK33" s="531" t="e">
        <f aca="false">AJ33*(1+AK23)</f>
      </c>
      <c r="AL33" s="531" t="e">
        <f aca="false">AK33*(1+AL23)</f>
      </c>
      <c r="AM33" s="531" t="e">
        <f aca="false">AL33*(1+AM23)</f>
      </c>
      <c r="AN33" s="531" t="e">
        <f aca="false">AM33*(1+AN23)</f>
      </c>
      <c r="AO33" s="532" t="e">
        <f aca="false">AN33*(1+AO23)</f>
      </c>
      <c r="AP33" s="532" t="e">
        <f aca="false">AO33*(1+AP23)</f>
      </c>
      <c r="AQ33" s="532" t="e">
        <f aca="false">AP33*(1+AQ23)</f>
      </c>
      <c r="AR33" s="532" t="e">
        <f aca="false">AQ33*(1+AR23)</f>
      </c>
      <c r="AS33" s="532" t="e">
        <f aca="false">AR33*(1+AS23)</f>
      </c>
      <c r="AT33" s="532" t="e">
        <f aca="false">AS33*(1+AT23)</f>
      </c>
      <c r="AU33" s="532" t="e">
        <f aca="false">AT33*(1+AU23)</f>
      </c>
      <c r="AV33" s="532" t="e">
        <f aca="false">AU33*(1+AV23)</f>
      </c>
      <c r="AW33" s="532" t="e">
        <f aca="false">AV33*(1+AW23)</f>
      </c>
      <c r="AX33" s="532" t="e">
        <f aca="false">AW33*(1+AX23)</f>
      </c>
      <c r="AY33" s="532" t="e">
        <f aca="false">AX33*(1+AY23)</f>
      </c>
      <c r="AZ33" s="532" t="e">
        <f aca="false">AY33*(1+AZ23)</f>
      </c>
      <c r="BA33" s="532" t="e">
        <f aca="false">AZ33*(1+BA23)</f>
      </c>
      <c r="BB33" s="532" t="e">
        <f aca="false">BA33*(1+BB23)</f>
      </c>
      <c r="BC33" s="532" t="e">
        <f aca="false">BB33*(1+BC23)</f>
      </c>
      <c r="BD33" s="532" t="e">
        <f aca="false">BC33*(1+BD23)</f>
      </c>
      <c r="BE33" s="532" t="e">
        <f aca="false">BD33*(1+BE23)</f>
      </c>
      <c r="BF33" s="532" t="e">
        <f aca="false">BE33*(1+BF23)</f>
      </c>
      <c r="BG33" s="532" t="e">
        <f aca="false">BF33*(1+BG23)</f>
      </c>
      <c r="BH33" s="532" t="e">
        <f aca="false">BG33*(1+BH23)</f>
      </c>
      <c r="BI33" s="532" t="e">
        <f aca="false">BH33*(1+BI23)</f>
      </c>
      <c r="BJ33" s="532" t="e">
        <f aca="false">BI33*(1+BJ23)</f>
      </c>
      <c r="BK33" s="532" t="e">
        <f aca="false">BJ33*(1+BK23)</f>
      </c>
      <c r="BL33" s="532" t="e">
        <f aca="false">BK33*(1+BL23)</f>
      </c>
      <c r="BM33" s="532" t="e">
        <f aca="false">BL33*(1+BM23)</f>
      </c>
      <c r="BN33" s="532" t="e">
        <f aca="false">BM33*(1+BN23)</f>
      </c>
      <c r="BO33" s="532" t="e">
        <f aca="false">BN33*(1+BO23)</f>
      </c>
      <c r="BP33" s="532" t="e">
        <f aca="false">BO33*(1+BP23)</f>
      </c>
      <c r="BQ33" s="532" t="e">
        <f aca="false">BP33*(1+BQ23)</f>
      </c>
      <c r="BR33" s="532" t="e">
        <f aca="false">BQ33*(1+BR23)</f>
      </c>
      <c r="BS33" s="532" t="e">
        <f aca="false">BR33*(1+BS23)</f>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14" t="s">
        <v>1525</v>
      </c>
      <c r="D37" s="515"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14" t="s">
        <v>1527</v>
      </c>
      <c r="D38" s="515"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14" t="s">
        <v>1528</v>
      </c>
      <c r="D39" s="515"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14" t="s">
        <v>1530</v>
      </c>
      <c r="D40" s="515"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05" t="s">
        <v>1532</v>
      </c>
      <c r="D41" s="515" t="s">
        <v>1533</v>
      </c>
      <c r="E41" s="519"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05" t="s">
        <v>1534</v>
      </c>
      <c r="D42" s="515" t="s">
        <v>1533</v>
      </c>
      <c r="E42" s="536" t="n">
        <f aca="false">E41*InputDataA_GeneralAssumptions!I112</f>
      </c>
      <c r="F42" s="519" t="n">
        <f aca="false">F41*InputDataA_GeneralAssumptions!J112</f>
      </c>
      <c r="G42" s="519" t="n">
        <f aca="false">G41*InputDataA_GeneralAssumptions!K112</f>
      </c>
      <c r="H42" s="519" t="n">
        <f aca="false">H41*InputDataA_GeneralAssumptions!L112</f>
      </c>
      <c r="I42" s="519" t="n">
        <f aca="false">I41*InputDataA_GeneralAssumptions!M112</f>
      </c>
      <c r="J42" s="519" t="n">
        <f aca="false">J41*InputDataA_GeneralAssumptions!N112</f>
      </c>
      <c r="K42" s="519" t="n">
        <f aca="false">K41*InputDataA_GeneralAssumptions!O112</f>
      </c>
      <c r="L42" s="519" t="n">
        <f aca="false">L41*InputDataA_GeneralAssumptions!P112</f>
      </c>
      <c r="M42" s="519" t="n">
        <f aca="false">M41*InputDataA_GeneralAssumptions!Q112</f>
      </c>
      <c r="N42" s="519" t="n">
        <f aca="false">N41*InputDataA_GeneralAssumptions!R112</f>
      </c>
      <c r="O42" s="519" t="n">
        <f aca="false">O41*InputDataA_GeneralAssumptions!S112</f>
      </c>
      <c r="P42" s="519" t="n">
        <f aca="false">P41*InputDataA_GeneralAssumptions!T112</f>
      </c>
      <c r="Q42" s="519" t="n">
        <f aca="false">Q41*InputDataA_GeneralAssumptions!U112</f>
      </c>
      <c r="R42" s="519" t="n">
        <f aca="false">R41*InputDataA_GeneralAssumptions!V112</f>
      </c>
      <c r="S42" s="519" t="n">
        <f aca="false">S41*InputDataA_GeneralAssumptions!W112</f>
      </c>
      <c r="T42" s="519" t="n">
        <f aca="false">T41*InputDataA_GeneralAssumptions!X112</f>
      </c>
      <c r="U42" s="519" t="n">
        <f aca="false">U41*InputDataA_GeneralAssumptions!Y112</f>
      </c>
      <c r="V42" s="519" t="n">
        <f aca="false">V41*InputDataA_GeneralAssumptions!Z112</f>
      </c>
      <c r="W42" s="519" t="n">
        <f aca="false">W41*InputDataA_GeneralAssumptions!AA112</f>
      </c>
      <c r="X42" s="519" t="n">
        <f aca="false">X41*InputDataA_GeneralAssumptions!AB112</f>
      </c>
      <c r="Y42" s="519" t="n">
        <f aca="false">Y41*InputDataA_GeneralAssumptions!AC112</f>
      </c>
      <c r="Z42" s="519" t="n">
        <f aca="false">Z41*InputDataA_GeneralAssumptions!AD112</f>
      </c>
      <c r="AA42" s="519" t="n">
        <f aca="false">AA41*InputDataA_GeneralAssumptions!AE112</f>
      </c>
      <c r="AB42" s="519" t="n">
        <f aca="false">AB41*InputDataA_GeneralAssumptions!AF112</f>
      </c>
      <c r="AC42" s="519" t="n">
        <f aca="false">AC41*InputDataA_GeneralAssumptions!AG112</f>
      </c>
      <c r="AD42" s="519" t="n">
        <f aca="false">AD41*InputDataA_GeneralAssumptions!AH112</f>
      </c>
      <c r="AE42" s="519" t="n">
        <f aca="false">AE41*InputDataA_GeneralAssumptions!AI112</f>
      </c>
      <c r="AF42" s="519" t="n">
        <f aca="false">AF41*InputDataA_GeneralAssumptions!AJ112</f>
      </c>
      <c r="AG42" s="519" t="n">
        <f aca="false">AG41*InputDataA_GeneralAssumptions!AK112</f>
      </c>
      <c r="AH42" s="519" t="n">
        <f aca="false">AH41*InputDataA_GeneralAssumptions!AL112</f>
      </c>
      <c r="AI42" s="519" t="n">
        <f aca="false">AI41*InputDataA_GeneralAssumptions!AM112</f>
      </c>
      <c r="AJ42" s="519" t="n">
        <f aca="false">AJ41*InputDataA_GeneralAssumptions!AN112</f>
      </c>
      <c r="AK42" s="519" t="e">
        <f aca="false">AK41*InputDataA_GeneralAssumptions!AO112</f>
      </c>
      <c r="AL42" s="519" t="e">
        <f aca="false">AL41*InputDataA_GeneralAssumptions!AP112</f>
      </c>
      <c r="AM42" s="519" t="e">
        <f aca="false">AM41*InputDataA_GeneralAssumptions!AQ112</f>
      </c>
      <c r="AN42" s="519" t="e">
        <f aca="false">AN41*InputDataA_GeneralAssumptions!AR112</f>
      </c>
      <c r="AO42" s="519" t="e">
        <f aca="false">AO41*InputDataA_GeneralAssumptions!AS112</f>
      </c>
      <c r="AP42" s="519" t="e">
        <f aca="false">AP41*InputDataA_GeneralAssumptions!AT112</f>
      </c>
      <c r="AQ42" s="519" t="e">
        <f aca="false">AQ41*InputDataA_GeneralAssumptions!AU112</f>
      </c>
      <c r="AR42" s="519" t="e">
        <f aca="false">AR41*InputDataA_GeneralAssumptions!AV112</f>
      </c>
      <c r="AS42" s="519" t="e">
        <f aca="false">AS41*InputDataA_GeneralAssumptions!AW112</f>
      </c>
      <c r="AT42" s="519" t="e">
        <f aca="false">AT41*InputDataA_GeneralAssumptions!AX112</f>
      </c>
      <c r="AU42" s="519" t="e">
        <f aca="false">AU41*InputDataA_GeneralAssumptions!AY112</f>
      </c>
      <c r="AV42" s="519" t="e">
        <f aca="false">AV41*InputDataA_GeneralAssumptions!AZ112</f>
      </c>
      <c r="AW42" s="519" t="e">
        <f aca="false">AW41*InputDataA_GeneralAssumptions!BA112</f>
      </c>
      <c r="AX42" s="519" t="e">
        <f aca="false">AX41*InputDataA_GeneralAssumptions!BB112</f>
      </c>
      <c r="AY42" s="519" t="e">
        <f aca="false">AY41*InputDataA_GeneralAssumptions!BC112</f>
      </c>
      <c r="AZ42" s="519" t="e">
        <f aca="false">AZ41*InputDataA_GeneralAssumptions!BD112</f>
      </c>
      <c r="BA42" s="519" t="e">
        <f aca="false">BA41*InputDataA_GeneralAssumptions!BE112</f>
      </c>
      <c r="BB42" s="519" t="e">
        <f aca="false">BB41*InputDataA_GeneralAssumptions!BF112</f>
      </c>
      <c r="BC42" s="519" t="e">
        <f aca="false">BC41*InputDataA_GeneralAssumptions!BG112</f>
      </c>
      <c r="BD42" s="519" t="e">
        <f aca="false">BD41*InputDataA_GeneralAssumptions!BH112</f>
      </c>
      <c r="BE42" s="519" t="e">
        <f aca="false">BE41*InputDataA_GeneralAssumptions!BI112</f>
      </c>
      <c r="BF42" s="519" t="e">
        <f aca="false">BF41*InputDataA_GeneralAssumptions!BJ112</f>
      </c>
      <c r="BG42" s="519" t="e">
        <f aca="false">BG41*InputDataA_GeneralAssumptions!BK112</f>
      </c>
      <c r="BH42" s="519" t="e">
        <f aca="false">BH41*InputDataA_GeneralAssumptions!BL112</f>
      </c>
      <c r="BI42" s="519" t="e">
        <f aca="false">BI41*InputDataA_GeneralAssumptions!BM112</f>
      </c>
      <c r="BJ42" s="519" t="e">
        <f aca="false">BJ41*InputDataA_GeneralAssumptions!BN112</f>
      </c>
      <c r="BK42" s="519" t="e">
        <f aca="false">BK41*InputDataA_GeneralAssumptions!BO112</f>
      </c>
      <c r="BL42" s="519" t="e">
        <f aca="false">BL41*InputDataA_GeneralAssumptions!BP112</f>
      </c>
      <c r="BM42" s="519" t="e">
        <f aca="false">BM41*InputDataA_GeneralAssumptions!BQ112</f>
      </c>
      <c r="BN42" s="519" t="e">
        <f aca="false">BN41*InputDataA_GeneralAssumptions!BR112</f>
      </c>
      <c r="BO42" s="519" t="e">
        <f aca="false">BO41*InputDataA_GeneralAssumptions!BS112</f>
      </c>
      <c r="BP42" s="519" t="e">
        <f aca="false">BP41*InputDataA_GeneralAssumptions!BT112</f>
      </c>
      <c r="BQ42" s="519" t="e">
        <f aca="false">BQ41*InputDataA_GeneralAssumptions!BU112</f>
      </c>
      <c r="BR42" s="519" t="e">
        <f aca="false">BR41*InputDataA_GeneralAssumptions!BV112</f>
      </c>
      <c r="BS42" s="519" t="e">
        <f aca="false">BS41*InputDataA_GeneralAssumptions!BW112</f>
      </c>
    </row>
    <row r="43" customFormat="false" ht="15.75" hidden="false" customHeight="false" outlineLevel="0" collapsed="false">
      <c r="C43" s="505" t="s">
        <v>1535</v>
      </c>
      <c r="D43" s="515"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05" t="s">
        <v>1536</v>
      </c>
      <c r="D44" s="515"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14" t="s">
        <v>1537</v>
      </c>
      <c r="D45" s="515"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14" t="s">
        <v>1539</v>
      </c>
      <c r="D46" s="515"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14" t="s">
        <v>1540</v>
      </c>
      <c r="D47" s="515"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14" t="s">
        <v>1541</v>
      </c>
      <c r="D48" s="515" t="s">
        <v>121</v>
      </c>
      <c r="E48" s="11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14" t="s">
        <v>1542</v>
      </c>
      <c r="D49" s="515" t="s">
        <v>121</v>
      </c>
      <c r="E49" s="11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14" t="s">
        <v>1543</v>
      </c>
      <c r="D50" s="515"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14" t="s">
        <v>1544</v>
      </c>
      <c r="D51" s="515" t="s">
        <v>121</v>
      </c>
      <c r="E51" s="11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37" t="s">
        <v>1545</v>
      </c>
      <c r="D52" s="515"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25.35" hidden="false" customHeight="false" outlineLevel="0" collapsed="false">
      <c r="A53" s="527"/>
      <c r="C53" s="53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05" t="s">
        <v>1548</v>
      </c>
      <c r="D54" s="515" t="s">
        <v>1549</v>
      </c>
      <c r="E54" s="540"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05" t="s">
        <v>1504</v>
      </c>
      <c r="D55" s="515" t="s">
        <v>121</v>
      </c>
      <c r="E55" s="519" t="n">
        <f aca="false">IF(ISNUMBER(E26)=TRUE(),E26,IF(ISNUMBER(E18),E18,"."))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05" t="s">
        <v>1503</v>
      </c>
      <c r="D56" s="515"/>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05" t="s">
        <v>1550</v>
      </c>
      <c r="D57" s="515"/>
      <c r="E57" s="115" t="str">
        <f aca="false">IF(ISNUMBER(E21*(1-$D$2))=TRUE(),E21*(1-$D$2),".")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08" t="s">
        <v>1551</v>
      </c>
      <c r="D58" s="530"/>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c>
      <c r="F61" s="504" t="n">
        <f aca="false">IF(InputDataA_GeneralAssumptions!$F$133="Automatic",InputDataA_GeneralAssumptions!J146,"Not an input")</f>
      </c>
      <c r="G61" s="504" t="n">
        <f aca="false">IF(InputDataA_GeneralAssumptions!$F$133="Automatic",InputDataA_GeneralAssumptions!K146,"Not an input")</f>
      </c>
      <c r="H61" s="504" t="n">
        <f aca="false">IF(InputDataA_GeneralAssumptions!$F$133="Automatic",InputDataA_GeneralAssumptions!L146,"Not an input")</f>
      </c>
      <c r="I61" s="504" t="n">
        <f aca="false">IF(InputDataA_GeneralAssumptions!$F$133="Automatic",InputDataA_GeneralAssumptions!M146,"Not an input")</f>
      </c>
      <c r="J61" s="504" t="n">
        <f aca="false">IF(InputDataA_GeneralAssumptions!$F$133="Automatic",InputDataA_GeneralAssumptions!N146,"Not an input")</f>
      </c>
      <c r="K61" s="504" t="n">
        <f aca="false">IF(InputDataA_GeneralAssumptions!$F$133="Automatic",InputDataA_GeneralAssumptions!O146,"Not an input")</f>
      </c>
      <c r="L61" s="504" t="n">
        <f aca="false">IF(InputDataA_GeneralAssumptions!$F$133="Automatic",InputDataA_GeneralAssumptions!P146,"Not an input")</f>
      </c>
      <c r="M61" s="504" t="n">
        <f aca="false">IF(InputDataA_GeneralAssumptions!$F$133="Automatic",InputDataA_GeneralAssumptions!Q146,"Not an input")</f>
      </c>
      <c r="N61" s="504" t="n">
        <f aca="false">IF(InputDataA_GeneralAssumptions!$F$133="Automatic",InputDataA_GeneralAssumptions!R146,"Not an input")</f>
      </c>
      <c r="O61" s="504" t="n">
        <f aca="false">IF(InputDataA_GeneralAssumptions!$F$133="Automatic",InputDataA_GeneralAssumptions!S146,"Not an input")</f>
      </c>
      <c r="P61" s="504" t="n">
        <f aca="false">IF(InputDataA_GeneralAssumptions!$F$133="Automatic",InputDataA_GeneralAssumptions!T146,"Not an input")</f>
      </c>
      <c r="Q61" s="504" t="n">
        <f aca="false">IF(InputDataA_GeneralAssumptions!$F$133="Automatic",InputDataA_GeneralAssumptions!U146,"Not an input")</f>
      </c>
      <c r="R61" s="504" t="n">
        <f aca="false">IF(InputDataA_GeneralAssumptions!$F$133="Automatic",InputDataA_GeneralAssumptions!V146,"Not an input")</f>
      </c>
      <c r="S61" s="504" t="n">
        <f aca="false">IF(InputDataA_GeneralAssumptions!$F$133="Automatic",InputDataA_GeneralAssumptions!W146,"Not an input")</f>
      </c>
      <c r="T61" s="504" t="n">
        <f aca="false">IF(InputDataA_GeneralAssumptions!$F$133="Automatic",InputDataA_GeneralAssumptions!X146,"Not an input")</f>
      </c>
      <c r="U61" s="504" t="n">
        <f aca="false">IF(InputDataA_GeneralAssumptions!$F$133="Automatic",InputDataA_GeneralAssumptions!Y146,"Not an input")</f>
      </c>
      <c r="V61" s="504" t="n">
        <f aca="false">IF(InputDataA_GeneralAssumptions!$F$133="Automatic",InputDataA_GeneralAssumptions!Z146,"Not an input")</f>
      </c>
      <c r="W61" s="504" t="n">
        <f aca="false">IF(InputDataA_GeneralAssumptions!$F$133="Automatic",InputDataA_GeneralAssumptions!AA146,"Not an input")</f>
      </c>
      <c r="X61" s="504" t="n">
        <f aca="false">IF(InputDataA_GeneralAssumptions!$F$133="Automatic",InputDataA_GeneralAssumptions!AB146,"Not an input")</f>
      </c>
      <c r="Y61" s="504" t="n">
        <f aca="false">IF(InputDataA_GeneralAssumptions!$F$133="Automatic",InputDataA_GeneralAssumptions!AC146,"Not an input")</f>
      </c>
      <c r="Z61" s="504" t="n">
        <f aca="false">IF(InputDataA_GeneralAssumptions!$F$133="Automatic",InputDataA_GeneralAssumptions!AD146,"Not an input")</f>
      </c>
      <c r="AA61" s="504" t="n">
        <f aca="false">IF(InputDataA_GeneralAssumptions!$F$133="Automatic",InputDataA_GeneralAssumptions!AE146,"Not an input")</f>
      </c>
      <c r="AB61" s="504" t="n">
        <f aca="false">IF(InputDataA_GeneralAssumptions!$F$133="Automatic",InputDataA_GeneralAssumptions!AF146,"Not an input")</f>
      </c>
      <c r="AC61" s="504" t="n">
        <f aca="false">IF(InputDataA_GeneralAssumptions!$F$133="Automatic",InputDataA_GeneralAssumptions!AG146,"Not an input")</f>
      </c>
      <c r="AD61" s="504" t="n">
        <f aca="false">IF(InputDataA_GeneralAssumptions!$F$133="Automatic",InputDataA_GeneralAssumptions!AH146,"Not an input")</f>
      </c>
      <c r="AE61" s="504" t="n">
        <f aca="false">IF(InputDataA_GeneralAssumptions!$F$133="Automatic",InputDataA_GeneralAssumptions!AI146,"Not an input")</f>
      </c>
      <c r="AF61" s="504" t="n">
        <f aca="false">IF(InputDataA_GeneralAssumptions!$F$133="Automatic",InputDataA_GeneralAssumptions!AJ146,"Not an input")</f>
      </c>
      <c r="AG61" s="504" t="n">
        <f aca="false">IF(InputDataA_GeneralAssumptions!$F$133="Automatic",InputDataA_GeneralAssumptions!AK146,"Not an input")</f>
      </c>
      <c r="AH61" s="504" t="n">
        <f aca="false">IF(InputDataA_GeneralAssumptions!$F$133="Automatic",InputDataA_GeneralAssumptions!AL146,"Not an input")</f>
      </c>
      <c r="AI61" s="504" t="n">
        <f aca="false">IF(InputDataA_GeneralAssumptions!$F$133="Automatic",InputDataA_GeneralAssumptions!AM146,"Not an input")</f>
      </c>
      <c r="AJ61" s="504" t="n">
        <f aca="false">IF(InputDataA_GeneralAssumptions!$F$133="Automatic",InputDataA_GeneralAssumptions!AN146,"Not an input")</f>
      </c>
      <c r="AK61" s="504" t="n">
        <f aca="false">IF(InputDataA_GeneralAssumptions!$F$133="Automatic",InputDataA_GeneralAssumptions!AO146,"Not an input")</f>
      </c>
      <c r="AL61" s="504" t="n">
        <f aca="false">IF(InputDataA_GeneralAssumptions!$F$133="Automatic",InputDataA_GeneralAssumptions!AP146,"Not an input")</f>
      </c>
      <c r="AM61" s="504" t="n">
        <f aca="false">IF(InputDataA_GeneralAssumptions!$F$133="Automatic",InputDataA_GeneralAssumptions!AQ146,"Not an input")</f>
      </c>
      <c r="AN61" s="504" t="n">
        <f aca="false">IF(InputDataA_GeneralAssumptions!$F$133="Automatic",InputDataA_GeneralAssumptions!AR146,"Not an input")</f>
      </c>
      <c r="AO61" s="504" t="n">
        <f aca="false">IF(InputDataA_GeneralAssumptions!$F$133="Automatic",InputDataA_GeneralAssumptions!AS146,"Not an input")</f>
      </c>
      <c r="AP61" s="504" t="n">
        <f aca="false">IF(InputDataA_GeneralAssumptions!$F$133="Automatic",InputDataA_GeneralAssumptions!AT146,"Not an input")</f>
      </c>
      <c r="AQ61" s="504" t="n">
        <f aca="false">IF(InputDataA_GeneralAssumptions!$F$133="Automatic",InputDataA_GeneralAssumptions!AU146,"Not an input")</f>
      </c>
      <c r="AR61" s="504" t="n">
        <f aca="false">IF(InputDataA_GeneralAssumptions!$F$133="Automatic",InputDataA_GeneralAssumptions!AV146,"Not an input")</f>
      </c>
      <c r="AS61" s="504" t="n">
        <f aca="false">IF(InputDataA_GeneralAssumptions!$F$133="Automatic",InputDataA_GeneralAssumptions!AW146,"Not an input")</f>
      </c>
      <c r="AT61" s="504" t="n">
        <f aca="false">IF(InputDataA_GeneralAssumptions!$F$133="Automatic",InputDataA_GeneralAssumptions!AX146,"Not an input")</f>
      </c>
      <c r="AU61" s="504" t="n">
        <f aca="false">IF(InputDataA_GeneralAssumptions!$F$133="Automatic",InputDataA_GeneralAssumptions!AY146,"Not an input")</f>
      </c>
      <c r="AV61" s="504" t="n">
        <f aca="false">IF(InputDataA_GeneralAssumptions!$F$133="Automatic",InputDataA_GeneralAssumptions!AZ146,"Not an input")</f>
      </c>
      <c r="AW61" s="504" t="n">
        <f aca="false">IF(InputDataA_GeneralAssumptions!$F$133="Automatic",InputDataA_GeneralAssumptions!BA146,"Not an input")</f>
      </c>
      <c r="AX61" s="504" t="n">
        <f aca="false">IF(InputDataA_GeneralAssumptions!$F$133="Automatic",InputDataA_GeneralAssumptions!BB146,"Not an input")</f>
      </c>
      <c r="AY61" s="504" t="n">
        <f aca="false">IF(InputDataA_GeneralAssumptions!$F$133="Automatic",InputDataA_GeneralAssumptions!BC146,"Not an input")</f>
      </c>
      <c r="AZ61" s="504" t="n">
        <f aca="false">IF(InputDataA_GeneralAssumptions!$F$133="Automatic",InputDataA_GeneralAssumptions!BD146,"Not an input")</f>
      </c>
      <c r="BA61" s="504" t="n">
        <f aca="false">IF(InputDataA_GeneralAssumptions!$F$133="Automatic",InputDataA_GeneralAssumptions!BE146,"Not an input")</f>
      </c>
      <c r="BB61" s="504" t="n">
        <f aca="false">IF(InputDataA_GeneralAssumptions!$F$133="Automatic",InputDataA_GeneralAssumptions!BF146,"Not an input")</f>
      </c>
      <c r="BC61" s="504" t="n">
        <f aca="false">IF(InputDataA_GeneralAssumptions!$F$133="Automatic",InputDataA_GeneralAssumptions!BG146,"Not an input")</f>
      </c>
      <c r="BD61" s="504" t="n">
        <f aca="false">IF(InputDataA_GeneralAssumptions!$F$133="Automatic",InputDataA_GeneralAssumptions!BH146,"Not an input")</f>
      </c>
      <c r="BE61" s="504" t="n">
        <f aca="false">IF(InputDataA_GeneralAssumptions!$F$133="Automatic",InputDataA_GeneralAssumptions!BI146,"Not an input")</f>
      </c>
      <c r="BF61" s="504" t="n">
        <f aca="false">IF(InputDataA_GeneralAssumptions!$F$133="Automatic",InputDataA_GeneralAssumptions!BJ146,"Not an input")</f>
      </c>
      <c r="BG61" s="504" t="n">
        <f aca="false">IF(InputDataA_GeneralAssumptions!$F$133="Automatic",InputDataA_GeneralAssumptions!BK146,"Not an input")</f>
      </c>
      <c r="BH61" s="504" t="n">
        <f aca="false">IF(InputDataA_GeneralAssumptions!$F$133="Automatic",InputDataA_GeneralAssumptions!BL146,"Not an input")</f>
      </c>
      <c r="BI61" s="504" t="n">
        <f aca="false">IF(InputDataA_GeneralAssumptions!$F$133="Automatic",InputDataA_GeneralAssumptions!BM146,"Not an input")</f>
      </c>
      <c r="BJ61" s="504" t="n">
        <f aca="false">IF(InputDataA_GeneralAssumptions!$F$133="Automatic",InputDataA_GeneralAssumptions!BN146,"Not an input")</f>
      </c>
      <c r="BK61" s="504" t="n">
        <f aca="false">IF(InputDataA_GeneralAssumptions!$F$133="Automatic",InputDataA_GeneralAssumptions!BO146,"Not an input")</f>
      </c>
      <c r="BL61" s="504" t="n">
        <f aca="false">IF(InputDataA_GeneralAssumptions!$F$133="Automatic",InputDataA_GeneralAssumptions!BP146,"Not an input")</f>
      </c>
      <c r="BM61" s="504" t="n">
        <f aca="false">IF(InputDataA_GeneralAssumptions!$F$133="Automatic",InputDataA_GeneralAssumptions!BQ146,"Not an input")</f>
      </c>
      <c r="BN61" s="504" t="n">
        <f aca="false">IF(InputDataA_GeneralAssumptions!$F$133="Automatic",InputDataA_GeneralAssumptions!BR146,"Not an input")</f>
      </c>
      <c r="BO61" s="504" t="n">
        <f aca="false">IF(InputDataA_GeneralAssumptions!$F$133="Automatic",InputDataA_GeneralAssumptions!BS146,"Not an input")</f>
      </c>
      <c r="BP61" s="504" t="n">
        <f aca="false">IF(InputDataA_GeneralAssumptions!$F$133="Automatic",InputDataA_GeneralAssumptions!BT146,"Not an input")</f>
      </c>
      <c r="BQ61" s="504" t="n">
        <f aca="false">IF(InputDataA_GeneralAssumptions!$F$133="Automatic",InputDataA_GeneralAssumptions!BU146,"Not an input")</f>
      </c>
      <c r="BR61" s="504" t="n">
        <f aca="false">IF(InputDataA_GeneralAssumptions!$F$133="Automatic",InputDataA_GeneralAssumptions!BV146,"Not an input")</f>
      </c>
      <c r="BS61" s="504" t="n">
        <f aca="false">IF(InputDataA_GeneralAssumptions!$F$133="Automatic",InputDataA_GeneralAssumptions!BW146,"Not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04" t="n">
        <f aca="false">IF(InputDataA_GeneralAssumptions!$F$133="Automatic",SQRT(2)*NORMSINV(0.5*(AO61+1)),"Not an input")</f>
      </c>
      <c r="AP62" s="504" t="n">
        <f aca="false">IF(InputDataA_GeneralAssumptions!$F$133="Automatic",SQRT(2)*NORMSINV(0.5*(AP61+1)),"Not an input")</f>
      </c>
      <c r="AQ62" s="504" t="n">
        <f aca="false">IF(InputDataA_GeneralAssumptions!$F$133="Automatic",SQRT(2)*NORMSINV(0.5*(AQ61+1)),"Not an input")</f>
      </c>
      <c r="AR62" s="504" t="n">
        <f aca="false">IF(InputDataA_GeneralAssumptions!$F$133="Automatic",SQRT(2)*NORMSINV(0.5*(AR61+1)),"Not an input")</f>
      </c>
      <c r="AS62" s="504" t="n">
        <f aca="false">IF(InputDataA_GeneralAssumptions!$F$133="Automatic",SQRT(2)*NORMSINV(0.5*(AS61+1)),"Not an input")</f>
      </c>
      <c r="AT62" s="504" t="n">
        <f aca="false">IF(InputDataA_GeneralAssumptions!$F$133="Automatic",SQRT(2)*NORMSINV(0.5*(AT61+1)),"Not an input")</f>
      </c>
      <c r="AU62" s="504" t="n">
        <f aca="false">IF(InputDataA_GeneralAssumptions!$F$133="Automatic",SQRT(2)*NORMSINV(0.5*(AU61+1)),"Not an input")</f>
      </c>
      <c r="AV62" s="504" t="n">
        <f aca="false">IF(InputDataA_GeneralAssumptions!$F$133="Automatic",SQRT(2)*NORMSINV(0.5*(AV61+1)),"Not an input")</f>
      </c>
      <c r="AW62" s="504" t="n">
        <f aca="false">IF(InputDataA_GeneralAssumptions!$F$133="Automatic",SQRT(2)*NORMSINV(0.5*(AW61+1)),"Not an input")</f>
      </c>
      <c r="AX62" s="504" t="n">
        <f aca="false">IF(InputDataA_GeneralAssumptions!$F$133="Automatic",SQRT(2)*NORMSINV(0.5*(AX61+1)),"Not an input")</f>
      </c>
      <c r="AY62" s="504" t="n">
        <f aca="false">IF(InputDataA_GeneralAssumptions!$F$133="Automatic",SQRT(2)*NORMSINV(0.5*(AY61+1)),"Not an input")</f>
      </c>
      <c r="AZ62" s="504" t="n">
        <f aca="false">IF(InputDataA_GeneralAssumptions!$F$133="Automatic",SQRT(2)*NORMSINV(0.5*(AZ61+1)),"Not an input")</f>
      </c>
      <c r="BA62" s="504" t="n">
        <f aca="false">IF(InputDataA_GeneralAssumptions!$F$133="Automatic",SQRT(2)*NORMSINV(0.5*(BA61+1)),"Not an input")</f>
      </c>
      <c r="BB62" s="504" t="n">
        <f aca="false">IF(InputDataA_GeneralAssumptions!$F$133="Automatic",SQRT(2)*NORMSINV(0.5*(BB61+1)),"Not an input")</f>
      </c>
      <c r="BC62" s="504" t="n">
        <f aca="false">IF(InputDataA_GeneralAssumptions!$F$133="Automatic",SQRT(2)*NORMSINV(0.5*(BC61+1)),"Not an input")</f>
      </c>
      <c r="BD62" s="504" t="n">
        <f aca="false">IF(InputDataA_GeneralAssumptions!$F$133="Automatic",SQRT(2)*NORMSINV(0.5*(BD61+1)),"Not an input")</f>
      </c>
      <c r="BE62" s="504" t="n">
        <f aca="false">IF(InputDataA_GeneralAssumptions!$F$133="Automatic",SQRT(2)*NORMSINV(0.5*(BE61+1)),"Not an input")</f>
      </c>
      <c r="BF62" s="504" t="n">
        <f aca="false">IF(InputDataA_GeneralAssumptions!$F$133="Automatic",SQRT(2)*NORMSINV(0.5*(BF61+1)),"Not an input")</f>
      </c>
      <c r="BG62" s="504" t="n">
        <f aca="false">IF(InputDataA_GeneralAssumptions!$F$133="Automatic",SQRT(2)*NORMSINV(0.5*(BG61+1)),"Not an input")</f>
      </c>
      <c r="BH62" s="504" t="n">
        <f aca="false">IF(InputDataA_GeneralAssumptions!$F$133="Automatic",SQRT(2)*NORMSINV(0.5*(BH61+1)),"Not an input")</f>
      </c>
      <c r="BI62" s="504" t="n">
        <f aca="false">IF(InputDataA_GeneralAssumptions!$F$133="Automatic",SQRT(2)*NORMSINV(0.5*(BI61+1)),"Not an input")</f>
      </c>
      <c r="BJ62" s="504" t="n">
        <f aca="false">IF(InputDataA_GeneralAssumptions!$F$133="Automatic",SQRT(2)*NORMSINV(0.5*(BJ61+1)),"Not an input")</f>
      </c>
      <c r="BK62" s="504" t="n">
        <f aca="false">IF(InputDataA_GeneralAssumptions!$F$133="Automatic",SQRT(2)*NORMSINV(0.5*(BK61+1)),"Not an input")</f>
      </c>
      <c r="BL62" s="504" t="n">
        <f aca="false">IF(InputDataA_GeneralAssumptions!$F$133="Automatic",SQRT(2)*NORMSINV(0.5*(BL61+1)),"Not an input")</f>
      </c>
      <c r="BM62" s="504" t="n">
        <f aca="false">IF(InputDataA_GeneralAssumptions!$F$133="Automatic",SQRT(2)*NORMSINV(0.5*(BM61+1)),"Not an input")</f>
      </c>
      <c r="BN62" s="504" t="n">
        <f aca="false">IF(InputDataA_GeneralAssumptions!$F$133="Automatic",SQRT(2)*NORMSINV(0.5*(BN61+1)),"Not an input")</f>
      </c>
      <c r="BO62" s="504" t="n">
        <f aca="false">IF(InputDataA_GeneralAssumptions!$F$133="Automatic",SQRT(2)*NORMSINV(0.5*(BO61+1)),"Not an input")</f>
      </c>
      <c r="BP62" s="504" t="n">
        <f aca="false">IF(InputDataA_GeneralAssumptions!$F$133="Automatic",SQRT(2)*NORMSINV(0.5*(BP61+1)),"Not an input")</f>
      </c>
      <c r="BQ62" s="504" t="n">
        <f aca="false">IF(InputDataA_GeneralAssumptions!$F$133="Automatic",SQRT(2)*NORMSINV(0.5*(BQ61+1)),"Not an input")</f>
      </c>
      <c r="BR62" s="504" t="n">
        <f aca="false">IF(InputDataA_GeneralAssumptions!$F$133="Automatic",SQRT(2)*NORMSINV(0.5*(BR61+1)),"Not an input")</f>
      </c>
      <c r="BS62" s="504"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c>
      <c r="F64" s="504" t="n">
        <f aca="false">IF(InputDataA_GeneralAssumptions!$F$133="Automatic",(1/F62)*NORMDIST((LN($D$66)-(F63))/F62,0,1,FALSE())/NORMSDIST((LN($D$66)-(F63))/F62),InputDataA_GeneralAssumptions!J134)</f>
      </c>
      <c r="G64" s="504" t="n">
        <f aca="false">IF(InputDataA_GeneralAssumptions!$F$133="Automatic",(1/G62)*NORMDIST((LN($D$66)-(G63))/G62,0,1,FALSE())/NORMSDIST((LN($D$66)-(G63))/G62),InputDataA_GeneralAssumptions!K134)</f>
      </c>
      <c r="H64" s="504" t="n">
        <f aca="false">IF(InputDataA_GeneralAssumptions!$F$133="Automatic",(1/H62)*NORMDIST((LN($D$66)-(H63))/H62,0,1,FALSE())/NORMSDIST((LN($D$66)-(H63))/H62),InputDataA_GeneralAssumptions!L134)</f>
      </c>
      <c r="I64" s="504" t="n">
        <f aca="false">IF(InputDataA_GeneralAssumptions!$F$133="Automatic",(1/I62)*NORMDIST((LN($D$66)-(I63))/I62,0,1,FALSE())/NORMSDIST((LN($D$66)-(I63))/I62),InputDataA_GeneralAssumptions!M134)</f>
      </c>
      <c r="J64" s="504" t="n">
        <f aca="false">IF(InputDataA_GeneralAssumptions!$F$133="Automatic",(1/J62)*NORMDIST((LN($D$66)-(J63))/J62,0,1,FALSE())/NORMSDIST((LN($D$66)-(J63))/J62),InputDataA_GeneralAssumptions!N134)</f>
      </c>
      <c r="K64" s="504" t="n">
        <f aca="false">IF(InputDataA_GeneralAssumptions!$F$133="Automatic",(1/K62)*NORMDIST((LN($D$66)-(K63))/K62,0,1,FALSE())/NORMSDIST((LN($D$66)-(K63))/K62),InputDataA_GeneralAssumptions!O134)</f>
      </c>
      <c r="L64" s="504" t="n">
        <f aca="false">IF(InputDataA_GeneralAssumptions!$F$133="Automatic",(1/L62)*NORMDIST((LN($D$66)-(L63))/L62,0,1,FALSE())/NORMSDIST((LN($D$66)-(L63))/L62),InputDataA_GeneralAssumptions!P134)</f>
      </c>
      <c r="M64" s="504" t="n">
        <f aca="false">IF(InputDataA_GeneralAssumptions!$F$133="Automatic",(1/M62)*NORMDIST((LN($D$66)-(M63))/M62,0,1,FALSE())/NORMSDIST((LN($D$66)-(M63))/M62),InputDataA_GeneralAssumptions!Q134)</f>
      </c>
      <c r="N64" s="504" t="n">
        <f aca="false">IF(InputDataA_GeneralAssumptions!$F$133="Automatic",(1/N62)*NORMDIST((LN($D$66)-(N63))/N62,0,1,FALSE())/NORMSDIST((LN($D$66)-(N63))/N62),InputDataA_GeneralAssumptions!R134)</f>
      </c>
      <c r="O64" s="504" t="n">
        <f aca="false">IF(InputDataA_GeneralAssumptions!$F$133="Automatic",(1/O62)*NORMDIST((LN($D$66)-(O63))/O62,0,1,FALSE())/NORMSDIST((LN($D$66)-(O63))/O62),InputDataA_GeneralAssumptions!S134)</f>
      </c>
      <c r="P64" s="504" t="n">
        <f aca="false">IF(InputDataA_GeneralAssumptions!$F$133="Automatic",(1/P62)*NORMDIST((LN($D$66)-(P63))/P62,0,1,FALSE())/NORMSDIST((LN($D$66)-(P63))/P62),InputDataA_GeneralAssumptions!T134)</f>
      </c>
      <c r="Q64" s="504" t="n">
        <f aca="false">IF(InputDataA_GeneralAssumptions!$F$133="Automatic",(1/Q62)*NORMDIST((LN($D$66)-(Q63))/Q62,0,1,FALSE())/NORMSDIST((LN($D$66)-(Q63))/Q62),InputDataA_GeneralAssumptions!U134)</f>
      </c>
      <c r="R64" s="504" t="n">
        <f aca="false">IF(InputDataA_GeneralAssumptions!$F$133="Automatic",(1/R62)*NORMDIST((LN($D$66)-(R63))/R62,0,1,FALSE())/NORMSDIST((LN($D$66)-(R63))/R62),InputDataA_GeneralAssumptions!V134)</f>
      </c>
      <c r="S64" s="504" t="n">
        <f aca="false">IF(InputDataA_GeneralAssumptions!$F$133="Automatic",(1/S62)*NORMDIST((LN($D$66)-(S63))/S62,0,1,FALSE())/NORMSDIST((LN($D$66)-(S63))/S62),InputDataA_GeneralAssumptions!W134)</f>
      </c>
      <c r="T64" s="504" t="n">
        <f aca="false">IF(InputDataA_GeneralAssumptions!$F$133="Automatic",(1/T62)*NORMDIST((LN($D$66)-(T63))/T62,0,1,FALSE())/NORMSDIST((LN($D$66)-(T63))/T62),InputDataA_GeneralAssumptions!X134)</f>
      </c>
      <c r="U64" s="504" t="n">
        <f aca="false">IF(InputDataA_GeneralAssumptions!$F$133="Automatic",(1/U62)*NORMDIST((LN($D$66)-(U63))/U62,0,1,FALSE())/NORMSDIST((LN($D$66)-(U63))/U62),InputDataA_GeneralAssumptions!Y134)</f>
      </c>
      <c r="V64" s="504" t="n">
        <f aca="false">IF(InputDataA_GeneralAssumptions!$F$133="Automatic",(1/V62)*NORMDIST((LN($D$66)-(V63))/V62,0,1,FALSE())/NORMSDIST((LN($D$66)-(V63))/V62),InputDataA_GeneralAssumptions!Z134)</f>
      </c>
      <c r="W64" s="504" t="n">
        <f aca="false">IF(InputDataA_GeneralAssumptions!$F$133="Automatic",(1/W62)*NORMDIST((LN($D$66)-(W63))/W62,0,1,FALSE())/NORMSDIST((LN($D$66)-(W63))/W62),InputDataA_GeneralAssumptions!AA134)</f>
      </c>
      <c r="X64" s="504" t="n">
        <f aca="false">IF(InputDataA_GeneralAssumptions!$F$133="Automatic",(1/X62)*NORMDIST((LN($D$66)-(X63))/X62,0,1,FALSE())/NORMSDIST((LN($D$66)-(X63))/X62),InputDataA_GeneralAssumptions!AB134)</f>
      </c>
      <c r="Y64" s="504" t="n">
        <f aca="false">IF(InputDataA_GeneralAssumptions!$F$133="Automatic",(1/Y62)*NORMDIST((LN($D$66)-(Y63))/Y62,0,1,FALSE())/NORMSDIST((LN($D$66)-(Y63))/Y62),InputDataA_GeneralAssumptions!AC134)</f>
      </c>
      <c r="Z64" s="504" t="n">
        <f aca="false">IF(InputDataA_GeneralAssumptions!$F$133="Automatic",(1/Z62)*NORMDIST((LN($D$66)-(Z63))/Z62,0,1,FALSE())/NORMSDIST((LN($D$66)-(Z63))/Z62),InputDataA_GeneralAssumptions!AD134)</f>
      </c>
      <c r="AA64" s="504" t="n">
        <f aca="false">IF(InputDataA_GeneralAssumptions!$F$133="Automatic",(1/AA62)*NORMDIST((LN($D$66)-(AA63))/AA62,0,1,FALSE())/NORMSDIST((LN($D$66)-(AA63))/AA62),InputDataA_GeneralAssumptions!AE134)</f>
      </c>
      <c r="AB64" s="504" t="n">
        <f aca="false">IF(InputDataA_GeneralAssumptions!$F$133="Automatic",(1/AB62)*NORMDIST((LN($D$66)-(AB63))/AB62,0,1,FALSE())/NORMSDIST((LN($D$66)-(AB63))/AB62),InputDataA_GeneralAssumptions!AF134)</f>
      </c>
      <c r="AC64" s="504" t="n">
        <f aca="false">IF(InputDataA_GeneralAssumptions!$F$133="Automatic",(1/AC62)*NORMDIST((LN($D$66)-(AC63))/AC62,0,1,FALSE())/NORMSDIST((LN($D$66)-(AC63))/AC62),InputDataA_GeneralAssumptions!AG134)</f>
      </c>
      <c r="AD64" s="504" t="n">
        <f aca="false">IF(InputDataA_GeneralAssumptions!$F$133="Automatic",(1/AD62)*NORMDIST((LN($D$66)-(AD63))/AD62,0,1,FALSE())/NORMSDIST((LN($D$66)-(AD63))/AD62),InputDataA_GeneralAssumptions!AH134)</f>
      </c>
      <c r="AE64" s="504" t="n">
        <f aca="false">IF(InputDataA_GeneralAssumptions!$F$133="Automatic",(1/AE62)*NORMDIST((LN($D$66)-(AE63))/AE62,0,1,FALSE())/NORMSDIST((LN($D$66)-(AE63))/AE62),InputDataA_GeneralAssumptions!AI134)</f>
      </c>
      <c r="AF64" s="504" t="n">
        <f aca="false">IF(InputDataA_GeneralAssumptions!$F$133="Automatic",(1/AF62)*NORMDIST((LN($D$66)-(AF63))/AF62,0,1,FALSE())/NORMSDIST((LN($D$66)-(AF63))/AF62),InputDataA_GeneralAssumptions!AJ134)</f>
      </c>
      <c r="AG64" s="504" t="n">
        <f aca="false">IF(InputDataA_GeneralAssumptions!$F$133="Automatic",(1/AG62)*NORMDIST((LN($D$66)-(AG63))/AG62,0,1,FALSE())/NORMSDIST((LN($D$66)-(AG63))/AG62),InputDataA_GeneralAssumptions!AK134)</f>
      </c>
      <c r="AH64" s="504" t="n">
        <f aca="false">IF(InputDataA_GeneralAssumptions!$F$133="Automatic",(1/AH62)*NORMDIST((LN($D$66)-(AH63))/AH62,0,1,FALSE())/NORMSDIST((LN($D$66)-(AH63))/AH62),InputDataA_GeneralAssumptions!AL134)</f>
      </c>
      <c r="AI64" s="504" t="n">
        <f aca="false">IF(InputDataA_GeneralAssumptions!$F$133="Automatic",(1/AI62)*NORMDIST((LN($D$66)-(AI63))/AI62,0,1,FALSE())/NORMSDIST((LN($D$66)-(AI63))/AI62),InputDataA_GeneralAssumptions!AM134)</f>
      </c>
      <c r="AJ64" s="504" t="n">
        <f aca="false">IF(InputDataA_GeneralAssumptions!$F$133="Automatic",(1/AJ62)*NORMDIST((LN($D$66)-(AJ63))/AJ62,0,1,FALSE())/NORMSDIST((LN($D$66)-(AJ63))/AJ62),InputDataA_GeneralAssumptions!AN134)</f>
      </c>
      <c r="AK64" s="504" t="e">
        <f aca="false">IF(InputDataA_GeneralAssumptions!$F$133="Automatic",(1/AK62)*NORMDIST((LN($D$66)-(AK63))/AK62,0,1,FALSE())/NORMSDIST((LN($D$66)-(AK63))/AK62),InputDataA_GeneralAssumptions!AO134)</f>
      </c>
      <c r="AL64" s="504" t="e">
        <f aca="false">IF(InputDataA_GeneralAssumptions!$F$133="Automatic",(1/AL62)*NORMDIST((LN($D$66)-(AL63))/AL62,0,1,FALSE())/NORMSDIST((LN($D$66)-(AL63))/AL62),InputDataA_GeneralAssumptions!AP134)</f>
      </c>
      <c r="AM64" s="504" t="e">
        <f aca="false">IF(InputDataA_GeneralAssumptions!$F$133="Automatic",(1/AM62)*NORMDIST((LN($D$66)-(AM63))/AM62,0,1,FALSE())/NORMSDIST((LN($D$66)-(AM63))/AM62),InputDataA_GeneralAssumptions!AQ134)</f>
      </c>
      <c r="AN64" s="504" t="e">
        <f aca="false">IF(InputDataA_GeneralAssumptions!$F$133="Automatic",(1/AN62)*NORMDIST((LN($D$66)-(AN63))/AN62,0,1,FALSE())/NORMSDIST((LN($D$66)-(AN63))/AN62),InputDataA_GeneralAssumptions!AR134)</f>
      </c>
      <c r="AO64" s="504" t="e">
        <f aca="false">IF(InputDataA_GeneralAssumptions!$F$133="Automatic",(1/AO62)*NORMDIST((LN($D$66)-(AO63))/AO62,0,1,FALSE())/NORMSDIST((LN($D$66)-(AO63))/AO62),InputDataA_GeneralAssumptions!AS134)</f>
      </c>
      <c r="AP64" s="504" t="e">
        <f aca="false">IF(InputDataA_GeneralAssumptions!$F$133="Automatic",(1/AP62)*NORMDIST((LN($D$66)-(AP63))/AP62,0,1,FALSE())/NORMSDIST((LN($D$66)-(AP63))/AP62),InputDataA_GeneralAssumptions!AT134)</f>
      </c>
      <c r="AQ64" s="504" t="e">
        <f aca="false">IF(InputDataA_GeneralAssumptions!$F$133="Automatic",(1/AQ62)*NORMDIST((LN($D$66)-(AQ63))/AQ62,0,1,FALSE())/NORMSDIST((LN($D$66)-(AQ63))/AQ62),InputDataA_GeneralAssumptions!AU134)</f>
      </c>
      <c r="AR64" s="504" t="e">
        <f aca="false">IF(InputDataA_GeneralAssumptions!$F$133="Automatic",(1/AR62)*NORMDIST((LN($D$66)-(AR63))/AR62,0,1,FALSE())/NORMSDIST((LN($D$66)-(AR63))/AR62),InputDataA_GeneralAssumptions!AV134)</f>
      </c>
      <c r="AS64" s="504" t="e">
        <f aca="false">IF(InputDataA_GeneralAssumptions!$F$133="Automatic",(1/AS62)*NORMDIST((LN($D$66)-(AS63))/AS62,0,1,FALSE())/NORMSDIST((LN($D$66)-(AS63))/AS62),InputDataA_GeneralAssumptions!AW134)</f>
      </c>
      <c r="AT64" s="504" t="e">
        <f aca="false">IF(InputDataA_GeneralAssumptions!$F$133="Automatic",(1/AT62)*NORMDIST((LN($D$66)-(AT63))/AT62,0,1,FALSE())/NORMSDIST((LN($D$66)-(AT63))/AT62),InputDataA_GeneralAssumptions!AX134)</f>
      </c>
      <c r="AU64" s="504" t="e">
        <f aca="false">IF(InputDataA_GeneralAssumptions!$F$133="Automatic",(1/AU62)*NORMDIST((LN($D$66)-(AU63))/AU62,0,1,FALSE())/NORMSDIST((LN($D$66)-(AU63))/AU62),InputDataA_GeneralAssumptions!AY134)</f>
      </c>
      <c r="AV64" s="504" t="e">
        <f aca="false">IF(InputDataA_GeneralAssumptions!$F$133="Automatic",(1/AV62)*NORMDIST((LN($D$66)-(AV63))/AV62,0,1,FALSE())/NORMSDIST((LN($D$66)-(AV63))/AV62),InputDataA_GeneralAssumptions!AZ134)</f>
      </c>
      <c r="AW64" s="504" t="e">
        <f aca="false">IF(InputDataA_GeneralAssumptions!$F$133="Automatic",(1/AW62)*NORMDIST((LN($D$66)-(AW63))/AW62,0,1,FALSE())/NORMSDIST((LN($D$66)-(AW63))/AW62),InputDataA_GeneralAssumptions!BA134)</f>
      </c>
      <c r="AX64" s="504" t="e">
        <f aca="false">IF(InputDataA_GeneralAssumptions!$F$133="Automatic",(1/AX62)*NORMDIST((LN($D$66)-(AX63))/AX62,0,1,FALSE())/NORMSDIST((LN($D$66)-(AX63))/AX62),InputDataA_GeneralAssumptions!BB134)</f>
      </c>
      <c r="AY64" s="504" t="e">
        <f aca="false">IF(InputDataA_GeneralAssumptions!$F$133="Automatic",(1/AY62)*NORMDIST((LN($D$66)-(AY63))/AY62,0,1,FALSE())/NORMSDIST((LN($D$66)-(AY63))/AY62),InputDataA_GeneralAssumptions!BC134)</f>
      </c>
      <c r="AZ64" s="504" t="e">
        <f aca="false">IF(InputDataA_GeneralAssumptions!$F$133="Automatic",(1/AZ62)*NORMDIST((LN($D$66)-(AZ63))/AZ62,0,1,FALSE())/NORMSDIST((LN($D$66)-(AZ63))/AZ62),InputDataA_GeneralAssumptions!BD134)</f>
      </c>
      <c r="BA64" s="504" t="e">
        <f aca="false">IF(InputDataA_GeneralAssumptions!$F$133="Automatic",(1/BA62)*NORMDIST((LN($D$66)-(BA63))/BA62,0,1,FALSE())/NORMSDIST((LN($D$66)-(BA63))/BA62),InputDataA_GeneralAssumptions!BE134)</f>
      </c>
      <c r="BB64" s="504" t="e">
        <f aca="false">IF(InputDataA_GeneralAssumptions!$F$133="Automatic",(1/BB62)*NORMDIST((LN($D$66)-(BB63))/BB62,0,1,FALSE())/NORMSDIST((LN($D$66)-(BB63))/BB62),InputDataA_GeneralAssumptions!BF134)</f>
      </c>
      <c r="BC64" s="504" t="e">
        <f aca="false">IF(InputDataA_GeneralAssumptions!$F$133="Automatic",(1/BC62)*NORMDIST((LN($D$66)-(BC63))/BC62,0,1,FALSE())/NORMSDIST((LN($D$66)-(BC63))/BC62),InputDataA_GeneralAssumptions!BG134)</f>
      </c>
      <c r="BD64" s="504" t="e">
        <f aca="false">IF(InputDataA_GeneralAssumptions!$F$133="Automatic",(1/BD62)*NORMDIST((LN($D$66)-(BD63))/BD62,0,1,FALSE())/NORMSDIST((LN($D$66)-(BD63))/BD62),InputDataA_GeneralAssumptions!BH134)</f>
      </c>
      <c r="BE64" s="504" t="e">
        <f aca="false">IF(InputDataA_GeneralAssumptions!$F$133="Automatic",(1/BE62)*NORMDIST((LN($D$66)-(BE63))/BE62,0,1,FALSE())/NORMSDIST((LN($D$66)-(BE63))/BE62),InputDataA_GeneralAssumptions!BI134)</f>
      </c>
      <c r="BF64" s="504" t="e">
        <f aca="false">IF(InputDataA_GeneralAssumptions!$F$133="Automatic",(1/BF62)*NORMDIST((LN($D$66)-(BF63))/BF62,0,1,FALSE())/NORMSDIST((LN($D$66)-(BF63))/BF62),InputDataA_GeneralAssumptions!BJ134)</f>
      </c>
      <c r="BG64" s="504" t="e">
        <f aca="false">IF(InputDataA_GeneralAssumptions!$F$133="Automatic",(1/BG62)*NORMDIST((LN($D$66)-(BG63))/BG62,0,1,FALSE())/NORMSDIST((LN($D$66)-(BG63))/BG62),InputDataA_GeneralAssumptions!BK134)</f>
      </c>
      <c r="BH64" s="504" t="e">
        <f aca="false">IF(InputDataA_GeneralAssumptions!$F$133="Automatic",(1/BH62)*NORMDIST((LN($D$66)-(BH63))/BH62,0,1,FALSE())/NORMSDIST((LN($D$66)-(BH63))/BH62),InputDataA_GeneralAssumptions!BL134)</f>
      </c>
      <c r="BI64" s="504" t="e">
        <f aca="false">IF(InputDataA_GeneralAssumptions!$F$133="Automatic",(1/BI62)*NORMDIST((LN($D$66)-(BI63))/BI62,0,1,FALSE())/NORMSDIST((LN($D$66)-(BI63))/BI62),InputDataA_GeneralAssumptions!BM134)</f>
      </c>
      <c r="BJ64" s="504" t="e">
        <f aca="false">IF(InputDataA_GeneralAssumptions!$F$133="Automatic",(1/BJ62)*NORMDIST((LN($D$66)-(BJ63))/BJ62,0,1,FALSE())/NORMSDIST((LN($D$66)-(BJ63))/BJ62),InputDataA_GeneralAssumptions!BN134)</f>
      </c>
      <c r="BK64" s="504" t="e">
        <f aca="false">IF(InputDataA_GeneralAssumptions!$F$133="Automatic",(1/BK62)*NORMDIST((LN($D$66)-(BK63))/BK62,0,1,FALSE())/NORMSDIST((LN($D$66)-(BK63))/BK62),InputDataA_GeneralAssumptions!BO134)</f>
      </c>
      <c r="BL64" s="504" t="e">
        <f aca="false">IF(InputDataA_GeneralAssumptions!$F$133="Automatic",(1/BL62)*NORMDIST((LN($D$66)-(BL63))/BL62,0,1,FALSE())/NORMSDIST((LN($D$66)-(BL63))/BL62),InputDataA_GeneralAssumptions!BP134)</f>
      </c>
      <c r="BM64" s="504" t="e">
        <f aca="false">IF(InputDataA_GeneralAssumptions!$F$133="Automatic",(1/BM62)*NORMDIST((LN($D$66)-(BM63))/BM62,0,1,FALSE())/NORMSDIST((LN($D$66)-(BM63))/BM62),InputDataA_GeneralAssumptions!BQ134)</f>
      </c>
      <c r="BN64" s="504" t="e">
        <f aca="false">IF(InputDataA_GeneralAssumptions!$F$133="Automatic",(1/BN62)*NORMDIST((LN($D$66)-(BN63))/BN62,0,1,FALSE())/NORMSDIST((LN($D$66)-(BN63))/BN62),InputDataA_GeneralAssumptions!BR134)</f>
      </c>
      <c r="BO64" s="504" t="e">
        <f aca="false">IF(InputDataA_GeneralAssumptions!$F$133="Automatic",(1/BO62)*NORMDIST((LN($D$66)-(BO63))/BO62,0,1,FALSE())/NORMSDIST((LN($D$66)-(BO63))/BO62),InputDataA_GeneralAssumptions!BS134)</f>
      </c>
      <c r="BP64" s="504" t="e">
        <f aca="false">IF(InputDataA_GeneralAssumptions!$F$133="Automatic",(1/BP62)*NORMDIST((LN($D$66)-(BP63))/BP62,0,1,FALSE())/NORMSDIST((LN($D$66)-(BP63))/BP62),InputDataA_GeneralAssumptions!BT134)</f>
      </c>
      <c r="BQ64" s="504" t="e">
        <f aca="false">IF(InputDataA_GeneralAssumptions!$F$133="Automatic",(1/BQ62)*NORMDIST((LN($D$66)-(BQ63))/BQ62,0,1,FALSE())/NORMSDIST((LN($D$66)-(BQ63))/BQ62),InputDataA_GeneralAssumptions!BU134)</f>
      </c>
      <c r="BR64" s="504" t="e">
        <f aca="false">IF(InputDataA_GeneralAssumptions!$F$133="Automatic",(1/BR62)*NORMDIST((LN($D$66)-(BR63))/BR62,0,1,FALSE())/NORMSDIST((LN($D$66)-(BR63))/BR62),InputDataA_GeneralAssumptions!BV134)</f>
      </c>
      <c r="BS64" s="504" t="e">
        <f aca="false">IF(InputDataA_GeneralAssumptions!$F$133="Automatic",(1/BS62)*NORMDIST((LN($D$66)-(BS63))/BS62,0,1,FALSE())/NORMSDIST((LN($D$66)-(BS63))/BS62),InputDataA_GeneralAssumptions!BW134)</f>
      </c>
    </row>
    <row r="65" customFormat="false" ht="15.75" hidden="false" customHeight="false" outlineLevel="0" collapsed="false">
      <c r="C65" s="524" t="s">
        <v>1474</v>
      </c>
      <c r="D65" s="512" t="s">
        <v>1560</v>
      </c>
      <c r="E65" s="504" t="n">
        <f aca="false">InputDataA_GeneralAssumptions!D127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04" t="e">
        <f aca="false">IF(InputDataA_GeneralAssumptions!$F$133="Automatic",NORMSDIST((LN($D$66)-AO63)/AO62),(1-AO64*AO23)*AN65)</f>
      </c>
      <c r="AP65" s="504" t="e">
        <f aca="false">IF(InputDataA_GeneralAssumptions!$F$133="Automatic",NORMSDIST((LN($D$66)-AP63)/AP62),(1-AP64*AP23)*AO65)</f>
      </c>
      <c r="AQ65" s="504" t="e">
        <f aca="false">IF(InputDataA_GeneralAssumptions!$F$133="Automatic",NORMSDIST((LN($D$66)-AQ63)/AQ62),(1-AQ64*AQ23)*AP65)</f>
      </c>
      <c r="AR65" s="504" t="e">
        <f aca="false">IF(InputDataA_GeneralAssumptions!$F$133="Automatic",NORMSDIST((LN($D$66)-AR63)/AR62),(1-AR64*AR23)*AQ65)</f>
      </c>
      <c r="AS65" s="504" t="e">
        <f aca="false">IF(InputDataA_GeneralAssumptions!$F$133="Automatic",NORMSDIST((LN($D$66)-AS63)/AS62),(1-AS64*AS23)*AR65)</f>
      </c>
      <c r="AT65" s="504" t="e">
        <f aca="false">IF(InputDataA_GeneralAssumptions!$F$133="Automatic",NORMSDIST((LN($D$66)-AT63)/AT62),(1-AT64*AT23)*AS65)</f>
      </c>
      <c r="AU65" s="504" t="e">
        <f aca="false">IF(InputDataA_GeneralAssumptions!$F$133="Automatic",NORMSDIST((LN($D$66)-AU63)/AU62),(1-AU64*AU23)*AT65)</f>
      </c>
      <c r="AV65" s="504" t="e">
        <f aca="false">IF(InputDataA_GeneralAssumptions!$F$133="Automatic",NORMSDIST((LN($D$66)-AV63)/AV62),(1-AV64*AV23)*AU65)</f>
      </c>
      <c r="AW65" s="504" t="e">
        <f aca="false">IF(InputDataA_GeneralAssumptions!$F$133="Automatic",NORMSDIST((LN($D$66)-AW63)/AW62),(1-AW64*AW23)*AV65)</f>
      </c>
      <c r="AX65" s="504" t="e">
        <f aca="false">IF(InputDataA_GeneralAssumptions!$F$133="Automatic",NORMSDIST((LN($D$66)-AX63)/AX62),(1-AX64*AX23)*AW65)</f>
      </c>
      <c r="AY65" s="504" t="e">
        <f aca="false">IF(InputDataA_GeneralAssumptions!$F$133="Automatic",NORMSDIST((LN($D$66)-AY63)/AY62),(1-AY64*AY23)*AX65)</f>
      </c>
      <c r="AZ65" s="504" t="e">
        <f aca="false">IF(InputDataA_GeneralAssumptions!$F$133="Automatic",NORMSDIST((LN($D$66)-AZ63)/AZ62),(1-AZ64*AZ23)*AY65)</f>
      </c>
      <c r="BA65" s="504" t="e">
        <f aca="false">IF(InputDataA_GeneralAssumptions!$F$133="Automatic",NORMSDIST((LN($D$66)-BA63)/BA62),(1-BA64*BA23)*AZ65)</f>
      </c>
      <c r="BB65" s="504" t="e">
        <f aca="false">IF(InputDataA_GeneralAssumptions!$F$133="Automatic",NORMSDIST((LN($D$66)-BB63)/BB62),(1-BB64*BB23)*BA65)</f>
      </c>
      <c r="BC65" s="504" t="e">
        <f aca="false">IF(InputDataA_GeneralAssumptions!$F$133="Automatic",NORMSDIST((LN($D$66)-BC63)/BC62),(1-BC64*BC23)*BB65)</f>
      </c>
      <c r="BD65" s="504" t="e">
        <f aca="false">IF(InputDataA_GeneralAssumptions!$F$133="Automatic",NORMSDIST((LN($D$66)-BD63)/BD62),(1-BD64*BD23)*BC65)</f>
      </c>
      <c r="BE65" s="504" t="e">
        <f aca="false">IF(InputDataA_GeneralAssumptions!$F$133="Automatic",NORMSDIST((LN($D$66)-BE63)/BE62),(1-BE64*BE23)*BD65)</f>
      </c>
      <c r="BF65" s="504" t="e">
        <f aca="false">IF(InputDataA_GeneralAssumptions!$F$133="Automatic",NORMSDIST((LN($D$66)-BF63)/BF62),(1-BF64*BF23)*BE65)</f>
      </c>
      <c r="BG65" s="504" t="e">
        <f aca="false">IF(InputDataA_GeneralAssumptions!$F$133="Automatic",NORMSDIST((LN($D$66)-BG63)/BG62),(1-BG64*BG23)*BF65)</f>
      </c>
      <c r="BH65" s="504" t="e">
        <f aca="false">IF(InputDataA_GeneralAssumptions!$F$133="Automatic",NORMSDIST((LN($D$66)-BH63)/BH62),(1-BH64*BH23)*BG65)</f>
      </c>
      <c r="BI65" s="504" t="e">
        <f aca="false">IF(InputDataA_GeneralAssumptions!$F$133="Automatic",NORMSDIST((LN($D$66)-BI63)/BI62),(1-BI64*BI23)*BH65)</f>
      </c>
      <c r="BJ65" s="504" t="e">
        <f aca="false">IF(InputDataA_GeneralAssumptions!$F$133="Automatic",NORMSDIST((LN($D$66)-BJ63)/BJ62),(1-BJ64*BJ23)*BI65)</f>
      </c>
      <c r="BK65" s="504" t="e">
        <f aca="false">IF(InputDataA_GeneralAssumptions!$F$133="Automatic",NORMSDIST((LN($D$66)-BK63)/BK62),(1-BK64*BK23)*BJ65)</f>
      </c>
      <c r="BL65" s="504" t="e">
        <f aca="false">IF(InputDataA_GeneralAssumptions!$F$133="Automatic",NORMSDIST((LN($D$66)-BL63)/BL62),(1-BL64*BL23)*BK65)</f>
      </c>
      <c r="BM65" s="504" t="e">
        <f aca="false">IF(InputDataA_GeneralAssumptions!$F$133="Automatic",NORMSDIST((LN($D$66)-BM63)/BM62),(1-BM64*BM23)*BL65)</f>
      </c>
      <c r="BN65" s="504" t="e">
        <f aca="false">IF(InputDataA_GeneralAssumptions!$F$133="Automatic",NORMSDIST((LN($D$66)-BN63)/BN62),(1-BN64*BN23)*BM65)</f>
      </c>
      <c r="BO65" s="504" t="e">
        <f aca="false">IF(InputDataA_GeneralAssumptions!$F$133="Automatic",NORMSDIST((LN($D$66)-BO63)/BO62),(1-BO64*BO23)*BN65)</f>
      </c>
      <c r="BP65" s="504" t="e">
        <f aca="false">IF(InputDataA_GeneralAssumptions!$F$133="Automatic",NORMSDIST((LN($D$66)-BP63)/BP62),(1-BP64*BP23)*BO65)</f>
      </c>
      <c r="BQ65" s="504" t="e">
        <f aca="false">IF(InputDataA_GeneralAssumptions!$F$133="Automatic",NORMSDIST((LN($D$66)-BQ63)/BQ62),(1-BQ64*BQ23)*BP65)</f>
      </c>
      <c r="BR65" s="504" t="e">
        <f aca="false">IF(InputDataA_GeneralAssumptions!$F$133="Automatic",NORMSDIST((LN($D$66)-BR63)/BR62),(1-BR64*BR23)*BQ65)</f>
      </c>
      <c r="BS65" s="504" t="e">
        <f aca="false">IF(InputDataA_GeneralAssumptions!$F$133="Automatic",NORMSDIST((LN($D$66)-BS63)/BS62),(1-BS64*BS23)*BR65)</f>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InputDataA_GeneralAssumptions!J155</f>
      </c>
      <c r="G69" s="504" t="n">
        <f aca="false">InputDataA_GeneralAssumptions!K155</f>
      </c>
      <c r="H69" s="504" t="n">
        <f aca="false">InputDataA_GeneralAssumptions!L155</f>
      </c>
      <c r="I69" s="504" t="n">
        <f aca="false">InputDataA_GeneralAssumptions!M155</f>
      </c>
      <c r="J69" s="504" t="n">
        <f aca="false">InputDataA_GeneralAssumptions!N155</f>
      </c>
      <c r="K69" s="504" t="n">
        <f aca="false">InputDataA_GeneralAssumptions!O155</f>
      </c>
      <c r="L69" s="504" t="n">
        <f aca="false">InputDataA_GeneralAssumptions!P155</f>
      </c>
      <c r="M69" s="504" t="n">
        <f aca="false">InputDataA_GeneralAssumptions!Q155</f>
      </c>
      <c r="N69" s="504" t="n">
        <f aca="false">InputDataA_GeneralAssumptions!R155</f>
      </c>
      <c r="O69" s="504" t="n">
        <f aca="false">InputDataA_GeneralAssumptions!S155</f>
      </c>
      <c r="P69" s="504" t="n">
        <f aca="false">InputDataA_GeneralAssumptions!T155</f>
      </c>
      <c r="Q69" s="504" t="n">
        <f aca="false">InputDataA_GeneralAssumptions!U155</f>
      </c>
      <c r="R69" s="504" t="n">
        <f aca="false">InputDataA_GeneralAssumptions!V155</f>
      </c>
      <c r="S69" s="504" t="n">
        <f aca="false">InputDataA_GeneralAssumptions!W155</f>
      </c>
      <c r="T69" s="504" t="n">
        <f aca="false">InputDataA_GeneralAssumptions!X155</f>
      </c>
      <c r="U69" s="504" t="n">
        <f aca="false">InputDataA_GeneralAssumptions!Y155</f>
      </c>
      <c r="V69" s="504" t="n">
        <f aca="false">InputDataA_GeneralAssumptions!Z155</f>
      </c>
      <c r="W69" s="504" t="n">
        <f aca="false">InputDataA_GeneralAssumptions!AA155</f>
      </c>
      <c r="X69" s="504" t="n">
        <f aca="false">InputDataA_GeneralAssumptions!AB155</f>
      </c>
      <c r="Y69" s="504" t="n">
        <f aca="false">InputDataA_GeneralAssumptions!AC155</f>
      </c>
      <c r="Z69" s="504" t="n">
        <f aca="false">InputDataA_GeneralAssumptions!AD155</f>
      </c>
      <c r="AA69" s="504" t="n">
        <f aca="false">InputDataA_GeneralAssumptions!AE155</f>
      </c>
      <c r="AB69" s="504" t="n">
        <f aca="false">InputDataA_GeneralAssumptions!AF155</f>
      </c>
      <c r="AC69" s="504" t="n">
        <f aca="false">InputDataA_GeneralAssumptions!AG155</f>
      </c>
      <c r="AD69" s="504" t="n">
        <f aca="false">InputDataA_GeneralAssumptions!AH155</f>
      </c>
      <c r="AE69" s="504" t="n">
        <f aca="false">InputDataA_GeneralAssumptions!AI155</f>
      </c>
      <c r="AF69" s="504" t="n">
        <f aca="false">InputDataA_GeneralAssumptions!AJ155</f>
      </c>
      <c r="AG69" s="504" t="n">
        <f aca="false">InputDataA_GeneralAssumptions!AK155</f>
      </c>
      <c r="AH69" s="504" t="n">
        <f aca="false">InputDataA_GeneralAssumptions!AL155</f>
      </c>
      <c r="AI69" s="504" t="n">
        <f aca="false">InputDataA_GeneralAssumptions!AM155</f>
      </c>
      <c r="AJ69" s="504" t="n">
        <f aca="false">InputDataA_GeneralAssumptions!AN155</f>
      </c>
      <c r="AK69" s="504" t="n">
        <f aca="false">InputDataA_GeneralAssumptions!AO155</f>
      </c>
      <c r="AL69" s="504" t="n">
        <f aca="false">InputDataA_GeneralAssumptions!AP155</f>
      </c>
      <c r="AM69" s="504" t="n">
        <f aca="false">InputDataA_GeneralAssumptions!AQ155</f>
      </c>
      <c r="AN69" s="504" t="n">
        <f aca="false">InputDataA_GeneralAssumptions!AR155</f>
      </c>
      <c r="AO69" s="504" t="n">
        <f aca="false">InputDataA_GeneralAssumptions!AS155</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1566</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c>
      <c r="AJ2" s="35" t="str">
        <f aca="false">"35 hidden columns for years "&amp;AJ4+1&amp;" to "&amp;BS4&amp;" --&gt;"</f>
      </c>
      <c r="AM2" s="496" t="s">
        <v>1495</v>
      </c>
      <c r="AO2" s="35"/>
    </row>
    <row r="3" customFormat="false" ht="15.75" hidden="false" customHeight="false" outlineLevel="0" collapsed="false">
      <c r="C3" s="497" t="s">
        <v>1496</v>
      </c>
      <c r="D3" s="498" t="n">
        <f aca="false">InputDataA_GeneralAssumptions!E13</f>
      </c>
      <c r="AO3" s="35"/>
    </row>
    <row r="4" customFormat="false" ht="15.75" hidden="false" customHeight="false" outlineLevel="0" collapsed="false">
      <c r="C4" s="499" t="s">
        <v>1461</v>
      </c>
      <c r="D4" s="500" t="n">
        <f aca="false">E4-1</f>
      </c>
      <c r="E4" s="501" t="n">
        <f aca="false">InputDataA_GeneralAssumptions!D7</f>
      </c>
      <c r="F4" s="501" t="n">
        <f aca="false">E4+1</f>
      </c>
      <c r="G4" s="501" t="n">
        <f aca="false">F4+1</f>
      </c>
      <c r="H4" s="501" t="n">
        <f aca="false">G4+1</f>
      </c>
      <c r="I4" s="501" t="n">
        <f aca="false">H4+1</f>
      </c>
      <c r="J4" s="501" t="n">
        <f aca="false">I4+1</f>
      </c>
      <c r="K4" s="501" t="n">
        <f aca="false">J4+1</f>
      </c>
      <c r="L4" s="501" t="n">
        <f aca="false">K4+1</f>
      </c>
      <c r="M4" s="501" t="n">
        <f aca="false">L4+1</f>
      </c>
      <c r="N4" s="501" t="n">
        <f aca="false">M4+1</f>
      </c>
      <c r="O4" s="501" t="n">
        <f aca="false">N4+1</f>
      </c>
      <c r="P4" s="501" t="n">
        <f aca="false">O4+1</f>
      </c>
      <c r="Q4" s="501" t="n">
        <f aca="false">P4+1</f>
      </c>
      <c r="R4" s="501" t="n">
        <f aca="false">Q4+1</f>
      </c>
      <c r="S4" s="501" t="n">
        <f aca="false">R4+1</f>
      </c>
      <c r="T4" s="501" t="n">
        <f aca="false">S4+1</f>
      </c>
      <c r="U4" s="501" t="n">
        <f aca="false">T4+1</f>
      </c>
      <c r="V4" s="501" t="n">
        <f aca="false">U4+1</f>
      </c>
      <c r="W4" s="501" t="n">
        <f aca="false">V4+1</f>
      </c>
      <c r="X4" s="501" t="n">
        <f aca="false">W4+1</f>
      </c>
      <c r="Y4" s="501" t="n">
        <f aca="false">X4+1</f>
      </c>
      <c r="Z4" s="501" t="n">
        <f aca="false">Y4+1</f>
      </c>
      <c r="AA4" s="501" t="n">
        <f aca="false">Z4+1</f>
      </c>
      <c r="AB4" s="501" t="n">
        <f aca="false">AA4+1</f>
      </c>
      <c r="AC4" s="501" t="n">
        <f aca="false">AB4+1</f>
      </c>
      <c r="AD4" s="501" t="n">
        <f aca="false">AC4+1</f>
      </c>
      <c r="AE4" s="501" t="n">
        <f aca="false">AD4+1</f>
      </c>
      <c r="AF4" s="501" t="n">
        <f aca="false">AE4+1</f>
      </c>
      <c r="AG4" s="501" t="n">
        <f aca="false">AF4+1</f>
      </c>
      <c r="AH4" s="501" t="n">
        <f aca="false">AG4+1</f>
      </c>
      <c r="AI4" s="501" t="n">
        <f aca="false">AH4+1</f>
      </c>
      <c r="AJ4" s="501" t="n">
        <f aca="false">AI4+1</f>
      </c>
      <c r="AK4" s="501" t="n">
        <f aca="false">AJ4+1</f>
      </c>
      <c r="AL4" s="501" t="n">
        <f aca="false">AK4+1</f>
      </c>
      <c r="AM4" s="501" t="n">
        <f aca="false">AL4+1</f>
      </c>
      <c r="AN4" s="501" t="n">
        <f aca="false">AM4+1</f>
      </c>
      <c r="AO4" s="502" t="n">
        <f aca="false">AN4+1</f>
      </c>
      <c r="AP4" s="501" t="n">
        <f aca="false">AO4+1</f>
      </c>
      <c r="AQ4" s="501" t="n">
        <f aca="false">AP4+1</f>
      </c>
      <c r="AR4" s="501" t="n">
        <f aca="false">AQ4+1</f>
      </c>
      <c r="AS4" s="501" t="n">
        <f aca="false">AR4+1</f>
      </c>
      <c r="AT4" s="501" t="n">
        <f aca="false">AS4+1</f>
      </c>
      <c r="AU4" s="501" t="n">
        <f aca="false">AT4+1</f>
      </c>
      <c r="AV4" s="501" t="n">
        <f aca="false">AU4+1</f>
      </c>
      <c r="AW4" s="501" t="n">
        <f aca="false">AV4+1</f>
      </c>
      <c r="AX4" s="501" t="n">
        <f aca="false">AW4+1</f>
      </c>
      <c r="AY4" s="501" t="n">
        <f aca="false">AX4+1</f>
      </c>
      <c r="AZ4" s="501" t="n">
        <f aca="false">AY4+1</f>
      </c>
      <c r="BA4" s="501" t="n">
        <f aca="false">AZ4+1</f>
      </c>
      <c r="BB4" s="501" t="n">
        <f aca="false">BA4+1</f>
      </c>
      <c r="BC4" s="501" t="n">
        <f aca="false">BB4+1</f>
      </c>
      <c r="BD4" s="501" t="n">
        <f aca="false">BC4+1</f>
      </c>
      <c r="BE4" s="501" t="n">
        <f aca="false">BD4+1</f>
      </c>
      <c r="BF4" s="501" t="n">
        <f aca="false">BE4+1</f>
      </c>
      <c r="BG4" s="501" t="n">
        <f aca="false">BF4+1</f>
      </c>
      <c r="BH4" s="501" t="n">
        <f aca="false">BG4+1</f>
      </c>
      <c r="BI4" s="501" t="n">
        <f aca="false">BH4+1</f>
      </c>
      <c r="BJ4" s="501" t="n">
        <f aca="false">BI4+1</f>
      </c>
      <c r="BK4" s="501" t="n">
        <f aca="false">BJ4+1</f>
      </c>
      <c r="BL4" s="501" t="n">
        <f aca="false">BK4+1</f>
      </c>
      <c r="BM4" s="501" t="n">
        <f aca="false">BL4+1</f>
      </c>
      <c r="BN4" s="501" t="n">
        <f aca="false">BM4+1</f>
      </c>
      <c r="BO4" s="501" t="n">
        <f aca="false">BN4+1</f>
      </c>
      <c r="BP4" s="501" t="n">
        <f aca="false">BO4+1</f>
      </c>
      <c r="BQ4" s="501" t="n">
        <f aca="false">BP4+1</f>
      </c>
      <c r="BR4" s="501" t="n">
        <f aca="false">BQ4+1</f>
      </c>
      <c r="BS4" s="502" t="n">
        <f aca="false">BR4+1</f>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c>
      <c r="C6" s="544" t="s">
        <v>116</v>
      </c>
      <c r="D6" s="545" t="s">
        <v>121</v>
      </c>
      <c r="E6" s="504" t="n">
        <f aca="false">InputDataA_GeneralAssumptions!I26</f>
      </c>
      <c r="F6" s="504" t="n">
        <f aca="false">InputDataA_GeneralAssumptions!J26</f>
      </c>
      <c r="G6" s="504" t="n">
        <f aca="false">InputDataA_GeneralAssumptions!K26</f>
      </c>
      <c r="H6" s="504" t="n">
        <f aca="false">InputDataA_GeneralAssumptions!L26</f>
      </c>
      <c r="I6" s="504" t="n">
        <f aca="false">InputDataA_GeneralAssumptions!M26</f>
      </c>
      <c r="J6" s="504" t="n">
        <f aca="false">InputDataA_GeneralAssumptions!N26</f>
      </c>
      <c r="K6" s="504" t="n">
        <f aca="false">InputDataA_GeneralAssumptions!O26</f>
      </c>
      <c r="L6" s="504" t="n">
        <f aca="false">InputDataA_GeneralAssumptions!P26</f>
      </c>
      <c r="M6" s="504" t="n">
        <f aca="false">InputDataA_GeneralAssumptions!Q26</f>
      </c>
      <c r="N6" s="504" t="n">
        <f aca="false">InputDataA_GeneralAssumptions!R26</f>
      </c>
      <c r="O6" s="504" t="n">
        <f aca="false">InputDataA_GeneralAssumptions!S26</f>
      </c>
      <c r="P6" s="504" t="n">
        <f aca="false">InputDataA_GeneralAssumptions!T26</f>
      </c>
      <c r="Q6" s="504" t="n">
        <f aca="false">InputDataA_GeneralAssumptions!U26</f>
      </c>
      <c r="R6" s="504" t="n">
        <f aca="false">InputDataA_GeneralAssumptions!V26</f>
      </c>
      <c r="S6" s="504" t="n">
        <f aca="false">InputDataA_GeneralAssumptions!W26</f>
      </c>
      <c r="T6" s="504" t="n">
        <f aca="false">InputDataA_GeneralAssumptions!X26</f>
      </c>
      <c r="U6" s="504" t="n">
        <f aca="false">InputDataA_GeneralAssumptions!Y26</f>
      </c>
      <c r="V6" s="504" t="n">
        <f aca="false">InputDataA_GeneralAssumptions!Z26</f>
      </c>
      <c r="W6" s="504" t="n">
        <f aca="false">InputDataA_GeneralAssumptions!AA26</f>
      </c>
      <c r="X6" s="504" t="n">
        <f aca="false">InputDataA_GeneralAssumptions!AB26</f>
      </c>
      <c r="Y6" s="504" t="n">
        <f aca="false">InputDataA_GeneralAssumptions!AC26</f>
      </c>
      <c r="Z6" s="504" t="n">
        <f aca="false">InputDataA_GeneralAssumptions!AD26</f>
      </c>
      <c r="AA6" s="504" t="n">
        <f aca="false">InputDataA_GeneralAssumptions!AE26</f>
      </c>
      <c r="AB6" s="504" t="n">
        <f aca="false">InputDataA_GeneralAssumptions!AF26</f>
      </c>
      <c r="AC6" s="504" t="n">
        <f aca="false">InputDataA_GeneralAssumptions!AG26</f>
      </c>
      <c r="AD6" s="504" t="n">
        <f aca="false">InputDataA_GeneralAssumptions!AH26</f>
      </c>
      <c r="AE6" s="504" t="n">
        <f aca="false">InputDataA_GeneralAssumptions!AI26</f>
      </c>
      <c r="AF6" s="504" t="n">
        <f aca="false">InputDataA_GeneralAssumptions!AJ26</f>
      </c>
      <c r="AG6" s="504" t="n">
        <f aca="false">InputDataA_GeneralAssumptions!AK26</f>
      </c>
      <c r="AH6" s="504" t="n">
        <f aca="false">InputDataA_GeneralAssumptions!AL26</f>
      </c>
      <c r="AI6" s="504" t="n">
        <f aca="false">InputDataA_GeneralAssumptions!AM26</f>
      </c>
      <c r="AJ6" s="504" t="n">
        <f aca="false">InputDataA_GeneralAssumptions!AN26</f>
      </c>
      <c r="AK6" s="504" t="n">
        <f aca="false">InputDataA_GeneralAssumptions!AO26</f>
      </c>
      <c r="AL6" s="504" t="n">
        <f aca="false">InputDataA_GeneralAssumptions!AP26</f>
      </c>
      <c r="AM6" s="504" t="n">
        <f aca="false">InputDataA_GeneralAssumptions!AQ26</f>
      </c>
      <c r="AN6" s="504" t="n">
        <f aca="false">InputDataA_GeneralAssumptions!AR26</f>
      </c>
      <c r="AO6" s="504" t="n">
        <f aca="false">InputDataA_GeneralAssumptions!AS26</f>
      </c>
      <c r="AP6" s="504" t="n">
        <f aca="false">InputDataA_GeneralAssumptions!AT26</f>
      </c>
      <c r="AQ6" s="504" t="n">
        <f aca="false">InputDataA_GeneralAssumptions!AU26</f>
      </c>
      <c r="AR6" s="504" t="n">
        <f aca="false">InputDataA_GeneralAssumptions!AV26</f>
      </c>
      <c r="AS6" s="504" t="n">
        <f aca="false">InputDataA_GeneralAssumptions!AW26</f>
      </c>
      <c r="AT6" s="504" t="n">
        <f aca="false">InputDataA_GeneralAssumptions!AX26</f>
      </c>
      <c r="AU6" s="504" t="n">
        <f aca="false">InputDataA_GeneralAssumptions!AY26</f>
      </c>
      <c r="AV6" s="504" t="n">
        <f aca="false">InputDataA_GeneralAssumptions!AZ26</f>
      </c>
      <c r="AW6" s="504" t="n">
        <f aca="false">InputDataA_GeneralAssumptions!BA26</f>
      </c>
      <c r="AX6" s="504" t="n">
        <f aca="false">InputDataA_GeneralAssumptions!BB26</f>
      </c>
      <c r="AY6" s="504" t="n">
        <f aca="false">InputDataA_GeneralAssumptions!BC26</f>
      </c>
      <c r="AZ6" s="504" t="n">
        <f aca="false">InputDataA_GeneralAssumptions!BD26</f>
      </c>
      <c r="BA6" s="504" t="n">
        <f aca="false">InputDataA_GeneralAssumptions!BE26</f>
      </c>
      <c r="BB6" s="504" t="n">
        <f aca="false">InputDataA_GeneralAssumptions!BF26</f>
      </c>
      <c r="BC6" s="504" t="n">
        <f aca="false">InputDataA_GeneralAssumptions!BG26</f>
      </c>
      <c r="BD6" s="504" t="n">
        <f aca="false">InputDataA_GeneralAssumptions!BH26</f>
      </c>
      <c r="BE6" s="504" t="n">
        <f aca="false">InputDataA_GeneralAssumptions!BI26</f>
      </c>
      <c r="BF6" s="504" t="n">
        <f aca="false">InputDataA_GeneralAssumptions!BJ26</f>
      </c>
      <c r="BG6" s="504" t="n">
        <f aca="false">InputDataA_GeneralAssumptions!BK26</f>
      </c>
      <c r="BH6" s="504" t="n">
        <f aca="false">InputDataA_GeneralAssumptions!BL26</f>
      </c>
      <c r="BI6" s="504" t="n">
        <f aca="false">InputDataA_GeneralAssumptions!BM26</f>
      </c>
      <c r="BJ6" s="504" t="n">
        <f aca="false">InputDataA_GeneralAssumptions!BN26</f>
      </c>
      <c r="BK6" s="504" t="n">
        <f aca="false">InputDataA_GeneralAssumptions!BO26</f>
      </c>
      <c r="BL6" s="504" t="n">
        <f aca="false">InputDataA_GeneralAssumptions!BP26</f>
      </c>
      <c r="BM6" s="504" t="n">
        <f aca="false">InputDataA_GeneralAssumptions!BQ26</f>
      </c>
      <c r="BN6" s="504" t="n">
        <f aca="false">InputDataA_GeneralAssumptions!BR26</f>
      </c>
      <c r="BO6" s="504" t="n">
        <f aca="false">InputDataA_GeneralAssumptions!BS26</f>
      </c>
      <c r="BP6" s="504" t="n">
        <f aca="false">InputDataA_GeneralAssumptions!BT26</f>
      </c>
      <c r="BQ6" s="504" t="n">
        <f aca="false">InputDataA_GeneralAssumptions!BU26</f>
      </c>
      <c r="BR6" s="504" t="n">
        <f aca="false">InputDataA_GeneralAssumptions!BV26</f>
      </c>
      <c r="BS6" s="504" t="n">
        <f aca="false">InputDataA_GeneralAssumptions!BW26</f>
      </c>
    </row>
    <row r="7" s="24" customFormat="true" ht="15.75" hidden="false" customHeight="false" outlineLevel="0" collapsed="false">
      <c r="A7" s="492"/>
      <c r="B7" s="496" t="str">
        <f aca="false">LEFT(InputDataA_GeneralAssumptions!D33,1)</f>
      </c>
      <c r="C7" s="546" t="s">
        <v>134</v>
      </c>
      <c r="D7" s="547" t="s">
        <v>121</v>
      </c>
      <c r="E7" s="115" t="n">
        <f aca="false">InputDataA_GeneralAssumptions!I35</f>
      </c>
      <c r="F7" s="115" t="n">
        <f aca="false">InputDataA_GeneralAssumptions!J35</f>
      </c>
      <c r="G7" s="115" t="n">
        <f aca="false">InputDataA_GeneralAssumptions!K35</f>
      </c>
      <c r="H7" s="115" t="n">
        <f aca="false">InputDataA_GeneralAssumptions!L35</f>
      </c>
      <c r="I7" s="115" t="n">
        <f aca="false">InputDataA_GeneralAssumptions!M35</f>
      </c>
      <c r="J7" s="115" t="n">
        <f aca="false">InputDataA_GeneralAssumptions!N35</f>
      </c>
      <c r="K7" s="115" t="n">
        <f aca="false">InputDataA_GeneralAssumptions!O35</f>
      </c>
      <c r="L7" s="115" t="n">
        <f aca="false">InputDataA_GeneralAssumptions!P35</f>
      </c>
      <c r="M7" s="115" t="n">
        <f aca="false">InputDataA_GeneralAssumptions!Q35</f>
      </c>
      <c r="N7" s="115" t="n">
        <f aca="false">InputDataA_GeneralAssumptions!R35</f>
      </c>
      <c r="O7" s="115" t="n">
        <f aca="false">InputDataA_GeneralAssumptions!S35</f>
      </c>
      <c r="P7" s="115" t="n">
        <f aca="false">InputDataA_GeneralAssumptions!T35</f>
      </c>
      <c r="Q7" s="115" t="n">
        <f aca="false">InputDataA_GeneralAssumptions!U35</f>
      </c>
      <c r="R7" s="115" t="n">
        <f aca="false">InputDataA_GeneralAssumptions!V35</f>
      </c>
      <c r="S7" s="115" t="n">
        <f aca="false">InputDataA_GeneralAssumptions!W35</f>
      </c>
      <c r="T7" s="115" t="n">
        <f aca="false">InputDataA_GeneralAssumptions!X35</f>
      </c>
      <c r="U7" s="115" t="n">
        <f aca="false">InputDataA_GeneralAssumptions!Y35</f>
      </c>
      <c r="V7" s="115" t="n">
        <f aca="false">InputDataA_GeneralAssumptions!Z35</f>
      </c>
      <c r="W7" s="115" t="n">
        <f aca="false">InputDataA_GeneralAssumptions!AA35</f>
      </c>
      <c r="X7" s="115" t="n">
        <f aca="false">InputDataA_GeneralAssumptions!AB35</f>
      </c>
      <c r="Y7" s="115" t="n">
        <f aca="false">InputDataA_GeneralAssumptions!AC35</f>
      </c>
      <c r="Z7" s="115" t="n">
        <f aca="false">InputDataA_GeneralAssumptions!AD35</f>
      </c>
      <c r="AA7" s="115" t="n">
        <f aca="false">InputDataA_GeneralAssumptions!AE35</f>
      </c>
      <c r="AB7" s="115" t="n">
        <f aca="false">InputDataA_GeneralAssumptions!AF35</f>
      </c>
      <c r="AC7" s="115" t="n">
        <f aca="false">InputDataA_GeneralAssumptions!AG35</f>
      </c>
      <c r="AD7" s="115" t="n">
        <f aca="false">InputDataA_GeneralAssumptions!AH35</f>
      </c>
      <c r="AE7" s="115" t="n">
        <f aca="false">InputDataA_GeneralAssumptions!AI35</f>
      </c>
      <c r="AF7" s="115" t="n">
        <f aca="false">InputDataA_GeneralAssumptions!AJ35</f>
      </c>
      <c r="AG7" s="115" t="n">
        <f aca="false">InputDataA_GeneralAssumptions!AK35</f>
      </c>
      <c r="AH7" s="115" t="n">
        <f aca="false">InputDataA_GeneralAssumptions!AL35</f>
      </c>
      <c r="AI7" s="115" t="n">
        <f aca="false">InputDataA_GeneralAssumptions!AM35</f>
      </c>
      <c r="AJ7" s="115" t="n">
        <f aca="false">InputDataA_GeneralAssumptions!AN35</f>
      </c>
      <c r="AK7" s="115" t="n">
        <f aca="false">InputDataA_GeneralAssumptions!AO35</f>
      </c>
      <c r="AL7" s="115" t="n">
        <f aca="false">InputDataA_GeneralAssumptions!AP35</f>
      </c>
      <c r="AM7" s="115" t="n">
        <f aca="false">InputDataA_GeneralAssumptions!AQ35</f>
      </c>
      <c r="AN7" s="115" t="n">
        <f aca="false">InputDataA_GeneralAssumptions!AR35</f>
      </c>
      <c r="AO7" s="115" t="n">
        <f aca="false">InputDataA_GeneralAssumptions!AS35</f>
      </c>
      <c r="AP7" s="115" t="n">
        <f aca="false">InputDataA_GeneralAssumptions!AT35</f>
      </c>
      <c r="AQ7" s="115" t="n">
        <f aca="false">InputDataA_GeneralAssumptions!AU35</f>
      </c>
      <c r="AR7" s="115" t="n">
        <f aca="false">InputDataA_GeneralAssumptions!AV35</f>
      </c>
      <c r="AS7" s="115" t="n">
        <f aca="false">InputDataA_GeneralAssumptions!AW35</f>
      </c>
      <c r="AT7" s="115" t="n">
        <f aca="false">InputDataA_GeneralAssumptions!AX35</f>
      </c>
      <c r="AU7" s="115" t="n">
        <f aca="false">InputDataA_GeneralAssumptions!AY35</f>
      </c>
      <c r="AV7" s="115" t="n">
        <f aca="false">InputDataA_GeneralAssumptions!AZ35</f>
      </c>
      <c r="AW7" s="115" t="n">
        <f aca="false">InputDataA_GeneralAssumptions!BA35</f>
      </c>
      <c r="AX7" s="115" t="n">
        <f aca="false">InputDataA_GeneralAssumptions!BB35</f>
      </c>
      <c r="AY7" s="115" t="n">
        <f aca="false">InputDataA_GeneralAssumptions!BC35</f>
      </c>
      <c r="AZ7" s="115" t="n">
        <f aca="false">InputDataA_GeneralAssumptions!BD35</f>
      </c>
      <c r="BA7" s="115" t="n">
        <f aca="false">InputDataA_GeneralAssumptions!BE35</f>
      </c>
      <c r="BB7" s="115" t="n">
        <f aca="false">InputDataA_GeneralAssumptions!BF35</f>
      </c>
      <c r="BC7" s="115" t="n">
        <f aca="false">InputDataA_GeneralAssumptions!BG35</f>
      </c>
      <c r="BD7" s="115" t="n">
        <f aca="false">InputDataA_GeneralAssumptions!BH35</f>
      </c>
      <c r="BE7" s="115" t="n">
        <f aca="false">InputDataA_GeneralAssumptions!BI35</f>
      </c>
      <c r="BF7" s="115" t="n">
        <f aca="false">InputDataA_GeneralAssumptions!BJ35</f>
      </c>
      <c r="BG7" s="115" t="n">
        <f aca="false">InputDataA_GeneralAssumptions!BK35</f>
      </c>
      <c r="BH7" s="115" t="n">
        <f aca="false">InputDataA_GeneralAssumptions!BL35</f>
      </c>
      <c r="BI7" s="115" t="n">
        <f aca="false">InputDataA_GeneralAssumptions!BM35</f>
      </c>
      <c r="BJ7" s="115" t="n">
        <f aca="false">InputDataA_GeneralAssumptions!BN35</f>
      </c>
      <c r="BK7" s="115" t="n">
        <f aca="false">InputDataA_GeneralAssumptions!BO35</f>
      </c>
      <c r="BL7" s="115" t="n">
        <f aca="false">InputDataA_GeneralAssumptions!BP35</f>
      </c>
      <c r="BM7" s="115" t="n">
        <f aca="false">InputDataA_GeneralAssumptions!BQ35</f>
      </c>
      <c r="BN7" s="115" t="n">
        <f aca="false">InputDataA_GeneralAssumptions!BR35</f>
      </c>
      <c r="BO7" s="115" t="n">
        <f aca="false">InputDataA_GeneralAssumptions!BS35</f>
      </c>
      <c r="BP7" s="115" t="n">
        <f aca="false">InputDataA_GeneralAssumptions!BT35</f>
      </c>
      <c r="BQ7" s="115" t="n">
        <f aca="false">InputDataA_GeneralAssumptions!BU35</f>
      </c>
      <c r="BR7" s="115" t="n">
        <f aca="false">InputDataA_GeneralAssumptions!BV35</f>
      </c>
      <c r="BS7" s="115" t="n">
        <f aca="false">InputDataA_GeneralAssumptions!BW35</f>
      </c>
    </row>
    <row r="8" s="24" customFormat="true" ht="15.75" hidden="false" customHeight="false" outlineLevel="0" collapsed="false">
      <c r="A8" s="492"/>
      <c r="B8" s="496" t="str">
        <f aca="false">LEFT(InputDataA_GeneralAssumptions!D92,1)</f>
      </c>
      <c r="C8" s="546" t="s">
        <v>185</v>
      </c>
      <c r="D8" s="547" t="s">
        <v>121</v>
      </c>
      <c r="E8" s="115" t="n">
        <f aca="false">InputDataA_GeneralAssumptions!I98</f>
      </c>
      <c r="F8" s="115" t="n">
        <f aca="false">InputDataA_GeneralAssumptions!J98</f>
      </c>
      <c r="G8" s="115" t="n">
        <f aca="false">InputDataA_GeneralAssumptions!K98</f>
      </c>
      <c r="H8" s="115" t="n">
        <f aca="false">InputDataA_GeneralAssumptions!L98</f>
      </c>
      <c r="I8" s="115" t="n">
        <f aca="false">InputDataA_GeneralAssumptions!M98</f>
      </c>
      <c r="J8" s="115" t="n">
        <f aca="false">InputDataA_GeneralAssumptions!N98</f>
      </c>
      <c r="K8" s="115" t="n">
        <f aca="false">InputDataA_GeneralAssumptions!O98</f>
      </c>
      <c r="L8" s="115" t="n">
        <f aca="false">InputDataA_GeneralAssumptions!P98</f>
      </c>
      <c r="M8" s="115" t="n">
        <f aca="false">InputDataA_GeneralAssumptions!Q98</f>
      </c>
      <c r="N8" s="115" t="n">
        <f aca="false">InputDataA_GeneralAssumptions!R98</f>
      </c>
      <c r="O8" s="115" t="n">
        <f aca="false">InputDataA_GeneralAssumptions!S98</f>
      </c>
      <c r="P8" s="115" t="n">
        <f aca="false">InputDataA_GeneralAssumptions!T98</f>
      </c>
      <c r="Q8" s="115" t="n">
        <f aca="false">InputDataA_GeneralAssumptions!U98</f>
      </c>
      <c r="R8" s="115" t="n">
        <f aca="false">InputDataA_GeneralAssumptions!V98</f>
      </c>
      <c r="S8" s="115" t="n">
        <f aca="false">InputDataA_GeneralAssumptions!W98</f>
      </c>
      <c r="T8" s="115" t="n">
        <f aca="false">InputDataA_GeneralAssumptions!X98</f>
      </c>
      <c r="U8" s="115" t="n">
        <f aca="false">InputDataA_GeneralAssumptions!Y98</f>
      </c>
      <c r="V8" s="115" t="n">
        <f aca="false">InputDataA_GeneralAssumptions!Z98</f>
      </c>
      <c r="W8" s="115" t="n">
        <f aca="false">InputDataA_GeneralAssumptions!AA98</f>
      </c>
      <c r="X8" s="115" t="n">
        <f aca="false">InputDataA_GeneralAssumptions!AB98</f>
      </c>
      <c r="Y8" s="115" t="n">
        <f aca="false">InputDataA_GeneralAssumptions!AC98</f>
      </c>
      <c r="Z8" s="115" t="n">
        <f aca="false">InputDataA_GeneralAssumptions!AD98</f>
      </c>
      <c r="AA8" s="115" t="n">
        <f aca="false">InputDataA_GeneralAssumptions!AE98</f>
      </c>
      <c r="AB8" s="115" t="n">
        <f aca="false">InputDataA_GeneralAssumptions!AF98</f>
      </c>
      <c r="AC8" s="115" t="n">
        <f aca="false">InputDataA_GeneralAssumptions!AG98</f>
      </c>
      <c r="AD8" s="115" t="n">
        <f aca="false">InputDataA_GeneralAssumptions!AH98</f>
      </c>
      <c r="AE8" s="115" t="n">
        <f aca="false">InputDataA_GeneralAssumptions!AI98</f>
      </c>
      <c r="AF8" s="115" t="n">
        <f aca="false">InputDataA_GeneralAssumptions!AJ98</f>
      </c>
      <c r="AG8" s="115" t="n">
        <f aca="false">InputDataA_GeneralAssumptions!AK98</f>
      </c>
      <c r="AH8" s="115" t="n">
        <f aca="false">InputDataA_GeneralAssumptions!AL98</f>
      </c>
      <c r="AI8" s="115" t="n">
        <f aca="false">InputDataA_GeneralAssumptions!AM98</f>
      </c>
      <c r="AJ8" s="115" t="n">
        <f aca="false">InputDataA_GeneralAssumptions!AN98</f>
      </c>
      <c r="AK8" s="115" t="str">
        <f aca="false">InputDataA_GeneralAssumptions!AO98</f>
      </c>
      <c r="AL8" s="115" t="str">
        <f aca="false">InputDataA_GeneralAssumptions!AP98</f>
      </c>
      <c r="AM8" s="115" t="str">
        <f aca="false">InputDataA_GeneralAssumptions!AQ98</f>
      </c>
      <c r="AN8" s="115" t="str">
        <f aca="false">InputDataA_GeneralAssumptions!AR98</f>
      </c>
      <c r="AO8" s="115" t="str">
        <f aca="false">InputDataA_GeneralAssumptions!AS98</f>
      </c>
      <c r="AP8" s="115" t="str">
        <f aca="false">InputDataA_GeneralAssumptions!AT98</f>
      </c>
      <c r="AQ8" s="115" t="str">
        <f aca="false">InputDataA_GeneralAssumptions!AU98</f>
      </c>
      <c r="AR8" s="115" t="str">
        <f aca="false">InputDataA_GeneralAssumptions!AV98</f>
      </c>
      <c r="AS8" s="115" t="str">
        <f aca="false">InputDataA_GeneralAssumptions!AW98</f>
      </c>
      <c r="AT8" s="115" t="str">
        <f aca="false">InputDataA_GeneralAssumptions!AX98</f>
      </c>
      <c r="AU8" s="115" t="str">
        <f aca="false">InputDataA_GeneralAssumptions!AY98</f>
      </c>
      <c r="AV8" s="115" t="str">
        <f aca="false">InputDataA_GeneralAssumptions!AZ98</f>
      </c>
      <c r="AW8" s="115" t="str">
        <f aca="false">InputDataA_GeneralAssumptions!BA98</f>
      </c>
      <c r="AX8" s="115" t="str">
        <f aca="false">InputDataA_GeneralAssumptions!BB98</f>
      </c>
      <c r="AY8" s="115" t="str">
        <f aca="false">InputDataA_GeneralAssumptions!BC98</f>
      </c>
      <c r="AZ8" s="115" t="str">
        <f aca="false">InputDataA_GeneralAssumptions!BD98</f>
      </c>
      <c r="BA8" s="115" t="str">
        <f aca="false">InputDataA_GeneralAssumptions!BE98</f>
      </c>
      <c r="BB8" s="115" t="str">
        <f aca="false">InputDataA_GeneralAssumptions!BF98</f>
      </c>
      <c r="BC8" s="115" t="str">
        <f aca="false">InputDataA_GeneralAssumptions!BG98</f>
      </c>
      <c r="BD8" s="115" t="str">
        <f aca="false">InputDataA_GeneralAssumptions!BH98</f>
      </c>
      <c r="BE8" s="115" t="str">
        <f aca="false">InputDataA_GeneralAssumptions!BI98</f>
      </c>
      <c r="BF8" s="115" t="str">
        <f aca="false">InputDataA_GeneralAssumptions!BJ98</f>
      </c>
      <c r="BG8" s="115" t="str">
        <f aca="false">InputDataA_GeneralAssumptions!BK98</f>
      </c>
      <c r="BH8" s="115" t="str">
        <f aca="false">InputDataA_GeneralAssumptions!BL98</f>
      </c>
      <c r="BI8" s="115" t="str">
        <f aca="false">InputDataA_GeneralAssumptions!BM98</f>
      </c>
      <c r="BJ8" s="115" t="str">
        <f aca="false">InputDataA_GeneralAssumptions!BN98</f>
      </c>
      <c r="BK8" s="115" t="str">
        <f aca="false">InputDataA_GeneralAssumptions!BO98</f>
      </c>
      <c r="BL8" s="115" t="str">
        <f aca="false">InputDataA_GeneralAssumptions!BP98</f>
      </c>
      <c r="BM8" s="115" t="str">
        <f aca="false">InputDataA_GeneralAssumptions!BQ98</f>
      </c>
      <c r="BN8" s="115" t="str">
        <f aca="false">InputDataA_GeneralAssumptions!BR98</f>
      </c>
      <c r="BO8" s="115" t="str">
        <f aca="false">InputDataA_GeneralAssumptions!BS98</f>
      </c>
      <c r="BP8" s="115" t="str">
        <f aca="false">InputDataA_GeneralAssumptions!BT98</f>
      </c>
      <c r="BQ8" s="115" t="str">
        <f aca="false">InputDataA_GeneralAssumptions!BU98</f>
      </c>
      <c r="BR8" s="115" t="str">
        <f aca="false">InputDataA_GeneralAssumptions!BV98</f>
      </c>
      <c r="BS8" s="115" t="str">
        <f aca="false">InputDataA_GeneralAssumptions!BW98</f>
      </c>
    </row>
    <row r="9" s="24" customFormat="true" ht="15.75" hidden="false" customHeight="false" outlineLevel="0" collapsed="false">
      <c r="A9" s="503" t="s">
        <v>1498</v>
      </c>
      <c r="B9" s="496" t="str">
        <f aca="false">LEFT(InputDataA_GeneralAssumptions!D92,1)</f>
      </c>
      <c r="C9" s="546" t="s">
        <v>192</v>
      </c>
      <c r="D9" s="547" t="s">
        <v>121</v>
      </c>
      <c r="E9" s="115" t="n">
        <f aca="false">InputDataA_GeneralAssumptions!I118</f>
      </c>
      <c r="F9" s="115" t="n">
        <f aca="false">InputDataA_GeneralAssumptions!J118</f>
      </c>
      <c r="G9" s="115" t="n">
        <f aca="false">InputDataA_GeneralAssumptions!K118</f>
      </c>
      <c r="H9" s="115" t="n">
        <f aca="false">InputDataA_GeneralAssumptions!L118</f>
      </c>
      <c r="I9" s="115" t="n">
        <f aca="false">InputDataA_GeneralAssumptions!M118</f>
      </c>
      <c r="J9" s="115" t="n">
        <f aca="false">InputDataA_GeneralAssumptions!N118</f>
      </c>
      <c r="K9" s="115" t="n">
        <f aca="false">InputDataA_GeneralAssumptions!O118</f>
      </c>
      <c r="L9" s="115" t="n">
        <f aca="false">InputDataA_GeneralAssumptions!P118</f>
      </c>
      <c r="M9" s="115" t="n">
        <f aca="false">InputDataA_GeneralAssumptions!Q118</f>
      </c>
      <c r="N9" s="115" t="n">
        <f aca="false">InputDataA_GeneralAssumptions!R118</f>
      </c>
      <c r="O9" s="115" t="n">
        <f aca="false">InputDataA_GeneralAssumptions!S118</f>
      </c>
      <c r="P9" s="115" t="n">
        <f aca="false">InputDataA_GeneralAssumptions!T118</f>
      </c>
      <c r="Q9" s="115" t="n">
        <f aca="false">InputDataA_GeneralAssumptions!U118</f>
      </c>
      <c r="R9" s="115" t="n">
        <f aca="false">InputDataA_GeneralAssumptions!V118</f>
      </c>
      <c r="S9" s="115" t="n">
        <f aca="false">InputDataA_GeneralAssumptions!W118</f>
      </c>
      <c r="T9" s="115" t="n">
        <f aca="false">InputDataA_GeneralAssumptions!X118</f>
      </c>
      <c r="U9" s="115" t="n">
        <f aca="false">InputDataA_GeneralAssumptions!Y118</f>
      </c>
      <c r="V9" s="115" t="n">
        <f aca="false">InputDataA_GeneralAssumptions!Z118</f>
      </c>
      <c r="W9" s="115" t="n">
        <f aca="false">InputDataA_GeneralAssumptions!AA118</f>
      </c>
      <c r="X9" s="115" t="n">
        <f aca="false">InputDataA_GeneralAssumptions!AB118</f>
      </c>
      <c r="Y9" s="115" t="n">
        <f aca="false">InputDataA_GeneralAssumptions!AC118</f>
      </c>
      <c r="Z9" s="115" t="n">
        <f aca="false">InputDataA_GeneralAssumptions!AD118</f>
      </c>
      <c r="AA9" s="115" t="n">
        <f aca="false">InputDataA_GeneralAssumptions!AE118</f>
      </c>
      <c r="AB9" s="115" t="n">
        <f aca="false">InputDataA_GeneralAssumptions!AF118</f>
      </c>
      <c r="AC9" s="115" t="n">
        <f aca="false">InputDataA_GeneralAssumptions!AG118</f>
      </c>
      <c r="AD9" s="115" t="n">
        <f aca="false">InputDataA_GeneralAssumptions!AH118</f>
      </c>
      <c r="AE9" s="115" t="n">
        <f aca="false">InputDataA_GeneralAssumptions!AI118</f>
      </c>
      <c r="AF9" s="115" t="n">
        <f aca="false">InputDataA_GeneralAssumptions!AJ118</f>
      </c>
      <c r="AG9" s="115" t="n">
        <f aca="false">InputDataA_GeneralAssumptions!AK118</f>
      </c>
      <c r="AH9" s="115" t="n">
        <f aca="false">InputDataA_GeneralAssumptions!AL118</f>
      </c>
      <c r="AI9" s="115" t="n">
        <f aca="false">InputDataA_GeneralAssumptions!AM118</f>
      </c>
      <c r="AJ9" s="115" t="n">
        <f aca="false">InputDataA_GeneralAssumptions!AN118</f>
      </c>
      <c r="AK9" s="115" t="e">
        <f aca="false">InputDataA_GeneralAssumptions!AO118</f>
      </c>
      <c r="AL9" s="115" t="e">
        <f aca="false">InputDataA_GeneralAssumptions!AP118</f>
      </c>
      <c r="AM9" s="115" t="e">
        <f aca="false">InputDataA_GeneralAssumptions!AQ118</f>
      </c>
      <c r="AN9" s="115" t="e">
        <f aca="false">InputDataA_GeneralAssumptions!AR118</f>
      </c>
      <c r="AO9" s="115" t="e">
        <f aca="false">InputDataA_GeneralAssumptions!AS118</f>
      </c>
      <c r="AP9" s="115" t="e">
        <f aca="false">InputDataA_GeneralAssumptions!AT118</f>
      </c>
      <c r="AQ9" s="115" t="e">
        <f aca="false">InputDataA_GeneralAssumptions!AU118</f>
      </c>
      <c r="AR9" s="115" t="e">
        <f aca="false">InputDataA_GeneralAssumptions!AV118</f>
      </c>
      <c r="AS9" s="115" t="e">
        <f aca="false">InputDataA_GeneralAssumptions!AW118</f>
      </c>
      <c r="AT9" s="115" t="e">
        <f aca="false">InputDataA_GeneralAssumptions!AX118</f>
      </c>
      <c r="AU9" s="115" t="e">
        <f aca="false">InputDataA_GeneralAssumptions!AY118</f>
      </c>
      <c r="AV9" s="115" t="e">
        <f aca="false">InputDataA_GeneralAssumptions!AZ118</f>
      </c>
      <c r="AW9" s="115" t="e">
        <f aca="false">InputDataA_GeneralAssumptions!BA118</f>
      </c>
      <c r="AX9" s="115" t="e">
        <f aca="false">InputDataA_GeneralAssumptions!BB118</f>
      </c>
      <c r="AY9" s="115" t="e">
        <f aca="false">InputDataA_GeneralAssumptions!BC118</f>
      </c>
      <c r="AZ9" s="115" t="e">
        <f aca="false">InputDataA_GeneralAssumptions!BD118</f>
      </c>
      <c r="BA9" s="115" t="e">
        <f aca="false">InputDataA_GeneralAssumptions!BE118</f>
      </c>
      <c r="BB9" s="115" t="e">
        <f aca="false">InputDataA_GeneralAssumptions!BF118</f>
      </c>
      <c r="BC9" s="115" t="e">
        <f aca="false">InputDataA_GeneralAssumptions!BG118</f>
      </c>
      <c r="BD9" s="115" t="e">
        <f aca="false">InputDataA_GeneralAssumptions!BH118</f>
      </c>
      <c r="BE9" s="115" t="e">
        <f aca="false">InputDataA_GeneralAssumptions!BI118</f>
      </c>
      <c r="BF9" s="115" t="e">
        <f aca="false">InputDataA_GeneralAssumptions!BJ118</f>
      </c>
      <c r="BG9" s="115" t="e">
        <f aca="false">InputDataA_GeneralAssumptions!BK118</f>
      </c>
      <c r="BH9" s="115" t="e">
        <f aca="false">InputDataA_GeneralAssumptions!BL118</f>
      </c>
      <c r="BI9" s="115" t="e">
        <f aca="false">InputDataA_GeneralAssumptions!BM118</f>
      </c>
      <c r="BJ9" s="115" t="e">
        <f aca="false">InputDataA_GeneralAssumptions!BN118</f>
      </c>
      <c r="BK9" s="115" t="e">
        <f aca="false">InputDataA_GeneralAssumptions!BO118</f>
      </c>
      <c r="BL9" s="115" t="e">
        <f aca="false">InputDataA_GeneralAssumptions!BP118</f>
      </c>
      <c r="BM9" s="115" t="e">
        <f aca="false">InputDataA_GeneralAssumptions!BQ118</f>
      </c>
      <c r="BN9" s="115" t="e">
        <f aca="false">InputDataA_GeneralAssumptions!BR118</f>
      </c>
      <c r="BO9" s="115" t="e">
        <f aca="false">InputDataA_GeneralAssumptions!BS118</f>
      </c>
      <c r="BP9" s="115" t="e">
        <f aca="false">InputDataA_GeneralAssumptions!BT118</f>
      </c>
      <c r="BQ9" s="115" t="e">
        <f aca="false">InputDataA_GeneralAssumptions!BU118</f>
      </c>
      <c r="BR9" s="115" t="e">
        <f aca="false">InputDataA_GeneralAssumptions!BV118</f>
      </c>
      <c r="BS9" s="115" t="e">
        <f aca="false">InputDataA_GeneralAssumptions!BW118</f>
      </c>
    </row>
    <row r="10" s="24" customFormat="true" ht="15.75" hidden="false" customHeight="false" outlineLevel="0" collapsed="false">
      <c r="A10" s="492"/>
      <c r="B10" s="496" t="str">
        <f aca="false">LEFT(InputDataB_ModelSpecAssumptions!D8,1)</f>
      </c>
      <c r="C10" s="546" t="s">
        <v>240</v>
      </c>
      <c r="D10" s="547" t="s">
        <v>100</v>
      </c>
      <c r="E10" s="115" t="n">
        <f aca="false">InputDataB_ModelSpecAssumptions!I10</f>
      </c>
      <c r="F10" s="115" t="n">
        <f aca="false">InputDataB_ModelSpecAssumptions!J10</f>
      </c>
      <c r="G10" s="115" t="n">
        <f aca="false">InputDataB_ModelSpecAssumptions!K10</f>
      </c>
      <c r="H10" s="115" t="n">
        <f aca="false">InputDataB_ModelSpecAssumptions!L10</f>
      </c>
      <c r="I10" s="115" t="n">
        <f aca="false">InputDataB_ModelSpecAssumptions!M10</f>
      </c>
      <c r="J10" s="115" t="n">
        <f aca="false">InputDataB_ModelSpecAssumptions!N10</f>
      </c>
      <c r="K10" s="115" t="n">
        <f aca="false">InputDataB_ModelSpecAssumptions!O10</f>
      </c>
      <c r="L10" s="115" t="n">
        <f aca="false">InputDataB_ModelSpecAssumptions!P10</f>
      </c>
      <c r="M10" s="115" t="n">
        <f aca="false">InputDataB_ModelSpecAssumptions!Q10</f>
      </c>
      <c r="N10" s="115" t="n">
        <f aca="false">InputDataB_ModelSpecAssumptions!R10</f>
      </c>
      <c r="O10" s="115" t="n">
        <f aca="false">InputDataB_ModelSpecAssumptions!S10</f>
      </c>
      <c r="P10" s="115" t="n">
        <f aca="false">InputDataB_ModelSpecAssumptions!T10</f>
      </c>
      <c r="Q10" s="115" t="n">
        <f aca="false">InputDataB_ModelSpecAssumptions!U10</f>
      </c>
      <c r="R10" s="115" t="n">
        <f aca="false">InputDataB_ModelSpecAssumptions!V10</f>
      </c>
      <c r="S10" s="115" t="n">
        <f aca="false">InputDataB_ModelSpecAssumptions!W10</f>
      </c>
      <c r="T10" s="115" t="n">
        <f aca="false">InputDataB_ModelSpecAssumptions!X10</f>
      </c>
      <c r="U10" s="115" t="n">
        <f aca="false">InputDataB_ModelSpecAssumptions!Y10</f>
      </c>
      <c r="V10" s="115" t="n">
        <f aca="false">InputDataB_ModelSpecAssumptions!Z10</f>
      </c>
      <c r="W10" s="115" t="n">
        <f aca="false">InputDataB_ModelSpecAssumptions!AA10</f>
      </c>
      <c r="X10" s="115" t="n">
        <f aca="false">InputDataB_ModelSpecAssumptions!AB10</f>
      </c>
      <c r="Y10" s="115" t="n">
        <f aca="false">InputDataB_ModelSpecAssumptions!AC10</f>
      </c>
      <c r="Z10" s="115" t="n">
        <f aca="false">InputDataB_ModelSpecAssumptions!AD10</f>
      </c>
      <c r="AA10" s="115" t="n">
        <f aca="false">InputDataB_ModelSpecAssumptions!AE10</f>
      </c>
      <c r="AB10" s="115" t="n">
        <f aca="false">InputDataB_ModelSpecAssumptions!AF10</f>
      </c>
      <c r="AC10" s="115" t="n">
        <f aca="false">InputDataB_ModelSpecAssumptions!AG10</f>
      </c>
      <c r="AD10" s="115" t="n">
        <f aca="false">InputDataB_ModelSpecAssumptions!AH10</f>
      </c>
      <c r="AE10" s="115" t="n">
        <f aca="false">InputDataB_ModelSpecAssumptions!AI10</f>
      </c>
      <c r="AF10" s="115" t="n">
        <f aca="false">InputDataB_ModelSpecAssumptions!AJ10</f>
      </c>
      <c r="AG10" s="115" t="n">
        <f aca="false">InputDataB_ModelSpecAssumptions!AK10</f>
      </c>
      <c r="AH10" s="115" t="n">
        <f aca="false">InputDataB_ModelSpecAssumptions!AL10</f>
      </c>
      <c r="AI10" s="115" t="n">
        <f aca="false">InputDataB_ModelSpecAssumptions!AM10</f>
      </c>
      <c r="AJ10" s="115" t="n">
        <f aca="false">InputDataB_ModelSpecAssumptions!AN10</f>
      </c>
      <c r="AK10" s="115" t="n">
        <f aca="false">InputDataB_ModelSpecAssumptions!AO10</f>
      </c>
      <c r="AL10" s="115" t="n">
        <f aca="false">InputDataB_ModelSpecAssumptions!AP10</f>
      </c>
      <c r="AM10" s="115" t="n">
        <f aca="false">InputDataB_ModelSpecAssumptions!AQ10</f>
      </c>
      <c r="AN10" s="115" t="n">
        <f aca="false">InputDataB_ModelSpecAssumptions!AR10</f>
      </c>
      <c r="AO10" s="115" t="n">
        <f aca="false">InputDataB_ModelSpecAssumptions!AS10</f>
      </c>
      <c r="AP10" s="115" t="n">
        <f aca="false">InputDataB_ModelSpecAssumptions!AT10</f>
      </c>
      <c r="AQ10" s="115" t="n">
        <f aca="false">InputDataB_ModelSpecAssumptions!AU10</f>
      </c>
      <c r="AR10" s="115" t="n">
        <f aca="false">InputDataB_ModelSpecAssumptions!AV10</f>
      </c>
      <c r="AS10" s="115" t="n">
        <f aca="false">InputDataB_ModelSpecAssumptions!AW10</f>
      </c>
      <c r="AT10" s="115" t="n">
        <f aca="false">InputDataB_ModelSpecAssumptions!AX10</f>
      </c>
      <c r="AU10" s="115" t="n">
        <f aca="false">InputDataB_ModelSpecAssumptions!AY10</f>
      </c>
      <c r="AV10" s="115" t="n">
        <f aca="false">InputDataB_ModelSpecAssumptions!AZ10</f>
      </c>
      <c r="AW10" s="115" t="n">
        <f aca="false">InputDataB_ModelSpecAssumptions!BA10</f>
      </c>
      <c r="AX10" s="115" t="n">
        <f aca="false">InputDataB_ModelSpecAssumptions!BB10</f>
      </c>
      <c r="AY10" s="115" t="n">
        <f aca="false">InputDataB_ModelSpecAssumptions!BC10</f>
      </c>
      <c r="AZ10" s="115" t="n">
        <f aca="false">InputDataB_ModelSpecAssumptions!BD10</f>
      </c>
      <c r="BA10" s="115" t="n">
        <f aca="false">InputDataB_ModelSpecAssumptions!BE10</f>
      </c>
      <c r="BB10" s="115" t="n">
        <f aca="false">InputDataB_ModelSpecAssumptions!BF10</f>
      </c>
      <c r="BC10" s="115" t="n">
        <f aca="false">InputDataB_ModelSpecAssumptions!BG10</f>
      </c>
      <c r="BD10" s="115" t="n">
        <f aca="false">InputDataB_ModelSpecAssumptions!BH10</f>
      </c>
      <c r="BE10" s="115" t="n">
        <f aca="false">InputDataB_ModelSpecAssumptions!BI10</f>
      </c>
      <c r="BF10" s="115" t="n">
        <f aca="false">InputDataB_ModelSpecAssumptions!BJ10</f>
      </c>
      <c r="BG10" s="115" t="n">
        <f aca="false">InputDataB_ModelSpecAssumptions!BK10</f>
      </c>
      <c r="BH10" s="115" t="n">
        <f aca="false">InputDataB_ModelSpecAssumptions!BL10</f>
      </c>
      <c r="BI10" s="115" t="n">
        <f aca="false">InputDataB_ModelSpecAssumptions!BM10</f>
      </c>
      <c r="BJ10" s="115" t="n">
        <f aca="false">InputDataB_ModelSpecAssumptions!BN10</f>
      </c>
      <c r="BK10" s="115" t="n">
        <f aca="false">InputDataB_ModelSpecAssumptions!BO10</f>
      </c>
      <c r="BL10" s="115" t="n">
        <f aca="false">InputDataB_ModelSpecAssumptions!BP10</f>
      </c>
      <c r="BM10" s="115" t="n">
        <f aca="false">InputDataB_ModelSpecAssumptions!BQ10</f>
      </c>
      <c r="BN10" s="115" t="n">
        <f aca="false">InputDataB_ModelSpecAssumptions!BR10</f>
      </c>
      <c r="BO10" s="115" t="n">
        <f aca="false">InputDataB_ModelSpecAssumptions!BS10</f>
      </c>
      <c r="BP10" s="115" t="n">
        <f aca="false">InputDataB_ModelSpecAssumptions!BT10</f>
      </c>
      <c r="BQ10" s="115" t="n">
        <f aca="false">InputDataB_ModelSpecAssumptions!BU10</f>
      </c>
      <c r="BR10" s="115" t="n">
        <f aca="false">InputDataB_ModelSpecAssumptions!BV10</f>
      </c>
      <c r="BS10" s="115" t="n">
        <f aca="false">InputDataB_ModelSpecAssumptions!BW10</f>
      </c>
    </row>
    <row r="11" s="24" customFormat="true" ht="15.75" hidden="false" customHeight="false" outlineLevel="0" collapsed="false">
      <c r="A11" s="492" t="s">
        <v>1498</v>
      </c>
      <c r="B11" s="496" t="str">
        <f aca="false">LEFT(InputDataA_GeneralAssumptions!D92,1)</f>
      </c>
      <c r="C11" s="548" t="s">
        <v>1499</v>
      </c>
      <c r="D11" s="547" t="s">
        <v>1500</v>
      </c>
      <c r="E11" s="115" t="n">
        <f aca="false">InputDataA_GeneralAssumptions!I107</f>
      </c>
      <c r="F11" s="115" t="n">
        <f aca="false">InputDataA_GeneralAssumptions!J107</f>
      </c>
      <c r="G11" s="115" t="n">
        <f aca="false">InputDataA_GeneralAssumptions!K107</f>
      </c>
      <c r="H11" s="115" t="n">
        <f aca="false">InputDataA_GeneralAssumptions!L107</f>
      </c>
      <c r="I11" s="115" t="n">
        <f aca="false">InputDataA_GeneralAssumptions!M107</f>
      </c>
      <c r="J11" s="115" t="n">
        <f aca="false">InputDataA_GeneralAssumptions!N107</f>
      </c>
      <c r="K11" s="115" t="n">
        <f aca="false">InputDataA_GeneralAssumptions!O107</f>
      </c>
      <c r="L11" s="115" t="n">
        <f aca="false">InputDataA_GeneralAssumptions!P107</f>
      </c>
      <c r="M11" s="115" t="n">
        <f aca="false">InputDataA_GeneralAssumptions!Q107</f>
      </c>
      <c r="N11" s="115" t="n">
        <f aca="false">InputDataA_GeneralAssumptions!R107</f>
      </c>
      <c r="O11" s="115" t="n">
        <f aca="false">InputDataA_GeneralAssumptions!S107</f>
      </c>
      <c r="P11" s="115" t="n">
        <f aca="false">InputDataA_GeneralAssumptions!T107</f>
      </c>
      <c r="Q11" s="115" t="n">
        <f aca="false">InputDataA_GeneralAssumptions!U107</f>
      </c>
      <c r="R11" s="115" t="n">
        <f aca="false">InputDataA_GeneralAssumptions!V107</f>
      </c>
      <c r="S11" s="115" t="n">
        <f aca="false">InputDataA_GeneralAssumptions!W107</f>
      </c>
      <c r="T11" s="115" t="n">
        <f aca="false">InputDataA_GeneralAssumptions!X107</f>
      </c>
      <c r="U11" s="115" t="n">
        <f aca="false">InputDataA_GeneralAssumptions!Y107</f>
      </c>
      <c r="V11" s="115" t="n">
        <f aca="false">InputDataA_GeneralAssumptions!Z107</f>
      </c>
      <c r="W11" s="115" t="n">
        <f aca="false">InputDataA_GeneralAssumptions!AA107</f>
      </c>
      <c r="X11" s="115" t="n">
        <f aca="false">InputDataA_GeneralAssumptions!AB107</f>
      </c>
      <c r="Y11" s="115" t="n">
        <f aca="false">InputDataA_GeneralAssumptions!AC107</f>
      </c>
      <c r="Z11" s="115" t="n">
        <f aca="false">InputDataA_GeneralAssumptions!AD107</f>
      </c>
      <c r="AA11" s="115" t="n">
        <f aca="false">InputDataA_GeneralAssumptions!AE107</f>
      </c>
      <c r="AB11" s="115" t="n">
        <f aca="false">InputDataA_GeneralAssumptions!AF107</f>
      </c>
      <c r="AC11" s="115" t="n">
        <f aca="false">InputDataA_GeneralAssumptions!AG107</f>
      </c>
      <c r="AD11" s="115" t="n">
        <f aca="false">InputDataA_GeneralAssumptions!AH107</f>
      </c>
      <c r="AE11" s="115" t="n">
        <f aca="false">InputDataA_GeneralAssumptions!AI107</f>
      </c>
      <c r="AF11" s="115" t="n">
        <f aca="false">InputDataA_GeneralAssumptions!AJ107</f>
      </c>
      <c r="AG11" s="115" t="n">
        <f aca="false">InputDataA_GeneralAssumptions!AK107</f>
      </c>
      <c r="AH11" s="115" t="n">
        <f aca="false">InputDataA_GeneralAssumptions!AL107</f>
      </c>
      <c r="AI11" s="115" t="n">
        <f aca="false">InputDataA_GeneralAssumptions!AM107</f>
      </c>
      <c r="AJ11" s="115" t="n">
        <f aca="false">InputDataA_GeneralAssumptions!AN107</f>
      </c>
      <c r="AK11" s="115" t="str">
        <f aca="false">InputDataA_GeneralAssumptions!AO107</f>
      </c>
      <c r="AL11" s="115" t="str">
        <f aca="false">InputDataA_GeneralAssumptions!AP107</f>
      </c>
      <c r="AM11" s="115" t="str">
        <f aca="false">InputDataA_GeneralAssumptions!AQ107</f>
      </c>
      <c r="AN11" s="115" t="str">
        <f aca="false">InputDataA_GeneralAssumptions!AR107</f>
      </c>
      <c r="AO11" s="115" t="str">
        <f aca="false">InputDataA_GeneralAssumptions!AS107</f>
      </c>
      <c r="AP11" s="115" t="str">
        <f aca="false">InputDataA_GeneralAssumptions!AT107</f>
      </c>
      <c r="AQ11" s="115" t="str">
        <f aca="false">InputDataA_GeneralAssumptions!AU107</f>
      </c>
      <c r="AR11" s="115" t="str">
        <f aca="false">InputDataA_GeneralAssumptions!AV107</f>
      </c>
      <c r="AS11" s="115" t="str">
        <f aca="false">InputDataA_GeneralAssumptions!AW107</f>
      </c>
      <c r="AT11" s="115" t="str">
        <f aca="false">InputDataA_GeneralAssumptions!AX107</f>
      </c>
      <c r="AU11" s="115" t="str">
        <f aca="false">InputDataA_GeneralAssumptions!AY107</f>
      </c>
      <c r="AV11" s="115" t="str">
        <f aca="false">InputDataA_GeneralAssumptions!AZ107</f>
      </c>
      <c r="AW11" s="115" t="str">
        <f aca="false">InputDataA_GeneralAssumptions!BA107</f>
      </c>
      <c r="AX11" s="115" t="str">
        <f aca="false">InputDataA_GeneralAssumptions!BB107</f>
      </c>
      <c r="AY11" s="115" t="str">
        <f aca="false">InputDataA_GeneralAssumptions!BC107</f>
      </c>
      <c r="AZ11" s="115" t="str">
        <f aca="false">InputDataA_GeneralAssumptions!BD107</f>
      </c>
      <c r="BA11" s="115" t="str">
        <f aca="false">InputDataA_GeneralAssumptions!BE107</f>
      </c>
      <c r="BB11" s="115" t="str">
        <f aca="false">InputDataA_GeneralAssumptions!BF107</f>
      </c>
      <c r="BC11" s="115" t="str">
        <f aca="false">InputDataA_GeneralAssumptions!BG107</f>
      </c>
      <c r="BD11" s="115" t="str">
        <f aca="false">InputDataA_GeneralAssumptions!BH107</f>
      </c>
      <c r="BE11" s="115" t="str">
        <f aca="false">InputDataA_GeneralAssumptions!BI107</f>
      </c>
      <c r="BF11" s="115" t="str">
        <f aca="false">InputDataA_GeneralAssumptions!BJ107</f>
      </c>
      <c r="BG11" s="115" t="str">
        <f aca="false">InputDataA_GeneralAssumptions!BK107</f>
      </c>
      <c r="BH11" s="115" t="str">
        <f aca="false">InputDataA_GeneralAssumptions!BL107</f>
      </c>
      <c r="BI11" s="115" t="str">
        <f aca="false">InputDataA_GeneralAssumptions!BM107</f>
      </c>
      <c r="BJ11" s="115" t="str">
        <f aca="false">InputDataA_GeneralAssumptions!BN107</f>
      </c>
      <c r="BK11" s="115" t="str">
        <f aca="false">InputDataA_GeneralAssumptions!BO107</f>
      </c>
      <c r="BL11" s="115" t="str">
        <f aca="false">InputDataA_GeneralAssumptions!BP107</f>
      </c>
      <c r="BM11" s="115" t="str">
        <f aca="false">InputDataA_GeneralAssumptions!BQ107</f>
      </c>
      <c r="BN11" s="115" t="str">
        <f aca="false">InputDataA_GeneralAssumptions!BR107</f>
      </c>
      <c r="BO11" s="115" t="str">
        <f aca="false">InputDataA_GeneralAssumptions!BS107</f>
      </c>
      <c r="BP11" s="115" t="str">
        <f aca="false">InputDataA_GeneralAssumptions!BT107</f>
      </c>
      <c r="BQ11" s="115" t="str">
        <f aca="false">InputDataA_GeneralAssumptions!BU107</f>
      </c>
      <c r="BR11" s="115" t="str">
        <f aca="false">InputDataA_GeneralAssumptions!BV107</f>
      </c>
      <c r="BS11" s="115" t="str">
        <f aca="false">InputDataA_GeneralAssumptions!BW107</f>
      </c>
    </row>
    <row r="12" customFormat="false" ht="15.75" hidden="false" customHeight="false" outlineLevel="0" collapsed="false">
      <c r="B12" s="496" t="str">
        <f aca="false">LEFT(InputDataA_GeneralAssumptions!D39,1)</f>
      </c>
      <c r="C12" s="546" t="s">
        <v>1501</v>
      </c>
      <c r="D12" s="547" t="s">
        <v>100</v>
      </c>
      <c r="E12" s="115" t="n">
        <f aca="false">InputDataA_GeneralAssumptions!I45</f>
      </c>
      <c r="F12" s="115" t="n">
        <f aca="false">InputDataA_GeneralAssumptions!J45</f>
      </c>
      <c r="G12" s="115" t="n">
        <f aca="false">InputDataA_GeneralAssumptions!K45</f>
      </c>
      <c r="H12" s="115" t="n">
        <f aca="false">InputDataA_GeneralAssumptions!L45</f>
      </c>
      <c r="I12" s="115" t="n">
        <f aca="false">InputDataA_GeneralAssumptions!M45</f>
      </c>
      <c r="J12" s="115" t="n">
        <f aca="false">InputDataA_GeneralAssumptions!N45</f>
      </c>
      <c r="K12" s="115" t="n">
        <f aca="false">InputDataA_GeneralAssumptions!O45</f>
      </c>
      <c r="L12" s="115" t="n">
        <f aca="false">InputDataA_GeneralAssumptions!P45</f>
      </c>
      <c r="M12" s="115" t="n">
        <f aca="false">InputDataA_GeneralAssumptions!Q45</f>
      </c>
      <c r="N12" s="115" t="n">
        <f aca="false">InputDataA_GeneralAssumptions!R45</f>
      </c>
      <c r="O12" s="115" t="n">
        <f aca="false">InputDataA_GeneralAssumptions!S45</f>
      </c>
      <c r="P12" s="115" t="n">
        <f aca="false">InputDataA_GeneralAssumptions!T45</f>
      </c>
      <c r="Q12" s="115" t="n">
        <f aca="false">InputDataA_GeneralAssumptions!U45</f>
      </c>
      <c r="R12" s="115" t="n">
        <f aca="false">InputDataA_GeneralAssumptions!V45</f>
      </c>
      <c r="S12" s="115" t="n">
        <f aca="false">InputDataA_GeneralAssumptions!W45</f>
      </c>
      <c r="T12" s="115" t="n">
        <f aca="false">InputDataA_GeneralAssumptions!X45</f>
      </c>
      <c r="U12" s="115" t="n">
        <f aca="false">InputDataA_GeneralAssumptions!Y45</f>
      </c>
      <c r="V12" s="115" t="n">
        <f aca="false">InputDataA_GeneralAssumptions!Z45</f>
      </c>
      <c r="W12" s="115" t="n">
        <f aca="false">InputDataA_GeneralAssumptions!AA45</f>
      </c>
      <c r="X12" s="115" t="n">
        <f aca="false">InputDataA_GeneralAssumptions!AB45</f>
      </c>
      <c r="Y12" s="115" t="n">
        <f aca="false">InputDataA_GeneralAssumptions!AC45</f>
      </c>
      <c r="Z12" s="115" t="n">
        <f aca="false">InputDataA_GeneralAssumptions!AD45</f>
      </c>
      <c r="AA12" s="115" t="n">
        <f aca="false">InputDataA_GeneralAssumptions!AE45</f>
      </c>
      <c r="AB12" s="115" t="n">
        <f aca="false">InputDataA_GeneralAssumptions!AF45</f>
      </c>
      <c r="AC12" s="115" t="n">
        <f aca="false">InputDataA_GeneralAssumptions!AG45</f>
      </c>
      <c r="AD12" s="115" t="n">
        <f aca="false">InputDataA_GeneralAssumptions!AH45</f>
      </c>
      <c r="AE12" s="115" t="n">
        <f aca="false">InputDataA_GeneralAssumptions!AI45</f>
      </c>
      <c r="AF12" s="115" t="n">
        <f aca="false">InputDataA_GeneralAssumptions!AJ45</f>
      </c>
      <c r="AG12" s="115" t="n">
        <f aca="false">InputDataA_GeneralAssumptions!AK45</f>
      </c>
      <c r="AH12" s="115" t="n">
        <f aca="false">InputDataA_GeneralAssumptions!AL45</f>
      </c>
      <c r="AI12" s="115" t="n">
        <f aca="false">InputDataA_GeneralAssumptions!AM45</f>
      </c>
      <c r="AJ12" s="115" t="n">
        <f aca="false">InputDataA_GeneralAssumptions!AN45</f>
      </c>
      <c r="AK12" s="115" t="n">
        <f aca="false">InputDataA_GeneralAssumptions!AO45</f>
      </c>
      <c r="AL12" s="115" t="n">
        <f aca="false">InputDataA_GeneralAssumptions!AP45</f>
      </c>
      <c r="AM12" s="115" t="n">
        <f aca="false">InputDataA_GeneralAssumptions!AQ45</f>
      </c>
      <c r="AN12" s="115" t="n">
        <f aca="false">InputDataA_GeneralAssumptions!AR45</f>
      </c>
      <c r="AO12" s="115" t="n">
        <f aca="false">InputDataA_GeneralAssumptions!AS45</f>
      </c>
      <c r="AP12" s="115" t="n">
        <f aca="false">InputDataA_GeneralAssumptions!AT45</f>
      </c>
      <c r="AQ12" s="115" t="n">
        <f aca="false">InputDataA_GeneralAssumptions!AU45</f>
      </c>
      <c r="AR12" s="115" t="n">
        <f aca="false">InputDataA_GeneralAssumptions!AV45</f>
      </c>
      <c r="AS12" s="115" t="n">
        <f aca="false">InputDataA_GeneralAssumptions!AW45</f>
      </c>
      <c r="AT12" s="115" t="n">
        <f aca="false">InputDataA_GeneralAssumptions!AX45</f>
      </c>
      <c r="AU12" s="115" t="n">
        <f aca="false">InputDataA_GeneralAssumptions!AY45</f>
      </c>
      <c r="AV12" s="115" t="n">
        <f aca="false">InputDataA_GeneralAssumptions!AZ45</f>
      </c>
      <c r="AW12" s="115" t="n">
        <f aca="false">InputDataA_GeneralAssumptions!BA45</f>
      </c>
      <c r="AX12" s="115" t="n">
        <f aca="false">InputDataA_GeneralAssumptions!BB45</f>
      </c>
      <c r="AY12" s="115" t="n">
        <f aca="false">InputDataA_GeneralAssumptions!BC45</f>
      </c>
      <c r="AZ12" s="115" t="n">
        <f aca="false">InputDataA_GeneralAssumptions!BD45</f>
      </c>
      <c r="BA12" s="115" t="n">
        <f aca="false">InputDataA_GeneralAssumptions!BE45</f>
      </c>
      <c r="BB12" s="115" t="n">
        <f aca="false">InputDataA_GeneralAssumptions!BF45</f>
      </c>
      <c r="BC12" s="115" t="n">
        <f aca="false">InputDataA_GeneralAssumptions!BG45</f>
      </c>
      <c r="BD12" s="115" t="n">
        <f aca="false">InputDataA_GeneralAssumptions!BH45</f>
      </c>
      <c r="BE12" s="115" t="n">
        <f aca="false">InputDataA_GeneralAssumptions!BI45</f>
      </c>
      <c r="BF12" s="115" t="n">
        <f aca="false">InputDataA_GeneralAssumptions!BJ45</f>
      </c>
      <c r="BG12" s="115" t="n">
        <f aca="false">InputDataA_GeneralAssumptions!BK45</f>
      </c>
      <c r="BH12" s="115" t="n">
        <f aca="false">InputDataA_GeneralAssumptions!BL45</f>
      </c>
      <c r="BI12" s="115" t="n">
        <f aca="false">InputDataA_GeneralAssumptions!BM45</f>
      </c>
      <c r="BJ12" s="115" t="n">
        <f aca="false">InputDataA_GeneralAssumptions!BN45</f>
      </c>
      <c r="BK12" s="115" t="n">
        <f aca="false">InputDataA_GeneralAssumptions!BO45</f>
      </c>
      <c r="BL12" s="115" t="n">
        <f aca="false">InputDataA_GeneralAssumptions!BP45</f>
      </c>
      <c r="BM12" s="115" t="n">
        <f aca="false">InputDataA_GeneralAssumptions!BQ45</f>
      </c>
      <c r="BN12" s="115" t="n">
        <f aca="false">InputDataA_GeneralAssumptions!BR45</f>
      </c>
      <c r="BO12" s="115" t="n">
        <f aca="false">InputDataA_GeneralAssumptions!BS45</f>
      </c>
      <c r="BP12" s="115" t="n">
        <f aca="false">InputDataA_GeneralAssumptions!BT45</f>
      </c>
      <c r="BQ12" s="115" t="n">
        <f aca="false">InputDataA_GeneralAssumptions!BU45</f>
      </c>
      <c r="BR12" s="115" t="n">
        <f aca="false">InputDataA_GeneralAssumptions!BV45</f>
      </c>
      <c r="BS12" s="115" t="n">
        <f aca="false">InputDataA_GeneralAssumptions!BW45</f>
      </c>
    </row>
    <row r="13" customFormat="false" ht="15.75" hidden="false" customHeight="false" outlineLevel="0" collapsed="false">
      <c r="B13" s="496" t="str">
        <f aca="false">LEFT(InputDataA_GeneralAssumptions!D39,1)</f>
      </c>
      <c r="C13" s="546" t="s">
        <v>1502</v>
      </c>
      <c r="D13" s="547" t="s">
        <v>100</v>
      </c>
      <c r="E13" s="115" t="n">
        <f aca="false">InputDataA_GeneralAssumptions!I54</f>
      </c>
      <c r="F13" s="115" t="n">
        <f aca="false">InputDataA_GeneralAssumptions!J54</f>
      </c>
      <c r="G13" s="115" t="n">
        <f aca="false">InputDataA_GeneralAssumptions!K54</f>
      </c>
      <c r="H13" s="115" t="n">
        <f aca="false">InputDataA_GeneralAssumptions!L54</f>
      </c>
      <c r="I13" s="115" t="n">
        <f aca="false">InputDataA_GeneralAssumptions!M54</f>
      </c>
      <c r="J13" s="115" t="n">
        <f aca="false">InputDataA_GeneralAssumptions!N54</f>
      </c>
      <c r="K13" s="115" t="n">
        <f aca="false">InputDataA_GeneralAssumptions!O54</f>
      </c>
      <c r="L13" s="115" t="n">
        <f aca="false">InputDataA_GeneralAssumptions!P54</f>
      </c>
      <c r="M13" s="115" t="n">
        <f aca="false">InputDataA_GeneralAssumptions!Q54</f>
      </c>
      <c r="N13" s="115" t="n">
        <f aca="false">InputDataA_GeneralAssumptions!R54</f>
      </c>
      <c r="O13" s="115" t="n">
        <f aca="false">InputDataA_GeneralAssumptions!S54</f>
      </c>
      <c r="P13" s="115" t="n">
        <f aca="false">InputDataA_GeneralAssumptions!T54</f>
      </c>
      <c r="Q13" s="115" t="n">
        <f aca="false">InputDataA_GeneralAssumptions!U54</f>
      </c>
      <c r="R13" s="115" t="n">
        <f aca="false">InputDataA_GeneralAssumptions!V54</f>
      </c>
      <c r="S13" s="115" t="n">
        <f aca="false">InputDataA_GeneralAssumptions!W54</f>
      </c>
      <c r="T13" s="115" t="n">
        <f aca="false">InputDataA_GeneralAssumptions!X54</f>
      </c>
      <c r="U13" s="115" t="n">
        <f aca="false">InputDataA_GeneralAssumptions!Y54</f>
      </c>
      <c r="V13" s="115" t="n">
        <f aca="false">InputDataA_GeneralAssumptions!Z54</f>
      </c>
      <c r="W13" s="115" t="n">
        <f aca="false">InputDataA_GeneralAssumptions!AA54</f>
      </c>
      <c r="X13" s="115" t="n">
        <f aca="false">InputDataA_GeneralAssumptions!AB54</f>
      </c>
      <c r="Y13" s="115" t="n">
        <f aca="false">InputDataA_GeneralAssumptions!AC54</f>
      </c>
      <c r="Z13" s="115" t="n">
        <f aca="false">InputDataA_GeneralAssumptions!AD54</f>
      </c>
      <c r="AA13" s="115" t="n">
        <f aca="false">InputDataA_GeneralAssumptions!AE54</f>
      </c>
      <c r="AB13" s="115" t="n">
        <f aca="false">InputDataA_GeneralAssumptions!AF54</f>
      </c>
      <c r="AC13" s="115" t="n">
        <f aca="false">InputDataA_GeneralAssumptions!AG54</f>
      </c>
      <c r="AD13" s="115" t="n">
        <f aca="false">InputDataA_GeneralAssumptions!AH54</f>
      </c>
      <c r="AE13" s="115" t="n">
        <f aca="false">InputDataA_GeneralAssumptions!AI54</f>
      </c>
      <c r="AF13" s="115" t="n">
        <f aca="false">InputDataA_GeneralAssumptions!AJ54</f>
      </c>
      <c r="AG13" s="115" t="n">
        <f aca="false">InputDataA_GeneralAssumptions!AK54</f>
      </c>
      <c r="AH13" s="115" t="n">
        <f aca="false">InputDataA_GeneralAssumptions!AL54</f>
      </c>
      <c r="AI13" s="115" t="n">
        <f aca="false">InputDataA_GeneralAssumptions!AM54</f>
      </c>
      <c r="AJ13" s="115" t="n">
        <f aca="false">InputDataA_GeneralAssumptions!AN54</f>
      </c>
      <c r="AK13" s="115" t="n">
        <f aca="false">InputDataA_GeneralAssumptions!AO54</f>
      </c>
      <c r="AL13" s="115" t="n">
        <f aca="false">InputDataA_GeneralAssumptions!AP54</f>
      </c>
      <c r="AM13" s="115" t="n">
        <f aca="false">InputDataA_GeneralAssumptions!AQ54</f>
      </c>
      <c r="AN13" s="115" t="n">
        <f aca="false">InputDataA_GeneralAssumptions!AR54</f>
      </c>
      <c r="AO13" s="115" t="n">
        <f aca="false">InputDataA_GeneralAssumptions!AS54</f>
      </c>
      <c r="AP13" s="115" t="n">
        <f aca="false">InputDataA_GeneralAssumptions!AT54</f>
      </c>
      <c r="AQ13" s="115" t="n">
        <f aca="false">InputDataA_GeneralAssumptions!AU54</f>
      </c>
      <c r="AR13" s="115" t="n">
        <f aca="false">InputDataA_GeneralAssumptions!AV54</f>
      </c>
      <c r="AS13" s="115" t="n">
        <f aca="false">InputDataA_GeneralAssumptions!AW54</f>
      </c>
      <c r="AT13" s="115" t="n">
        <f aca="false">InputDataA_GeneralAssumptions!AX54</f>
      </c>
      <c r="AU13" s="115" t="n">
        <f aca="false">InputDataA_GeneralAssumptions!AY54</f>
      </c>
      <c r="AV13" s="115" t="n">
        <f aca="false">InputDataA_GeneralAssumptions!AZ54</f>
      </c>
      <c r="AW13" s="115" t="n">
        <f aca="false">InputDataA_GeneralAssumptions!BA54</f>
      </c>
      <c r="AX13" s="115" t="n">
        <f aca="false">InputDataA_GeneralAssumptions!BB54</f>
      </c>
      <c r="AY13" s="115" t="n">
        <f aca="false">InputDataA_GeneralAssumptions!BC54</f>
      </c>
      <c r="AZ13" s="115" t="n">
        <f aca="false">InputDataA_GeneralAssumptions!BD54</f>
      </c>
      <c r="BA13" s="115" t="n">
        <f aca="false">InputDataA_GeneralAssumptions!BE54</f>
      </c>
      <c r="BB13" s="115" t="n">
        <f aca="false">InputDataA_GeneralAssumptions!BF54</f>
      </c>
      <c r="BC13" s="115" t="n">
        <f aca="false">InputDataA_GeneralAssumptions!BG54</f>
      </c>
      <c r="BD13" s="115" t="n">
        <f aca="false">InputDataA_GeneralAssumptions!BH54</f>
      </c>
      <c r="BE13" s="115" t="n">
        <f aca="false">InputDataA_GeneralAssumptions!BI54</f>
      </c>
      <c r="BF13" s="115" t="n">
        <f aca="false">InputDataA_GeneralAssumptions!BJ54</f>
      </c>
      <c r="BG13" s="115" t="n">
        <f aca="false">InputDataA_GeneralAssumptions!BK54</f>
      </c>
      <c r="BH13" s="115" t="n">
        <f aca="false">InputDataA_GeneralAssumptions!BL54</f>
      </c>
      <c r="BI13" s="115" t="n">
        <f aca="false">InputDataA_GeneralAssumptions!BM54</f>
      </c>
      <c r="BJ13" s="115" t="n">
        <f aca="false">InputDataA_GeneralAssumptions!BN54</f>
      </c>
      <c r="BK13" s="115" t="n">
        <f aca="false">InputDataA_GeneralAssumptions!BO54</f>
      </c>
      <c r="BL13" s="115" t="n">
        <f aca="false">InputDataA_GeneralAssumptions!BP54</f>
      </c>
      <c r="BM13" s="115" t="n">
        <f aca="false">InputDataA_GeneralAssumptions!BQ54</f>
      </c>
      <c r="BN13" s="115" t="n">
        <f aca="false">InputDataA_GeneralAssumptions!BR54</f>
      </c>
      <c r="BO13" s="115" t="n">
        <f aca="false">InputDataA_GeneralAssumptions!BS54</f>
      </c>
      <c r="BP13" s="115" t="n">
        <f aca="false">InputDataA_GeneralAssumptions!BT54</f>
      </c>
      <c r="BQ13" s="115" t="n">
        <f aca="false">InputDataA_GeneralAssumptions!BU54</f>
      </c>
      <c r="BR13" s="115" t="n">
        <f aca="false">InputDataA_GeneralAssumptions!BV54</f>
      </c>
      <c r="BS13" s="115" t="n">
        <f aca="false">InputDataA_GeneralAssumptions!BW54</f>
      </c>
    </row>
    <row r="14" customFormat="false" ht="15.75" hidden="false" customHeight="false" outlineLevel="0" collapsed="false">
      <c r="A14" s="492" t="s">
        <v>1498</v>
      </c>
      <c r="B14" s="496" t="str">
        <f aca="false">LEFT(InputDataA_GeneralAssumptions!D39,1)</f>
      </c>
      <c r="C14" s="546" t="s">
        <v>153</v>
      </c>
      <c r="D14" s="547" t="s">
        <v>154</v>
      </c>
      <c r="E14" s="115" t="n">
        <f aca="false">InputDataA_GeneralAssumptions!I57</f>
      </c>
      <c r="F14" s="115" t="n">
        <f aca="false">InputDataA_GeneralAssumptions!J57</f>
      </c>
      <c r="G14" s="115" t="n">
        <f aca="false">InputDataA_GeneralAssumptions!K57</f>
      </c>
      <c r="H14" s="115" t="n">
        <f aca="false">InputDataA_GeneralAssumptions!L57</f>
      </c>
      <c r="I14" s="115" t="n">
        <f aca="false">InputDataA_GeneralAssumptions!M57</f>
      </c>
      <c r="J14" s="115" t="n">
        <f aca="false">InputDataA_GeneralAssumptions!N57</f>
      </c>
      <c r="K14" s="115" t="n">
        <f aca="false">InputDataA_GeneralAssumptions!O57</f>
      </c>
      <c r="L14" s="115" t="n">
        <f aca="false">InputDataA_GeneralAssumptions!P57</f>
      </c>
      <c r="M14" s="115" t="n">
        <f aca="false">InputDataA_GeneralAssumptions!Q57</f>
      </c>
      <c r="N14" s="115" t="n">
        <f aca="false">InputDataA_GeneralAssumptions!R57</f>
      </c>
      <c r="O14" s="115" t="n">
        <f aca="false">InputDataA_GeneralAssumptions!S57</f>
      </c>
      <c r="P14" s="115" t="n">
        <f aca="false">InputDataA_GeneralAssumptions!T57</f>
      </c>
      <c r="Q14" s="115" t="n">
        <f aca="false">InputDataA_GeneralAssumptions!U57</f>
      </c>
      <c r="R14" s="115" t="n">
        <f aca="false">InputDataA_GeneralAssumptions!V57</f>
      </c>
      <c r="S14" s="115" t="n">
        <f aca="false">InputDataA_GeneralAssumptions!W57</f>
      </c>
      <c r="T14" s="115" t="n">
        <f aca="false">InputDataA_GeneralAssumptions!X57</f>
      </c>
      <c r="U14" s="115" t="n">
        <f aca="false">InputDataA_GeneralAssumptions!Y57</f>
      </c>
      <c r="V14" s="115" t="n">
        <f aca="false">InputDataA_GeneralAssumptions!Z57</f>
      </c>
      <c r="W14" s="115" t="n">
        <f aca="false">InputDataA_GeneralAssumptions!AA57</f>
      </c>
      <c r="X14" s="115" t="n">
        <f aca="false">InputDataA_GeneralAssumptions!AB57</f>
      </c>
      <c r="Y14" s="115" t="n">
        <f aca="false">InputDataA_GeneralAssumptions!AC57</f>
      </c>
      <c r="Z14" s="115" t="n">
        <f aca="false">InputDataA_GeneralAssumptions!AD57</f>
      </c>
      <c r="AA14" s="115" t="n">
        <f aca="false">InputDataA_GeneralAssumptions!AE57</f>
      </c>
      <c r="AB14" s="115" t="n">
        <f aca="false">InputDataA_GeneralAssumptions!AF57</f>
      </c>
      <c r="AC14" s="115" t="n">
        <f aca="false">InputDataA_GeneralAssumptions!AG57</f>
      </c>
      <c r="AD14" s="115" t="n">
        <f aca="false">InputDataA_GeneralAssumptions!AH57</f>
      </c>
      <c r="AE14" s="115" t="n">
        <f aca="false">InputDataA_GeneralAssumptions!AI57</f>
      </c>
      <c r="AF14" s="115" t="n">
        <f aca="false">InputDataA_GeneralAssumptions!AJ57</f>
      </c>
      <c r="AG14" s="115" t="n">
        <f aca="false">InputDataA_GeneralAssumptions!AK57</f>
      </c>
      <c r="AH14" s="115" t="n">
        <f aca="false">InputDataA_GeneralAssumptions!AL57</f>
      </c>
      <c r="AI14" s="115" t="n">
        <f aca="false">InputDataA_GeneralAssumptions!AM57</f>
      </c>
      <c r="AJ14" s="115" t="n">
        <f aca="false">InputDataA_GeneralAssumptions!AN57</f>
      </c>
      <c r="AK14" s="115" t="e">
        <f aca="false">InputDataA_GeneralAssumptions!AO57</f>
      </c>
      <c r="AL14" s="115" t="e">
        <f aca="false">InputDataA_GeneralAssumptions!AP57</f>
      </c>
      <c r="AM14" s="115" t="e">
        <f aca="false">InputDataA_GeneralAssumptions!AQ57</f>
      </c>
      <c r="AN14" s="115" t="e">
        <f aca="false">InputDataA_GeneralAssumptions!AR57</f>
      </c>
      <c r="AO14" s="115" t="e">
        <f aca="false">InputDataA_GeneralAssumptions!AS57</f>
      </c>
      <c r="AP14" s="115" t="e">
        <f aca="false">InputDataA_GeneralAssumptions!AT57</f>
      </c>
      <c r="AQ14" s="115" t="e">
        <f aca="false">InputDataA_GeneralAssumptions!AU57</f>
      </c>
      <c r="AR14" s="115" t="e">
        <f aca="false">InputDataA_GeneralAssumptions!AV57</f>
      </c>
      <c r="AS14" s="115" t="e">
        <f aca="false">InputDataA_GeneralAssumptions!AW57</f>
      </c>
      <c r="AT14" s="115" t="e">
        <f aca="false">InputDataA_GeneralAssumptions!AX57</f>
      </c>
      <c r="AU14" s="115" t="e">
        <f aca="false">InputDataA_GeneralAssumptions!AY57</f>
      </c>
      <c r="AV14" s="115" t="e">
        <f aca="false">InputDataA_GeneralAssumptions!AZ57</f>
      </c>
      <c r="AW14" s="115" t="e">
        <f aca="false">InputDataA_GeneralAssumptions!BA57</f>
      </c>
      <c r="AX14" s="115" t="e">
        <f aca="false">InputDataA_GeneralAssumptions!BB57</f>
      </c>
      <c r="AY14" s="115" t="e">
        <f aca="false">InputDataA_GeneralAssumptions!BC57</f>
      </c>
      <c r="AZ14" s="115" t="e">
        <f aca="false">InputDataA_GeneralAssumptions!BD57</f>
      </c>
      <c r="BA14" s="115" t="e">
        <f aca="false">InputDataA_GeneralAssumptions!BE57</f>
      </c>
      <c r="BB14" s="115" t="e">
        <f aca="false">InputDataA_GeneralAssumptions!BF57</f>
      </c>
      <c r="BC14" s="115" t="e">
        <f aca="false">InputDataA_GeneralAssumptions!BG57</f>
      </c>
      <c r="BD14" s="115" t="e">
        <f aca="false">InputDataA_GeneralAssumptions!BH57</f>
      </c>
      <c r="BE14" s="115" t="e">
        <f aca="false">InputDataA_GeneralAssumptions!BI57</f>
      </c>
      <c r="BF14" s="115" t="e">
        <f aca="false">InputDataA_GeneralAssumptions!BJ57</f>
      </c>
      <c r="BG14" s="115" t="e">
        <f aca="false">InputDataA_GeneralAssumptions!BK57</f>
      </c>
      <c r="BH14" s="115" t="e">
        <f aca="false">InputDataA_GeneralAssumptions!BL57</f>
      </c>
      <c r="BI14" s="115" t="e">
        <f aca="false">InputDataA_GeneralAssumptions!BM57</f>
      </c>
      <c r="BJ14" s="115" t="e">
        <f aca="false">InputDataA_GeneralAssumptions!BN57</f>
      </c>
      <c r="BK14" s="115" t="e">
        <f aca="false">InputDataA_GeneralAssumptions!BO57</f>
      </c>
      <c r="BL14" s="115" t="e">
        <f aca="false">InputDataA_GeneralAssumptions!BP57</f>
      </c>
      <c r="BM14" s="115" t="e">
        <f aca="false">InputDataA_GeneralAssumptions!BQ57</f>
      </c>
      <c r="BN14" s="115" t="e">
        <f aca="false">InputDataA_GeneralAssumptions!BR57</f>
      </c>
      <c r="BO14" s="115" t="e">
        <f aca="false">InputDataA_GeneralAssumptions!BS57</f>
      </c>
      <c r="BP14" s="115" t="e">
        <f aca="false">InputDataA_GeneralAssumptions!BT57</f>
      </c>
      <c r="BQ14" s="115" t="e">
        <f aca="false">InputDataA_GeneralAssumptions!BU57</f>
      </c>
      <c r="BR14" s="115" t="e">
        <f aca="false">InputDataA_GeneralAssumptions!BV57</f>
      </c>
      <c r="BS14" s="115" t="e">
        <f aca="false">InputDataA_GeneralAssumptions!BW57</f>
      </c>
    </row>
    <row r="15" customFormat="false" ht="15.75" hidden="false" customHeight="false" outlineLevel="0" collapsed="false">
      <c r="A15" s="492" t="s">
        <v>1498</v>
      </c>
      <c r="B15" s="496" t="str">
        <f aca="false">LEFT(InputDataA_GeneralAssumptions!D39,1)</f>
      </c>
      <c r="C15" s="546" t="s">
        <v>193</v>
      </c>
      <c r="D15" s="547" t="s">
        <v>121</v>
      </c>
      <c r="E15" s="165" t="n">
        <f aca="false">InputDataA_GeneralAssumptions!I122</f>
      </c>
      <c r="F15" s="165" t="n">
        <f aca="false">InputDataA_GeneralAssumptions!J122</f>
      </c>
      <c r="G15" s="165" t="n">
        <f aca="false">InputDataA_GeneralAssumptions!K122</f>
      </c>
      <c r="H15" s="165" t="n">
        <f aca="false">InputDataA_GeneralAssumptions!L122</f>
      </c>
      <c r="I15" s="165" t="n">
        <f aca="false">InputDataA_GeneralAssumptions!M122</f>
      </c>
      <c r="J15" s="165" t="n">
        <f aca="false">InputDataA_GeneralAssumptions!N122</f>
      </c>
      <c r="K15" s="165" t="n">
        <f aca="false">InputDataA_GeneralAssumptions!O122</f>
      </c>
      <c r="L15" s="165" t="n">
        <f aca="false">InputDataA_GeneralAssumptions!P122</f>
      </c>
      <c r="M15" s="165" t="n">
        <f aca="false">InputDataA_GeneralAssumptions!Q122</f>
      </c>
      <c r="N15" s="165" t="n">
        <f aca="false">InputDataA_GeneralAssumptions!R122</f>
      </c>
      <c r="O15" s="165" t="n">
        <f aca="false">InputDataA_GeneralAssumptions!S122</f>
      </c>
      <c r="P15" s="165" t="n">
        <f aca="false">InputDataA_GeneralAssumptions!T122</f>
      </c>
      <c r="Q15" s="165" t="n">
        <f aca="false">InputDataA_GeneralAssumptions!U122</f>
      </c>
      <c r="R15" s="165" t="n">
        <f aca="false">InputDataA_GeneralAssumptions!V122</f>
      </c>
      <c r="S15" s="165" t="n">
        <f aca="false">InputDataA_GeneralAssumptions!W122</f>
      </c>
      <c r="T15" s="165" t="n">
        <f aca="false">InputDataA_GeneralAssumptions!X122</f>
      </c>
      <c r="U15" s="165" t="n">
        <f aca="false">InputDataA_GeneralAssumptions!Y122</f>
      </c>
      <c r="V15" s="165" t="n">
        <f aca="false">InputDataA_GeneralAssumptions!Z122</f>
      </c>
      <c r="W15" s="165" t="n">
        <f aca="false">InputDataA_GeneralAssumptions!AA122</f>
      </c>
      <c r="X15" s="165" t="n">
        <f aca="false">InputDataA_GeneralAssumptions!AB122</f>
      </c>
      <c r="Y15" s="165" t="n">
        <f aca="false">InputDataA_GeneralAssumptions!AC122</f>
      </c>
      <c r="Z15" s="165" t="n">
        <f aca="false">InputDataA_GeneralAssumptions!AD122</f>
      </c>
      <c r="AA15" s="165" t="n">
        <f aca="false">InputDataA_GeneralAssumptions!AE122</f>
      </c>
      <c r="AB15" s="165" t="n">
        <f aca="false">InputDataA_GeneralAssumptions!AF122</f>
      </c>
      <c r="AC15" s="165" t="n">
        <f aca="false">InputDataA_GeneralAssumptions!AG122</f>
      </c>
      <c r="AD15" s="165" t="n">
        <f aca="false">InputDataA_GeneralAssumptions!AH122</f>
      </c>
      <c r="AE15" s="165" t="n">
        <f aca="false">InputDataA_GeneralAssumptions!AI122</f>
      </c>
      <c r="AF15" s="165" t="n">
        <f aca="false">InputDataA_GeneralAssumptions!AJ122</f>
      </c>
      <c r="AG15" s="165" t="n">
        <f aca="false">InputDataA_GeneralAssumptions!AK122</f>
      </c>
      <c r="AH15" s="165" t="n">
        <f aca="false">InputDataA_GeneralAssumptions!AL122</f>
      </c>
      <c r="AI15" s="165" t="n">
        <f aca="false">InputDataA_GeneralAssumptions!AM122</f>
      </c>
      <c r="AJ15" s="165" t="n">
        <f aca="false">InputDataA_GeneralAssumptions!AN122</f>
      </c>
      <c r="AK15" s="165" t="e">
        <f aca="false">InputDataA_GeneralAssumptions!AO122</f>
      </c>
      <c r="AL15" s="165" t="e">
        <f aca="false">InputDataA_GeneralAssumptions!AP122</f>
      </c>
      <c r="AM15" s="165" t="e">
        <f aca="false">InputDataA_GeneralAssumptions!AQ122</f>
      </c>
      <c r="AN15" s="165" t="e">
        <f aca="false">InputDataA_GeneralAssumptions!AR122</f>
      </c>
      <c r="AO15" s="165" t="e">
        <f aca="false">InputDataA_GeneralAssumptions!AS122</f>
      </c>
      <c r="AP15" s="165" t="e">
        <f aca="false">InputDataA_GeneralAssumptions!AT122</f>
      </c>
      <c r="AQ15" s="165" t="e">
        <f aca="false">InputDataA_GeneralAssumptions!AU122</f>
      </c>
      <c r="AR15" s="165" t="e">
        <f aca="false">InputDataA_GeneralAssumptions!AV122</f>
      </c>
      <c r="AS15" s="165" t="e">
        <f aca="false">InputDataA_GeneralAssumptions!AW122</f>
      </c>
      <c r="AT15" s="165" t="e">
        <f aca="false">InputDataA_GeneralAssumptions!AX122</f>
      </c>
      <c r="AU15" s="165" t="e">
        <f aca="false">InputDataA_GeneralAssumptions!AY122</f>
      </c>
      <c r="AV15" s="165" t="e">
        <f aca="false">InputDataA_GeneralAssumptions!AZ122</f>
      </c>
      <c r="AW15" s="165" t="e">
        <f aca="false">InputDataA_GeneralAssumptions!BA122</f>
      </c>
      <c r="AX15" s="165" t="e">
        <f aca="false">InputDataA_GeneralAssumptions!BB122</f>
      </c>
      <c r="AY15" s="165" t="e">
        <f aca="false">InputDataA_GeneralAssumptions!BC122</f>
      </c>
      <c r="AZ15" s="165" t="e">
        <f aca="false">InputDataA_GeneralAssumptions!BD122</f>
      </c>
      <c r="BA15" s="165" t="e">
        <f aca="false">InputDataA_GeneralAssumptions!BE122</f>
      </c>
      <c r="BB15" s="165" t="e">
        <f aca="false">InputDataA_GeneralAssumptions!BF122</f>
      </c>
      <c r="BC15" s="165" t="e">
        <f aca="false">InputDataA_GeneralAssumptions!BG122</f>
      </c>
      <c r="BD15" s="165" t="e">
        <f aca="false">InputDataA_GeneralAssumptions!BH122</f>
      </c>
      <c r="BE15" s="165" t="e">
        <f aca="false">InputDataA_GeneralAssumptions!BI122</f>
      </c>
      <c r="BF15" s="165" t="e">
        <f aca="false">InputDataA_GeneralAssumptions!BJ122</f>
      </c>
      <c r="BG15" s="165" t="e">
        <f aca="false">InputDataA_GeneralAssumptions!BK122</f>
      </c>
      <c r="BH15" s="165" t="e">
        <f aca="false">InputDataA_GeneralAssumptions!BL122</f>
      </c>
      <c r="BI15" s="165" t="e">
        <f aca="false">InputDataA_GeneralAssumptions!BM122</f>
      </c>
      <c r="BJ15" s="165" t="e">
        <f aca="false">InputDataA_GeneralAssumptions!BN122</f>
      </c>
      <c r="BK15" s="165" t="e">
        <f aca="false">InputDataA_GeneralAssumptions!BO122</f>
      </c>
      <c r="BL15" s="165" t="e">
        <f aca="false">InputDataA_GeneralAssumptions!BP122</f>
      </c>
      <c r="BM15" s="165" t="e">
        <f aca="false">InputDataA_GeneralAssumptions!BQ122</f>
      </c>
      <c r="BN15" s="165" t="e">
        <f aca="false">InputDataA_GeneralAssumptions!BR122</f>
      </c>
      <c r="BO15" s="165" t="e">
        <f aca="false">InputDataA_GeneralAssumptions!BS122</f>
      </c>
      <c r="BP15" s="165" t="e">
        <f aca="false">InputDataA_GeneralAssumptions!BT122</f>
      </c>
      <c r="BQ15" s="165" t="e">
        <f aca="false">InputDataA_GeneralAssumptions!BU122</f>
      </c>
      <c r="BR15" s="165" t="e">
        <f aca="false">InputDataA_GeneralAssumptions!BV122</f>
      </c>
      <c r="BS15" s="165" t="e">
        <f aca="false">InputDataA_GeneralAssumptions!BW122</f>
      </c>
    </row>
    <row r="16" customFormat="false" ht="15.75" hidden="false" customHeight="false" outlineLevel="0" collapsed="false">
      <c r="B16" s="496" t="str">
        <f aca="false">LEFT(InputDataA_GeneralAssumptions!D87,1)</f>
      </c>
      <c r="C16" s="546" t="s">
        <v>176</v>
      </c>
      <c r="D16" s="547" t="s">
        <v>100</v>
      </c>
      <c r="E16" s="115" t="n">
        <f aca="false">InputDataA_GeneralAssumptions!I89</f>
      </c>
      <c r="F16" s="115" t="n">
        <f aca="false">InputDataA_GeneralAssumptions!J89</f>
      </c>
      <c r="G16" s="115" t="n">
        <f aca="false">InputDataA_GeneralAssumptions!K89</f>
      </c>
      <c r="H16" s="115" t="n">
        <f aca="false">InputDataA_GeneralAssumptions!L89</f>
      </c>
      <c r="I16" s="115" t="n">
        <f aca="false">InputDataA_GeneralAssumptions!M89</f>
      </c>
      <c r="J16" s="115" t="n">
        <f aca="false">InputDataA_GeneralAssumptions!N89</f>
      </c>
      <c r="K16" s="115" t="n">
        <f aca="false">InputDataA_GeneralAssumptions!O89</f>
      </c>
      <c r="L16" s="115" t="n">
        <f aca="false">InputDataA_GeneralAssumptions!P89</f>
      </c>
      <c r="M16" s="115" t="n">
        <f aca="false">InputDataA_GeneralAssumptions!Q89</f>
      </c>
      <c r="N16" s="115" t="n">
        <f aca="false">InputDataA_GeneralAssumptions!R89</f>
      </c>
      <c r="O16" s="115" t="n">
        <f aca="false">InputDataA_GeneralAssumptions!S89</f>
      </c>
      <c r="P16" s="115" t="n">
        <f aca="false">InputDataA_GeneralAssumptions!T89</f>
      </c>
      <c r="Q16" s="115" t="n">
        <f aca="false">InputDataA_GeneralAssumptions!U89</f>
      </c>
      <c r="R16" s="115" t="n">
        <f aca="false">InputDataA_GeneralAssumptions!V89</f>
      </c>
      <c r="S16" s="115" t="n">
        <f aca="false">InputDataA_GeneralAssumptions!W89</f>
      </c>
      <c r="T16" s="115" t="n">
        <f aca="false">InputDataA_GeneralAssumptions!X89</f>
      </c>
      <c r="U16" s="115" t="n">
        <f aca="false">InputDataA_GeneralAssumptions!Y89</f>
      </c>
      <c r="V16" s="115" t="n">
        <f aca="false">InputDataA_GeneralAssumptions!Z89</f>
      </c>
      <c r="W16" s="115" t="n">
        <f aca="false">InputDataA_GeneralAssumptions!AA89</f>
      </c>
      <c r="X16" s="115" t="n">
        <f aca="false">InputDataA_GeneralAssumptions!AB89</f>
      </c>
      <c r="Y16" s="115" t="n">
        <f aca="false">InputDataA_GeneralAssumptions!AC89</f>
      </c>
      <c r="Z16" s="115" t="n">
        <f aca="false">InputDataA_GeneralAssumptions!AD89</f>
      </c>
      <c r="AA16" s="115" t="n">
        <f aca="false">InputDataA_GeneralAssumptions!AE89</f>
      </c>
      <c r="AB16" s="115" t="n">
        <f aca="false">InputDataA_GeneralAssumptions!AF89</f>
      </c>
      <c r="AC16" s="115" t="n">
        <f aca="false">InputDataA_GeneralAssumptions!AG89</f>
      </c>
      <c r="AD16" s="115" t="n">
        <f aca="false">InputDataA_GeneralAssumptions!AH89</f>
      </c>
      <c r="AE16" s="115" t="n">
        <f aca="false">InputDataA_GeneralAssumptions!AI89</f>
      </c>
      <c r="AF16" s="115" t="n">
        <f aca="false">InputDataA_GeneralAssumptions!AJ89</f>
      </c>
      <c r="AG16" s="115" t="n">
        <f aca="false">InputDataA_GeneralAssumptions!AK89</f>
      </c>
      <c r="AH16" s="115" t="n">
        <f aca="false">InputDataA_GeneralAssumptions!AL89</f>
      </c>
      <c r="AI16" s="115" t="n">
        <f aca="false">InputDataA_GeneralAssumptions!AM89</f>
      </c>
      <c r="AJ16" s="115" t="n">
        <f aca="false">InputDataA_GeneralAssumptions!AN89</f>
      </c>
      <c r="AK16" s="115" t="n">
        <f aca="false">InputDataA_GeneralAssumptions!AO89</f>
      </c>
      <c r="AL16" s="115" t="n">
        <f aca="false">InputDataA_GeneralAssumptions!AP89</f>
      </c>
      <c r="AM16" s="115" t="n">
        <f aca="false">InputDataA_GeneralAssumptions!AQ89</f>
      </c>
      <c r="AN16" s="115" t="n">
        <f aca="false">InputDataA_GeneralAssumptions!AR89</f>
      </c>
      <c r="AO16" s="115" t="n">
        <f aca="false">InputDataA_GeneralAssumptions!AS89</f>
      </c>
      <c r="AP16" s="115" t="n">
        <f aca="false">InputDataA_GeneralAssumptions!AT89</f>
      </c>
      <c r="AQ16" s="115" t="n">
        <f aca="false">InputDataA_GeneralAssumptions!AU89</f>
      </c>
      <c r="AR16" s="115" t="n">
        <f aca="false">InputDataA_GeneralAssumptions!AV89</f>
      </c>
      <c r="AS16" s="115" t="n">
        <f aca="false">InputDataA_GeneralAssumptions!AW89</f>
      </c>
      <c r="AT16" s="115" t="n">
        <f aca="false">InputDataA_GeneralAssumptions!AX89</f>
      </c>
      <c r="AU16" s="115" t="n">
        <f aca="false">InputDataA_GeneralAssumptions!AY89</f>
      </c>
      <c r="AV16" s="115" t="n">
        <f aca="false">InputDataA_GeneralAssumptions!AZ89</f>
      </c>
      <c r="AW16" s="115" t="n">
        <f aca="false">InputDataA_GeneralAssumptions!BA89</f>
      </c>
      <c r="AX16" s="115" t="n">
        <f aca="false">InputDataA_GeneralAssumptions!BB89</f>
      </c>
      <c r="AY16" s="115" t="n">
        <f aca="false">InputDataA_GeneralAssumptions!BC89</f>
      </c>
      <c r="AZ16" s="115" t="n">
        <f aca="false">InputDataA_GeneralAssumptions!BD89</f>
      </c>
      <c r="BA16" s="115" t="n">
        <f aca="false">InputDataA_GeneralAssumptions!BE89</f>
      </c>
      <c r="BB16" s="115" t="n">
        <f aca="false">InputDataA_GeneralAssumptions!BF89</f>
      </c>
      <c r="BC16" s="115" t="n">
        <f aca="false">InputDataA_GeneralAssumptions!BG89</f>
      </c>
      <c r="BD16" s="115" t="n">
        <f aca="false">InputDataA_GeneralAssumptions!BH89</f>
      </c>
      <c r="BE16" s="115" t="n">
        <f aca="false">InputDataA_GeneralAssumptions!BI89</f>
      </c>
      <c r="BF16" s="115" t="n">
        <f aca="false">InputDataA_GeneralAssumptions!BJ89</f>
      </c>
      <c r="BG16" s="115" t="n">
        <f aca="false">InputDataA_GeneralAssumptions!BK89</f>
      </c>
      <c r="BH16" s="115" t="n">
        <f aca="false">InputDataA_GeneralAssumptions!BL89</f>
      </c>
      <c r="BI16" s="115" t="n">
        <f aca="false">InputDataA_GeneralAssumptions!BM89</f>
      </c>
      <c r="BJ16" s="115" t="n">
        <f aca="false">InputDataA_GeneralAssumptions!BN89</f>
      </c>
      <c r="BK16" s="115" t="n">
        <f aca="false">InputDataA_GeneralAssumptions!BO89</f>
      </c>
      <c r="BL16" s="115" t="n">
        <f aca="false">InputDataA_GeneralAssumptions!BP89</f>
      </c>
      <c r="BM16" s="115" t="n">
        <f aca="false">InputDataA_GeneralAssumptions!BQ89</f>
      </c>
      <c r="BN16" s="115" t="n">
        <f aca="false">InputDataA_GeneralAssumptions!BR89</f>
      </c>
      <c r="BO16" s="115" t="n">
        <f aca="false">InputDataA_GeneralAssumptions!BS89</f>
      </c>
      <c r="BP16" s="115" t="n">
        <f aca="false">InputDataA_GeneralAssumptions!BT89</f>
      </c>
      <c r="BQ16" s="115" t="n">
        <f aca="false">InputDataA_GeneralAssumptions!BU89</f>
      </c>
      <c r="BR16" s="115" t="n">
        <f aca="false">InputDataA_GeneralAssumptions!BV89</f>
      </c>
      <c r="BS16" s="115" t="n">
        <f aca="false">InputDataA_GeneralAssumptions!BW89</f>
      </c>
    </row>
    <row r="17" customFormat="false" ht="15.75" hidden="false" customHeight="false" outlineLevel="0" collapsed="false">
      <c r="B17" s="496" t="str">
        <f aca="false">LEFT(InputDataA_GeneralAssumptions!D68,1)</f>
      </c>
      <c r="C17" s="546" t="s">
        <v>1503</v>
      </c>
      <c r="D17" s="547" t="s">
        <v>100</v>
      </c>
      <c r="E17" s="507" t="str">
        <f aca="false">InputDataA_GeneralAssumptions!I80</f>
      </c>
      <c r="F17" s="507" t="str">
        <f aca="false">InputDataA_GeneralAssumptions!J80</f>
      </c>
      <c r="G17" s="507" t="str">
        <f aca="false">InputDataA_GeneralAssumptions!K80</f>
      </c>
      <c r="H17" s="507" t="str">
        <f aca="false">InputDataA_GeneralAssumptions!L80</f>
      </c>
      <c r="I17" s="507" t="str">
        <f aca="false">InputDataA_GeneralAssumptions!M80</f>
      </c>
      <c r="J17" s="507" t="str">
        <f aca="false">InputDataA_GeneralAssumptions!N80</f>
      </c>
      <c r="K17" s="507" t="str">
        <f aca="false">InputDataA_GeneralAssumptions!O80</f>
      </c>
      <c r="L17" s="507" t="str">
        <f aca="false">InputDataA_GeneralAssumptions!P80</f>
      </c>
      <c r="M17" s="507" t="str">
        <f aca="false">InputDataA_GeneralAssumptions!Q80</f>
      </c>
      <c r="N17" s="507" t="str">
        <f aca="false">InputDataA_GeneralAssumptions!R80</f>
      </c>
      <c r="O17" s="507" t="str">
        <f aca="false">InputDataA_GeneralAssumptions!S80</f>
      </c>
      <c r="P17" s="507" t="str">
        <f aca="false">InputDataA_GeneralAssumptions!T80</f>
      </c>
      <c r="Q17" s="507" t="str">
        <f aca="false">InputDataA_GeneralAssumptions!U80</f>
      </c>
      <c r="R17" s="507" t="str">
        <f aca="false">InputDataA_GeneralAssumptions!V80</f>
      </c>
      <c r="S17" s="507" t="str">
        <f aca="false">InputDataA_GeneralAssumptions!W80</f>
      </c>
      <c r="T17" s="507" t="str">
        <f aca="false">InputDataA_GeneralAssumptions!X80</f>
      </c>
      <c r="U17" s="507" t="str">
        <f aca="false">InputDataA_GeneralAssumptions!Y80</f>
      </c>
      <c r="V17" s="507" t="str">
        <f aca="false">InputDataA_GeneralAssumptions!Z80</f>
      </c>
      <c r="W17" s="507" t="str">
        <f aca="false">InputDataA_GeneralAssumptions!AA80</f>
      </c>
      <c r="X17" s="507" t="str">
        <f aca="false">InputDataA_GeneralAssumptions!AB80</f>
      </c>
      <c r="Y17" s="507" t="str">
        <f aca="false">InputDataA_GeneralAssumptions!AC80</f>
      </c>
      <c r="Z17" s="507" t="str">
        <f aca="false">InputDataA_GeneralAssumptions!AD80</f>
      </c>
      <c r="AA17" s="507" t="str">
        <f aca="false">InputDataA_GeneralAssumptions!AE80</f>
      </c>
      <c r="AB17" s="507" t="str">
        <f aca="false">InputDataA_GeneralAssumptions!AF80</f>
      </c>
      <c r="AC17" s="507" t="str">
        <f aca="false">InputDataA_GeneralAssumptions!AG80</f>
      </c>
      <c r="AD17" s="507" t="str">
        <f aca="false">InputDataA_GeneralAssumptions!AH80</f>
      </c>
      <c r="AE17" s="507" t="str">
        <f aca="false">InputDataA_GeneralAssumptions!AI80</f>
      </c>
      <c r="AF17" s="507" t="str">
        <f aca="false">InputDataA_GeneralAssumptions!AJ80</f>
      </c>
      <c r="AG17" s="507" t="str">
        <f aca="false">InputDataA_GeneralAssumptions!AK80</f>
      </c>
      <c r="AH17" s="507" t="str">
        <f aca="false">InputDataA_GeneralAssumptions!AL80</f>
      </c>
      <c r="AI17" s="507" t="str">
        <f aca="false">InputDataA_GeneralAssumptions!AM80</f>
      </c>
      <c r="AJ17" s="507" t="str">
        <f aca="false">InputDataA_GeneralAssumptions!AN80</f>
      </c>
      <c r="AK17" s="507" t="str">
        <f aca="false">InputDataA_GeneralAssumptions!AO80</f>
      </c>
      <c r="AL17" s="507" t="str">
        <f aca="false">InputDataA_GeneralAssumptions!AP80</f>
      </c>
      <c r="AM17" s="507" t="str">
        <f aca="false">InputDataA_GeneralAssumptions!AQ80</f>
      </c>
      <c r="AN17" s="507" t="str">
        <f aca="false">InputDataA_GeneralAssumptions!AR80</f>
      </c>
      <c r="AO17" s="507" t="str">
        <f aca="false">InputDataA_GeneralAssumptions!AS80</f>
      </c>
      <c r="AP17" s="507" t="str">
        <f aca="false">InputDataA_GeneralAssumptions!AT80</f>
      </c>
      <c r="AQ17" s="507" t="str">
        <f aca="false">InputDataA_GeneralAssumptions!AU80</f>
      </c>
      <c r="AR17" s="507" t="str">
        <f aca="false">InputDataA_GeneralAssumptions!AV80</f>
      </c>
      <c r="AS17" s="507" t="str">
        <f aca="false">InputDataA_GeneralAssumptions!AW80</f>
      </c>
      <c r="AT17" s="507" t="str">
        <f aca="false">InputDataA_GeneralAssumptions!AX80</f>
      </c>
      <c r="AU17" s="507" t="str">
        <f aca="false">InputDataA_GeneralAssumptions!AY80</f>
      </c>
      <c r="AV17" s="507" t="str">
        <f aca="false">InputDataA_GeneralAssumptions!AZ80</f>
      </c>
      <c r="AW17" s="507" t="str">
        <f aca="false">InputDataA_GeneralAssumptions!BA80</f>
      </c>
      <c r="AX17" s="507" t="str">
        <f aca="false">InputDataA_GeneralAssumptions!BB80</f>
      </c>
      <c r="AY17" s="507" t="str">
        <f aca="false">InputDataA_GeneralAssumptions!BC80</f>
      </c>
      <c r="AZ17" s="507" t="str">
        <f aca="false">InputDataA_GeneralAssumptions!BD80</f>
      </c>
      <c r="BA17" s="507" t="str">
        <f aca="false">InputDataA_GeneralAssumptions!BE80</f>
      </c>
      <c r="BB17" s="507" t="str">
        <f aca="false">InputDataA_GeneralAssumptions!BF80</f>
      </c>
      <c r="BC17" s="507" t="str">
        <f aca="false">InputDataA_GeneralAssumptions!BG80</f>
      </c>
      <c r="BD17" s="507" t="str">
        <f aca="false">InputDataA_GeneralAssumptions!BH80</f>
      </c>
      <c r="BE17" s="507" t="str">
        <f aca="false">InputDataA_GeneralAssumptions!BI80</f>
      </c>
      <c r="BF17" s="507" t="str">
        <f aca="false">InputDataA_GeneralAssumptions!BJ80</f>
      </c>
      <c r="BG17" s="507" t="str">
        <f aca="false">InputDataA_GeneralAssumptions!BK80</f>
      </c>
      <c r="BH17" s="507" t="str">
        <f aca="false">InputDataA_GeneralAssumptions!BL80</f>
      </c>
      <c r="BI17" s="507" t="str">
        <f aca="false">InputDataA_GeneralAssumptions!BM80</f>
      </c>
      <c r="BJ17" s="507" t="str">
        <f aca="false">InputDataA_GeneralAssumptions!BN80</f>
      </c>
      <c r="BK17" s="507" t="str">
        <f aca="false">InputDataA_GeneralAssumptions!BO80</f>
      </c>
      <c r="BL17" s="507" t="str">
        <f aca="false">InputDataA_GeneralAssumptions!BP80</f>
      </c>
      <c r="BM17" s="507" t="str">
        <f aca="false">InputDataA_GeneralAssumptions!BQ80</f>
      </c>
      <c r="BN17" s="507" t="str">
        <f aca="false">InputDataA_GeneralAssumptions!BR80</f>
      </c>
      <c r="BO17" s="507" t="str">
        <f aca="false">InputDataA_GeneralAssumptions!BS80</f>
      </c>
      <c r="BP17" s="507" t="str">
        <f aca="false">InputDataA_GeneralAssumptions!BT80</f>
      </c>
      <c r="BQ17" s="507" t="str">
        <f aca="false">InputDataA_GeneralAssumptions!BU80</f>
      </c>
      <c r="BR17" s="507" t="str">
        <f aca="false">InputDataA_GeneralAssumptions!BV80</f>
      </c>
      <c r="BS17" s="507" t="str">
        <f aca="false">InputDataA_GeneralAssumptions!BW80</f>
      </c>
    </row>
    <row r="18" customFormat="false" ht="15.75" hidden="false" customHeight="false" outlineLevel="0" collapsed="false">
      <c r="B18" s="496" t="str">
        <f aca="false">LEFT(InputDataA_GeneralAssumptions!D68,1)</f>
      </c>
      <c r="C18" s="549" t="s">
        <v>1504</v>
      </c>
      <c r="D18" s="550" t="s">
        <v>100</v>
      </c>
      <c r="E18" s="509" t="n">
        <f aca="false">InputDataA_GeneralAssumptions!I70</f>
      </c>
      <c r="F18" s="509" t="n">
        <f aca="false">InputDataA_GeneralAssumptions!J70</f>
      </c>
      <c r="G18" s="509" t="n">
        <f aca="false">InputDataA_GeneralAssumptions!K70</f>
      </c>
      <c r="H18" s="509" t="n">
        <f aca="false">InputDataA_GeneralAssumptions!L70</f>
      </c>
      <c r="I18" s="509" t="n">
        <f aca="false">InputDataA_GeneralAssumptions!M70</f>
      </c>
      <c r="J18" s="509" t="n">
        <f aca="false">InputDataA_GeneralAssumptions!N70</f>
      </c>
      <c r="K18" s="509" t="n">
        <f aca="false">InputDataA_GeneralAssumptions!O70</f>
      </c>
      <c r="L18" s="509" t="n">
        <f aca="false">InputDataA_GeneralAssumptions!P70</f>
      </c>
      <c r="M18" s="509" t="n">
        <f aca="false">InputDataA_GeneralAssumptions!Q70</f>
      </c>
      <c r="N18" s="509" t="n">
        <f aca="false">InputDataA_GeneralAssumptions!R70</f>
      </c>
      <c r="O18" s="509" t="n">
        <f aca="false">InputDataA_GeneralAssumptions!S70</f>
      </c>
      <c r="P18" s="509" t="n">
        <f aca="false">InputDataA_GeneralAssumptions!T70</f>
      </c>
      <c r="Q18" s="509" t="n">
        <f aca="false">InputDataA_GeneralAssumptions!U70</f>
      </c>
      <c r="R18" s="509" t="n">
        <f aca="false">InputDataA_GeneralAssumptions!V70</f>
      </c>
      <c r="S18" s="509" t="n">
        <f aca="false">InputDataA_GeneralAssumptions!W70</f>
      </c>
      <c r="T18" s="509" t="n">
        <f aca="false">InputDataA_GeneralAssumptions!X70</f>
      </c>
      <c r="U18" s="509" t="n">
        <f aca="false">InputDataA_GeneralAssumptions!Y70</f>
      </c>
      <c r="V18" s="509" t="n">
        <f aca="false">InputDataA_GeneralAssumptions!Z70</f>
      </c>
      <c r="W18" s="509" t="n">
        <f aca="false">InputDataA_GeneralAssumptions!AA70</f>
      </c>
      <c r="X18" s="509" t="n">
        <f aca="false">InputDataA_GeneralAssumptions!AB70</f>
      </c>
      <c r="Y18" s="509" t="n">
        <f aca="false">InputDataA_GeneralAssumptions!AC70</f>
      </c>
      <c r="Z18" s="509" t="n">
        <f aca="false">InputDataA_GeneralAssumptions!AD70</f>
      </c>
      <c r="AA18" s="509" t="n">
        <f aca="false">InputDataA_GeneralAssumptions!AE70</f>
      </c>
      <c r="AB18" s="509" t="n">
        <f aca="false">InputDataA_GeneralAssumptions!AF70</f>
      </c>
      <c r="AC18" s="509" t="n">
        <f aca="false">InputDataA_GeneralAssumptions!AG70</f>
      </c>
      <c r="AD18" s="509" t="n">
        <f aca="false">InputDataA_GeneralAssumptions!AH70</f>
      </c>
      <c r="AE18" s="509" t="n">
        <f aca="false">InputDataA_GeneralAssumptions!AI70</f>
      </c>
      <c r="AF18" s="509" t="n">
        <f aca="false">InputDataA_GeneralAssumptions!AJ70</f>
      </c>
      <c r="AG18" s="509" t="n">
        <f aca="false">InputDataA_GeneralAssumptions!AK70</f>
      </c>
      <c r="AH18" s="509" t="n">
        <f aca="false">InputDataA_GeneralAssumptions!AL70</f>
      </c>
      <c r="AI18" s="509" t="n">
        <f aca="false">InputDataA_GeneralAssumptions!AM70</f>
      </c>
      <c r="AJ18" s="509" t="n">
        <f aca="false">InputDataA_GeneralAssumptions!AN70</f>
      </c>
      <c r="AK18" s="509" t="n">
        <f aca="false">InputDataA_GeneralAssumptions!AO70</f>
      </c>
      <c r="AL18" s="509" t="n">
        <f aca="false">InputDataA_GeneralAssumptions!AP70</f>
      </c>
      <c r="AM18" s="509" t="n">
        <f aca="false">InputDataA_GeneralAssumptions!AQ70</f>
      </c>
      <c r="AN18" s="509" t="n">
        <f aca="false">InputDataA_GeneralAssumptions!AR70</f>
      </c>
      <c r="AO18" s="509" t="n">
        <f aca="false">InputDataA_GeneralAssumptions!AS70</f>
      </c>
      <c r="AP18" s="509" t="n">
        <f aca="false">InputDataA_GeneralAssumptions!AT70</f>
      </c>
      <c r="AQ18" s="509" t="n">
        <f aca="false">InputDataA_GeneralAssumptions!AU70</f>
      </c>
      <c r="AR18" s="509" t="n">
        <f aca="false">InputDataA_GeneralAssumptions!AV70</f>
      </c>
      <c r="AS18" s="509" t="n">
        <f aca="false">InputDataA_GeneralAssumptions!AW70</f>
      </c>
      <c r="AT18" s="509" t="n">
        <f aca="false">InputDataA_GeneralAssumptions!AX70</f>
      </c>
      <c r="AU18" s="509" t="n">
        <f aca="false">InputDataA_GeneralAssumptions!AY70</f>
      </c>
      <c r="AV18" s="509" t="n">
        <f aca="false">InputDataA_GeneralAssumptions!AZ70</f>
      </c>
      <c r="AW18" s="509" t="n">
        <f aca="false">InputDataA_GeneralAssumptions!BA70</f>
      </c>
      <c r="AX18" s="509" t="n">
        <f aca="false">InputDataA_GeneralAssumptions!BB70</f>
      </c>
      <c r="AY18" s="509" t="n">
        <f aca="false">InputDataA_GeneralAssumptions!BC70</f>
      </c>
      <c r="AZ18" s="509" t="n">
        <f aca="false">InputDataA_GeneralAssumptions!BD70</f>
      </c>
      <c r="BA18" s="509" t="n">
        <f aca="false">InputDataA_GeneralAssumptions!BE70</f>
      </c>
      <c r="BB18" s="509" t="n">
        <f aca="false">InputDataA_GeneralAssumptions!BF70</f>
      </c>
      <c r="BC18" s="509" t="n">
        <f aca="false">InputDataA_GeneralAssumptions!BG70</f>
      </c>
      <c r="BD18" s="509" t="n">
        <f aca="false">InputDataA_GeneralAssumptions!BH70</f>
      </c>
      <c r="BE18" s="509" t="n">
        <f aca="false">InputDataA_GeneralAssumptions!BI70</f>
      </c>
      <c r="BF18" s="509" t="n">
        <f aca="false">InputDataA_GeneralAssumptions!BJ70</f>
      </c>
      <c r="BG18" s="509" t="n">
        <f aca="false">InputDataA_GeneralAssumptions!BK70</f>
      </c>
      <c r="BH18" s="509" t="n">
        <f aca="false">InputDataA_GeneralAssumptions!BL70</f>
      </c>
      <c r="BI18" s="509" t="n">
        <f aca="false">InputDataA_GeneralAssumptions!BM70</f>
      </c>
      <c r="BJ18" s="509" t="n">
        <f aca="false">InputDataA_GeneralAssumptions!BN70</f>
      </c>
      <c r="BK18" s="509" t="n">
        <f aca="false">InputDataA_GeneralAssumptions!BO70</f>
      </c>
      <c r="BL18" s="509" t="n">
        <f aca="false">InputDataA_GeneralAssumptions!BP70</f>
      </c>
      <c r="BM18" s="509" t="n">
        <f aca="false">InputDataA_GeneralAssumptions!BQ70</f>
      </c>
      <c r="BN18" s="509" t="n">
        <f aca="false">InputDataA_GeneralAssumptions!BR70</f>
      </c>
      <c r="BO18" s="509" t="n">
        <f aca="false">InputDataA_GeneralAssumptions!BS70</f>
      </c>
      <c r="BP18" s="509" t="n">
        <f aca="false">InputDataA_GeneralAssumptions!BT70</f>
      </c>
      <c r="BQ18" s="509" t="n">
        <f aca="false">InputDataA_GeneralAssumptions!BU70</f>
      </c>
      <c r="BR18" s="509" t="n">
        <f aca="false">InputDataA_GeneralAssumptions!BV70</f>
      </c>
      <c r="BS18" s="509" t="n">
        <f aca="false">InputDataA_GeneralAssumptions!BW70</f>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c>
      <c r="F21" s="513" t="n">
        <f aca="false">((1-$D$3)+E10/E24)/((1+F8)*(1+F9)*(1+F15))-1</f>
      </c>
      <c r="G21" s="504" t="n">
        <f aca="false">((1-$D$3)+F10/F24)/((1+G8)*(1+G9)*(1+G15))-1</f>
      </c>
      <c r="H21" s="504" t="n">
        <f aca="false">((1-$D$3)+G10/G24)/((1+H8)*(1+H9)*(1+H15))-1</f>
      </c>
      <c r="I21" s="504" t="n">
        <f aca="false">((1-$D$3)+H10/H24)/((1+I8)*(1+I9)*(1+I15))-1</f>
      </c>
      <c r="J21" s="504" t="n">
        <f aca="false">((1-$D$3)+I10/I24)/((1+J8)*(1+J9)*(1+J15))-1</f>
      </c>
      <c r="K21" s="504" t="n">
        <f aca="false">((1-$D$3)+J10/J24)/((1+K8)*(1+K9)*(1+K15))-1</f>
      </c>
      <c r="L21" s="504" t="n">
        <f aca="false">((1-$D$3)+K10/K24)/((1+L8)*(1+L9)*(1+L15))-1</f>
      </c>
      <c r="M21" s="504" t="n">
        <f aca="false">((1-$D$3)+L10/L24)/((1+M8)*(1+M9)*(1+M15))-1</f>
      </c>
      <c r="N21" s="504" t="n">
        <f aca="false">((1-$D$3)+M10/M24)/((1+N8)*(1+N9)*(1+N15))-1</f>
      </c>
      <c r="O21" s="504" t="n">
        <f aca="false">((1-$D$3)+N10/N24)/((1+O8)*(1+O9)*(1+O15))-1</f>
      </c>
      <c r="P21" s="504" t="n">
        <f aca="false">((1-$D$3)+O10/O24)/((1+P8)*(1+P9)*(1+P15))-1</f>
      </c>
      <c r="Q21" s="504" t="n">
        <f aca="false">((1-$D$3)+P10/P24)/((1+Q8)*(1+Q9)*(1+Q15))-1</f>
      </c>
      <c r="R21" s="504" t="n">
        <f aca="false">((1-$D$3)+Q10/Q24)/((1+R8)*(1+R9)*(1+R15))-1</f>
      </c>
      <c r="S21" s="504" t="n">
        <f aca="false">((1-$D$3)+R10/R24)/((1+S8)*(1+S9)*(1+S15))-1</f>
      </c>
      <c r="T21" s="504" t="n">
        <f aca="false">((1-$D$3)+S10/S24)/((1+T8)*(1+T9)*(1+T15))-1</f>
      </c>
      <c r="U21" s="504" t="n">
        <f aca="false">((1-$D$3)+T10/T24)/((1+U8)*(1+U9)*(1+U15))-1</f>
      </c>
      <c r="V21" s="504" t="n">
        <f aca="false">((1-$D$3)+U10/U24)/((1+V8)*(1+V9)*(1+V15))-1</f>
      </c>
      <c r="W21" s="504" t="n">
        <f aca="false">((1-$D$3)+V10/V24)/((1+W8)*(1+W9)*(1+W15))-1</f>
      </c>
      <c r="X21" s="504" t="n">
        <f aca="false">((1-$D$3)+W10/W24)/((1+X8)*(1+X9)*(1+X15))-1</f>
      </c>
      <c r="Y21" s="504" t="n">
        <f aca="false">((1-$D$3)+X10/X24)/((1+Y8)*(1+Y9)*(1+Y15))-1</f>
      </c>
      <c r="Z21" s="504" t="n">
        <f aca="false">((1-$D$3)+Y10/Y24)/((1+Z8)*(1+Z9)*(1+Z15))-1</f>
      </c>
      <c r="AA21" s="504" t="n">
        <f aca="false">((1-$D$3)+Z10/Z24)/((1+AA8)*(1+AA9)*(1+AA15))-1</f>
      </c>
      <c r="AB21" s="504" t="n">
        <f aca="false">((1-$D$3)+AA10/AA24)/((1+AB8)*(1+AB9)*(1+AB15))-1</f>
      </c>
      <c r="AC21" s="504" t="n">
        <f aca="false">((1-$D$3)+AB10/AB24)/((1+AC8)*(1+AC9)*(1+AC15))-1</f>
      </c>
      <c r="AD21" s="504" t="n">
        <f aca="false">((1-$D$3)+AC10/AC24)/((1+AD8)*(1+AD9)*(1+AD15))-1</f>
      </c>
      <c r="AE21" s="504" t="n">
        <f aca="false">((1-$D$3)+AD10/AD24)/((1+AE8)*(1+AE9)*(1+AE15))-1</f>
      </c>
      <c r="AF21" s="504" t="n">
        <f aca="false">((1-$D$3)+AE10/AE24)/((1+AF8)*(1+AF9)*(1+AF15))-1</f>
      </c>
      <c r="AG21" s="504" t="n">
        <f aca="false">((1-$D$3)+AF10/AF24)/((1+AG8)*(1+AG9)*(1+AG15))-1</f>
      </c>
      <c r="AH21" s="504" t="n">
        <f aca="false">((1-$D$3)+AG10/AG24)/((1+AH8)*(1+AH9)*(1+AH15))-1</f>
      </c>
      <c r="AI21" s="504" t="n">
        <f aca="false">((1-$D$3)+AH10/AH24)/((1+AI8)*(1+AI9)*(1+AI15))-1</f>
      </c>
      <c r="AJ21" s="504" t="n">
        <f aca="false">((1-$D$3)+AI10/AI24)/((1+AJ8)*(1+AJ9)*(1+AJ15))-1</f>
      </c>
      <c r="AK21" s="504" t="e">
        <f aca="false">((1-$D$3)+AJ10/AJ24)/((1+AK8)*(1+AK9)*(1+AK15))-1</f>
      </c>
      <c r="AL21" s="504" t="e">
        <f aca="false">((1-$D$3)+AK10/AK24)/((1+AL8)*(1+AL9)*(1+AL15))-1</f>
      </c>
      <c r="AM21" s="504" t="e">
        <f aca="false">((1-$D$3)+AL10/AL24)/((1+AM8)*(1+AM9)*(1+AM15))-1</f>
      </c>
      <c r="AN21" s="504" t="e">
        <f aca="false">((1-$D$3)+AM10/AM24)/((1+AN8)*(1+AN9)*(1+AN15))-1</f>
      </c>
      <c r="AO21" s="504" t="e">
        <f aca="false">((1-$D$3)+AN10/AN24)/((1+AO8)*(1+AO9)*(1+AO15))-1</f>
      </c>
      <c r="AP21" s="504" t="e">
        <f aca="false">((1-$D$3)+AO10/AO24)/((1+AP8)*(1+AP9)*(1+AP15))-1</f>
      </c>
      <c r="AQ21" s="504" t="e">
        <f aca="false">((1-$D$3)+AP10/AP24)/((1+AQ8)*(1+AQ9)*(1+AQ15))-1</f>
      </c>
      <c r="AR21" s="504" t="e">
        <f aca="false">((1-$D$3)+AQ10/AQ24)/((1+AR8)*(1+AR9)*(1+AR15))-1</f>
      </c>
      <c r="AS21" s="504" t="e">
        <f aca="false">((1-$D$3)+AR10/AR24)/((1+AS8)*(1+AS9)*(1+AS15))-1</f>
      </c>
      <c r="AT21" s="504" t="e">
        <f aca="false">((1-$D$3)+AS10/AS24)/((1+AT8)*(1+AT9)*(1+AT15))-1</f>
      </c>
      <c r="AU21" s="504" t="e">
        <f aca="false">((1-$D$3)+AT10/AT24)/((1+AU8)*(1+AU9)*(1+AU15))-1</f>
      </c>
      <c r="AV21" s="504" t="e">
        <f aca="false">((1-$D$3)+AU10/AU24)/((1+AV8)*(1+AV9)*(1+AV15))-1</f>
      </c>
      <c r="AW21" s="504" t="e">
        <f aca="false">((1-$D$3)+AV10/AV24)/((1+AW8)*(1+AW9)*(1+AW15))-1</f>
      </c>
      <c r="AX21" s="504" t="e">
        <f aca="false">((1-$D$3)+AW10/AW24)/((1+AX8)*(1+AX9)*(1+AX15))-1</f>
      </c>
      <c r="AY21" s="504" t="e">
        <f aca="false">((1-$D$3)+AX10/AX24)/((1+AY8)*(1+AY9)*(1+AY15))-1</f>
      </c>
      <c r="AZ21" s="504" t="e">
        <f aca="false">((1-$D$3)+AY10/AY24)/((1+AZ8)*(1+AZ9)*(1+AZ15))-1</f>
      </c>
      <c r="BA21" s="504" t="e">
        <f aca="false">((1-$D$3)+AZ10/AZ24)/((1+BA8)*(1+BA9)*(1+BA15))-1</f>
      </c>
      <c r="BB21" s="504" t="e">
        <f aca="false">((1-$D$3)+BA10/BA24)/((1+BB8)*(1+BB9)*(1+BB15))-1</f>
      </c>
      <c r="BC21" s="504" t="e">
        <f aca="false">((1-$D$3)+BB10/BB24)/((1+BC8)*(1+BC9)*(1+BC15))-1</f>
      </c>
      <c r="BD21" s="504" t="e">
        <f aca="false">((1-$D$3)+BC10/BC24)/((1+BD8)*(1+BD9)*(1+BD15))-1</f>
      </c>
      <c r="BE21" s="504" t="e">
        <f aca="false">((1-$D$3)+BD10/BD24)/((1+BE8)*(1+BE9)*(1+BE15))-1</f>
      </c>
      <c r="BF21" s="504" t="e">
        <f aca="false">((1-$D$3)+BE10/BE24)/((1+BF8)*(1+BF9)*(1+BF15))-1</f>
      </c>
      <c r="BG21" s="504" t="e">
        <f aca="false">((1-$D$3)+BF10/BF24)/((1+BG8)*(1+BG9)*(1+BG15))-1</f>
      </c>
      <c r="BH21" s="504" t="e">
        <f aca="false">((1-$D$3)+BG10/BG24)/((1+BH8)*(1+BH9)*(1+BH15))-1</f>
      </c>
      <c r="BI21" s="504" t="e">
        <f aca="false">((1-$D$3)+BH10/BH24)/((1+BI8)*(1+BI9)*(1+BI15))-1</f>
      </c>
      <c r="BJ21" s="504" t="e">
        <f aca="false">((1-$D$3)+BI10/BI24)/((1+BJ8)*(1+BJ9)*(1+BJ15))-1</f>
      </c>
      <c r="BK21" s="504" t="e">
        <f aca="false">((1-$D$3)+BJ10/BJ24)/((1+BK8)*(1+BK9)*(1+BK15))-1</f>
      </c>
      <c r="BL21" s="504" t="e">
        <f aca="false">((1-$D$3)+BK10/BK24)/((1+BL8)*(1+BL9)*(1+BL15))-1</f>
      </c>
      <c r="BM21" s="504" t="e">
        <f aca="false">((1-$D$3)+BL10/BL24)/((1+BM8)*(1+BM9)*(1+BM15))-1</f>
      </c>
      <c r="BN21" s="504" t="e">
        <f aca="false">((1-$D$3)+BM10/BM24)/((1+BN8)*(1+BN9)*(1+BN15))-1</f>
      </c>
      <c r="BO21" s="504" t="e">
        <f aca="false">((1-$D$3)+BN10/BN24)/((1+BO8)*(1+BO9)*(1+BO15))-1</f>
      </c>
      <c r="BP21" s="504" t="e">
        <f aca="false">((1-$D$3)+BO10/BO24)/((1+BP8)*(1+BP9)*(1+BP15))-1</f>
      </c>
      <c r="BQ21" s="504" t="e">
        <f aca="false">((1-$D$3)+BP10/BP24)/((1+BQ8)*(1+BQ9)*(1+BQ15))-1</f>
      </c>
      <c r="BR21" s="504" t="e">
        <f aca="false">((1-$D$3)+BQ10/BQ24)/((1+BR8)*(1+BR9)*(1+BR15))-1</f>
      </c>
      <c r="BS21" s="504" t="e">
        <f aca="false">((1-$D$3)+BR10/BR24)/((1+BS8)*(1+BS9)*(1+BS15))-1</f>
      </c>
    </row>
    <row r="22" customFormat="false" ht="15.75" hidden="false" customHeight="false" outlineLevel="0" collapsed="false">
      <c r="A22" s="492" t="s">
        <v>1507</v>
      </c>
      <c r="C22" s="555" t="s">
        <v>1510</v>
      </c>
      <c r="D22" s="556" t="s">
        <v>1511</v>
      </c>
      <c r="E22" s="115" t="str">
        <f aca="false">IF(ISNUMBER(datasummary!#ref!)=TRUE(),datasummary!#ref!,".")</f>
      </c>
      <c r="F22" s="115" t="n">
        <f aca="false">(1+F7)*(1+F21)^(1-$D$2)*(1+F6)^$D$2-1</f>
      </c>
      <c r="G22" s="115" t="n">
        <f aca="false">(1+G7)*(1+G21)^(1-$D$2)*(1+G6)^$D$2-1</f>
      </c>
      <c r="H22" s="115" t="n">
        <f aca="false">(1+H7)*(1+H21)^(1-$D$2)*(1+H6)^$D$2-1</f>
      </c>
      <c r="I22" s="115" t="n">
        <f aca="false">(1+I7)*(1+I21)^(1-$D$2)*(1+I6)^$D$2-1</f>
      </c>
      <c r="J22" s="115" t="n">
        <f aca="false">(1+J7)*(1+J21)^(1-$D$2)*(1+J6)^$D$2-1</f>
      </c>
      <c r="K22" s="115" t="n">
        <f aca="false">(1+K7)*(1+K21)^(1-$D$2)*(1+K6)^$D$2-1</f>
      </c>
      <c r="L22" s="115" t="n">
        <f aca="false">(1+L7)*(1+L21)^(1-$D$2)*(1+L6)^$D$2-1</f>
      </c>
      <c r="M22" s="115" t="n">
        <f aca="false">(1+M7)*(1+M21)^(1-$D$2)*(1+M6)^$D$2-1</f>
      </c>
      <c r="N22" s="115" t="n">
        <f aca="false">(1+N7)*(1+N21)^(1-$D$2)*(1+N6)^$D$2-1</f>
      </c>
      <c r="O22" s="115" t="n">
        <f aca="false">(1+O7)*(1+O21)^(1-$D$2)*(1+O6)^$D$2-1</f>
      </c>
      <c r="P22" s="115" t="n">
        <f aca="false">(1+P7)*(1+P21)^(1-$D$2)*(1+P6)^$D$2-1</f>
      </c>
      <c r="Q22" s="115" t="n">
        <f aca="false">(1+Q7)*(1+Q21)^(1-$D$2)*(1+Q6)^$D$2-1</f>
      </c>
      <c r="R22" s="115" t="n">
        <f aca="false">(1+R7)*(1+R21)^(1-$D$2)*(1+R6)^$D$2-1</f>
      </c>
      <c r="S22" s="115" t="n">
        <f aca="false">(1+S7)*(1+S21)^(1-$D$2)*(1+S6)^$D$2-1</f>
      </c>
      <c r="T22" s="115" t="n">
        <f aca="false">(1+T7)*(1+T21)^(1-$D$2)*(1+T6)^$D$2-1</f>
      </c>
      <c r="U22" s="115" t="n">
        <f aca="false">(1+U7)*(1+U21)^(1-$D$2)*(1+U6)^$D$2-1</f>
      </c>
      <c r="V22" s="115" t="n">
        <f aca="false">(1+V7)*(1+V21)^(1-$D$2)*(1+V6)^$D$2-1</f>
      </c>
      <c r="W22" s="115" t="n">
        <f aca="false">(1+W7)*(1+W21)^(1-$D$2)*(1+W6)^$D$2-1</f>
      </c>
      <c r="X22" s="115" t="n">
        <f aca="false">(1+X7)*(1+X21)^(1-$D$2)*(1+X6)^$D$2-1</f>
      </c>
      <c r="Y22" s="115" t="n">
        <f aca="false">(1+Y7)*(1+Y21)^(1-$D$2)*(1+Y6)^$D$2-1</f>
      </c>
      <c r="Z22" s="115" t="n">
        <f aca="false">(1+Z7)*(1+Z21)^(1-$D$2)*(1+Z6)^$D$2-1</f>
      </c>
      <c r="AA22" s="115" t="n">
        <f aca="false">(1+AA7)*(1+AA21)^(1-$D$2)*(1+AA6)^$D$2-1</f>
      </c>
      <c r="AB22" s="115" t="n">
        <f aca="false">(1+AB7)*(1+AB21)^(1-$D$2)*(1+AB6)^$D$2-1</f>
      </c>
      <c r="AC22" s="115" t="n">
        <f aca="false">(1+AC7)*(1+AC21)^(1-$D$2)*(1+AC6)^$D$2-1</f>
      </c>
      <c r="AD22" s="115" t="n">
        <f aca="false">(1+AD7)*(1+AD21)^(1-$D$2)*(1+AD6)^$D$2-1</f>
      </c>
      <c r="AE22" s="115" t="n">
        <f aca="false">(1+AE7)*(1+AE21)^(1-$D$2)*(1+AE6)^$D$2-1</f>
      </c>
      <c r="AF22" s="115" t="n">
        <f aca="false">(1+AF7)*(1+AF21)^(1-$D$2)*(1+AF6)^$D$2-1</f>
      </c>
      <c r="AG22" s="115" t="n">
        <f aca="false">(1+AG7)*(1+AG21)^(1-$D$2)*(1+AG6)^$D$2-1</f>
      </c>
      <c r="AH22" s="115" t="n">
        <f aca="false">(1+AH7)*(1+AH21)^(1-$D$2)*(1+AH6)^$D$2-1</f>
      </c>
      <c r="AI22" s="115" t="n">
        <f aca="false">(1+AI7)*(1+AI21)^(1-$D$2)*(1+AI6)^$D$2-1</f>
      </c>
      <c r="AJ22" s="115" t="n">
        <f aca="false">(1+AJ7)*(1+AJ21)^(1-$D$2)*(1+AJ6)^$D$2-1</f>
      </c>
      <c r="AK22" s="115" t="e">
        <f aca="false">(1+AK7)*(1+AK21)^(1-$D$2)*(1+AK6)^$D$2-1</f>
      </c>
      <c r="AL22" s="115" t="e">
        <f aca="false">(1+AL7)*(1+AL21)^(1-$D$2)*(1+AL6)^$D$2-1</f>
      </c>
      <c r="AM22" s="115" t="e">
        <f aca="false">(1+AM7)*(1+AM21)^(1-$D$2)*(1+AM6)^$D$2-1</f>
      </c>
      <c r="AN22" s="115" t="e">
        <f aca="false">(1+AN7)*(1+AN21)^(1-$D$2)*(1+AN6)^$D$2-1</f>
      </c>
      <c r="AO22" s="115" t="e">
        <f aca="false">(1+AO7)*(1+AO21)^(1-$D$2)*(1+AO6)^$D$2-1</f>
      </c>
      <c r="AP22" s="115" t="e">
        <f aca="false">(1+AP7)*(1+AP21)^(1-$D$2)*(1+AP6)^$D$2-1</f>
      </c>
      <c r="AQ22" s="115" t="e">
        <f aca="false">(1+AQ7)*(1+AQ21)^(1-$D$2)*(1+AQ6)^$D$2-1</f>
      </c>
      <c r="AR22" s="115" t="e">
        <f aca="false">(1+AR7)*(1+AR21)^(1-$D$2)*(1+AR6)^$D$2-1</f>
      </c>
      <c r="AS22" s="115" t="e">
        <f aca="false">(1+AS7)*(1+AS21)^(1-$D$2)*(1+AS6)^$D$2-1</f>
      </c>
      <c r="AT22" s="115" t="e">
        <f aca="false">(1+AT7)*(1+AT21)^(1-$D$2)*(1+AT6)^$D$2-1</f>
      </c>
      <c r="AU22" s="115" t="e">
        <f aca="false">(1+AU7)*(1+AU21)^(1-$D$2)*(1+AU6)^$D$2-1</f>
      </c>
      <c r="AV22" s="115" t="e">
        <f aca="false">(1+AV7)*(1+AV21)^(1-$D$2)*(1+AV6)^$D$2-1</f>
      </c>
      <c r="AW22" s="115" t="e">
        <f aca="false">(1+AW7)*(1+AW21)^(1-$D$2)*(1+AW6)^$D$2-1</f>
      </c>
      <c r="AX22" s="115" t="e">
        <f aca="false">(1+AX7)*(1+AX21)^(1-$D$2)*(1+AX6)^$D$2-1</f>
      </c>
      <c r="AY22" s="115" t="e">
        <f aca="false">(1+AY7)*(1+AY21)^(1-$D$2)*(1+AY6)^$D$2-1</f>
      </c>
      <c r="AZ22" s="115" t="e">
        <f aca="false">(1+AZ7)*(1+AZ21)^(1-$D$2)*(1+AZ6)^$D$2-1</f>
      </c>
      <c r="BA22" s="115" t="e">
        <f aca="false">(1+BA7)*(1+BA21)^(1-$D$2)*(1+BA6)^$D$2-1</f>
      </c>
      <c r="BB22" s="115" t="e">
        <f aca="false">(1+BB7)*(1+BB21)^(1-$D$2)*(1+BB6)^$D$2-1</f>
      </c>
      <c r="BC22" s="115" t="e">
        <f aca="false">(1+BC7)*(1+BC21)^(1-$D$2)*(1+BC6)^$D$2-1</f>
      </c>
      <c r="BD22" s="115" t="e">
        <f aca="false">(1+BD7)*(1+BD21)^(1-$D$2)*(1+BD6)^$D$2-1</f>
      </c>
      <c r="BE22" s="115" t="e">
        <f aca="false">(1+BE7)*(1+BE21)^(1-$D$2)*(1+BE6)^$D$2-1</f>
      </c>
      <c r="BF22" s="115" t="e">
        <f aca="false">(1+BF7)*(1+BF21)^(1-$D$2)*(1+BF6)^$D$2-1</f>
      </c>
      <c r="BG22" s="115" t="e">
        <f aca="false">(1+BG7)*(1+BG21)^(1-$D$2)*(1+BG6)^$D$2-1</f>
      </c>
      <c r="BH22" s="115" t="e">
        <f aca="false">(1+BH7)*(1+BH21)^(1-$D$2)*(1+BH6)^$D$2-1</f>
      </c>
      <c r="BI22" s="115" t="e">
        <f aca="false">(1+BI7)*(1+BI21)^(1-$D$2)*(1+BI6)^$D$2-1</f>
      </c>
      <c r="BJ22" s="115" t="e">
        <f aca="false">(1+BJ7)*(1+BJ21)^(1-$D$2)*(1+BJ6)^$D$2-1</f>
      </c>
      <c r="BK22" s="115" t="e">
        <f aca="false">(1+BK7)*(1+BK21)^(1-$D$2)*(1+BK6)^$D$2-1</f>
      </c>
      <c r="BL22" s="115" t="e">
        <f aca="false">(1+BL7)*(1+BL21)^(1-$D$2)*(1+BL6)^$D$2-1</f>
      </c>
      <c r="BM22" s="115" t="e">
        <f aca="false">(1+BM7)*(1+BM21)^(1-$D$2)*(1+BM6)^$D$2-1</f>
      </c>
      <c r="BN22" s="115" t="e">
        <f aca="false">(1+BN7)*(1+BN21)^(1-$D$2)*(1+BN6)^$D$2-1</f>
      </c>
      <c r="BO22" s="115" t="e">
        <f aca="false">(1+BO7)*(1+BO21)^(1-$D$2)*(1+BO6)^$D$2-1</f>
      </c>
      <c r="BP22" s="115" t="e">
        <f aca="false">(1+BP7)*(1+BP21)^(1-$D$2)*(1+BP6)^$D$2-1</f>
      </c>
      <c r="BQ22" s="115" t="e">
        <f aca="false">(1+BQ7)*(1+BQ21)^(1-$D$2)*(1+BQ6)^$D$2-1</f>
      </c>
      <c r="BR22" s="115" t="e">
        <f aca="false">(1+BR7)*(1+BR21)^(1-$D$2)*(1+BR6)^$D$2-1</f>
      </c>
      <c r="BS22" s="115" t="e">
        <f aca="false">(1+BS7)*(1+BS21)^(1-$D$2)*(1+BS6)^$D$2-1</f>
      </c>
    </row>
    <row r="23" customFormat="false" ht="15.75" hidden="false" customHeight="false" outlineLevel="0" collapsed="false">
      <c r="A23" s="492" t="s">
        <v>1507</v>
      </c>
      <c r="C23" s="555" t="s">
        <v>1512</v>
      </c>
      <c r="D23" s="556" t="s">
        <v>1513</v>
      </c>
      <c r="E23" s="115" t="n">
        <f aca="false">DataSummary!D64</f>
      </c>
      <c r="F23" s="115" t="n">
        <f aca="false">(1+F22)*(1+F9)*(1+F15)-1</f>
      </c>
      <c r="G23" s="115" t="n">
        <f aca="false">(1+G22)*(1+G9)*(1+G15)-1</f>
      </c>
      <c r="H23" s="115" t="n">
        <f aca="false">(1+H22)*(1+H9)*(1+H15)-1</f>
      </c>
      <c r="I23" s="115" t="n">
        <f aca="false">(1+I22)*(1+I9)*(1+I15)-1</f>
      </c>
      <c r="J23" s="115" t="n">
        <f aca="false">(1+J22)*(1+J9)*(1+J15)-1</f>
      </c>
      <c r="K23" s="115" t="n">
        <f aca="false">(1+K22)*(1+K9)*(1+K15)-1</f>
      </c>
      <c r="L23" s="115" t="n">
        <f aca="false">(1+L22)*(1+L9)*(1+L15)-1</f>
      </c>
      <c r="M23" s="115" t="n">
        <f aca="false">(1+M22)*(1+M9)*(1+M15)-1</f>
      </c>
      <c r="N23" s="115" t="n">
        <f aca="false">(1+N22)*(1+N9)*(1+N15)-1</f>
      </c>
      <c r="O23" s="115" t="n">
        <f aca="false">(1+O22)*(1+O9)*(1+O15)-1</f>
      </c>
      <c r="P23" s="115" t="n">
        <f aca="false">(1+P22)*(1+P9)*(1+P15)-1</f>
      </c>
      <c r="Q23" s="115" t="n">
        <f aca="false">(1+Q22)*(1+Q9)*(1+Q15)-1</f>
      </c>
      <c r="R23" s="115" t="n">
        <f aca="false">(1+R22)*(1+R9)*(1+R15)-1</f>
      </c>
      <c r="S23" s="115" t="n">
        <f aca="false">(1+S22)*(1+S9)*(1+S15)-1</f>
      </c>
      <c r="T23" s="115" t="n">
        <f aca="false">(1+T22)*(1+T9)*(1+T15)-1</f>
      </c>
      <c r="U23" s="115" t="n">
        <f aca="false">(1+U22)*(1+U9)*(1+U15)-1</f>
      </c>
      <c r="V23" s="115" t="n">
        <f aca="false">(1+V22)*(1+V9)*(1+V15)-1</f>
      </c>
      <c r="W23" s="115" t="n">
        <f aca="false">(1+W22)*(1+W9)*(1+W15)-1</f>
      </c>
      <c r="X23" s="115" t="n">
        <f aca="false">(1+X22)*(1+X9)*(1+X15)-1</f>
      </c>
      <c r="Y23" s="115" t="n">
        <f aca="false">(1+Y22)*(1+Y9)*(1+Y15)-1</f>
      </c>
      <c r="Z23" s="115" t="n">
        <f aca="false">(1+Z22)*(1+Z9)*(1+Z15)-1</f>
      </c>
      <c r="AA23" s="115" t="n">
        <f aca="false">(1+AA22)*(1+AA9)*(1+AA15)-1</f>
      </c>
      <c r="AB23" s="115" t="n">
        <f aca="false">(1+AB22)*(1+AB9)*(1+AB15)-1</f>
      </c>
      <c r="AC23" s="115" t="n">
        <f aca="false">(1+AC22)*(1+AC9)*(1+AC15)-1</f>
      </c>
      <c r="AD23" s="115" t="n">
        <f aca="false">(1+AD22)*(1+AD9)*(1+AD15)-1</f>
      </c>
      <c r="AE23" s="115" t="n">
        <f aca="false">(1+AE22)*(1+AE9)*(1+AE15)-1</f>
      </c>
      <c r="AF23" s="115" t="n">
        <f aca="false">(1+AF22)*(1+AF9)*(1+AF15)-1</f>
      </c>
      <c r="AG23" s="115" t="n">
        <f aca="false">(1+AG22)*(1+AG9)*(1+AG15)-1</f>
      </c>
      <c r="AH23" s="115" t="n">
        <f aca="false">(1+AH22)*(1+AH9)*(1+AH15)-1</f>
      </c>
      <c r="AI23" s="115" t="n">
        <f aca="false">(1+AI22)*(1+AI9)*(1+AI15)-1</f>
      </c>
      <c r="AJ23" s="115" t="n">
        <f aca="false">(1+AJ22)*(1+AJ9)*(1+AJ15)-1</f>
      </c>
      <c r="AK23" s="115" t="e">
        <f aca="false">(1+AK22)*(1+AK9)*(1+AK15)-1</f>
      </c>
      <c r="AL23" s="115" t="e">
        <f aca="false">(1+AL22)*(1+AL9)*(1+AL15)-1</f>
      </c>
      <c r="AM23" s="115" t="e">
        <f aca="false">(1+AM22)*(1+AM9)*(1+AM15)-1</f>
      </c>
      <c r="AN23" s="115" t="e">
        <f aca="false">(1+AN22)*(1+AN9)*(1+AN15)-1</f>
      </c>
      <c r="AO23" s="115" t="e">
        <f aca="false">(1+AO22)*(1+AO9)*(1+AO15)-1</f>
      </c>
      <c r="AP23" s="115" t="e">
        <f aca="false">(1+AP22)*(1+AP9)*(1+AP15)-1</f>
      </c>
      <c r="AQ23" s="115" t="e">
        <f aca="false">(1+AQ22)*(1+AQ9)*(1+AQ15)-1</f>
      </c>
      <c r="AR23" s="115" t="e">
        <f aca="false">(1+AR22)*(1+AR9)*(1+AR15)-1</f>
      </c>
      <c r="AS23" s="115" t="e">
        <f aca="false">(1+AS22)*(1+AS9)*(1+AS15)-1</f>
      </c>
      <c r="AT23" s="115" t="e">
        <f aca="false">(1+AT22)*(1+AT9)*(1+AT15)-1</f>
      </c>
      <c r="AU23" s="115" t="e">
        <f aca="false">(1+AU22)*(1+AU9)*(1+AU15)-1</f>
      </c>
      <c r="AV23" s="115" t="e">
        <f aca="false">(1+AV22)*(1+AV9)*(1+AV15)-1</f>
      </c>
      <c r="AW23" s="115" t="e">
        <f aca="false">(1+AW22)*(1+AW9)*(1+AW15)-1</f>
      </c>
      <c r="AX23" s="115" t="e">
        <f aca="false">(1+AX22)*(1+AX9)*(1+AX15)-1</f>
      </c>
      <c r="AY23" s="115" t="e">
        <f aca="false">(1+AY22)*(1+AY9)*(1+AY15)-1</f>
      </c>
      <c r="AZ23" s="115" t="e">
        <f aca="false">(1+AZ22)*(1+AZ9)*(1+AZ15)-1</f>
      </c>
      <c r="BA23" s="115" t="e">
        <f aca="false">(1+BA22)*(1+BA9)*(1+BA15)-1</f>
      </c>
      <c r="BB23" s="115" t="e">
        <f aca="false">(1+BB22)*(1+BB9)*(1+BB15)-1</f>
      </c>
      <c r="BC23" s="115" t="e">
        <f aca="false">(1+BC22)*(1+BC9)*(1+BC15)-1</f>
      </c>
      <c r="BD23" s="115" t="e">
        <f aca="false">(1+BD22)*(1+BD9)*(1+BD15)-1</f>
      </c>
      <c r="BE23" s="115" t="e">
        <f aca="false">(1+BE22)*(1+BE9)*(1+BE15)-1</f>
      </c>
      <c r="BF23" s="115" t="e">
        <f aca="false">(1+BF22)*(1+BF9)*(1+BF15)-1</f>
      </c>
      <c r="BG23" s="115" t="e">
        <f aca="false">(1+BG22)*(1+BG9)*(1+BG15)-1</f>
      </c>
      <c r="BH23" s="115" t="e">
        <f aca="false">(1+BH22)*(1+BH9)*(1+BH15)-1</f>
      </c>
      <c r="BI23" s="115" t="e">
        <f aca="false">(1+BI22)*(1+BI9)*(1+BI15)-1</f>
      </c>
      <c r="BJ23" s="115" t="e">
        <f aca="false">(1+BJ22)*(1+BJ9)*(1+BJ15)-1</f>
      </c>
      <c r="BK23" s="115" t="e">
        <f aca="false">(1+BK22)*(1+BK9)*(1+BK15)-1</f>
      </c>
      <c r="BL23" s="115" t="e">
        <f aca="false">(1+BL22)*(1+BL9)*(1+BL15)-1</f>
      </c>
      <c r="BM23" s="115" t="e">
        <f aca="false">(1+BM22)*(1+BM9)*(1+BM15)-1</f>
      </c>
      <c r="BN23" s="115" t="e">
        <f aca="false">(1+BN22)*(1+BN9)*(1+BN15)-1</f>
      </c>
      <c r="BO23" s="115" t="e">
        <f aca="false">(1+BO22)*(1+BO9)*(1+BO15)-1</f>
      </c>
      <c r="BP23" s="115" t="e">
        <f aca="false">(1+BP22)*(1+BP9)*(1+BP15)-1</f>
      </c>
      <c r="BQ23" s="115" t="e">
        <f aca="false">(1+BQ22)*(1+BQ9)*(1+BQ15)-1</f>
      </c>
      <c r="BR23" s="115" t="e">
        <f aca="false">(1+BR22)*(1+BR9)*(1+BR15)-1</f>
      </c>
      <c r="BS23" s="115" t="e">
        <f aca="false">(1+BS22)*(1+BS9)*(1+BS15)-1</f>
      </c>
    </row>
    <row r="24" customFormat="false" ht="15.75" hidden="false" customHeight="false" outlineLevel="0" collapsed="false">
      <c r="A24" s="492" t="s">
        <v>1507</v>
      </c>
      <c r="C24" s="557" t="s">
        <v>1514</v>
      </c>
      <c r="D24" s="558" t="s">
        <v>1515</v>
      </c>
      <c r="E24" s="519" t="n">
        <f aca="false">InputDataA_GeneralAssumptions!J13</f>
      </c>
      <c r="F24" s="519" t="n">
        <f aca="false">(1+Submodel1s!F21)/(1+Submodel1s!F22)*E24</f>
      </c>
      <c r="G24" s="519" t="n">
        <f aca="false">(1+Submodel1s!G21)/(1+Submodel1s!G22)*F24</f>
      </c>
      <c r="H24" s="519" t="n">
        <f aca="false">(1+Submodel1s!H21)/(1+Submodel1s!H22)*G24</f>
      </c>
      <c r="I24" s="519" t="n">
        <f aca="false">(1+Submodel1s!I21)/(1+Submodel1s!I22)*H24</f>
      </c>
      <c r="J24" s="519" t="n">
        <f aca="false">(1+Submodel1s!J21)/(1+Submodel1s!J22)*I24</f>
      </c>
      <c r="K24" s="519" t="n">
        <f aca="false">(1+Submodel1s!K21)/(1+Submodel1s!K22)*J24</f>
      </c>
      <c r="L24" s="519" t="n">
        <f aca="false">(1+Submodel1s!L21)/(1+Submodel1s!L22)*K24</f>
      </c>
      <c r="M24" s="519" t="n">
        <f aca="false">(1+Submodel1s!M21)/(1+Submodel1s!M22)*L24</f>
      </c>
      <c r="N24" s="519" t="n">
        <f aca="false">(1+Submodel1s!N21)/(1+Submodel1s!N22)*M24</f>
      </c>
      <c r="O24" s="519" t="n">
        <f aca="false">(1+Submodel1s!O21)/(1+Submodel1s!O22)*N24</f>
      </c>
      <c r="P24" s="519" t="n">
        <f aca="false">(1+Submodel1s!P21)/(1+Submodel1s!P22)*O24</f>
      </c>
      <c r="Q24" s="519" t="n">
        <f aca="false">(1+Submodel1s!Q21)/(1+Submodel1s!Q22)*P24</f>
      </c>
      <c r="R24" s="519" t="n">
        <f aca="false">(1+Submodel1s!R21)/(1+Submodel1s!R22)*Q24</f>
      </c>
      <c r="S24" s="519" t="n">
        <f aca="false">(1+Submodel1s!S21)/(1+Submodel1s!S22)*R24</f>
      </c>
      <c r="T24" s="519" t="n">
        <f aca="false">(1+Submodel1s!T21)/(1+Submodel1s!T22)*S24</f>
      </c>
      <c r="U24" s="519" t="n">
        <f aca="false">(1+Submodel1s!U21)/(1+Submodel1s!U22)*T24</f>
      </c>
      <c r="V24" s="519" t="n">
        <f aca="false">(1+Submodel1s!V21)/(1+Submodel1s!V22)*U24</f>
      </c>
      <c r="W24" s="519" t="n">
        <f aca="false">(1+Submodel1s!W21)/(1+Submodel1s!W22)*V24</f>
      </c>
      <c r="X24" s="519" t="n">
        <f aca="false">(1+Submodel1s!X21)/(1+Submodel1s!X22)*W24</f>
      </c>
      <c r="Y24" s="519" t="n">
        <f aca="false">(1+Submodel1s!Y21)/(1+Submodel1s!Y22)*X24</f>
      </c>
      <c r="Z24" s="519" t="n">
        <f aca="false">(1+Submodel1s!Z21)/(1+Submodel1s!Z22)*Y24</f>
      </c>
      <c r="AA24" s="519" t="n">
        <f aca="false">(1+Submodel1s!AA21)/(1+Submodel1s!AA22)*Z24</f>
      </c>
      <c r="AB24" s="519" t="n">
        <f aca="false">(1+Submodel1s!AB21)/(1+Submodel1s!AB22)*AA24</f>
      </c>
      <c r="AC24" s="519" t="n">
        <f aca="false">(1+Submodel1s!AC21)/(1+Submodel1s!AC22)*AB24</f>
      </c>
      <c r="AD24" s="519" t="n">
        <f aca="false">(1+Submodel1s!AD21)/(1+Submodel1s!AD22)*AC24</f>
      </c>
      <c r="AE24" s="519" t="n">
        <f aca="false">(1+Submodel1s!AE21)/(1+Submodel1s!AE22)*AD24</f>
      </c>
      <c r="AF24" s="519" t="n">
        <f aca="false">(1+Submodel1s!AF21)/(1+Submodel1s!AF22)*AE24</f>
      </c>
      <c r="AG24" s="519" t="n">
        <f aca="false">(1+Submodel1s!AG21)/(1+Submodel1s!AG22)*AF24</f>
      </c>
      <c r="AH24" s="519" t="n">
        <f aca="false">(1+Submodel1s!AH21)/(1+Submodel1s!AH22)*AG24</f>
      </c>
      <c r="AI24" s="519" t="n">
        <f aca="false">(1+Submodel1s!AI21)/(1+Submodel1s!AI22)*AH24</f>
      </c>
      <c r="AJ24" s="519" t="n">
        <f aca="false">(1+Submodel1s!AJ21)/(1+Submodel1s!AJ22)*AI24</f>
      </c>
      <c r="AK24" s="519" t="e">
        <f aca="false">(1+Submodel1s!AK21)/(1+Submodel1s!AK22)*AJ24</f>
      </c>
      <c r="AL24" s="519" t="e">
        <f aca="false">(1+Submodel1s!AL21)/(1+Submodel1s!AL22)*AK24</f>
      </c>
      <c r="AM24" s="519" t="e">
        <f aca="false">(1+Submodel1s!AM21)/(1+Submodel1s!AM22)*AL24</f>
      </c>
      <c r="AN24" s="519" t="e">
        <f aca="false">(1+Submodel1s!AN21)/(1+Submodel1s!AN22)*AM24</f>
      </c>
      <c r="AO24" s="519" t="e">
        <f aca="false">(1+Submodel1s!AO21)/(1+Submodel1s!AO22)*AN24</f>
      </c>
      <c r="AP24" s="519" t="e">
        <f aca="false">(1+Submodel1s!AP21)/(1+Submodel1s!AP22)*AO24</f>
      </c>
      <c r="AQ24" s="519" t="e">
        <f aca="false">(1+Submodel1s!AQ21)/(1+Submodel1s!AQ22)*AP24</f>
      </c>
      <c r="AR24" s="519" t="e">
        <f aca="false">(1+Submodel1s!AR21)/(1+Submodel1s!AR22)*AQ24</f>
      </c>
      <c r="AS24" s="519" t="e">
        <f aca="false">(1+Submodel1s!AS21)/(1+Submodel1s!AS22)*AR24</f>
      </c>
      <c r="AT24" s="519" t="e">
        <f aca="false">(1+Submodel1s!AT21)/(1+Submodel1s!AT22)*AS24</f>
      </c>
      <c r="AU24" s="519" t="e">
        <f aca="false">(1+Submodel1s!AU21)/(1+Submodel1s!AU22)*AT24</f>
      </c>
      <c r="AV24" s="519" t="e">
        <f aca="false">(1+Submodel1s!AV21)/(1+Submodel1s!AV22)*AU24</f>
      </c>
      <c r="AW24" s="519" t="e">
        <f aca="false">(1+Submodel1s!AW21)/(1+Submodel1s!AW22)*AV24</f>
      </c>
      <c r="AX24" s="519" t="e">
        <f aca="false">(1+Submodel1s!AX21)/(1+Submodel1s!AX22)*AW24</f>
      </c>
      <c r="AY24" s="519" t="e">
        <f aca="false">(1+Submodel1s!AY21)/(1+Submodel1s!AY22)*AX24</f>
      </c>
      <c r="AZ24" s="519" t="e">
        <f aca="false">(1+Submodel1s!AZ21)/(1+Submodel1s!AZ22)*AY24</f>
      </c>
      <c r="BA24" s="519" t="e">
        <f aca="false">(1+Submodel1s!BA21)/(1+Submodel1s!BA22)*AZ24</f>
      </c>
      <c r="BB24" s="519" t="e">
        <f aca="false">(1+Submodel1s!BB21)/(1+Submodel1s!BB22)*BA24</f>
      </c>
      <c r="BC24" s="519" t="e">
        <f aca="false">(1+Submodel1s!BC21)/(1+Submodel1s!BC22)*BB24</f>
      </c>
      <c r="BD24" s="519" t="e">
        <f aca="false">(1+Submodel1s!BD21)/(1+Submodel1s!BD22)*BC24</f>
      </c>
      <c r="BE24" s="519" t="e">
        <f aca="false">(1+Submodel1s!BE21)/(1+Submodel1s!BE22)*BD24</f>
      </c>
      <c r="BF24" s="519" t="e">
        <f aca="false">(1+Submodel1s!BF21)/(1+Submodel1s!BF22)*BE24</f>
      </c>
      <c r="BG24" s="519" t="e">
        <f aca="false">(1+Submodel1s!BG21)/(1+Submodel1s!BG22)*BF24</f>
      </c>
      <c r="BH24" s="519" t="e">
        <f aca="false">(1+Submodel1s!BH21)/(1+Submodel1s!BH22)*BG24</f>
      </c>
      <c r="BI24" s="519" t="e">
        <f aca="false">(1+Submodel1s!BI21)/(1+Submodel1s!BI22)*BH24</f>
      </c>
      <c r="BJ24" s="519" t="e">
        <f aca="false">(1+Submodel1s!BJ21)/(1+Submodel1s!BJ22)*BI24</f>
      </c>
      <c r="BK24" s="519" t="e">
        <f aca="false">(1+Submodel1s!BK21)/(1+Submodel1s!BK22)*BJ24</f>
      </c>
      <c r="BL24" s="519" t="e">
        <f aca="false">(1+Submodel1s!BL21)/(1+Submodel1s!BL22)*BK24</f>
      </c>
      <c r="BM24" s="519" t="e">
        <f aca="false">(1+Submodel1s!BM21)/(1+Submodel1s!BM22)*BL24</f>
      </c>
      <c r="BN24" s="519" t="e">
        <f aca="false">(1+Submodel1s!BN21)/(1+Submodel1s!BN22)*BM24</f>
      </c>
      <c r="BO24" s="519" t="e">
        <f aca="false">(1+Submodel1s!BO21)/(1+Submodel1s!BO22)*BN24</f>
      </c>
      <c r="BP24" s="519" t="e">
        <f aca="false">(1+Submodel1s!BP21)/(1+Submodel1s!BP22)*BO24</f>
      </c>
      <c r="BQ24" s="519" t="e">
        <f aca="false">(1+Submodel1s!BQ21)/(1+Submodel1s!BQ22)*BP24</f>
      </c>
      <c r="BR24" s="519" t="e">
        <f aca="false">(1+Submodel1s!BR21)/(1+Submodel1s!BR22)*BQ24</f>
      </c>
      <c r="BS24" s="519" t="e">
        <f aca="false">(1+Submodel1s!BS21)/(1+Submodel1s!BS22)*BR24</f>
      </c>
    </row>
    <row r="25" customFormat="false" ht="15.75" hidden="false" customHeight="false" outlineLevel="0" collapsed="false">
      <c r="C25" s="559" t="s">
        <v>1503</v>
      </c>
      <c r="D25" s="558" t="s">
        <v>1516</v>
      </c>
      <c r="E25" s="507" t="n">
        <f aca="false">InputDataA_GeneralAssumptions!D75</f>
      </c>
      <c r="F25" s="507" t="n">
        <f aca="false">IF(ISNUMBER(F17)=TRUE(),"not an output",(E25)/((1+F8)*(1+F23))-F18-F16)</f>
      </c>
      <c r="G25" s="115" t="n">
        <f aca="false">IF(ISNUMBER(G17)=TRUE(),"not an output",(F25)/((1+G8)*(1+G23))-G18-G16)</f>
      </c>
      <c r="H25" s="115" t="n">
        <f aca="false">IF(ISNUMBER(H17)=TRUE(),"not an output",(G25)/((1+H8)*(1+H23))-H18-H16)</f>
      </c>
      <c r="I25" s="115" t="n">
        <f aca="false">IF(ISNUMBER(I17)=TRUE(),"not an output",(H25)/((1+I8)*(1+I23))-I18-I16)</f>
      </c>
      <c r="J25" s="115" t="n">
        <f aca="false">IF(ISNUMBER(J17)=TRUE(),"not an output",(I25)/((1+J8)*(1+J23))-J18-J16)</f>
      </c>
      <c r="K25" s="115" t="n">
        <f aca="false">IF(ISNUMBER(K17)=TRUE(),"not an output",(J25)/((1+K8)*(1+K23))-K18-K16)</f>
      </c>
      <c r="L25" s="115" t="n">
        <f aca="false">IF(ISNUMBER(L17)=TRUE(),"not an output",(K25)/((1+L8)*(1+L23))-L18-L16)</f>
      </c>
      <c r="M25" s="115" t="n">
        <f aca="false">IF(ISNUMBER(M17)=TRUE(),"not an output",(L25)/((1+M8)*(1+M23))-M18-M16)</f>
      </c>
      <c r="N25" s="115" t="n">
        <f aca="false">IF(ISNUMBER(N17)=TRUE(),"not an output",(M25)/((1+N8)*(1+N23))-N18-N16)</f>
      </c>
      <c r="O25" s="115" t="n">
        <f aca="false">IF(ISNUMBER(O17)=TRUE(),"not an output",(N25)/((1+O8)*(1+O23))-O18-O16)</f>
      </c>
      <c r="P25" s="115" t="n">
        <f aca="false">IF(ISNUMBER(P17)=TRUE(),"not an output",(O25)/((1+P8)*(1+P23))-P18-P16)</f>
      </c>
      <c r="Q25" s="115" t="n">
        <f aca="false">IF(ISNUMBER(Q17)=TRUE(),"not an output",(P25)/((1+Q8)*(1+Q23))-Q18-Q16)</f>
      </c>
      <c r="R25" s="115" t="n">
        <f aca="false">IF(ISNUMBER(R17)=TRUE(),"not an output",(Q25)/((1+R8)*(1+R23))-R18-R16)</f>
      </c>
      <c r="S25" s="115" t="n">
        <f aca="false">IF(ISNUMBER(S17)=TRUE(),"not an output",(R25)/((1+S8)*(1+S23))-S18-S16)</f>
      </c>
      <c r="T25" s="115" t="n">
        <f aca="false">IF(ISNUMBER(T17)=TRUE(),"not an output",(S25)/((1+T8)*(1+T23))-T18-T16)</f>
      </c>
      <c r="U25" s="115" t="n">
        <f aca="false">IF(ISNUMBER(U17)=TRUE(),"not an output",(T25)/((1+U8)*(1+U23))-U18-U16)</f>
      </c>
      <c r="V25" s="115" t="n">
        <f aca="false">IF(ISNUMBER(V17)=TRUE(),"not an output",(U25)/((1+V8)*(1+V23))-V18-V16)</f>
      </c>
      <c r="W25" s="115" t="n">
        <f aca="false">IF(ISNUMBER(W17)=TRUE(),"not an output",(V25)/((1+W8)*(1+W23))-W18-W16)</f>
      </c>
      <c r="X25" s="115" t="n">
        <f aca="false">IF(ISNUMBER(X17)=TRUE(),"not an output",(W25)/((1+X8)*(1+X23))-X18-X16)</f>
      </c>
      <c r="Y25" s="115" t="n">
        <f aca="false">IF(ISNUMBER(Y17)=TRUE(),"not an output",(X25)/((1+Y8)*(1+Y23))-Y18-Y16)</f>
      </c>
      <c r="Z25" s="115" t="n">
        <f aca="false">IF(ISNUMBER(Z17)=TRUE(),"not an output",(Y25)/((1+Z8)*(1+Z23))-Z18-Z16)</f>
      </c>
      <c r="AA25" s="115" t="n">
        <f aca="false">IF(ISNUMBER(AA17)=TRUE(),"not an output",(Z25)/((1+AA8)*(1+AA23))-AA18-AA16)</f>
      </c>
      <c r="AB25" s="115" t="n">
        <f aca="false">IF(ISNUMBER(AB17)=TRUE(),"not an output",(AA25)/((1+AB8)*(1+AB23))-AB18-AB16)</f>
      </c>
      <c r="AC25" s="115" t="n">
        <f aca="false">IF(ISNUMBER(AC17)=TRUE(),"not an output",(AB25)/((1+AC8)*(1+AC23))-AC18-AC16)</f>
      </c>
      <c r="AD25" s="115" t="n">
        <f aca="false">IF(ISNUMBER(AD17)=TRUE(),"not an output",(AC25)/((1+AD8)*(1+AD23))-AD18-AD16)</f>
      </c>
      <c r="AE25" s="115" t="n">
        <f aca="false">IF(ISNUMBER(AE17)=TRUE(),"not an output",(AD25)/((1+AE8)*(1+AE23))-AE18-AE16)</f>
      </c>
      <c r="AF25" s="115" t="n">
        <f aca="false">IF(ISNUMBER(AF17)=TRUE(),"not an output",(AE25)/((1+AF8)*(1+AF23))-AF18-AF16)</f>
      </c>
      <c r="AG25" s="115" t="n">
        <f aca="false">IF(ISNUMBER(AG17)=TRUE(),"not an output",(AF25)/((1+AG8)*(1+AG23))-AG18-AG16)</f>
      </c>
      <c r="AH25" s="115" t="n">
        <f aca="false">IF(ISNUMBER(AH17)=TRUE(),"not an output",(AG25)/((1+AH8)*(1+AH23))-AH18-AH16)</f>
      </c>
      <c r="AI25" s="115" t="n">
        <f aca="false">IF(ISNUMBER(AI17)=TRUE(),"not an output",(AH25)/((1+AI8)*(1+AI23))-AI18-AI16)</f>
      </c>
      <c r="AJ25" s="115" t="n">
        <f aca="false">IF(ISNUMBER(AJ17)=TRUE(),"not an output",(AI25)/((1+AJ8)*(1+AJ23))-AJ18-AJ16)</f>
      </c>
      <c r="AK25" s="115" t="e">
        <f aca="false">IF(ISNUMBER(AK17)=TRUE(),"not an output",(AJ25)/((1+AK8)*(1+AK23))-AK18-AK16)</f>
      </c>
      <c r="AL25" s="115" t="e">
        <f aca="false">IF(ISNUMBER(AL17)=TRUE(),"not an output",(AK25)/((1+AL8)*(1+AL23))-AL18-AL16)</f>
      </c>
      <c r="AM25" s="115" t="e">
        <f aca="false">IF(ISNUMBER(AM17)=TRUE(),"not an output",(AL25)/((1+AM8)*(1+AM23))-AM18-AM16)</f>
      </c>
      <c r="AN25" s="115" t="e">
        <f aca="false">IF(ISNUMBER(AN17)=TRUE(),"not an output",(AM25)/((1+AN8)*(1+AN23))-AN18-AN16)</f>
      </c>
      <c r="AO25" s="115" t="e">
        <f aca="false">IF(ISNUMBER(AO17)=TRUE(),"not an output",(AN25)/((1+AO8)*(1+AO23))-AO18-AO16)</f>
      </c>
      <c r="AP25" s="115" t="e">
        <f aca="false">IF(ISNUMBER(AP17)=TRUE(),"not an output",(AO25)/((1+AP8)*(1+AP23))-AP18-AP16)</f>
      </c>
      <c r="AQ25" s="115" t="e">
        <f aca="false">IF(ISNUMBER(AQ17)=TRUE(),"not an output",(AP25)/((1+AQ8)*(1+AQ23))-AQ18-AQ16)</f>
      </c>
      <c r="AR25" s="115" t="e">
        <f aca="false">IF(ISNUMBER(AR17)=TRUE(),"not an output",(AQ25)/((1+AR8)*(1+AR23))-AR18-AR16)</f>
      </c>
      <c r="AS25" s="115" t="e">
        <f aca="false">IF(ISNUMBER(AS17)=TRUE(),"not an output",(AR25)/((1+AS8)*(1+AS23))-AS18-AS16)</f>
      </c>
      <c r="AT25" s="115" t="e">
        <f aca="false">IF(ISNUMBER(AT17)=TRUE(),"not an output",(AS25)/((1+AT8)*(1+AT23))-AT18-AT16)</f>
      </c>
      <c r="AU25" s="115" t="e">
        <f aca="false">IF(ISNUMBER(AU17)=TRUE(),"not an output",(AT25)/((1+AU8)*(1+AU23))-AU18-AU16)</f>
      </c>
      <c r="AV25" s="115" t="e">
        <f aca="false">IF(ISNUMBER(AV17)=TRUE(),"not an output",(AU25)/((1+AV8)*(1+AV23))-AV18-AV16)</f>
      </c>
      <c r="AW25" s="115" t="e">
        <f aca="false">IF(ISNUMBER(AW17)=TRUE(),"not an output",(AV25)/((1+AW8)*(1+AW23))-AW18-AW16)</f>
      </c>
      <c r="AX25" s="115" t="e">
        <f aca="false">IF(ISNUMBER(AX17)=TRUE(),"not an output",(AW25)/((1+AX8)*(1+AX23))-AX18-AX16)</f>
      </c>
      <c r="AY25" s="115" t="e">
        <f aca="false">IF(ISNUMBER(AY17)=TRUE(),"not an output",(AX25)/((1+AY8)*(1+AY23))-AY18-AY16)</f>
      </c>
      <c r="AZ25" s="115" t="e">
        <f aca="false">IF(ISNUMBER(AZ17)=TRUE(),"not an output",(AY25)/((1+AZ8)*(1+AZ23))-AZ18-AZ16)</f>
      </c>
      <c r="BA25" s="115" t="e">
        <f aca="false">IF(ISNUMBER(BA17)=TRUE(),"not an output",(AZ25)/((1+BA8)*(1+BA23))-BA18-BA16)</f>
      </c>
      <c r="BB25" s="115" t="e">
        <f aca="false">IF(ISNUMBER(BB17)=TRUE(),"not an output",(BA25)/((1+BB8)*(1+BB23))-BB18-BB16)</f>
      </c>
      <c r="BC25" s="115" t="e">
        <f aca="false">IF(ISNUMBER(BC17)=TRUE(),"not an output",(BB25)/((1+BC8)*(1+BC23))-BC18-BC16)</f>
      </c>
      <c r="BD25" s="115" t="e">
        <f aca="false">IF(ISNUMBER(BD17)=TRUE(),"not an output",(BC25)/((1+BD8)*(1+BD23))-BD18-BD16)</f>
      </c>
      <c r="BE25" s="115" t="e">
        <f aca="false">IF(ISNUMBER(BE17)=TRUE(),"not an output",(BD25)/((1+BE8)*(1+BE23))-BE18-BE16)</f>
      </c>
      <c r="BF25" s="115" t="e">
        <f aca="false">IF(ISNUMBER(BF17)=TRUE(),"not an output",(BE25)/((1+BF8)*(1+BF23))-BF18-BF16)</f>
      </c>
      <c r="BG25" s="115" t="e">
        <f aca="false">IF(ISNUMBER(BG17)=TRUE(),"not an output",(BF25)/((1+BG8)*(1+BG23))-BG18-BG16)</f>
      </c>
      <c r="BH25" s="115" t="e">
        <f aca="false">IF(ISNUMBER(BH17)=TRUE(),"not an output",(BG25)/((1+BH8)*(1+BH23))-BH18-BH16)</f>
      </c>
      <c r="BI25" s="115" t="e">
        <f aca="false">IF(ISNUMBER(BI17)=TRUE(),"not an output",(BH25)/((1+BI8)*(1+BI23))-BI18-BI16)</f>
      </c>
      <c r="BJ25" s="115" t="e">
        <f aca="false">IF(ISNUMBER(BJ17)=TRUE(),"not an output",(BI25)/((1+BJ8)*(1+BJ23))-BJ18-BJ16)</f>
      </c>
      <c r="BK25" s="115" t="e">
        <f aca="false">IF(ISNUMBER(BK17)=TRUE(),"not an output",(BJ25)/((1+BK8)*(1+BK23))-BK18-BK16)</f>
      </c>
      <c r="BL25" s="115" t="e">
        <f aca="false">IF(ISNUMBER(BL17)=TRUE(),"not an output",(BK25)/((1+BL8)*(1+BL23))-BL18-BL16)</f>
      </c>
      <c r="BM25" s="115" t="e">
        <f aca="false">IF(ISNUMBER(BM17)=TRUE(),"not an output",(BL25)/((1+BM8)*(1+BM23))-BM18-BM16)</f>
      </c>
      <c r="BN25" s="115" t="e">
        <f aca="false">IF(ISNUMBER(BN17)=TRUE(),"not an output",(BM25)/((1+BN8)*(1+BN23))-BN18-BN16)</f>
      </c>
      <c r="BO25" s="115" t="e">
        <f aca="false">IF(ISNUMBER(BO17)=TRUE(),"not an output",(BN25)/((1+BO8)*(1+BO23))-BO18-BO16)</f>
      </c>
      <c r="BP25" s="115" t="e">
        <f aca="false">IF(ISNUMBER(BP17)=TRUE(),"not an output",(BO25)/((1+BP8)*(1+BP23))-BP18-BP16)</f>
      </c>
      <c r="BQ25" s="115" t="e">
        <f aca="false">IF(ISNUMBER(BQ17)=TRUE(),"not an output",(BP25)/((1+BQ8)*(1+BQ23))-BQ18-BQ16)</f>
      </c>
      <c r="BR25" s="115" t="e">
        <f aca="false">IF(ISNUMBER(BR17)=TRUE(),"not an output",(BQ25)/((1+BR8)*(1+BR23))-BR18-BR16)</f>
      </c>
      <c r="BS25" s="115" t="e">
        <f aca="false">IF(ISNUMBER(BS17)=TRUE(),"not an output",(BR25)/((1+BS8)*(1+BS23))-BS18-BS16)</f>
      </c>
    </row>
    <row r="26" customFormat="false" ht="15.75" hidden="false" customHeight="false" outlineLevel="0" collapsed="false">
      <c r="C26" s="559" t="s">
        <v>1504</v>
      </c>
      <c r="D26" s="558" t="s">
        <v>1516</v>
      </c>
      <c r="E26" s="115" t="n">
        <f aca="false">IF(ISNUMBER(E18),E18,".")</f>
      </c>
      <c r="F26" s="521" t="str">
        <f aca="false">IF(ISNUMBER(F18)=TRUE(),"not an output",E17/((1+F23)*(1+F8))-F17-F16)</f>
      </c>
      <c r="G26" s="521" t="str">
        <f aca="false">IF(ISNUMBER(G18)=TRUE(),"not an output",F17/((1+G23)*(1+G8))-G17-G16)</f>
      </c>
      <c r="H26" s="521" t="str">
        <f aca="false">IF(ISNUMBER(H18)=TRUE(),"not an output",G17/((1+H23)*(1+H8))-H17-H16)</f>
      </c>
      <c r="I26" s="521" t="str">
        <f aca="false">IF(ISNUMBER(I18)=TRUE(),"not an output",H17/((1+I23)*(1+I8))-I17-I16)</f>
      </c>
      <c r="J26" s="521" t="str">
        <f aca="false">IF(ISNUMBER(J18)=TRUE(),"not an output",I17/((1+J23)*(1+J8))-J17-J16)</f>
      </c>
      <c r="K26" s="521" t="str">
        <f aca="false">IF(ISNUMBER(K18)=TRUE(),"not an output",J17/((1+K23)*(1+K8))-K17-K16)</f>
      </c>
      <c r="L26" s="521" t="str">
        <f aca="false">IF(ISNUMBER(L18)=TRUE(),"not an output",K17/((1+L23)*(1+L8))-L17-L16)</f>
      </c>
      <c r="M26" s="521" t="str">
        <f aca="false">IF(ISNUMBER(M18)=TRUE(),"not an output",L17/((1+M23)*(1+M8))-M17-M16)</f>
      </c>
      <c r="N26" s="521" t="str">
        <f aca="false">IF(ISNUMBER(N18)=TRUE(),"not an output",M17/((1+N23)*(1+N8))-N17-N16)</f>
      </c>
      <c r="O26" s="521" t="str">
        <f aca="false">IF(ISNUMBER(O18)=TRUE(),"not an output",N17/((1+O23)*(1+O8))-O17-O16)</f>
      </c>
      <c r="P26" s="521" t="str">
        <f aca="false">IF(ISNUMBER(P18)=TRUE(),"not an output",O17/((1+P23)*(1+P8))-P17-P16)</f>
      </c>
      <c r="Q26" s="521" t="str">
        <f aca="false">IF(ISNUMBER(Q18)=TRUE(),"not an output",P17/((1+Q23)*(1+Q8))-Q17-Q16)</f>
      </c>
      <c r="R26" s="521" t="str">
        <f aca="false">IF(ISNUMBER(R18)=TRUE(),"not an output",Q17/((1+R23)*(1+R8))-R17-R16)</f>
      </c>
      <c r="S26" s="521" t="str">
        <f aca="false">IF(ISNUMBER(S18)=TRUE(),"not an output",R17/((1+S23)*(1+S8))-S17-S16)</f>
      </c>
      <c r="T26" s="521" t="str">
        <f aca="false">IF(ISNUMBER(T18)=TRUE(),"not an output",S17/((1+T23)*(1+T8))-T17-T16)</f>
      </c>
      <c r="U26" s="521" t="str">
        <f aca="false">IF(ISNUMBER(U18)=TRUE(),"not an output",T17/((1+U23)*(1+U8))-U17-U16)</f>
      </c>
      <c r="V26" s="521" t="str">
        <f aca="false">IF(ISNUMBER(V18)=TRUE(),"not an output",U17/((1+V23)*(1+V8))-V17-V16)</f>
      </c>
      <c r="W26" s="521" t="str">
        <f aca="false">IF(ISNUMBER(W18)=TRUE(),"not an output",V17/((1+W23)*(1+W8))-W17-W16)</f>
      </c>
      <c r="X26" s="521" t="str">
        <f aca="false">IF(ISNUMBER(X18)=TRUE(),"not an output",W17/((1+X23)*(1+X8))-X17-X16)</f>
      </c>
      <c r="Y26" s="521" t="str">
        <f aca="false">IF(ISNUMBER(Y18)=TRUE(),"not an output",X17/((1+Y23)*(1+Y8))-Y17-Y16)</f>
      </c>
      <c r="Z26" s="521" t="str">
        <f aca="false">IF(ISNUMBER(Z18)=TRUE(),"not an output",Y17/((1+Z23)*(1+Z8))-Z17-Z16)</f>
      </c>
      <c r="AA26" s="521" t="str">
        <f aca="false">IF(ISNUMBER(AA18)=TRUE(),"not an output",Z17/((1+AA23)*(1+AA8))-AA17-AA16)</f>
      </c>
      <c r="AB26" s="521" t="str">
        <f aca="false">IF(ISNUMBER(AB18)=TRUE(),"not an output",AA17/((1+AB23)*(1+AB8))-AB17-AB16)</f>
      </c>
      <c r="AC26" s="521" t="str">
        <f aca="false">IF(ISNUMBER(AC18)=TRUE(),"not an output",AB17/((1+AC23)*(1+AC8))-AC17-AC16)</f>
      </c>
      <c r="AD26" s="521" t="str">
        <f aca="false">IF(ISNUMBER(AD18)=TRUE(),"not an output",AC17/((1+AD23)*(1+AD8))-AD17-AD16)</f>
      </c>
      <c r="AE26" s="521" t="str">
        <f aca="false">IF(ISNUMBER(AE18)=TRUE(),"not an output",AD17/((1+AE23)*(1+AE8))-AE17-AE16)</f>
      </c>
      <c r="AF26" s="521" t="str">
        <f aca="false">IF(ISNUMBER(AF18)=TRUE(),"not an output",AE17/((1+AF23)*(1+AF8))-AF17-AF16)</f>
      </c>
      <c r="AG26" s="521" t="str">
        <f aca="false">IF(ISNUMBER(AG18)=TRUE(),"not an output",AF17/((1+AG23)*(1+AG8))-AG17-AG16)</f>
      </c>
      <c r="AH26" s="521" t="str">
        <f aca="false">IF(ISNUMBER(AH18)=TRUE(),"not an output",AG17/((1+AH23)*(1+AH8))-AH17-AH16)</f>
      </c>
      <c r="AI26" s="521" t="str">
        <f aca="false">IF(ISNUMBER(AI18)=TRUE(),"not an output",AH17/((1+AI23)*(1+AI8))-AI17-AI16)</f>
      </c>
      <c r="AJ26" s="521" t="str">
        <f aca="false">IF(ISNUMBER(AJ18)=TRUE(),"not an output",AI17/((1+AJ23)*(1+AJ8))-AJ17-AJ16)</f>
      </c>
      <c r="AK26" s="521" t="str">
        <f aca="false">IF(ISNUMBER(AK18)=TRUE(),"not an output",AJ17/((1+AK23)*(1+AK8))-AK17-AK16)</f>
      </c>
      <c r="AL26" s="521" t="str">
        <f aca="false">IF(ISNUMBER(AL18)=TRUE(),"not an output",AK17/((1+AL23)*(1+AL8))-AL17-AL16)</f>
      </c>
      <c r="AM26" s="521" t="str">
        <f aca="false">IF(ISNUMBER(AM18)=TRUE(),"not an output",AL17/((1+AM23)*(1+AM8))-AM17-AM16)</f>
      </c>
      <c r="AN26" s="521" t="str">
        <f aca="false">IF(ISNUMBER(AN18)=TRUE(),"not an output",AM17/((1+AN23)*(1+AN8))-AN17-AN16)</f>
      </c>
      <c r="AO26" s="521" t="str">
        <f aca="false">IF(ISNUMBER(AO18)=TRUE(),"not an output",AN17/((1+AO23)*(1+AO8))-AO17-AO16)</f>
      </c>
      <c r="AP26" s="521" t="str">
        <f aca="false">IF(ISNUMBER(AP18)=TRUE(),"not an output",AO17/((1+AP23)*(1+AP8))-AP17-AP16)</f>
      </c>
      <c r="AQ26" s="521" t="str">
        <f aca="false">IF(ISNUMBER(AQ18)=TRUE(),"not an output",AP17/((1+AQ23)*(1+AQ8))-AQ17-AQ16)</f>
      </c>
      <c r="AR26" s="521" t="str">
        <f aca="false">IF(ISNUMBER(AR18)=TRUE(),"not an output",AQ17/((1+AR23)*(1+AR8))-AR17-AR16)</f>
      </c>
      <c r="AS26" s="521" t="str">
        <f aca="false">IF(ISNUMBER(AS18)=TRUE(),"not an output",AR17/((1+AS23)*(1+AS8))-AS17-AS16)</f>
      </c>
      <c r="AT26" s="521" t="str">
        <f aca="false">IF(ISNUMBER(AT18)=TRUE(),"not an output",AS17/((1+AT23)*(1+AT8))-AT17-AT16)</f>
      </c>
      <c r="AU26" s="521" t="str">
        <f aca="false">IF(ISNUMBER(AU18)=TRUE(),"not an output",AT17/((1+AU23)*(1+AU8))-AU17-AU16)</f>
      </c>
      <c r="AV26" s="521" t="str">
        <f aca="false">IF(ISNUMBER(AV18)=TRUE(),"not an output",AU17/((1+AV23)*(1+AV8))-AV17-AV16)</f>
      </c>
      <c r="AW26" s="521" t="str">
        <f aca="false">IF(ISNUMBER(AW18)=TRUE(),"not an output",AV17/((1+AW23)*(1+AW8))-AW17-AW16)</f>
      </c>
      <c r="AX26" s="521" t="str">
        <f aca="false">IF(ISNUMBER(AX18)=TRUE(),"not an output",AW17/((1+AX23)*(1+AX8))-AX17-AX16)</f>
      </c>
      <c r="AY26" s="521" t="str">
        <f aca="false">IF(ISNUMBER(AY18)=TRUE(),"not an output",AX17/((1+AY23)*(1+AY8))-AY17-AY16)</f>
      </c>
      <c r="AZ26" s="521" t="str">
        <f aca="false">IF(ISNUMBER(AZ18)=TRUE(),"not an output",AY17/((1+AZ23)*(1+AZ8))-AZ17-AZ16)</f>
      </c>
      <c r="BA26" s="521" t="str">
        <f aca="false">IF(ISNUMBER(BA18)=TRUE(),"not an output",AZ17/((1+BA23)*(1+BA8))-BA17-BA16)</f>
      </c>
      <c r="BB26" s="521" t="str">
        <f aca="false">IF(ISNUMBER(BB18)=TRUE(),"not an output",BA17/((1+BB23)*(1+BB8))-BB17-BB16)</f>
      </c>
      <c r="BC26" s="521" t="str">
        <f aca="false">IF(ISNUMBER(BC18)=TRUE(),"not an output",BB17/((1+BC23)*(1+BC8))-BC17-BC16)</f>
      </c>
      <c r="BD26" s="521" t="str">
        <f aca="false">IF(ISNUMBER(BD18)=TRUE(),"not an output",BC17/((1+BD23)*(1+BD8))-BD17-BD16)</f>
      </c>
      <c r="BE26" s="521" t="str">
        <f aca="false">IF(ISNUMBER(BE18)=TRUE(),"not an output",BD17/((1+BE23)*(1+BE8))-BE17-BE16)</f>
      </c>
      <c r="BF26" s="521" t="str">
        <f aca="false">IF(ISNUMBER(BF18)=TRUE(),"not an output",BE17/((1+BF23)*(1+BF8))-BF17-BF16)</f>
      </c>
      <c r="BG26" s="521" t="str">
        <f aca="false">IF(ISNUMBER(BG18)=TRUE(),"not an output",BF17/((1+BG23)*(1+BG8))-BG17-BG16)</f>
      </c>
      <c r="BH26" s="521" t="str">
        <f aca="false">IF(ISNUMBER(BH18)=TRUE(),"not an output",BG17/((1+BH23)*(1+BH8))-BH17-BH16)</f>
      </c>
      <c r="BI26" s="521" t="str">
        <f aca="false">IF(ISNUMBER(BI18)=TRUE(),"not an output",BH17/((1+BI23)*(1+BI8))-BI17-BI16)</f>
      </c>
      <c r="BJ26" s="521" t="str">
        <f aca="false">IF(ISNUMBER(BJ18)=TRUE(),"not an output",BI17/((1+BJ23)*(1+BJ8))-BJ17-BJ16)</f>
      </c>
      <c r="BK26" s="521" t="str">
        <f aca="false">IF(ISNUMBER(BK18)=TRUE(),"not an output",BJ17/((1+BK23)*(1+BK8))-BK17-BK16)</f>
      </c>
      <c r="BL26" s="521" t="str">
        <f aca="false">IF(ISNUMBER(BL18)=TRUE(),"not an output",BK17/((1+BL23)*(1+BL8))-BL17-BL16)</f>
      </c>
      <c r="BM26" s="521" t="str">
        <f aca="false">IF(ISNUMBER(BM18)=TRUE(),"not an output",BL17/((1+BM23)*(1+BM8))-BM17-BM16)</f>
      </c>
      <c r="BN26" s="521" t="str">
        <f aca="false">IF(ISNUMBER(BN18)=TRUE(),"not an output",BM17/((1+BN23)*(1+BN8))-BN17-BN16)</f>
      </c>
      <c r="BO26" s="521" t="str">
        <f aca="false">IF(ISNUMBER(BO18)=TRUE(),"not an output",BN17/((1+BO23)*(1+BO8))-BO17-BO16)</f>
      </c>
      <c r="BP26" s="521" t="str">
        <f aca="false">IF(ISNUMBER(BP18)=TRUE(),"not an output",BO17/((1+BP23)*(1+BP8))-BP17-BP16)</f>
      </c>
      <c r="BQ26" s="521" t="str">
        <f aca="false">IF(ISNUMBER(BQ18)=TRUE(),"not an output",BP17/((1+BQ23)*(1+BQ8))-BQ17-BQ16)</f>
      </c>
      <c r="BR26" s="521" t="str">
        <f aca="false">IF(ISNUMBER(BR18)=TRUE(),"not an output",BQ17/((1+BR23)*(1+BR8))-BR17-BR16)</f>
      </c>
      <c r="BS26" s="521" t="str">
        <f aca="false">IF(ISNUMBER(BS18)=TRUE(),"not an output",BR17/((1+BS23)*(1+BS8))-BS17-BS16)</f>
      </c>
    </row>
    <row r="27" customFormat="false" ht="15.75" hidden="false" customHeight="false" outlineLevel="0" collapsed="false">
      <c r="C27" s="560" t="s">
        <v>258</v>
      </c>
      <c r="D27" s="561" t="s">
        <v>100</v>
      </c>
      <c r="E27" s="26" t="n">
        <f aca="false">IF(ISNUMBER(E26)=TRUE(),E26+E10,IF(ISNUMBER(E18+E10),E18+E10,"."))</f>
      </c>
      <c r="F27" s="26" t="n">
        <f aca="false">IF(ISNUMBER(F26)=TRUE(),F26+F10,F18+F10)</f>
      </c>
      <c r="G27" s="26" t="n">
        <f aca="false">IF(ISNUMBER(G26)=TRUE(),G26+G10,G18+G10)</f>
      </c>
      <c r="H27" s="26" t="n">
        <f aca="false">IF(ISNUMBER(H26)=TRUE(),H26+H10,H18+H10)</f>
      </c>
      <c r="I27" s="26" t="n">
        <f aca="false">IF(ISNUMBER(I26)=TRUE(),I26+I10,I18+I10)</f>
      </c>
      <c r="J27" s="26" t="n">
        <f aca="false">IF(ISNUMBER(J26)=TRUE(),J26+J10,J18+J10)</f>
      </c>
      <c r="K27" s="26" t="n">
        <f aca="false">IF(ISNUMBER(K26)=TRUE(),K26+K10,K18+K10)</f>
      </c>
      <c r="L27" s="26" t="n">
        <f aca="false">IF(ISNUMBER(L26)=TRUE(),L26+L10,L18+L10)</f>
      </c>
      <c r="M27" s="26" t="n">
        <f aca="false">IF(ISNUMBER(M26)=TRUE(),M26+M10,M18+M10)</f>
      </c>
      <c r="N27" s="26" t="n">
        <f aca="false">IF(ISNUMBER(N26)=TRUE(),N26+N10,N18+N10)</f>
      </c>
      <c r="O27" s="26" t="n">
        <f aca="false">IF(ISNUMBER(O26)=TRUE(),O26+O10,O18+O10)</f>
      </c>
      <c r="P27" s="26" t="n">
        <f aca="false">IF(ISNUMBER(P26)=TRUE(),P26+P10,P18+P10)</f>
      </c>
      <c r="Q27" s="26" t="n">
        <f aca="false">IF(ISNUMBER(Q26)=TRUE(),Q26+Q10,Q18+Q10)</f>
      </c>
      <c r="R27" s="26" t="n">
        <f aca="false">IF(ISNUMBER(R26)=TRUE(),R26+R10,R18+R10)</f>
      </c>
      <c r="S27" s="26" t="n">
        <f aca="false">IF(ISNUMBER(S26)=TRUE(),S26+S10,S18+S10)</f>
      </c>
      <c r="T27" s="26" t="n">
        <f aca="false">IF(ISNUMBER(T26)=TRUE(),T26+T10,T18+T10)</f>
      </c>
      <c r="U27" s="26" t="n">
        <f aca="false">IF(ISNUMBER(U26)=TRUE(),U26+U10,U18+U10)</f>
      </c>
      <c r="V27" s="26" t="n">
        <f aca="false">IF(ISNUMBER(V26)=TRUE(),V26+V10,V18+V10)</f>
      </c>
      <c r="W27" s="26" t="n">
        <f aca="false">IF(ISNUMBER(W26)=TRUE(),W26+W10,W18+W10)</f>
      </c>
      <c r="X27" s="26" t="n">
        <f aca="false">IF(ISNUMBER(X26)=TRUE(),X26+X10,X18+X10)</f>
      </c>
      <c r="Y27" s="26" t="n">
        <f aca="false">IF(ISNUMBER(Y26)=TRUE(),Y26+Y10,Y18+Y10)</f>
      </c>
      <c r="Z27" s="26" t="n">
        <f aca="false">IF(ISNUMBER(Z26)=TRUE(),Z26+Z10,Z18+Z10)</f>
      </c>
      <c r="AA27" s="26" t="n">
        <f aca="false">IF(ISNUMBER(AA26)=TRUE(),AA26+AA10,AA18+AA10)</f>
      </c>
      <c r="AB27" s="26" t="n">
        <f aca="false">IF(ISNUMBER(AB26)=TRUE(),AB26+AB10,AB18+AB10)</f>
      </c>
      <c r="AC27" s="26" t="n">
        <f aca="false">IF(ISNUMBER(AC26)=TRUE(),AC26+AC10,AC18+AC10)</f>
      </c>
      <c r="AD27" s="26" t="n">
        <f aca="false">IF(ISNUMBER(AD26)=TRUE(),AD26+AD10,AD18+AD10)</f>
      </c>
      <c r="AE27" s="26" t="n">
        <f aca="false">IF(ISNUMBER(AE26)=TRUE(),AE26+AE10,AE18+AE10)</f>
      </c>
      <c r="AF27" s="26" t="n">
        <f aca="false">IF(ISNUMBER(AF26)=TRUE(),AF26+AF10,AF18+AF10)</f>
      </c>
      <c r="AG27" s="26" t="n">
        <f aca="false">IF(ISNUMBER(AG26)=TRUE(),AG26+AG10,AG18+AG10)</f>
      </c>
      <c r="AH27" s="26" t="n">
        <f aca="false">IF(ISNUMBER(AH26)=TRUE(),AH26+AH10,AH18+AH10)</f>
      </c>
      <c r="AI27" s="26" t="n">
        <f aca="false">IF(ISNUMBER(AI26)=TRUE(),AI26+AI10,AI18+AI10)</f>
      </c>
      <c r="AJ27" s="26" t="n">
        <f aca="false">IF(ISNUMBER(AJ26)=TRUE(),AJ26+AJ10,AJ18+AJ10)</f>
      </c>
      <c r="AK27" s="26" t="n">
        <f aca="false">IF(ISNUMBER(AK26)=TRUE(),AK26+AK10,AK18+AK10)</f>
      </c>
      <c r="AL27" s="26" t="n">
        <f aca="false">IF(ISNUMBER(AL26)=TRUE(),AL26+AL10,AL18+AL10)</f>
      </c>
      <c r="AM27" s="26" t="n">
        <f aca="false">IF(ISNUMBER(AM26)=TRUE(),AM26+AM10,AM18+AM10)</f>
      </c>
      <c r="AN27" s="26" t="n">
        <f aca="false">IF(ISNUMBER(AN26)=TRUE(),AN26+AN10,AN18+AN10)</f>
      </c>
      <c r="AO27" s="26" t="n">
        <f aca="false">IF(ISNUMBER(AO26)=TRUE(),AO26+AO10,AO18+AO10)</f>
      </c>
      <c r="AP27" s="26" t="n">
        <f aca="false">IF(ISNUMBER(AP26)=TRUE(),AP26+AP10,AP18+AP10)</f>
      </c>
      <c r="AQ27" s="26" t="n">
        <f aca="false">IF(ISNUMBER(AQ26)=TRUE(),AQ26+AQ10,AQ18+AQ10)</f>
      </c>
      <c r="AR27" s="26" t="n">
        <f aca="false">IF(ISNUMBER(AR26)=TRUE(),AR26+AR10,AR18+AR10)</f>
      </c>
      <c r="AS27" s="26" t="n">
        <f aca="false">IF(ISNUMBER(AS26)=TRUE(),AS26+AS10,AS18+AS10)</f>
      </c>
      <c r="AT27" s="26" t="n">
        <f aca="false">IF(ISNUMBER(AT26)=TRUE(),AT26+AT10,AT18+AT10)</f>
      </c>
      <c r="AU27" s="26" t="n">
        <f aca="false">IF(ISNUMBER(AU26)=TRUE(),AU26+AU10,AU18+AU10)</f>
      </c>
      <c r="AV27" s="26" t="n">
        <f aca="false">IF(ISNUMBER(AV26)=TRUE(),AV26+AV10,AV18+AV10)</f>
      </c>
      <c r="AW27" s="26" t="n">
        <f aca="false">IF(ISNUMBER(AW26)=TRUE(),AW26+AW10,AW18+AW10)</f>
      </c>
      <c r="AX27" s="26" t="n">
        <f aca="false">IF(ISNUMBER(AX26)=TRUE(),AX26+AX10,AX18+AX10)</f>
      </c>
      <c r="AY27" s="26" t="n">
        <f aca="false">IF(ISNUMBER(AY26)=TRUE(),AY26+AY10,AY18+AY10)</f>
      </c>
      <c r="AZ27" s="26" t="n">
        <f aca="false">IF(ISNUMBER(AZ26)=TRUE(),AZ26+AZ10,AZ18+AZ10)</f>
      </c>
      <c r="BA27" s="26" t="n">
        <f aca="false">IF(ISNUMBER(BA26)=TRUE(),BA26+BA10,BA18+BA10)</f>
      </c>
      <c r="BB27" s="26" t="n">
        <f aca="false">IF(ISNUMBER(BB26)=TRUE(),BB26+BB10,BB18+BB10)</f>
      </c>
      <c r="BC27" s="26" t="n">
        <f aca="false">IF(ISNUMBER(BC26)=TRUE(),BC26+BC10,BC18+BC10)</f>
      </c>
      <c r="BD27" s="26" t="n">
        <f aca="false">IF(ISNUMBER(BD26)=TRUE(),BD26+BD10,BD18+BD10)</f>
      </c>
      <c r="BE27" s="26" t="n">
        <f aca="false">IF(ISNUMBER(BE26)=TRUE(),BE26+BE10,BE18+BE10)</f>
      </c>
      <c r="BF27" s="26" t="n">
        <f aca="false">IF(ISNUMBER(BF26)=TRUE(),BF26+BF10,BF18+BF10)</f>
      </c>
      <c r="BG27" s="26" t="n">
        <f aca="false">IF(ISNUMBER(BG26)=TRUE(),BG26+BG10,BG18+BG10)</f>
      </c>
      <c r="BH27" s="26" t="n">
        <f aca="false">IF(ISNUMBER(BH26)=TRUE(),BH26+BH10,BH18+BH10)</f>
      </c>
      <c r="BI27" s="26" t="n">
        <f aca="false">IF(ISNUMBER(BI26)=TRUE(),BI26+BI10,BI18+BI10)</f>
      </c>
      <c r="BJ27" s="26" t="n">
        <f aca="false">IF(ISNUMBER(BJ26)=TRUE(),BJ26+BJ10,BJ18+BJ10)</f>
      </c>
      <c r="BK27" s="26" t="n">
        <f aca="false">IF(ISNUMBER(BK26)=TRUE(),BK26+BK10,BK18+BK10)</f>
      </c>
      <c r="BL27" s="26" t="n">
        <f aca="false">IF(ISNUMBER(BL26)=TRUE(),BL26+BL10,BL18+BL10)</f>
      </c>
      <c r="BM27" s="26" t="n">
        <f aca="false">IF(ISNUMBER(BM26)=TRUE(),BM26+BM10,BM18+BM10)</f>
      </c>
      <c r="BN27" s="26" t="n">
        <f aca="false">IF(ISNUMBER(BN26)=TRUE(),BN26+BN10,BN18+BN10)</f>
      </c>
      <c r="BO27" s="26" t="n">
        <f aca="false">IF(ISNUMBER(BO26)=TRUE(),BO26+BO10,BO18+BO10)</f>
      </c>
      <c r="BP27" s="26" t="n">
        <f aca="false">IF(ISNUMBER(BP26)=TRUE(),BP26+BP10,BP18+BP10)</f>
      </c>
      <c r="BQ27" s="26" t="n">
        <f aca="false">IF(ISNUMBER(BQ26)=TRUE(),BQ26+BQ10,BQ18+BQ10)</f>
      </c>
      <c r="BR27" s="26" t="n">
        <f aca="false">IF(ISNUMBER(BR26)=TRUE(),BR26+BR10,BR18+BR10)</f>
      </c>
      <c r="BS27" s="26" t="n">
        <f aca="false">IF(ISNUMBER(BS26)=TRUE(),BS26+BS10,BS18+BS10)</f>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c>
      <c r="G30" s="564" t="n">
        <f aca="false">G7+$D$2*(G9+G15+G6)+(1-$D$2)*(F10/F24-$D$3-G8)</f>
      </c>
      <c r="H30" s="564" t="n">
        <f aca="false">H7+$D$2*(H9+H15+H6)+(1-$D$2)*(G10/G24-$D$3-H8)</f>
      </c>
      <c r="I30" s="564" t="n">
        <f aca="false">I7+$D$2*(I9+I15+I6)+(1-$D$2)*(H10/H24-$D$3-I8)</f>
      </c>
      <c r="J30" s="564" t="n">
        <f aca="false">J7+$D$2*(J9+J15+J6)+(1-$D$2)*(I10/I24-$D$3-J8)</f>
      </c>
      <c r="K30" s="564" t="n">
        <f aca="false">K7+$D$2*(K9+K15+K6)+(1-$D$2)*(J10/J24-$D$3-K8)</f>
      </c>
      <c r="L30" s="564" t="n">
        <f aca="false">L7+$D$2*(L9+L15+L6)+(1-$D$2)*(K10/K24-$D$3-L8)</f>
      </c>
      <c r="M30" s="564" t="n">
        <f aca="false">M7+$D$2*(M9+M15+M6)+(1-$D$2)*(L10/L24-$D$3-M8)</f>
      </c>
      <c r="N30" s="564" t="n">
        <f aca="false">N7+$D$2*(N9+N15+N6)+(1-$D$2)*(M10/M24-$D$3-N8)</f>
      </c>
      <c r="O30" s="564" t="n">
        <f aca="false">O7+$D$2*(O9+O15+O6)+(1-$D$2)*(N10/N24-$D$3-O8)</f>
      </c>
      <c r="P30" s="564" t="n">
        <f aca="false">P7+$D$2*(P9+P15+P6)+(1-$D$2)*(O10/O24-$D$3-P8)</f>
      </c>
      <c r="Q30" s="564" t="n">
        <f aca="false">Q7+$D$2*(Q9+Q15+Q6)+(1-$D$2)*(P10/P24-$D$3-Q8)</f>
      </c>
      <c r="R30" s="564" t="n">
        <f aca="false">R7+$D$2*(R9+R15+R6)+(1-$D$2)*(Q10/Q24-$D$3-R8)</f>
      </c>
      <c r="S30" s="564" t="n">
        <f aca="false">S7+$D$2*(S9+S15+S6)+(1-$D$2)*(R10/R24-$D$3-S8)</f>
      </c>
      <c r="T30" s="564" t="n">
        <f aca="false">T7+$D$2*(T9+T15+T6)+(1-$D$2)*(S10/S24-$D$3-T8)</f>
      </c>
      <c r="U30" s="564" t="n">
        <f aca="false">U7+$D$2*(U9+U15+U6)+(1-$D$2)*(T10/T24-$D$3-U8)</f>
      </c>
      <c r="V30" s="564" t="n">
        <f aca="false">V7+$D$2*(V9+V15+V6)+(1-$D$2)*(U10/U24-$D$3-V8)</f>
      </c>
      <c r="W30" s="564" t="n">
        <f aca="false">W7+$D$2*(W9+W15+W6)+(1-$D$2)*(V10/V24-$D$3-W8)</f>
      </c>
      <c r="X30" s="564" t="n">
        <f aca="false">X7+$D$2*(X9+X15+X6)+(1-$D$2)*(W10/W24-$D$3-X8)</f>
      </c>
      <c r="Y30" s="564" t="n">
        <f aca="false">Y7+$D$2*(Y9+Y15+Y6)+(1-$D$2)*(X10/X24-$D$3-Y8)</f>
      </c>
      <c r="Z30" s="564" t="n">
        <f aca="false">Z7+$D$2*(Z9+Z15+Z6)+(1-$D$2)*(Y10/Y24-$D$3-Z8)</f>
      </c>
      <c r="AA30" s="564" t="n">
        <f aca="false">AA7+$D$2*(AA9+AA15+AA6)+(1-$D$2)*(Z10/Z24-$D$3-AA8)</f>
      </c>
      <c r="AB30" s="564" t="n">
        <f aca="false">AB7+$D$2*(AB9+AB15+AB6)+(1-$D$2)*(AA10/AA24-$D$3-AB8)</f>
      </c>
      <c r="AC30" s="564" t="n">
        <f aca="false">AC7+$D$2*(AC9+AC15+AC6)+(1-$D$2)*(AB10/AB24-$D$3-AC8)</f>
      </c>
      <c r="AD30" s="564" t="n">
        <f aca="false">AD7+$D$2*(AD9+AD15+AD6)+(1-$D$2)*(AC10/AC24-$D$3-AD8)</f>
      </c>
      <c r="AE30" s="564" t="n">
        <f aca="false">AE7+$D$2*(AE9+AE15+AE6)+(1-$D$2)*(AD10/AD24-$D$3-AE8)</f>
      </c>
      <c r="AF30" s="564" t="n">
        <f aca="false">AF7+$D$2*(AF9+AF15+AF6)+(1-$D$2)*(AE10/AE24-$D$3-AF8)</f>
      </c>
      <c r="AG30" s="564" t="n">
        <f aca="false">AG7+$D$2*(AG9+AG15+AG6)+(1-$D$2)*(AF10/AF24-$D$3-AG8)</f>
      </c>
      <c r="AH30" s="564" t="n">
        <f aca="false">AH7+$D$2*(AH9+AH15+AH6)+(1-$D$2)*(AG10/AG24-$D$3-AH8)</f>
      </c>
      <c r="AI30" s="564" t="n">
        <f aca="false">AI7+$D$2*(AI9+AI15+AI6)+(1-$D$2)*(AH10/AH24-$D$3-AI8)</f>
      </c>
      <c r="AJ30" s="564" t="n">
        <f aca="false">AJ7+$D$2*(AJ9+AJ15+AJ6)+(1-$D$2)*(AI10/AI24-$D$3-AJ8)</f>
      </c>
      <c r="AK30" s="564" t="e">
        <f aca="false">AK7+$D$2*(AK9+AK15+AK6)+(1-$D$2)*(AJ10/AJ24-$D$3-AK8)</f>
      </c>
      <c r="AL30" s="564" t="e">
        <f aca="false">AL7+$D$2*(AL9+AL15+AL6)+(1-$D$2)*(AK10/AK24-$D$3-AL8)</f>
      </c>
      <c r="AM30" s="564" t="e">
        <f aca="false">AM7+$D$2*(AM9+AM15+AM6)+(1-$D$2)*(AL10/AL24-$D$3-AM8)</f>
      </c>
      <c r="AN30" s="564" t="e">
        <f aca="false">AN7+$D$2*(AN9+AN15+AN6)+(1-$D$2)*(AM10/AM24-$D$3-AN8)</f>
      </c>
      <c r="AO30" s="564" t="e">
        <f aca="false">AO7+$D$2*(AO9+AO15+AO6)+(1-$D$2)*(AN10/AN24-$D$3-AO8)</f>
      </c>
      <c r="AP30" s="564" t="e">
        <f aca="false">AP7+$D$2*(AP9+AP15+AP6)+(1-$D$2)*(AO10/AO24-$D$3-AP8)</f>
      </c>
      <c r="AQ30" s="564" t="e">
        <f aca="false">AQ7+$D$2*(AQ9+AQ15+AQ6)+(1-$D$2)*(AP10/AP24-$D$3-AQ8)</f>
      </c>
      <c r="AR30" s="564" t="e">
        <f aca="false">AR7+$D$2*(AR9+AR15+AR6)+(1-$D$2)*(AQ10/AQ24-$D$3-AR8)</f>
      </c>
      <c r="AS30" s="564" t="e">
        <f aca="false">AS7+$D$2*(AS9+AS15+AS6)+(1-$D$2)*(AR10/AR24-$D$3-AS8)</f>
      </c>
      <c r="AT30" s="564" t="e">
        <f aca="false">AT7+$D$2*(AT9+AT15+AT6)+(1-$D$2)*(AS10/AS24-$D$3-AT8)</f>
      </c>
      <c r="AU30" s="564" t="e">
        <f aca="false">AU7+$D$2*(AU9+AU15+AU6)+(1-$D$2)*(AT10/AT24-$D$3-AU8)</f>
      </c>
      <c r="AV30" s="564" t="e">
        <f aca="false">AV7+$D$2*(AV9+AV15+AV6)+(1-$D$2)*(AU10/AU24-$D$3-AV8)</f>
      </c>
      <c r="AW30" s="564" t="e">
        <f aca="false">AW7+$D$2*(AW9+AW15+AW6)+(1-$D$2)*(AV10/AV24-$D$3-AW8)</f>
      </c>
      <c r="AX30" s="564" t="e">
        <f aca="false">AX7+$D$2*(AX9+AX15+AX6)+(1-$D$2)*(AW10/AW24-$D$3-AX8)</f>
      </c>
      <c r="AY30" s="564" t="e">
        <f aca="false">AY7+$D$2*(AY9+AY15+AY6)+(1-$D$2)*(AX10/AX24-$D$3-AY8)</f>
      </c>
      <c r="AZ30" s="564" t="e">
        <f aca="false">AZ7+$D$2*(AZ9+AZ15+AZ6)+(1-$D$2)*(AY10/AY24-$D$3-AZ8)</f>
      </c>
      <c r="BA30" s="564" t="e">
        <f aca="false">BA7+$D$2*(BA9+BA15+BA6)+(1-$D$2)*(AZ10/AZ24-$D$3-BA8)</f>
      </c>
      <c r="BB30" s="564" t="e">
        <f aca="false">BB7+$D$2*(BB9+BB15+BB6)+(1-$D$2)*(BA10/BA24-$D$3-BB8)</f>
      </c>
      <c r="BC30" s="564" t="e">
        <f aca="false">BC7+$D$2*(BC9+BC15+BC6)+(1-$D$2)*(BB10/BB24-$D$3-BC8)</f>
      </c>
      <c r="BD30" s="564" t="e">
        <f aca="false">BD7+$D$2*(BD9+BD15+BD6)+(1-$D$2)*(BC10/BC24-$D$3-BD8)</f>
      </c>
      <c r="BE30" s="564" t="e">
        <f aca="false">BE7+$D$2*(BE9+BE15+BE6)+(1-$D$2)*(BD10/BD24-$D$3-BE8)</f>
      </c>
      <c r="BF30" s="564" t="e">
        <f aca="false">BF7+$D$2*(BF9+BF15+BF6)+(1-$D$2)*(BE10/BE24-$D$3-BF8)</f>
      </c>
      <c r="BG30" s="564" t="e">
        <f aca="false">BG7+$D$2*(BG9+BG15+BG6)+(1-$D$2)*(BF10/BF24-$D$3-BG8)</f>
      </c>
      <c r="BH30" s="564" t="e">
        <f aca="false">BH7+$D$2*(BH9+BH15+BH6)+(1-$D$2)*(BG10/BG24-$D$3-BH8)</f>
      </c>
      <c r="BI30" s="564" t="e">
        <f aca="false">BI7+$D$2*(BI9+BI15+BI6)+(1-$D$2)*(BH10/BH24-$D$3-BI8)</f>
      </c>
      <c r="BJ30" s="564" t="e">
        <f aca="false">BJ7+$D$2*(BJ9+BJ15+BJ6)+(1-$D$2)*(BI10/BI24-$D$3-BJ8)</f>
      </c>
      <c r="BK30" s="564" t="e">
        <f aca="false">BK7+$D$2*(BK9+BK15+BK6)+(1-$D$2)*(BJ10/BJ24-$D$3-BK8)</f>
      </c>
      <c r="BL30" s="564" t="e">
        <f aca="false">BL7+$D$2*(BL9+BL15+BL6)+(1-$D$2)*(BK10/BK24-$D$3-BL8)</f>
      </c>
      <c r="BM30" s="564" t="e">
        <f aca="false">BM7+$D$2*(BM9+BM15+BM6)+(1-$D$2)*(BL10/BL24-$D$3-BM8)</f>
      </c>
      <c r="BN30" s="564" t="e">
        <f aca="false">BN7+$D$2*(BN9+BN15+BN6)+(1-$D$2)*(BM10/BM24-$D$3-BN8)</f>
      </c>
      <c r="BO30" s="564" t="e">
        <f aca="false">BO7+$D$2*(BO9+BO15+BO6)+(1-$D$2)*(BN10/BN24-$D$3-BO8)</f>
      </c>
      <c r="BP30" s="564" t="e">
        <f aca="false">BP7+$D$2*(BP9+BP15+BP6)+(1-$D$2)*(BO10/BO24-$D$3-BP8)</f>
      </c>
      <c r="BQ30" s="564" t="e">
        <f aca="false">BQ7+$D$2*(BQ9+BQ15+BQ6)+(1-$D$2)*(BP10/BP24-$D$3-BQ8)</f>
      </c>
      <c r="BR30" s="564" t="e">
        <f aca="false">BR7+$D$2*(BR9+BR15+BR6)+(1-$D$2)*(BQ10/BQ24-$D$3-BR8)</f>
      </c>
      <c r="BS30" s="564" t="e">
        <f aca="false">BS7+$D$2*(BS9+BS15+BS6)+(1-$D$2)*(BR10/BR24-$D$3-BS8)</f>
      </c>
    </row>
    <row r="31" customFormat="false" ht="15.75" hidden="false" customHeight="false" outlineLevel="0" collapsed="false">
      <c r="A31" s="492" t="s">
        <v>1507</v>
      </c>
      <c r="C31" s="565" t="s">
        <v>1520</v>
      </c>
      <c r="D31" s="566" t="s">
        <v>121</v>
      </c>
      <c r="E31" s="115" t="n">
        <f aca="false">(1+E23)*(1+E8)-1</f>
      </c>
      <c r="F31" s="567" t="n">
        <f aca="false">(1+F23)*(1+F8)-1</f>
      </c>
      <c r="G31" s="567" t="n">
        <f aca="false">(1+G23)*(1+G8)-1</f>
      </c>
      <c r="H31" s="567" t="n">
        <f aca="false">(1+H23)*(1+H8)-1</f>
      </c>
      <c r="I31" s="567" t="n">
        <f aca="false">(1+I23)*(1+I8)-1</f>
      </c>
      <c r="J31" s="567" t="n">
        <f aca="false">(1+J23)*(1+J8)-1</f>
      </c>
      <c r="K31" s="567" t="n">
        <f aca="false">(1+K23)*(1+K8)-1</f>
      </c>
      <c r="L31" s="567" t="n">
        <f aca="false">(1+L23)*(1+L8)-1</f>
      </c>
      <c r="M31" s="567" t="n">
        <f aca="false">(1+M23)*(1+M8)-1</f>
      </c>
      <c r="N31" s="567" t="n">
        <f aca="false">(1+N23)*(1+N8)-1</f>
      </c>
      <c r="O31" s="567" t="n">
        <f aca="false">(1+O23)*(1+O8)-1</f>
      </c>
      <c r="P31" s="567" t="n">
        <f aca="false">(1+P23)*(1+P8)-1</f>
      </c>
      <c r="Q31" s="567" t="n">
        <f aca="false">(1+Q23)*(1+Q8)-1</f>
      </c>
      <c r="R31" s="567" t="n">
        <f aca="false">(1+R23)*(1+R8)-1</f>
      </c>
      <c r="S31" s="567" t="n">
        <f aca="false">(1+S23)*(1+S8)-1</f>
      </c>
      <c r="T31" s="567" t="n">
        <f aca="false">(1+T23)*(1+T8)-1</f>
      </c>
      <c r="U31" s="567" t="n">
        <f aca="false">(1+U23)*(1+U8)-1</f>
      </c>
      <c r="V31" s="567" t="n">
        <f aca="false">(1+V23)*(1+V8)-1</f>
      </c>
      <c r="W31" s="567" t="n">
        <f aca="false">(1+W23)*(1+W8)-1</f>
      </c>
      <c r="X31" s="567" t="n">
        <f aca="false">(1+X23)*(1+X8)-1</f>
      </c>
      <c r="Y31" s="567" t="n">
        <f aca="false">(1+Y23)*(1+Y8)-1</f>
      </c>
      <c r="Z31" s="567" t="n">
        <f aca="false">(1+Z23)*(1+Z8)-1</f>
      </c>
      <c r="AA31" s="567" t="n">
        <f aca="false">(1+AA23)*(1+AA8)-1</f>
      </c>
      <c r="AB31" s="567" t="n">
        <f aca="false">(1+AB23)*(1+AB8)-1</f>
      </c>
      <c r="AC31" s="567" t="n">
        <f aca="false">(1+AC23)*(1+AC8)-1</f>
      </c>
      <c r="AD31" s="567" t="n">
        <f aca="false">(1+AD23)*(1+AD8)-1</f>
      </c>
      <c r="AE31" s="567" t="n">
        <f aca="false">(1+AE23)*(1+AE8)-1</f>
      </c>
      <c r="AF31" s="567" t="n">
        <f aca="false">(1+AF23)*(1+AF8)-1</f>
      </c>
      <c r="AG31" s="567" t="n">
        <f aca="false">(1+AG23)*(1+AG8)-1</f>
      </c>
      <c r="AH31" s="567" t="n">
        <f aca="false">(1+AH23)*(1+AH8)-1</f>
      </c>
      <c r="AI31" s="567" t="n">
        <f aca="false">(1+AI23)*(1+AI8)-1</f>
      </c>
      <c r="AJ31" s="567" t="n">
        <f aca="false">(1+AJ23)*(1+AJ8)-1</f>
      </c>
      <c r="AK31" s="567" t="e">
        <f aca="false">(1+AK23)*(1+AK8)-1</f>
      </c>
      <c r="AL31" s="567" t="e">
        <f aca="false">(1+AL23)*(1+AL8)-1</f>
      </c>
      <c r="AM31" s="567" t="e">
        <f aca="false">(1+AM23)*(1+AM8)-1</f>
      </c>
      <c r="AN31" s="567" t="e">
        <f aca="false">(1+AN23)*(1+AN8)-1</f>
      </c>
      <c r="AO31" s="567" t="e">
        <f aca="false">(1+AO23)*(1+AO8)-1</f>
      </c>
      <c r="AP31" s="567" t="e">
        <f aca="false">(1+AP23)*(1+AP8)-1</f>
      </c>
      <c r="AQ31" s="567" t="e">
        <f aca="false">(1+AQ23)*(1+AQ8)-1</f>
      </c>
      <c r="AR31" s="567" t="e">
        <f aca="false">(1+AR23)*(1+AR8)-1</f>
      </c>
      <c r="AS31" s="567" t="e">
        <f aca="false">(1+AS23)*(1+AS8)-1</f>
      </c>
      <c r="AT31" s="567" t="e">
        <f aca="false">(1+AT23)*(1+AT8)-1</f>
      </c>
      <c r="AU31" s="567" t="e">
        <f aca="false">(1+AU23)*(1+AU8)-1</f>
      </c>
      <c r="AV31" s="567" t="e">
        <f aca="false">(1+AV23)*(1+AV8)-1</f>
      </c>
      <c r="AW31" s="567" t="e">
        <f aca="false">(1+AW23)*(1+AW8)-1</f>
      </c>
      <c r="AX31" s="567" t="e">
        <f aca="false">(1+AX23)*(1+AX8)-1</f>
      </c>
      <c r="AY31" s="567" t="e">
        <f aca="false">(1+AY23)*(1+AY8)-1</f>
      </c>
      <c r="AZ31" s="567" t="e">
        <f aca="false">(1+AZ23)*(1+AZ8)-1</f>
      </c>
      <c r="BA31" s="567" t="e">
        <f aca="false">(1+BA23)*(1+BA8)-1</f>
      </c>
      <c r="BB31" s="567" t="e">
        <f aca="false">(1+BB23)*(1+BB8)-1</f>
      </c>
      <c r="BC31" s="567" t="e">
        <f aca="false">(1+BC23)*(1+BC8)-1</f>
      </c>
      <c r="BD31" s="567" t="e">
        <f aca="false">(1+BD23)*(1+BD8)-1</f>
      </c>
      <c r="BE31" s="567" t="e">
        <f aca="false">(1+BE23)*(1+BE8)-1</f>
      </c>
      <c r="BF31" s="567" t="e">
        <f aca="false">(1+BF23)*(1+BF8)-1</f>
      </c>
      <c r="BG31" s="567" t="e">
        <f aca="false">(1+BG23)*(1+BG8)-1</f>
      </c>
      <c r="BH31" s="567" t="e">
        <f aca="false">(1+BH23)*(1+BH8)-1</f>
      </c>
      <c r="BI31" s="567" t="e">
        <f aca="false">(1+BI23)*(1+BI8)-1</f>
      </c>
      <c r="BJ31" s="567" t="e">
        <f aca="false">(1+BJ23)*(1+BJ8)-1</f>
      </c>
      <c r="BK31" s="567" t="e">
        <f aca="false">(1+BK23)*(1+BK8)-1</f>
      </c>
      <c r="BL31" s="567" t="e">
        <f aca="false">(1+BL23)*(1+BL8)-1</f>
      </c>
      <c r="BM31" s="567" t="e">
        <f aca="false">(1+BM23)*(1+BM8)-1</f>
      </c>
      <c r="BN31" s="567" t="e">
        <f aca="false">(1+BN23)*(1+BN8)-1</f>
      </c>
      <c r="BO31" s="567" t="e">
        <f aca="false">(1+BO23)*(1+BO8)-1</f>
      </c>
      <c r="BP31" s="567" t="e">
        <f aca="false">(1+BP23)*(1+BP8)-1</f>
      </c>
      <c r="BQ31" s="567" t="e">
        <f aca="false">(1+BQ23)*(1+BQ8)-1</f>
      </c>
      <c r="BR31" s="567" t="e">
        <f aca="false">(1+BR23)*(1+BR8)-1</f>
      </c>
      <c r="BS31" s="567" t="e">
        <f aca="false">(1+BS23)*(1+BS8)-1</f>
      </c>
    </row>
    <row r="32" customFormat="false" ht="15.75" hidden="false" customHeight="false" outlineLevel="0" collapsed="false">
      <c r="C32" s="565" t="s">
        <v>1510</v>
      </c>
      <c r="D32" s="556" t="s">
        <v>1511</v>
      </c>
      <c r="E32" s="115" t="str">
        <f aca="false">E22</f>
      </c>
      <c r="F32" s="567" t="n">
        <f aca="false">F22</f>
      </c>
      <c r="G32" s="567" t="n">
        <f aca="false">G22</f>
      </c>
      <c r="H32" s="567" t="n">
        <f aca="false">H22</f>
      </c>
      <c r="I32" s="567" t="n">
        <f aca="false">I22</f>
      </c>
      <c r="J32" s="567" t="n">
        <f aca="false">J22</f>
      </c>
      <c r="K32" s="567" t="n">
        <f aca="false">K22</f>
      </c>
      <c r="L32" s="567" t="n">
        <f aca="false">L22</f>
      </c>
      <c r="M32" s="567" t="n">
        <f aca="false">M22</f>
      </c>
      <c r="N32" s="567" t="n">
        <f aca="false">N22</f>
      </c>
      <c r="O32" s="567" t="n">
        <f aca="false">O22</f>
      </c>
      <c r="P32" s="567" t="n">
        <f aca="false">P22</f>
      </c>
      <c r="Q32" s="567" t="n">
        <f aca="false">Q22</f>
      </c>
      <c r="R32" s="567" t="n">
        <f aca="false">R22</f>
      </c>
      <c r="S32" s="567" t="n">
        <f aca="false">S22</f>
      </c>
      <c r="T32" s="567" t="n">
        <f aca="false">T22</f>
      </c>
      <c r="U32" s="567" t="n">
        <f aca="false">U22</f>
      </c>
      <c r="V32" s="567" t="n">
        <f aca="false">V22</f>
      </c>
      <c r="W32" s="567" t="n">
        <f aca="false">W22</f>
      </c>
      <c r="X32" s="567" t="n">
        <f aca="false">X22</f>
      </c>
      <c r="Y32" s="567" t="n">
        <f aca="false">Y22</f>
      </c>
      <c r="Z32" s="567" t="n">
        <f aca="false">Z22</f>
      </c>
      <c r="AA32" s="567" t="n">
        <f aca="false">AA22</f>
      </c>
      <c r="AB32" s="567" t="n">
        <f aca="false">AB22</f>
      </c>
      <c r="AC32" s="567" t="n">
        <f aca="false">AC22</f>
      </c>
      <c r="AD32" s="567" t="n">
        <f aca="false">AD22</f>
      </c>
      <c r="AE32" s="567" t="n">
        <f aca="false">AE22</f>
      </c>
      <c r="AF32" s="567" t="n">
        <f aca="false">AF22</f>
      </c>
      <c r="AG32" s="567" t="n">
        <f aca="false">AG22</f>
      </c>
      <c r="AH32" s="567" t="n">
        <f aca="false">AH22</f>
      </c>
      <c r="AI32" s="567" t="n">
        <f aca="false">AI22</f>
      </c>
      <c r="AJ32" s="567" t="n">
        <f aca="false">AJ22</f>
      </c>
      <c r="AK32" s="567" t="e">
        <f aca="false">AK22</f>
      </c>
      <c r="AL32" s="567" t="e">
        <f aca="false">AL22</f>
      </c>
      <c r="AM32" s="567" t="e">
        <f aca="false">AM22</f>
      </c>
      <c r="AN32" s="567" t="e">
        <f aca="false">AN22</f>
      </c>
      <c r="AO32" s="567" t="e">
        <f aca="false">AO22</f>
      </c>
      <c r="AP32" s="567" t="e">
        <f aca="false">AP22</f>
      </c>
      <c r="AQ32" s="567" t="e">
        <f aca="false">AQ22</f>
      </c>
      <c r="AR32" s="567" t="e">
        <f aca="false">AR22</f>
      </c>
      <c r="AS32" s="567" t="e">
        <f aca="false">AS22</f>
      </c>
      <c r="AT32" s="567" t="e">
        <f aca="false">AT22</f>
      </c>
      <c r="AU32" s="567" t="e">
        <f aca="false">AU22</f>
      </c>
      <c r="AV32" s="567" t="e">
        <f aca="false">AV22</f>
      </c>
      <c r="AW32" s="567" t="e">
        <f aca="false">AW22</f>
      </c>
      <c r="AX32" s="567" t="e">
        <f aca="false">AX22</f>
      </c>
      <c r="AY32" s="567" t="e">
        <f aca="false">AY22</f>
      </c>
      <c r="AZ32" s="567" t="e">
        <f aca="false">AZ22</f>
      </c>
      <c r="BA32" s="567" t="e">
        <f aca="false">BA22</f>
      </c>
      <c r="BB32" s="567" t="e">
        <f aca="false">BB22</f>
      </c>
      <c r="BC32" s="567" t="e">
        <f aca="false">BC22</f>
      </c>
      <c r="BD32" s="567" t="e">
        <f aca="false">BD22</f>
      </c>
      <c r="BE32" s="567" t="e">
        <f aca="false">BE22</f>
      </c>
      <c r="BF32" s="567" t="e">
        <f aca="false">BF22</f>
      </c>
      <c r="BG32" s="567" t="e">
        <f aca="false">BG22</f>
      </c>
      <c r="BH32" s="567" t="e">
        <f aca="false">BH22</f>
      </c>
      <c r="BI32" s="567" t="e">
        <f aca="false">BI22</f>
      </c>
      <c r="BJ32" s="567" t="e">
        <f aca="false">BJ22</f>
      </c>
      <c r="BK32" s="567" t="e">
        <f aca="false">BK22</f>
      </c>
      <c r="BL32" s="567" t="e">
        <f aca="false">BL22</f>
      </c>
      <c r="BM32" s="567" t="e">
        <f aca="false">BM22</f>
      </c>
      <c r="BN32" s="567" t="e">
        <f aca="false">BN22</f>
      </c>
      <c r="BO32" s="567" t="e">
        <f aca="false">BO22</f>
      </c>
      <c r="BP32" s="567" t="e">
        <f aca="false">BP22</f>
      </c>
      <c r="BQ32" s="567" t="e">
        <f aca="false">BQ22</f>
      </c>
      <c r="BR32" s="567" t="e">
        <f aca="false">BR22</f>
      </c>
      <c r="BS32" s="567" t="e">
        <f aca="false">BS22</f>
      </c>
    </row>
    <row r="33" s="528" customFormat="true" ht="15.75" hidden="false" customHeight="false" outlineLevel="0" collapsed="false">
      <c r="A33" s="527"/>
      <c r="C33" s="568" t="s">
        <v>1521</v>
      </c>
      <c r="D33" s="569" t="s">
        <v>1522</v>
      </c>
      <c r="E33" s="570" t="n">
        <f aca="false">InputDataA_GeneralAssumptions!J16</f>
      </c>
      <c r="F33" s="571" t="n">
        <f aca="false">E33*(1+F23)</f>
      </c>
      <c r="G33" s="571" t="n">
        <f aca="false">F33*(1+G23)</f>
      </c>
      <c r="H33" s="571" t="n">
        <f aca="false">G33*(1+H23)</f>
      </c>
      <c r="I33" s="571" t="n">
        <f aca="false">H33*(1+I23)</f>
      </c>
      <c r="J33" s="571" t="n">
        <f aca="false">I33*(1+J23)</f>
      </c>
      <c r="K33" s="571" t="n">
        <f aca="false">J33*(1+K23)</f>
      </c>
      <c r="L33" s="571" t="n">
        <f aca="false">K33*(1+L23)</f>
      </c>
      <c r="M33" s="571" t="n">
        <f aca="false">L33*(1+M23)</f>
      </c>
      <c r="N33" s="571" t="n">
        <f aca="false">M33*(1+N23)</f>
      </c>
      <c r="O33" s="571" t="n">
        <f aca="false">N33*(1+O23)</f>
      </c>
      <c r="P33" s="571" t="n">
        <f aca="false">O33*(1+P23)</f>
      </c>
      <c r="Q33" s="571" t="n">
        <f aca="false">P33*(1+Q23)</f>
      </c>
      <c r="R33" s="571" t="n">
        <f aca="false">Q33*(1+R23)</f>
      </c>
      <c r="S33" s="571" t="n">
        <f aca="false">R33*(1+S23)</f>
      </c>
      <c r="T33" s="571" t="n">
        <f aca="false">S33*(1+T23)</f>
      </c>
      <c r="U33" s="571" t="n">
        <f aca="false">T33*(1+U23)</f>
      </c>
      <c r="V33" s="571" t="n">
        <f aca="false">U33*(1+V23)</f>
      </c>
      <c r="W33" s="571" t="n">
        <f aca="false">V33*(1+W23)</f>
      </c>
      <c r="X33" s="571" t="n">
        <f aca="false">W33*(1+X23)</f>
      </c>
      <c r="Y33" s="571" t="n">
        <f aca="false">X33*(1+Y23)</f>
      </c>
      <c r="Z33" s="571" t="n">
        <f aca="false">Y33*(1+Z23)</f>
      </c>
      <c r="AA33" s="571" t="n">
        <f aca="false">Z33*(1+AA23)</f>
      </c>
      <c r="AB33" s="571" t="n">
        <f aca="false">AA33*(1+AB23)</f>
      </c>
      <c r="AC33" s="571" t="n">
        <f aca="false">AB33*(1+AC23)</f>
      </c>
      <c r="AD33" s="571" t="n">
        <f aca="false">AC33*(1+AD23)</f>
      </c>
      <c r="AE33" s="571" t="n">
        <f aca="false">AD33*(1+AE23)</f>
      </c>
      <c r="AF33" s="571" t="n">
        <f aca="false">AE33*(1+AF23)</f>
      </c>
      <c r="AG33" s="571" t="n">
        <f aca="false">AF33*(1+AG23)</f>
      </c>
      <c r="AH33" s="571" t="n">
        <f aca="false">AG33*(1+AH23)</f>
      </c>
      <c r="AI33" s="571" t="n">
        <f aca="false">AH33*(1+AI23)</f>
      </c>
      <c r="AJ33" s="571" t="n">
        <f aca="false">AI33*(1+AJ23)</f>
      </c>
      <c r="AK33" s="571" t="e">
        <f aca="false">AJ33*(1+AK23)</f>
      </c>
      <c r="AL33" s="571" t="e">
        <f aca="false">AK33*(1+AL23)</f>
      </c>
      <c r="AM33" s="571" t="e">
        <f aca="false">AL33*(1+AM23)</f>
      </c>
      <c r="AN33" s="571" t="e">
        <f aca="false">AM33*(1+AN23)</f>
      </c>
      <c r="AO33" s="571" t="e">
        <f aca="false">AN33*(1+AO23)</f>
      </c>
      <c r="AP33" s="571" t="e">
        <f aca="false">AO33*(1+AP23)</f>
      </c>
      <c r="AQ33" s="571" t="e">
        <f aca="false">AP33*(1+AQ23)</f>
      </c>
      <c r="AR33" s="571" t="e">
        <f aca="false">AQ33*(1+AR23)</f>
      </c>
      <c r="AS33" s="571" t="e">
        <f aca="false">AR33*(1+AS23)</f>
      </c>
      <c r="AT33" s="571" t="e">
        <f aca="false">AS33*(1+AT23)</f>
      </c>
      <c r="AU33" s="571" t="e">
        <f aca="false">AT33*(1+AU23)</f>
      </c>
      <c r="AV33" s="571" t="e">
        <f aca="false">AU33*(1+AV23)</f>
      </c>
      <c r="AW33" s="571" t="e">
        <f aca="false">AV33*(1+AW23)</f>
      </c>
      <c r="AX33" s="571" t="e">
        <f aca="false">AW33*(1+AX23)</f>
      </c>
      <c r="AY33" s="571" t="e">
        <f aca="false">AX33*(1+AY23)</f>
      </c>
      <c r="AZ33" s="571" t="e">
        <f aca="false">AY33*(1+AZ23)</f>
      </c>
      <c r="BA33" s="571" t="e">
        <f aca="false">AZ33*(1+BA23)</f>
      </c>
      <c r="BB33" s="571" t="e">
        <f aca="false">BA33*(1+BB23)</f>
      </c>
      <c r="BC33" s="571" t="e">
        <f aca="false">BB33*(1+BC23)</f>
      </c>
      <c r="BD33" s="571" t="e">
        <f aca="false">BC33*(1+BD23)</f>
      </c>
      <c r="BE33" s="571" t="e">
        <f aca="false">BD33*(1+BE23)</f>
      </c>
      <c r="BF33" s="571" t="e">
        <f aca="false">BE33*(1+BF23)</f>
      </c>
      <c r="BG33" s="571" t="e">
        <f aca="false">BF33*(1+BG23)</f>
      </c>
      <c r="BH33" s="571" t="e">
        <f aca="false">BG33*(1+BH23)</f>
      </c>
      <c r="BI33" s="571" t="e">
        <f aca="false">BH33*(1+BI23)</f>
      </c>
      <c r="BJ33" s="571" t="e">
        <f aca="false">BI33*(1+BJ23)</f>
      </c>
      <c r="BK33" s="571" t="e">
        <f aca="false">BJ33*(1+BK23)</f>
      </c>
      <c r="BL33" s="571" t="e">
        <f aca="false">BK33*(1+BL23)</f>
      </c>
      <c r="BM33" s="571" t="e">
        <f aca="false">BL33*(1+BM23)</f>
      </c>
      <c r="BN33" s="571" t="e">
        <f aca="false">BM33*(1+BN23)</f>
      </c>
      <c r="BO33" s="571" t="e">
        <f aca="false">BN33*(1+BO23)</f>
      </c>
      <c r="BP33" s="571" t="e">
        <f aca="false">BO33*(1+BP23)</f>
      </c>
      <c r="BQ33" s="571" t="e">
        <f aca="false">BP33*(1+BQ23)</f>
      </c>
      <c r="BR33" s="571" t="e">
        <f aca="false">BQ33*(1+BR23)</f>
      </c>
      <c r="BS33" s="571" t="e">
        <f aca="false">BR33*(1+BS23)</f>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c>
      <c r="F36" s="504" t="n">
        <f aca="false">IF(ISNUMBER(F18)=TRUE(),F18+F10,F10+F26)</f>
      </c>
      <c r="G36" s="504" t="n">
        <f aca="false">IF(ISNUMBER(G18)=TRUE(),G18+G10,G10+G26)</f>
      </c>
      <c r="H36" s="504" t="n">
        <f aca="false">IF(ISNUMBER(H18)=TRUE(),H18+H10,H10+H26)</f>
      </c>
      <c r="I36" s="504" t="n">
        <f aca="false">IF(ISNUMBER(I18)=TRUE(),I18+I10,I10+I26)</f>
      </c>
      <c r="J36" s="504" t="n">
        <f aca="false">IF(ISNUMBER(J18)=TRUE(),J18+J10,J10+J26)</f>
      </c>
      <c r="K36" s="504" t="n">
        <f aca="false">IF(ISNUMBER(K18)=TRUE(),K18+K10,K10+K26)</f>
      </c>
      <c r="L36" s="504" t="n">
        <f aca="false">IF(ISNUMBER(L18)=TRUE(),L18+L10,L10+L26)</f>
      </c>
      <c r="M36" s="504" t="n">
        <f aca="false">IF(ISNUMBER(M18)=TRUE(),M18+M10,M10+M26)</f>
      </c>
      <c r="N36" s="504" t="n">
        <f aca="false">IF(ISNUMBER(N18)=TRUE(),N18+N10,N10+N26)</f>
      </c>
      <c r="O36" s="504" t="n">
        <f aca="false">IF(ISNUMBER(O18)=TRUE(),O18+O10,O10+O26)</f>
      </c>
      <c r="P36" s="504" t="n">
        <f aca="false">IF(ISNUMBER(P18)=TRUE(),P18+P10,P10+P26)</f>
      </c>
      <c r="Q36" s="504" t="n">
        <f aca="false">IF(ISNUMBER(Q18)=TRUE(),Q18+Q10,Q10+Q26)</f>
      </c>
      <c r="R36" s="504" t="n">
        <f aca="false">IF(ISNUMBER(R18)=TRUE(),R18+R10,R10+R26)</f>
      </c>
      <c r="S36" s="504" t="n">
        <f aca="false">IF(ISNUMBER(S18)=TRUE(),S18+S10,S10+S26)</f>
      </c>
      <c r="T36" s="504" t="n">
        <f aca="false">IF(ISNUMBER(T18)=TRUE(),T18+T10,T10+T26)</f>
      </c>
      <c r="U36" s="504" t="n">
        <f aca="false">IF(ISNUMBER(U18)=TRUE(),U18+U10,U10+U26)</f>
      </c>
      <c r="V36" s="504" t="n">
        <f aca="false">IF(ISNUMBER(V18)=TRUE(),V18+V10,V10+V26)</f>
      </c>
      <c r="W36" s="504" t="n">
        <f aca="false">IF(ISNUMBER(W18)=TRUE(),W18+W10,W10+W26)</f>
      </c>
      <c r="X36" s="504" t="n">
        <f aca="false">IF(ISNUMBER(X18)=TRUE(),X18+X10,X10+X26)</f>
      </c>
      <c r="Y36" s="504" t="n">
        <f aca="false">IF(ISNUMBER(Y18)=TRUE(),Y18+Y10,Y10+Y26)</f>
      </c>
      <c r="Z36" s="504" t="n">
        <f aca="false">IF(ISNUMBER(Z18)=TRUE(),Z18+Z10,Z10+Z26)</f>
      </c>
      <c r="AA36" s="504" t="n">
        <f aca="false">IF(ISNUMBER(AA18)=TRUE(),AA18+AA10,AA10+AA26)</f>
      </c>
      <c r="AB36" s="504" t="n">
        <f aca="false">IF(ISNUMBER(AB18)=TRUE(),AB18+AB10,AB10+AB26)</f>
      </c>
      <c r="AC36" s="504" t="n">
        <f aca="false">IF(ISNUMBER(AC18)=TRUE(),AC18+AC10,AC10+AC26)</f>
      </c>
      <c r="AD36" s="504" t="n">
        <f aca="false">IF(ISNUMBER(AD18)=TRUE(),AD18+AD10,AD10+AD26)</f>
      </c>
      <c r="AE36" s="504" t="n">
        <f aca="false">IF(ISNUMBER(AE18)=TRUE(),AE18+AE10,AE10+AE26)</f>
      </c>
      <c r="AF36" s="504" t="n">
        <f aca="false">IF(ISNUMBER(AF18)=TRUE(),AF18+AF10,AF10+AF26)</f>
      </c>
      <c r="AG36" s="504" t="n">
        <f aca="false">IF(ISNUMBER(AG18)=TRUE(),AG18+AG10,AG10+AG26)</f>
      </c>
      <c r="AH36" s="504" t="n">
        <f aca="false">IF(ISNUMBER(AH18)=TRUE(),AH18+AH10,AH10+AH26)</f>
      </c>
      <c r="AI36" s="504" t="n">
        <f aca="false">IF(ISNUMBER(AI18)=TRUE(),AI18+AI10,AI10+AI26)</f>
      </c>
      <c r="AJ36" s="504" t="n">
        <f aca="false">IF(ISNUMBER(AJ18)=TRUE(),AJ18+AJ10,AJ10+AJ26)</f>
      </c>
      <c r="AK36" s="504" t="n">
        <f aca="false">IF(ISNUMBER(AK18)=TRUE(),AK18+AK10,AK10+AK26)</f>
      </c>
      <c r="AL36" s="504" t="n">
        <f aca="false">IF(ISNUMBER(AL18)=TRUE(),AL18+AL10,AL10+AL26)</f>
      </c>
      <c r="AM36" s="504" t="n">
        <f aca="false">IF(ISNUMBER(AM18)=TRUE(),AM18+AM10,AM10+AM26)</f>
      </c>
      <c r="AN36" s="504" t="n">
        <f aca="false">IF(ISNUMBER(AN18)=TRUE(),AN18+AN10,AN10+AN26)</f>
      </c>
      <c r="AO36" s="504" t="n">
        <f aca="false">IF(ISNUMBER(AO18)=TRUE(),AO18+AO10,AO10+AO26)</f>
      </c>
      <c r="AP36" s="504" t="n">
        <f aca="false">IF(ISNUMBER(AP18)=TRUE(),AP18+AP10,AP10+AP26)</f>
      </c>
      <c r="AQ36" s="504" t="n">
        <f aca="false">IF(ISNUMBER(AQ18)=TRUE(),AQ18+AQ10,AQ10+AQ26)</f>
      </c>
      <c r="AR36" s="504" t="n">
        <f aca="false">IF(ISNUMBER(AR18)=TRUE(),AR18+AR10,AR10+AR26)</f>
      </c>
      <c r="AS36" s="504" t="n">
        <f aca="false">IF(ISNUMBER(AS18)=TRUE(),AS18+AS10,AS10+AS26)</f>
      </c>
      <c r="AT36" s="504" t="n">
        <f aca="false">IF(ISNUMBER(AT18)=TRUE(),AT18+AT10,AT10+AT26)</f>
      </c>
      <c r="AU36" s="504" t="n">
        <f aca="false">IF(ISNUMBER(AU18)=TRUE(),AU18+AU10,AU10+AU26)</f>
      </c>
      <c r="AV36" s="504" t="n">
        <f aca="false">IF(ISNUMBER(AV18)=TRUE(),AV18+AV10,AV10+AV26)</f>
      </c>
      <c r="AW36" s="504" t="n">
        <f aca="false">IF(ISNUMBER(AW18)=TRUE(),AW18+AW10,AW10+AW26)</f>
      </c>
      <c r="AX36" s="504" t="n">
        <f aca="false">IF(ISNUMBER(AX18)=TRUE(),AX18+AX10,AX10+AX26)</f>
      </c>
      <c r="AY36" s="504" t="n">
        <f aca="false">IF(ISNUMBER(AY18)=TRUE(),AY18+AY10,AY10+AY26)</f>
      </c>
      <c r="AZ36" s="504" t="n">
        <f aca="false">IF(ISNUMBER(AZ18)=TRUE(),AZ18+AZ10,AZ10+AZ26)</f>
      </c>
      <c r="BA36" s="504" t="n">
        <f aca="false">IF(ISNUMBER(BA18)=TRUE(),BA18+BA10,BA10+BA26)</f>
      </c>
      <c r="BB36" s="504" t="n">
        <f aca="false">IF(ISNUMBER(BB18)=TRUE(),BB18+BB10,BB10+BB26)</f>
      </c>
      <c r="BC36" s="504" t="n">
        <f aca="false">IF(ISNUMBER(BC18)=TRUE(),BC18+BC10,BC10+BC26)</f>
      </c>
      <c r="BD36" s="504" t="n">
        <f aca="false">IF(ISNUMBER(BD18)=TRUE(),BD18+BD10,BD10+BD26)</f>
      </c>
      <c r="BE36" s="504" t="n">
        <f aca="false">IF(ISNUMBER(BE18)=TRUE(),BE18+BE10,BE10+BE26)</f>
      </c>
      <c r="BF36" s="504" t="n">
        <f aca="false">IF(ISNUMBER(BF18)=TRUE(),BF18+BF10,BF10+BF26)</f>
      </c>
      <c r="BG36" s="504" t="n">
        <f aca="false">IF(ISNUMBER(BG18)=TRUE(),BG18+BG10,BG10+BG26)</f>
      </c>
      <c r="BH36" s="504" t="n">
        <f aca="false">IF(ISNUMBER(BH18)=TRUE(),BH18+BH10,BH10+BH26)</f>
      </c>
      <c r="BI36" s="504" t="n">
        <f aca="false">IF(ISNUMBER(BI18)=TRUE(),BI18+BI10,BI10+BI26)</f>
      </c>
      <c r="BJ36" s="504" t="n">
        <f aca="false">IF(ISNUMBER(BJ18)=TRUE(),BJ18+BJ10,BJ10+BJ26)</f>
      </c>
      <c r="BK36" s="504" t="n">
        <f aca="false">IF(ISNUMBER(BK18)=TRUE(),BK18+BK10,BK10+BK26)</f>
      </c>
      <c r="BL36" s="504" t="n">
        <f aca="false">IF(ISNUMBER(BL18)=TRUE(),BL18+BL10,BL10+BL26)</f>
      </c>
      <c r="BM36" s="504" t="n">
        <f aca="false">IF(ISNUMBER(BM18)=TRUE(),BM18+BM10,BM10+BM26)</f>
      </c>
      <c r="BN36" s="504" t="n">
        <f aca="false">IF(ISNUMBER(BN18)=TRUE(),BN18+BN10,BN10+BN26)</f>
      </c>
      <c r="BO36" s="504" t="n">
        <f aca="false">IF(ISNUMBER(BO18)=TRUE(),BO18+BO10,BO10+BO26)</f>
      </c>
      <c r="BP36" s="504" t="n">
        <f aca="false">IF(ISNUMBER(BP18)=TRUE(),BP18+BP10,BP10+BP26)</f>
      </c>
      <c r="BQ36" s="504" t="n">
        <f aca="false">IF(ISNUMBER(BQ18)=TRUE(),BQ18+BQ10,BQ10+BQ26)</f>
      </c>
      <c r="BR36" s="504" t="n">
        <f aca="false">IF(ISNUMBER(BR18)=TRUE(),BR18+BR10,BR10+BR26)</f>
      </c>
      <c r="BS36" s="504" t="n">
        <f aca="false">IF(ISNUMBER(BS18)=TRUE(),BS18+BS10,BS10+BS26)</f>
      </c>
    </row>
    <row r="37" customFormat="false" ht="15.75" hidden="false" customHeight="false" outlineLevel="0" collapsed="false">
      <c r="C37" s="565" t="s">
        <v>1525</v>
      </c>
      <c r="D37" s="556" t="s">
        <v>1526</v>
      </c>
      <c r="E37" s="115" t="n">
        <f aca="false">E31/E10</f>
      </c>
      <c r="F37" s="115" t="n">
        <f aca="false">F31/F10</f>
      </c>
      <c r="G37" s="115" t="n">
        <f aca="false">G31/G10</f>
      </c>
      <c r="H37" s="115" t="n">
        <f aca="false">H31/H10</f>
      </c>
      <c r="I37" s="115" t="n">
        <f aca="false">I31/I10</f>
      </c>
      <c r="J37" s="115" t="n">
        <f aca="false">J31/J10</f>
      </c>
      <c r="K37" s="115" t="n">
        <f aca="false">K31/K10</f>
      </c>
      <c r="L37" s="115" t="n">
        <f aca="false">L31/L10</f>
      </c>
      <c r="M37" s="115" t="n">
        <f aca="false">M31/M10</f>
      </c>
      <c r="N37" s="115" t="n">
        <f aca="false">N31/N10</f>
      </c>
      <c r="O37" s="115" t="n">
        <f aca="false">O31/O10</f>
      </c>
      <c r="P37" s="115" t="n">
        <f aca="false">P31/P10</f>
      </c>
      <c r="Q37" s="115" t="n">
        <f aca="false">Q31/Q10</f>
      </c>
      <c r="R37" s="115" t="n">
        <f aca="false">R31/R10</f>
      </c>
      <c r="S37" s="115" t="n">
        <f aca="false">S31/S10</f>
      </c>
      <c r="T37" s="115" t="n">
        <f aca="false">T31/T10</f>
      </c>
      <c r="U37" s="115" t="n">
        <f aca="false">U31/U10</f>
      </c>
      <c r="V37" s="115" t="n">
        <f aca="false">V31/V10</f>
      </c>
      <c r="W37" s="115" t="n">
        <f aca="false">W31/W10</f>
      </c>
      <c r="X37" s="115" t="n">
        <f aca="false">X31/X10</f>
      </c>
      <c r="Y37" s="115" t="n">
        <f aca="false">Y31/Y10</f>
      </c>
      <c r="Z37" s="115" t="n">
        <f aca="false">Z31/Z10</f>
      </c>
      <c r="AA37" s="115" t="n">
        <f aca="false">AA31/AA10</f>
      </c>
      <c r="AB37" s="115" t="n">
        <f aca="false">AB31/AB10</f>
      </c>
      <c r="AC37" s="115" t="n">
        <f aca="false">AC31/AC10</f>
      </c>
      <c r="AD37" s="115" t="n">
        <f aca="false">AD31/AD10</f>
      </c>
      <c r="AE37" s="115" t="n">
        <f aca="false">AE31/AE10</f>
      </c>
      <c r="AF37" s="115" t="n">
        <f aca="false">AF31/AF10</f>
      </c>
      <c r="AG37" s="115" t="n">
        <f aca="false">AG31/AG10</f>
      </c>
      <c r="AH37" s="115" t="n">
        <f aca="false">AH31/AH10</f>
      </c>
      <c r="AI37" s="115" t="n">
        <f aca="false">AI31/AI10</f>
      </c>
      <c r="AJ37" s="115" t="n">
        <f aca="false">AJ31/AJ10</f>
      </c>
      <c r="AK37" s="115" t="e">
        <f aca="false">AK31/AK10</f>
      </c>
      <c r="AL37" s="115" t="e">
        <f aca="false">AL31/AL10</f>
      </c>
      <c r="AM37" s="115" t="e">
        <f aca="false">AM31/AM10</f>
      </c>
      <c r="AN37" s="115" t="e">
        <f aca="false">AN31/AN10</f>
      </c>
      <c r="AO37" s="115" t="e">
        <f aca="false">AO31/AO10</f>
      </c>
      <c r="AP37" s="115" t="e">
        <f aca="false">AP31/AP10</f>
      </c>
      <c r="AQ37" s="115" t="e">
        <f aca="false">AQ31/AQ10</f>
      </c>
      <c r="AR37" s="115" t="e">
        <f aca="false">AR31/AR10</f>
      </c>
      <c r="AS37" s="115" t="e">
        <f aca="false">AS31/AS10</f>
      </c>
      <c r="AT37" s="115" t="e">
        <f aca="false">AT31/AT10</f>
      </c>
      <c r="AU37" s="115" t="e">
        <f aca="false">AU31/AU10</f>
      </c>
      <c r="AV37" s="115" t="e">
        <f aca="false">AV31/AV10</f>
      </c>
      <c r="AW37" s="115" t="e">
        <f aca="false">AW31/AW10</f>
      </c>
      <c r="AX37" s="115" t="e">
        <f aca="false">AX31/AX10</f>
      </c>
      <c r="AY37" s="115" t="e">
        <f aca="false">AY31/AY10</f>
      </c>
      <c r="AZ37" s="115" t="e">
        <f aca="false">AZ31/AZ10</f>
      </c>
      <c r="BA37" s="115" t="e">
        <f aca="false">BA31/BA10</f>
      </c>
      <c r="BB37" s="115" t="e">
        <f aca="false">BB31/BB10</f>
      </c>
      <c r="BC37" s="115" t="e">
        <f aca="false">BC31/BC10</f>
      </c>
      <c r="BD37" s="115" t="e">
        <f aca="false">BD31/BD10</f>
      </c>
      <c r="BE37" s="115" t="e">
        <f aca="false">BE31/BE10</f>
      </c>
      <c r="BF37" s="115" t="e">
        <f aca="false">BF31/BF10</f>
      </c>
      <c r="BG37" s="115" t="e">
        <f aca="false">BG31/BG10</f>
      </c>
      <c r="BH37" s="115" t="e">
        <f aca="false">BH31/BH10</f>
      </c>
      <c r="BI37" s="115" t="e">
        <f aca="false">BI31/BI10</f>
      </c>
      <c r="BJ37" s="115" t="e">
        <f aca="false">BJ31/BJ10</f>
      </c>
      <c r="BK37" s="115" t="e">
        <f aca="false">BK31/BK10</f>
      </c>
      <c r="BL37" s="115" t="e">
        <f aca="false">BL31/BL10</f>
      </c>
      <c r="BM37" s="115" t="e">
        <f aca="false">BM31/BM10</f>
      </c>
      <c r="BN37" s="115" t="e">
        <f aca="false">BN31/BN10</f>
      </c>
      <c r="BO37" s="115" t="e">
        <f aca="false">BO31/BO10</f>
      </c>
      <c r="BP37" s="115" t="e">
        <f aca="false">BP31/BP10</f>
      </c>
      <c r="BQ37" s="115" t="e">
        <f aca="false">BQ31/BQ10</f>
      </c>
      <c r="BR37" s="115" t="e">
        <f aca="false">BR31/BR10</f>
      </c>
      <c r="BS37" s="115" t="e">
        <f aca="false">BS31/BS10</f>
      </c>
    </row>
    <row r="38" customFormat="false" ht="15.75" hidden="false" customHeight="false" outlineLevel="0" collapsed="false">
      <c r="C38" s="565" t="s">
        <v>1527</v>
      </c>
      <c r="D38" s="556" t="s">
        <v>100</v>
      </c>
      <c r="E38" s="115" t="n">
        <f aca="false">1/(1/(1-$D$2)*E24)</f>
      </c>
      <c r="F38" s="115" t="n">
        <f aca="false">1/(1/(1-$D$2)*F24)</f>
      </c>
      <c r="G38" s="115" t="n">
        <f aca="false">1/(1/(1-$D$2)*G24)</f>
      </c>
      <c r="H38" s="115" t="n">
        <f aca="false">1/(1/(1-$D$2)*H24)</f>
      </c>
      <c r="I38" s="115" t="n">
        <f aca="false">1/(1/(1-$D$2)*I24)</f>
      </c>
      <c r="J38" s="115" t="n">
        <f aca="false">1/(1/(1-$D$2)*J24)</f>
      </c>
      <c r="K38" s="115" t="n">
        <f aca="false">1/(1/(1-$D$2)*K24)</f>
      </c>
      <c r="L38" s="115" t="n">
        <f aca="false">1/(1/(1-$D$2)*L24)</f>
      </c>
      <c r="M38" s="115" t="n">
        <f aca="false">1/(1/(1-$D$2)*M24)</f>
      </c>
      <c r="N38" s="115" t="n">
        <f aca="false">1/(1/(1-$D$2)*N24)</f>
      </c>
      <c r="O38" s="115" t="n">
        <f aca="false">1/(1/(1-$D$2)*O24)</f>
      </c>
      <c r="P38" s="115" t="n">
        <f aca="false">1/(1/(1-$D$2)*P24)</f>
      </c>
      <c r="Q38" s="115" t="n">
        <f aca="false">1/(1/(1-$D$2)*Q24)</f>
      </c>
      <c r="R38" s="115" t="n">
        <f aca="false">1/(1/(1-$D$2)*R24)</f>
      </c>
      <c r="S38" s="115" t="n">
        <f aca="false">1/(1/(1-$D$2)*S24)</f>
      </c>
      <c r="T38" s="115" t="n">
        <f aca="false">1/(1/(1-$D$2)*T24)</f>
      </c>
      <c r="U38" s="115" t="n">
        <f aca="false">1/(1/(1-$D$2)*U24)</f>
      </c>
      <c r="V38" s="115" t="n">
        <f aca="false">1/(1/(1-$D$2)*V24)</f>
      </c>
      <c r="W38" s="115" t="n">
        <f aca="false">1/(1/(1-$D$2)*W24)</f>
      </c>
      <c r="X38" s="115" t="n">
        <f aca="false">1/(1/(1-$D$2)*X24)</f>
      </c>
      <c r="Y38" s="115" t="n">
        <f aca="false">1/(1/(1-$D$2)*Y24)</f>
      </c>
      <c r="Z38" s="115" t="n">
        <f aca="false">1/(1/(1-$D$2)*Z24)</f>
      </c>
      <c r="AA38" s="115" t="n">
        <f aca="false">1/(1/(1-$D$2)*AA24)</f>
      </c>
      <c r="AB38" s="115" t="n">
        <f aca="false">1/(1/(1-$D$2)*AB24)</f>
      </c>
      <c r="AC38" s="115" t="n">
        <f aca="false">1/(1/(1-$D$2)*AC24)</f>
      </c>
      <c r="AD38" s="115" t="n">
        <f aca="false">1/(1/(1-$D$2)*AD24)</f>
      </c>
      <c r="AE38" s="115" t="n">
        <f aca="false">1/(1/(1-$D$2)*AE24)</f>
      </c>
      <c r="AF38" s="115" t="n">
        <f aca="false">1/(1/(1-$D$2)*AF24)</f>
      </c>
      <c r="AG38" s="115" t="n">
        <f aca="false">1/(1/(1-$D$2)*AG24)</f>
      </c>
      <c r="AH38" s="115" t="n">
        <f aca="false">1/(1/(1-$D$2)*AH24)</f>
      </c>
      <c r="AI38" s="115" t="n">
        <f aca="false">1/(1/(1-$D$2)*AI24)</f>
      </c>
      <c r="AJ38" s="115" t="n">
        <f aca="false">1/(1/(1-$D$2)*AJ24)</f>
      </c>
      <c r="AK38" s="115" t="e">
        <f aca="false">1/(1/(1-$D$2)*AK24)</f>
      </c>
      <c r="AL38" s="115" t="e">
        <f aca="false">1/(1/(1-$D$2)*AL24)</f>
      </c>
      <c r="AM38" s="115" t="e">
        <f aca="false">1/(1/(1-$D$2)*AM24)</f>
      </c>
      <c r="AN38" s="115" t="e">
        <f aca="false">1/(1/(1-$D$2)*AN24)</f>
      </c>
      <c r="AO38" s="115" t="e">
        <f aca="false">1/(1/(1-$D$2)*AO24)</f>
      </c>
      <c r="AP38" s="115" t="e">
        <f aca="false">1/(1/(1-$D$2)*AP24)</f>
      </c>
      <c r="AQ38" s="115" t="e">
        <f aca="false">1/(1/(1-$D$2)*AQ24)</f>
      </c>
      <c r="AR38" s="115" t="e">
        <f aca="false">1/(1/(1-$D$2)*AR24)</f>
      </c>
      <c r="AS38" s="115" t="e">
        <f aca="false">1/(1/(1-$D$2)*AS24)</f>
      </c>
      <c r="AT38" s="115" t="e">
        <f aca="false">1/(1/(1-$D$2)*AT24)</f>
      </c>
      <c r="AU38" s="115" t="e">
        <f aca="false">1/(1/(1-$D$2)*AU24)</f>
      </c>
      <c r="AV38" s="115" t="e">
        <f aca="false">1/(1/(1-$D$2)*AV24)</f>
      </c>
      <c r="AW38" s="115" t="e">
        <f aca="false">1/(1/(1-$D$2)*AW24)</f>
      </c>
      <c r="AX38" s="115" t="e">
        <f aca="false">1/(1/(1-$D$2)*AX24)</f>
      </c>
      <c r="AY38" s="115" t="e">
        <f aca="false">1/(1/(1-$D$2)*AY24)</f>
      </c>
      <c r="AZ38" s="115" t="e">
        <f aca="false">1/(1/(1-$D$2)*AZ24)</f>
      </c>
      <c r="BA38" s="115" t="e">
        <f aca="false">1/(1/(1-$D$2)*BA24)</f>
      </c>
      <c r="BB38" s="115" t="e">
        <f aca="false">1/(1/(1-$D$2)*BB24)</f>
      </c>
      <c r="BC38" s="115" t="e">
        <f aca="false">1/(1/(1-$D$2)*BC24)</f>
      </c>
      <c r="BD38" s="115" t="e">
        <f aca="false">1/(1/(1-$D$2)*BD24)</f>
      </c>
      <c r="BE38" s="115" t="e">
        <f aca="false">1/(1/(1-$D$2)*BE24)</f>
      </c>
      <c r="BF38" s="115" t="e">
        <f aca="false">1/(1/(1-$D$2)*BF24)</f>
      </c>
      <c r="BG38" s="115" t="e">
        <f aca="false">1/(1/(1-$D$2)*BG24)</f>
      </c>
      <c r="BH38" s="115" t="e">
        <f aca="false">1/(1/(1-$D$2)*BH24)</f>
      </c>
      <c r="BI38" s="115" t="e">
        <f aca="false">1/(1/(1-$D$2)*BI24)</f>
      </c>
      <c r="BJ38" s="115" t="e">
        <f aca="false">1/(1/(1-$D$2)*BJ24)</f>
      </c>
      <c r="BK38" s="115" t="e">
        <f aca="false">1/(1/(1-$D$2)*BK24)</f>
      </c>
      <c r="BL38" s="115" t="e">
        <f aca="false">1/(1/(1-$D$2)*BL24)</f>
      </c>
      <c r="BM38" s="115" t="e">
        <f aca="false">1/(1/(1-$D$2)*BM24)</f>
      </c>
      <c r="BN38" s="115" t="e">
        <f aca="false">1/(1/(1-$D$2)*BN24)</f>
      </c>
      <c r="BO38" s="115" t="e">
        <f aca="false">1/(1/(1-$D$2)*BO24)</f>
      </c>
      <c r="BP38" s="115" t="e">
        <f aca="false">1/(1/(1-$D$2)*BP24)</f>
      </c>
      <c r="BQ38" s="115" t="e">
        <f aca="false">1/(1/(1-$D$2)*BQ24)</f>
      </c>
      <c r="BR38" s="115" t="e">
        <f aca="false">1/(1/(1-$D$2)*BR24)</f>
      </c>
      <c r="BS38" s="115" t="e">
        <f aca="false">1/(1/(1-$D$2)*BS24)</f>
      </c>
    </row>
    <row r="39" customFormat="false" ht="15.75" hidden="false" customHeight="false" outlineLevel="0" collapsed="false">
      <c r="C39" s="565" t="s">
        <v>1528</v>
      </c>
      <c r="D39" s="539" t="s">
        <v>1529</v>
      </c>
      <c r="E39" s="115" t="n">
        <f aca="false">1/E37</f>
      </c>
      <c r="F39" s="115" t="n">
        <f aca="false">1/F37</f>
      </c>
      <c r="G39" s="115" t="n">
        <f aca="false">1/G37</f>
      </c>
      <c r="H39" s="115" t="n">
        <f aca="false">1/H37</f>
      </c>
      <c r="I39" s="115" t="n">
        <f aca="false">1/I37</f>
      </c>
      <c r="J39" s="115" t="n">
        <f aca="false">1/J37</f>
      </c>
      <c r="K39" s="115" t="n">
        <f aca="false">1/K37</f>
      </c>
      <c r="L39" s="115" t="n">
        <f aca="false">1/L37</f>
      </c>
      <c r="M39" s="115" t="n">
        <f aca="false">1/M37</f>
      </c>
      <c r="N39" s="115" t="n">
        <f aca="false">1/N37</f>
      </c>
      <c r="O39" s="115" t="n">
        <f aca="false">1/O37</f>
      </c>
      <c r="P39" s="115" t="n">
        <f aca="false">1/P37</f>
      </c>
      <c r="Q39" s="115" t="n">
        <f aca="false">1/Q37</f>
      </c>
      <c r="R39" s="115" t="n">
        <f aca="false">1/R37</f>
      </c>
      <c r="S39" s="115" t="n">
        <f aca="false">1/S37</f>
      </c>
      <c r="T39" s="115" t="n">
        <f aca="false">1/T37</f>
      </c>
      <c r="U39" s="115" t="n">
        <f aca="false">1/U37</f>
      </c>
      <c r="V39" s="115" t="n">
        <f aca="false">1/V37</f>
      </c>
      <c r="W39" s="115" t="n">
        <f aca="false">1/W37</f>
      </c>
      <c r="X39" s="115" t="n">
        <f aca="false">1/X37</f>
      </c>
      <c r="Y39" s="115" t="n">
        <f aca="false">1/Y37</f>
      </c>
      <c r="Z39" s="115" t="n">
        <f aca="false">1/Z37</f>
      </c>
      <c r="AA39" s="115" t="n">
        <f aca="false">1/AA37</f>
      </c>
      <c r="AB39" s="115" t="n">
        <f aca="false">1/AB37</f>
      </c>
      <c r="AC39" s="115" t="n">
        <f aca="false">1/AC37</f>
      </c>
      <c r="AD39" s="115" t="n">
        <f aca="false">1/AD37</f>
      </c>
      <c r="AE39" s="115" t="n">
        <f aca="false">1/AE37</f>
      </c>
      <c r="AF39" s="115" t="n">
        <f aca="false">1/AF37</f>
      </c>
      <c r="AG39" s="115" t="n">
        <f aca="false">1/AG37</f>
      </c>
      <c r="AH39" s="115" t="n">
        <f aca="false">1/AH37</f>
      </c>
      <c r="AI39" s="115" t="n">
        <f aca="false">1/AI37</f>
      </c>
      <c r="AJ39" s="115" t="n">
        <f aca="false">1/AJ37</f>
      </c>
      <c r="AK39" s="115" t="e">
        <f aca="false">1/AK37</f>
      </c>
      <c r="AL39" s="115" t="e">
        <f aca="false">1/AL37</f>
      </c>
      <c r="AM39" s="115" t="e">
        <f aca="false">1/AM37</f>
      </c>
      <c r="AN39" s="115" t="e">
        <f aca="false">1/AN37</f>
      </c>
      <c r="AO39" s="115" t="e">
        <f aca="false">1/AO37</f>
      </c>
      <c r="AP39" s="115" t="e">
        <f aca="false">1/AP37</f>
      </c>
      <c r="AQ39" s="115" t="e">
        <f aca="false">1/AQ37</f>
      </c>
      <c r="AR39" s="115" t="e">
        <f aca="false">1/AR37</f>
      </c>
      <c r="AS39" s="115" t="e">
        <f aca="false">1/AS37</f>
      </c>
      <c r="AT39" s="115" t="e">
        <f aca="false">1/AT37</f>
      </c>
      <c r="AU39" s="115" t="e">
        <f aca="false">1/AU37</f>
      </c>
      <c r="AV39" s="115" t="e">
        <f aca="false">1/AV37</f>
      </c>
      <c r="AW39" s="115" t="e">
        <f aca="false">1/AW37</f>
      </c>
      <c r="AX39" s="115" t="e">
        <f aca="false">1/AX37</f>
      </c>
      <c r="AY39" s="115" t="e">
        <f aca="false">1/AY37</f>
      </c>
      <c r="AZ39" s="115" t="e">
        <f aca="false">1/AZ37</f>
      </c>
      <c r="BA39" s="115" t="e">
        <f aca="false">1/BA37</f>
      </c>
      <c r="BB39" s="115" t="e">
        <f aca="false">1/BB37</f>
      </c>
      <c r="BC39" s="115" t="e">
        <f aca="false">1/BC37</f>
      </c>
      <c r="BD39" s="115" t="e">
        <f aca="false">1/BD37</f>
      </c>
      <c r="BE39" s="115" t="e">
        <f aca="false">1/BE37</f>
      </c>
      <c r="BF39" s="115" t="e">
        <f aca="false">1/BF37</f>
      </c>
      <c r="BG39" s="115" t="e">
        <f aca="false">1/BG37</f>
      </c>
      <c r="BH39" s="115" t="e">
        <f aca="false">1/BH37</f>
      </c>
      <c r="BI39" s="115" t="e">
        <f aca="false">1/BI37</f>
      </c>
      <c r="BJ39" s="115" t="e">
        <f aca="false">1/BJ37</f>
      </c>
      <c r="BK39" s="115" t="e">
        <f aca="false">1/BK37</f>
      </c>
      <c r="BL39" s="115" t="e">
        <f aca="false">1/BL37</f>
      </c>
      <c r="BM39" s="115" t="e">
        <f aca="false">1/BM37</f>
      </c>
      <c r="BN39" s="115" t="e">
        <f aca="false">1/BN37</f>
      </c>
      <c r="BO39" s="115" t="e">
        <f aca="false">1/BO37</f>
      </c>
      <c r="BP39" s="115" t="e">
        <f aca="false">1/BP37</f>
      </c>
      <c r="BQ39" s="115" t="e">
        <f aca="false">1/BQ37</f>
      </c>
      <c r="BR39" s="115" t="e">
        <f aca="false">1/BR37</f>
      </c>
      <c r="BS39" s="115" t="e">
        <f aca="false">1/BS37</f>
      </c>
    </row>
    <row r="40" customFormat="false" ht="15.75" hidden="false" customHeight="false" outlineLevel="0" collapsed="false">
      <c r="C40" s="565" t="s">
        <v>1530</v>
      </c>
      <c r="D40" s="539" t="s">
        <v>1531</v>
      </c>
      <c r="E40" s="115" t="n">
        <f aca="false">1/E38</f>
      </c>
      <c r="F40" s="115" t="n">
        <f aca="false">1/F38</f>
      </c>
      <c r="G40" s="115" t="n">
        <f aca="false">1/G38</f>
      </c>
      <c r="H40" s="115" t="n">
        <f aca="false">1/H38</f>
      </c>
      <c r="I40" s="115" t="n">
        <f aca="false">1/I38</f>
      </c>
      <c r="J40" s="115" t="n">
        <f aca="false">1/J38</f>
      </c>
      <c r="K40" s="115" t="n">
        <f aca="false">1/K38</f>
      </c>
      <c r="L40" s="115" t="n">
        <f aca="false">1/L38</f>
      </c>
      <c r="M40" s="115" t="n">
        <f aca="false">1/M38</f>
      </c>
      <c r="N40" s="115" t="n">
        <f aca="false">1/N38</f>
      </c>
      <c r="O40" s="115" t="n">
        <f aca="false">1/O38</f>
      </c>
      <c r="P40" s="115" t="n">
        <f aca="false">1/P38</f>
      </c>
      <c r="Q40" s="115" t="n">
        <f aca="false">1/Q38</f>
      </c>
      <c r="R40" s="115" t="n">
        <f aca="false">1/R38</f>
      </c>
      <c r="S40" s="115" t="n">
        <f aca="false">1/S38</f>
      </c>
      <c r="T40" s="115" t="n">
        <f aca="false">1/T38</f>
      </c>
      <c r="U40" s="115" t="n">
        <f aca="false">1/U38</f>
      </c>
      <c r="V40" s="115" t="n">
        <f aca="false">1/V38</f>
      </c>
      <c r="W40" s="115" t="n">
        <f aca="false">1/W38</f>
      </c>
      <c r="X40" s="115" t="n">
        <f aca="false">1/X38</f>
      </c>
      <c r="Y40" s="115" t="n">
        <f aca="false">1/Y38</f>
      </c>
      <c r="Z40" s="115" t="n">
        <f aca="false">1/Z38</f>
      </c>
      <c r="AA40" s="115" t="n">
        <f aca="false">1/AA38</f>
      </c>
      <c r="AB40" s="115" t="n">
        <f aca="false">1/AB38</f>
      </c>
      <c r="AC40" s="115" t="n">
        <f aca="false">1/AC38</f>
      </c>
      <c r="AD40" s="115" t="n">
        <f aca="false">1/AD38</f>
      </c>
      <c r="AE40" s="115" t="n">
        <f aca="false">1/AE38</f>
      </c>
      <c r="AF40" s="115" t="n">
        <f aca="false">1/AF38</f>
      </c>
      <c r="AG40" s="115" t="n">
        <f aca="false">1/AG38</f>
      </c>
      <c r="AH40" s="115" t="n">
        <f aca="false">1/AH38</f>
      </c>
      <c r="AI40" s="115" t="n">
        <f aca="false">1/AI38</f>
      </c>
      <c r="AJ40" s="115" t="n">
        <f aca="false">1/AJ38</f>
      </c>
      <c r="AK40" s="115" t="e">
        <f aca="false">1/AK38</f>
      </c>
      <c r="AL40" s="115" t="e">
        <f aca="false">1/AL38</f>
      </c>
      <c r="AM40" s="115" t="e">
        <f aca="false">1/AM38</f>
      </c>
      <c r="AN40" s="115" t="e">
        <f aca="false">1/AN38</f>
      </c>
      <c r="AO40" s="115" t="e">
        <f aca="false">1/AO38</f>
      </c>
      <c r="AP40" s="115" t="e">
        <f aca="false">1/AP38</f>
      </c>
      <c r="AQ40" s="115" t="e">
        <f aca="false">1/AQ38</f>
      </c>
      <c r="AR40" s="115" t="e">
        <f aca="false">1/AR38</f>
      </c>
      <c r="AS40" s="115" t="e">
        <f aca="false">1/AS38</f>
      </c>
      <c r="AT40" s="115" t="e">
        <f aca="false">1/AT38</f>
      </c>
      <c r="AU40" s="115" t="e">
        <f aca="false">1/AU38</f>
      </c>
      <c r="AV40" s="115" t="e">
        <f aca="false">1/AV38</f>
      </c>
      <c r="AW40" s="115" t="e">
        <f aca="false">1/AW38</f>
      </c>
      <c r="AX40" s="115" t="e">
        <f aca="false">1/AX38</f>
      </c>
      <c r="AY40" s="115" t="e">
        <f aca="false">1/AY38</f>
      </c>
      <c r="AZ40" s="115" t="e">
        <f aca="false">1/AZ38</f>
      </c>
      <c r="BA40" s="115" t="e">
        <f aca="false">1/BA38</f>
      </c>
      <c r="BB40" s="115" t="e">
        <f aca="false">1/BB38</f>
      </c>
      <c r="BC40" s="115" t="e">
        <f aca="false">1/BC38</f>
      </c>
      <c r="BD40" s="115" t="e">
        <f aca="false">1/BD38</f>
      </c>
      <c r="BE40" s="115" t="e">
        <f aca="false">1/BE38</f>
      </c>
      <c r="BF40" s="115" t="e">
        <f aca="false">1/BF38</f>
      </c>
      <c r="BG40" s="115" t="e">
        <f aca="false">1/BG38</f>
      </c>
      <c r="BH40" s="115" t="e">
        <f aca="false">1/BH38</f>
      </c>
      <c r="BI40" s="115" t="e">
        <f aca="false">1/BI38</f>
      </c>
      <c r="BJ40" s="115" t="e">
        <f aca="false">1/BJ38</f>
      </c>
      <c r="BK40" s="115" t="e">
        <f aca="false">1/BK38</f>
      </c>
      <c r="BL40" s="115" t="e">
        <f aca="false">1/BL38</f>
      </c>
      <c r="BM40" s="115" t="e">
        <f aca="false">1/BM38</f>
      </c>
      <c r="BN40" s="115" t="e">
        <f aca="false">1/BN38</f>
      </c>
      <c r="BO40" s="115" t="e">
        <f aca="false">1/BO38</f>
      </c>
      <c r="BP40" s="115" t="e">
        <f aca="false">1/BP38</f>
      </c>
      <c r="BQ40" s="115" t="e">
        <f aca="false">1/BQ38</f>
      </c>
      <c r="BR40" s="115" t="e">
        <f aca="false">1/BR38</f>
      </c>
      <c r="BS40" s="115" t="e">
        <f aca="false">1/BS38</f>
      </c>
    </row>
    <row r="41" customFormat="false" ht="15.75" hidden="false" customHeight="false" outlineLevel="0" collapsed="false">
      <c r="C41" s="575" t="s">
        <v>1532</v>
      </c>
      <c r="D41" s="539" t="s">
        <v>1533</v>
      </c>
      <c r="E41" s="576" t="n">
        <f aca="false">DataSummary!F80*10^(-6)</f>
      </c>
      <c r="F41" s="519" t="n">
        <f aca="false">E41*(1+F8)</f>
      </c>
      <c r="G41" s="519" t="n">
        <f aca="false">F41*(1+G8)</f>
      </c>
      <c r="H41" s="519" t="n">
        <f aca="false">G41*(1+H8)</f>
      </c>
      <c r="I41" s="519" t="n">
        <f aca="false">H41*(1+I8)</f>
      </c>
      <c r="J41" s="519" t="n">
        <f aca="false">I41*(1+J8)</f>
      </c>
      <c r="K41" s="519" t="n">
        <f aca="false">J41*(1+K8)</f>
      </c>
      <c r="L41" s="519" t="n">
        <f aca="false">K41*(1+L8)</f>
      </c>
      <c r="M41" s="519" t="n">
        <f aca="false">L41*(1+M8)</f>
      </c>
      <c r="N41" s="519" t="n">
        <f aca="false">M41*(1+N8)</f>
      </c>
      <c r="O41" s="519" t="n">
        <f aca="false">N41*(1+O8)</f>
      </c>
      <c r="P41" s="519" t="n">
        <f aca="false">O41*(1+P8)</f>
      </c>
      <c r="Q41" s="519" t="n">
        <f aca="false">P41*(1+Q8)</f>
      </c>
      <c r="R41" s="519" t="n">
        <f aca="false">Q41*(1+R8)</f>
      </c>
      <c r="S41" s="519" t="n">
        <f aca="false">R41*(1+S8)</f>
      </c>
      <c r="T41" s="519" t="n">
        <f aca="false">S41*(1+T8)</f>
      </c>
      <c r="U41" s="519" t="n">
        <f aca="false">T41*(1+U8)</f>
      </c>
      <c r="V41" s="519" t="n">
        <f aca="false">U41*(1+V8)</f>
      </c>
      <c r="W41" s="519" t="n">
        <f aca="false">V41*(1+W8)</f>
      </c>
      <c r="X41" s="519" t="n">
        <f aca="false">W41*(1+X8)</f>
      </c>
      <c r="Y41" s="519" t="n">
        <f aca="false">X41*(1+Y8)</f>
      </c>
      <c r="Z41" s="519" t="n">
        <f aca="false">Y41*(1+Z8)</f>
      </c>
      <c r="AA41" s="519" t="n">
        <f aca="false">Z41*(1+AA8)</f>
      </c>
      <c r="AB41" s="519" t="n">
        <f aca="false">AA41*(1+AB8)</f>
      </c>
      <c r="AC41" s="519" t="n">
        <f aca="false">AB41*(1+AC8)</f>
      </c>
      <c r="AD41" s="519" t="n">
        <f aca="false">AC41*(1+AD8)</f>
      </c>
      <c r="AE41" s="519" t="n">
        <f aca="false">AD41*(1+AE8)</f>
      </c>
      <c r="AF41" s="519" t="n">
        <f aca="false">AE41*(1+AF8)</f>
      </c>
      <c r="AG41" s="519" t="n">
        <f aca="false">AF41*(1+AG8)</f>
      </c>
      <c r="AH41" s="519" t="n">
        <f aca="false">AG41*(1+AH8)</f>
      </c>
      <c r="AI41" s="519" t="n">
        <f aca="false">AH41*(1+AI8)</f>
      </c>
      <c r="AJ41" s="519" t="n">
        <f aca="false">AI41*(1+AJ8)</f>
      </c>
      <c r="AK41" s="519" t="e">
        <f aca="false">AJ41*(1+AK8)</f>
      </c>
      <c r="AL41" s="519" t="e">
        <f aca="false">AK41*(1+AL8)</f>
      </c>
      <c r="AM41" s="519" t="e">
        <f aca="false">AL41*(1+AM8)</f>
      </c>
      <c r="AN41" s="519" t="e">
        <f aca="false">AM41*(1+AN8)</f>
      </c>
      <c r="AO41" s="519" t="e">
        <f aca="false">AN41*(1+AO8)</f>
      </c>
      <c r="AP41" s="519" t="e">
        <f aca="false">AO41*(1+AP8)</f>
      </c>
      <c r="AQ41" s="519" t="e">
        <f aca="false">AP41*(1+AQ8)</f>
      </c>
      <c r="AR41" s="519" t="e">
        <f aca="false">AQ41*(1+AR8)</f>
      </c>
      <c r="AS41" s="519" t="e">
        <f aca="false">AR41*(1+AS8)</f>
      </c>
      <c r="AT41" s="519" t="e">
        <f aca="false">AS41*(1+AT8)</f>
      </c>
      <c r="AU41" s="519" t="e">
        <f aca="false">AT41*(1+AU8)</f>
      </c>
      <c r="AV41" s="519" t="e">
        <f aca="false">AU41*(1+AV8)</f>
      </c>
      <c r="AW41" s="519" t="e">
        <f aca="false">AV41*(1+AW8)</f>
      </c>
      <c r="AX41" s="519" t="e">
        <f aca="false">AW41*(1+AX8)</f>
      </c>
      <c r="AY41" s="519" t="e">
        <f aca="false">AX41*(1+AY8)</f>
      </c>
      <c r="AZ41" s="519" t="e">
        <f aca="false">AY41*(1+AZ8)</f>
      </c>
      <c r="BA41" s="519" t="e">
        <f aca="false">AZ41*(1+BA8)</f>
      </c>
      <c r="BB41" s="519" t="e">
        <f aca="false">BA41*(1+BB8)</f>
      </c>
      <c r="BC41" s="519" t="e">
        <f aca="false">BB41*(1+BC8)</f>
      </c>
      <c r="BD41" s="519" t="e">
        <f aca="false">BC41*(1+BD8)</f>
      </c>
      <c r="BE41" s="519" t="e">
        <f aca="false">BD41*(1+BE8)</f>
      </c>
      <c r="BF41" s="519" t="e">
        <f aca="false">BE41*(1+BF8)</f>
      </c>
      <c r="BG41" s="519" t="e">
        <f aca="false">BF41*(1+BG8)</f>
      </c>
      <c r="BH41" s="519" t="e">
        <f aca="false">BG41*(1+BH8)</f>
      </c>
      <c r="BI41" s="519" t="e">
        <f aca="false">BH41*(1+BI8)</f>
      </c>
      <c r="BJ41" s="519" t="e">
        <f aca="false">BI41*(1+BJ8)</f>
      </c>
      <c r="BK41" s="519" t="e">
        <f aca="false">BJ41*(1+BK8)</f>
      </c>
      <c r="BL41" s="519" t="e">
        <f aca="false">BK41*(1+BL8)</f>
      </c>
      <c r="BM41" s="519" t="e">
        <f aca="false">BL41*(1+BM8)</f>
      </c>
      <c r="BN41" s="519" t="e">
        <f aca="false">BM41*(1+BN8)</f>
      </c>
      <c r="BO41" s="519" t="e">
        <f aca="false">BN41*(1+BO8)</f>
      </c>
      <c r="BP41" s="519" t="e">
        <f aca="false">BO41*(1+BP8)</f>
      </c>
      <c r="BQ41" s="519" t="e">
        <f aca="false">BP41*(1+BQ8)</f>
      </c>
      <c r="BR41" s="519" t="e">
        <f aca="false">BQ41*(1+BR8)</f>
      </c>
      <c r="BS41" s="519" t="e">
        <f aca="false">BR41*(1+BS8)</f>
      </c>
    </row>
    <row r="42" customFormat="false" ht="15.75" hidden="false" customHeight="false" outlineLevel="0" collapsed="false">
      <c r="C42" s="575" t="s">
        <v>1534</v>
      </c>
      <c r="D42" s="539" t="s">
        <v>1533</v>
      </c>
      <c r="E42" s="519" t="n">
        <f aca="false">E41*InputDataA_GeneralAssumptions!I117</f>
      </c>
      <c r="F42" s="519" t="n">
        <f aca="false">F41*InputDataA_GeneralAssumptions!J117</f>
      </c>
      <c r="G42" s="519" t="n">
        <f aca="false">G41*InputDataA_GeneralAssumptions!K117</f>
      </c>
      <c r="H42" s="519" t="n">
        <f aca="false">H41*InputDataA_GeneralAssumptions!L117</f>
      </c>
      <c r="I42" s="519" t="n">
        <f aca="false">I41*InputDataA_GeneralAssumptions!M117</f>
      </c>
      <c r="J42" s="519" t="n">
        <f aca="false">J41*InputDataA_GeneralAssumptions!N117</f>
      </c>
      <c r="K42" s="519" t="n">
        <f aca="false">K41*InputDataA_GeneralAssumptions!O117</f>
      </c>
      <c r="L42" s="519" t="n">
        <f aca="false">L41*InputDataA_GeneralAssumptions!P117</f>
      </c>
      <c r="M42" s="519" t="n">
        <f aca="false">M41*InputDataA_GeneralAssumptions!Q117</f>
      </c>
      <c r="N42" s="519" t="n">
        <f aca="false">N41*InputDataA_GeneralAssumptions!R117</f>
      </c>
      <c r="O42" s="519" t="n">
        <f aca="false">O41*InputDataA_GeneralAssumptions!S117</f>
      </c>
      <c r="P42" s="519" t="n">
        <f aca="false">P41*InputDataA_GeneralAssumptions!T117</f>
      </c>
      <c r="Q42" s="519" t="n">
        <f aca="false">Q41*InputDataA_GeneralAssumptions!U117</f>
      </c>
      <c r="R42" s="519" t="n">
        <f aca="false">R41*InputDataA_GeneralAssumptions!V117</f>
      </c>
      <c r="S42" s="519" t="n">
        <f aca="false">S41*InputDataA_GeneralAssumptions!W117</f>
      </c>
      <c r="T42" s="519" t="n">
        <f aca="false">T41*InputDataA_GeneralAssumptions!X117</f>
      </c>
      <c r="U42" s="519" t="n">
        <f aca="false">U41*InputDataA_GeneralAssumptions!Y117</f>
      </c>
      <c r="V42" s="519" t="n">
        <f aca="false">V41*InputDataA_GeneralAssumptions!Z117</f>
      </c>
      <c r="W42" s="519" t="n">
        <f aca="false">W41*InputDataA_GeneralAssumptions!AA117</f>
      </c>
      <c r="X42" s="519" t="n">
        <f aca="false">X41*InputDataA_GeneralAssumptions!AB117</f>
      </c>
      <c r="Y42" s="519" t="n">
        <f aca="false">Y41*InputDataA_GeneralAssumptions!AC117</f>
      </c>
      <c r="Z42" s="519" t="n">
        <f aca="false">Z41*InputDataA_GeneralAssumptions!AD117</f>
      </c>
      <c r="AA42" s="519" t="n">
        <f aca="false">AA41*InputDataA_GeneralAssumptions!AE117</f>
      </c>
      <c r="AB42" s="519" t="n">
        <f aca="false">AB41*InputDataA_GeneralAssumptions!AF117</f>
      </c>
      <c r="AC42" s="519" t="n">
        <f aca="false">AC41*InputDataA_GeneralAssumptions!AG117</f>
      </c>
      <c r="AD42" s="519" t="n">
        <f aca="false">AD41*InputDataA_GeneralAssumptions!AH117</f>
      </c>
      <c r="AE42" s="519" t="n">
        <f aca="false">AE41*InputDataA_GeneralAssumptions!AI117</f>
      </c>
      <c r="AF42" s="519" t="n">
        <f aca="false">AF41*InputDataA_GeneralAssumptions!AJ117</f>
      </c>
      <c r="AG42" s="519" t="n">
        <f aca="false">AG41*InputDataA_GeneralAssumptions!AK117</f>
      </c>
      <c r="AH42" s="519" t="n">
        <f aca="false">AH41*InputDataA_GeneralAssumptions!AL117</f>
      </c>
      <c r="AI42" s="519" t="n">
        <f aca="false">AI41*InputDataA_GeneralAssumptions!AM117</f>
      </c>
      <c r="AJ42" s="519" t="n">
        <f aca="false">AJ41*InputDataA_GeneralAssumptions!AN117</f>
      </c>
      <c r="AK42" s="519" t="e">
        <f aca="false">AK41*InputDataA_GeneralAssumptions!AO117</f>
      </c>
      <c r="AL42" s="519" t="e">
        <f aca="false">AL41*InputDataA_GeneralAssumptions!AP117</f>
      </c>
      <c r="AM42" s="519" t="e">
        <f aca="false">AM41*InputDataA_GeneralAssumptions!AQ117</f>
      </c>
      <c r="AN42" s="519" t="e">
        <f aca="false">AN41*InputDataA_GeneralAssumptions!AR117</f>
      </c>
      <c r="AO42" s="519" t="e">
        <f aca="false">AO41*InputDataA_GeneralAssumptions!AS117</f>
      </c>
      <c r="AP42" s="519" t="e">
        <f aca="false">AP41*InputDataA_GeneralAssumptions!AT117</f>
      </c>
      <c r="AQ42" s="519" t="e">
        <f aca="false">AQ41*InputDataA_GeneralAssumptions!AU117</f>
      </c>
      <c r="AR42" s="519" t="e">
        <f aca="false">AR41*InputDataA_GeneralAssumptions!AV117</f>
      </c>
      <c r="AS42" s="519" t="e">
        <f aca="false">AS41*InputDataA_GeneralAssumptions!AW117</f>
      </c>
      <c r="AT42" s="519" t="e">
        <f aca="false">AT41*InputDataA_GeneralAssumptions!AX117</f>
      </c>
      <c r="AU42" s="519" t="e">
        <f aca="false">AU41*InputDataA_GeneralAssumptions!AY117</f>
      </c>
      <c r="AV42" s="519" t="e">
        <f aca="false">AV41*InputDataA_GeneralAssumptions!AZ117</f>
      </c>
      <c r="AW42" s="519" t="e">
        <f aca="false">AW41*InputDataA_GeneralAssumptions!BA117</f>
      </c>
      <c r="AX42" s="519" t="e">
        <f aca="false">AX41*InputDataA_GeneralAssumptions!BB117</f>
      </c>
      <c r="AY42" s="519" t="e">
        <f aca="false">AY41*InputDataA_GeneralAssumptions!BC117</f>
      </c>
      <c r="AZ42" s="519" t="e">
        <f aca="false">AZ41*InputDataA_GeneralAssumptions!BD117</f>
      </c>
      <c r="BA42" s="519" t="e">
        <f aca="false">BA41*InputDataA_GeneralAssumptions!BE117</f>
      </c>
      <c r="BB42" s="519" t="e">
        <f aca="false">BB41*InputDataA_GeneralAssumptions!BF117</f>
      </c>
      <c r="BC42" s="519" t="e">
        <f aca="false">BC41*InputDataA_GeneralAssumptions!BG117</f>
      </c>
      <c r="BD42" s="519" t="e">
        <f aca="false">BD41*InputDataA_GeneralAssumptions!BH117</f>
      </c>
      <c r="BE42" s="519" t="e">
        <f aca="false">BE41*InputDataA_GeneralAssumptions!BI117</f>
      </c>
      <c r="BF42" s="519" t="e">
        <f aca="false">BF41*InputDataA_GeneralAssumptions!BJ117</f>
      </c>
      <c r="BG42" s="519" t="e">
        <f aca="false">BG41*InputDataA_GeneralAssumptions!BK117</f>
      </c>
      <c r="BH42" s="519" t="e">
        <f aca="false">BH41*InputDataA_GeneralAssumptions!BL117</f>
      </c>
      <c r="BI42" s="519" t="e">
        <f aca="false">BI41*InputDataA_GeneralAssumptions!BM117</f>
      </c>
      <c r="BJ42" s="519" t="e">
        <f aca="false">BJ41*InputDataA_GeneralAssumptions!BN117</f>
      </c>
      <c r="BK42" s="519" t="e">
        <f aca="false">BK41*InputDataA_GeneralAssumptions!BO117</f>
      </c>
      <c r="BL42" s="519" t="e">
        <f aca="false">BL41*InputDataA_GeneralAssumptions!BP117</f>
      </c>
      <c r="BM42" s="519" t="e">
        <f aca="false">BM41*InputDataA_GeneralAssumptions!BQ117</f>
      </c>
      <c r="BN42" s="519" t="e">
        <f aca="false">BN41*InputDataA_GeneralAssumptions!BR117</f>
      </c>
      <c r="BO42" s="519" t="e">
        <f aca="false">BO41*InputDataA_GeneralAssumptions!BS117</f>
      </c>
      <c r="BP42" s="519" t="e">
        <f aca="false">BP41*InputDataA_GeneralAssumptions!BT117</f>
      </c>
      <c r="BQ42" s="519" t="e">
        <f aca="false">BQ41*InputDataA_GeneralAssumptions!BU117</f>
      </c>
      <c r="BR42" s="519" t="e">
        <f aca="false">BR41*InputDataA_GeneralAssumptions!BV117</f>
      </c>
      <c r="BS42" s="519" t="e">
        <f aca="false">BS41*InputDataA_GeneralAssumptions!BW117</f>
      </c>
    </row>
    <row r="43" customFormat="false" ht="15.75" hidden="false" customHeight="false" outlineLevel="0" collapsed="false">
      <c r="C43" s="575" t="s">
        <v>1535</v>
      </c>
      <c r="D43" s="539" t="s">
        <v>1533</v>
      </c>
      <c r="E43" s="519" t="n">
        <f aca="false">E42-E44</f>
      </c>
      <c r="F43" s="519" t="n">
        <f aca="false">F42-F44</f>
      </c>
      <c r="G43" s="519" t="n">
        <f aca="false">G42-G44</f>
      </c>
      <c r="H43" s="519" t="n">
        <f aca="false">H42-H44</f>
      </c>
      <c r="I43" s="519" t="n">
        <f aca="false">I42-I44</f>
      </c>
      <c r="J43" s="519" t="n">
        <f aca="false">J42-J44</f>
      </c>
      <c r="K43" s="519" t="n">
        <f aca="false">K42-K44</f>
      </c>
      <c r="L43" s="519" t="n">
        <f aca="false">L42-L44</f>
      </c>
      <c r="M43" s="519" t="n">
        <f aca="false">M42-M44</f>
      </c>
      <c r="N43" s="519" t="n">
        <f aca="false">N42-N44</f>
      </c>
      <c r="O43" s="519" t="n">
        <f aca="false">O42-O44</f>
      </c>
      <c r="P43" s="519" t="n">
        <f aca="false">P42-P44</f>
      </c>
      <c r="Q43" s="519" t="n">
        <f aca="false">Q42-Q44</f>
      </c>
      <c r="R43" s="519" t="n">
        <f aca="false">R42-R44</f>
      </c>
      <c r="S43" s="519" t="n">
        <f aca="false">S42-S44</f>
      </c>
      <c r="T43" s="519" t="n">
        <f aca="false">T42-T44</f>
      </c>
      <c r="U43" s="519" t="n">
        <f aca="false">U42-U44</f>
      </c>
      <c r="V43" s="519" t="n">
        <f aca="false">V42-V44</f>
      </c>
      <c r="W43" s="519" t="n">
        <f aca="false">W42-W44</f>
      </c>
      <c r="X43" s="519" t="n">
        <f aca="false">X42-X44</f>
      </c>
      <c r="Y43" s="519" t="n">
        <f aca="false">Y42-Y44</f>
      </c>
      <c r="Z43" s="519" t="n">
        <f aca="false">Z42-Z44</f>
      </c>
      <c r="AA43" s="519" t="n">
        <f aca="false">AA42-AA44</f>
      </c>
      <c r="AB43" s="519" t="n">
        <f aca="false">AB42-AB44</f>
      </c>
      <c r="AC43" s="519" t="n">
        <f aca="false">AC42-AC44</f>
      </c>
      <c r="AD43" s="519" t="n">
        <f aca="false">AD42-AD44</f>
      </c>
      <c r="AE43" s="519" t="n">
        <f aca="false">AE42-AE44</f>
      </c>
      <c r="AF43" s="519" t="n">
        <f aca="false">AF42-AF44</f>
      </c>
      <c r="AG43" s="519" t="n">
        <f aca="false">AG42-AG44</f>
      </c>
      <c r="AH43" s="519" t="n">
        <f aca="false">AH42-AH44</f>
      </c>
      <c r="AI43" s="519" t="n">
        <f aca="false">AI42-AI44</f>
      </c>
      <c r="AJ43" s="519" t="n">
        <f aca="false">AJ42-AJ44</f>
      </c>
      <c r="AK43" s="519" t="e">
        <f aca="false">AK42-AK44</f>
      </c>
      <c r="AL43" s="519" t="e">
        <f aca="false">AL42-AL44</f>
      </c>
      <c r="AM43" s="519" t="e">
        <f aca="false">AM42-AM44</f>
      </c>
      <c r="AN43" s="519" t="e">
        <f aca="false">AN42-AN44</f>
      </c>
      <c r="AO43" s="519" t="e">
        <f aca="false">AO42-AO44</f>
      </c>
      <c r="AP43" s="519" t="e">
        <f aca="false">AP42-AP44</f>
      </c>
      <c r="AQ43" s="519" t="e">
        <f aca="false">AQ42-AQ44</f>
      </c>
      <c r="AR43" s="519" t="e">
        <f aca="false">AR42-AR44</f>
      </c>
      <c r="AS43" s="519" t="e">
        <f aca="false">AS42-AS44</f>
      </c>
      <c r="AT43" s="519" t="e">
        <f aca="false">AT42-AT44</f>
      </c>
      <c r="AU43" s="519" t="e">
        <f aca="false">AU42-AU44</f>
      </c>
      <c r="AV43" s="519" t="e">
        <f aca="false">AV42-AV44</f>
      </c>
      <c r="AW43" s="519" t="e">
        <f aca="false">AW42-AW44</f>
      </c>
      <c r="AX43" s="519" t="e">
        <f aca="false">AX42-AX44</f>
      </c>
      <c r="AY43" s="519" t="e">
        <f aca="false">AY42-AY44</f>
      </c>
      <c r="AZ43" s="519" t="e">
        <f aca="false">AZ42-AZ44</f>
      </c>
      <c r="BA43" s="519" t="e">
        <f aca="false">BA42-BA44</f>
      </c>
      <c r="BB43" s="519" t="e">
        <f aca="false">BB42-BB44</f>
      </c>
      <c r="BC43" s="519" t="e">
        <f aca="false">BC42-BC44</f>
      </c>
      <c r="BD43" s="519" t="e">
        <f aca="false">BD42-BD44</f>
      </c>
      <c r="BE43" s="519" t="e">
        <f aca="false">BE42-BE44</f>
      </c>
      <c r="BF43" s="519" t="e">
        <f aca="false">BF42-BF44</f>
      </c>
      <c r="BG43" s="519" t="e">
        <f aca="false">BG42-BG44</f>
      </c>
      <c r="BH43" s="519" t="e">
        <f aca="false">BH42-BH44</f>
      </c>
      <c r="BI43" s="519" t="e">
        <f aca="false">BI42-BI44</f>
      </c>
      <c r="BJ43" s="519" t="e">
        <f aca="false">BJ42-BJ44</f>
      </c>
      <c r="BK43" s="519" t="e">
        <f aca="false">BK42-BK44</f>
      </c>
      <c r="BL43" s="519" t="e">
        <f aca="false">BL42-BL44</f>
      </c>
      <c r="BM43" s="519" t="e">
        <f aca="false">BM42-BM44</f>
      </c>
      <c r="BN43" s="519" t="e">
        <f aca="false">BN42-BN44</f>
      </c>
      <c r="BO43" s="519" t="e">
        <f aca="false">BO42-BO44</f>
      </c>
      <c r="BP43" s="519" t="e">
        <f aca="false">BP42-BP44</f>
      </c>
      <c r="BQ43" s="519" t="e">
        <f aca="false">BQ42-BQ44</f>
      </c>
      <c r="BR43" s="519" t="e">
        <f aca="false">BR42-BR44</f>
      </c>
      <c r="BS43" s="519" t="e">
        <f aca="false">BS42-BS44</f>
      </c>
    </row>
    <row r="44" customFormat="false" ht="15.75" hidden="false" customHeight="false" outlineLevel="0" collapsed="false">
      <c r="C44" s="575" t="s">
        <v>1536</v>
      </c>
      <c r="D44" s="539" t="s">
        <v>1533</v>
      </c>
      <c r="E44" s="519" t="n">
        <f aca="false">E42*(1-E11)</f>
      </c>
      <c r="F44" s="519" t="n">
        <f aca="false">F42*(1-F11)</f>
      </c>
      <c r="G44" s="519" t="n">
        <f aca="false">G42*(1-G11)</f>
      </c>
      <c r="H44" s="519" t="n">
        <f aca="false">H42*(1-H11)</f>
      </c>
      <c r="I44" s="519" t="n">
        <f aca="false">I42*(1-I11)</f>
      </c>
      <c r="J44" s="519" t="n">
        <f aca="false">J42*(1-J11)</f>
      </c>
      <c r="K44" s="519" t="n">
        <f aca="false">K42*(1-K11)</f>
      </c>
      <c r="L44" s="519" t="n">
        <f aca="false">L42*(1-L11)</f>
      </c>
      <c r="M44" s="519" t="n">
        <f aca="false">M42*(1-M11)</f>
      </c>
      <c r="N44" s="519" t="n">
        <f aca="false">N42*(1-N11)</f>
      </c>
      <c r="O44" s="519" t="n">
        <f aca="false">O42*(1-O11)</f>
      </c>
      <c r="P44" s="519" t="n">
        <f aca="false">P42*(1-P11)</f>
      </c>
      <c r="Q44" s="519" t="n">
        <f aca="false">Q42*(1-Q11)</f>
      </c>
      <c r="R44" s="519" t="n">
        <f aca="false">R42*(1-R11)</f>
      </c>
      <c r="S44" s="519" t="n">
        <f aca="false">S42*(1-S11)</f>
      </c>
      <c r="T44" s="519" t="n">
        <f aca="false">T42*(1-T11)</f>
      </c>
      <c r="U44" s="519" t="n">
        <f aca="false">U42*(1-U11)</f>
      </c>
      <c r="V44" s="519" t="n">
        <f aca="false">V42*(1-V11)</f>
      </c>
      <c r="W44" s="519" t="n">
        <f aca="false">W42*(1-W11)</f>
      </c>
      <c r="X44" s="519" t="n">
        <f aca="false">X42*(1-X11)</f>
      </c>
      <c r="Y44" s="519" t="n">
        <f aca="false">Y42*(1-Y11)</f>
      </c>
      <c r="Z44" s="519" t="n">
        <f aca="false">Z42*(1-Z11)</f>
      </c>
      <c r="AA44" s="519" t="n">
        <f aca="false">AA42*(1-AA11)</f>
      </c>
      <c r="AB44" s="519" t="n">
        <f aca="false">AB42*(1-AB11)</f>
      </c>
      <c r="AC44" s="519" t="n">
        <f aca="false">AC42*(1-AC11)</f>
      </c>
      <c r="AD44" s="519" t="n">
        <f aca="false">AD42*(1-AD11)</f>
      </c>
      <c r="AE44" s="519" t="n">
        <f aca="false">AE42*(1-AE11)</f>
      </c>
      <c r="AF44" s="519" t="n">
        <f aca="false">AF42*(1-AF11)</f>
      </c>
      <c r="AG44" s="519" t="n">
        <f aca="false">AG42*(1-AG11)</f>
      </c>
      <c r="AH44" s="519" t="n">
        <f aca="false">AH42*(1-AH11)</f>
      </c>
      <c r="AI44" s="519" t="n">
        <f aca="false">AI42*(1-AI11)</f>
      </c>
      <c r="AJ44" s="519" t="n">
        <f aca="false">AJ42*(1-AJ11)</f>
      </c>
      <c r="AK44" s="519" t="e">
        <f aca="false">AK42*(1-AK11)</f>
      </c>
      <c r="AL44" s="519" t="e">
        <f aca="false">AL42*(1-AL11)</f>
      </c>
      <c r="AM44" s="519" t="e">
        <f aca="false">AM42*(1-AM11)</f>
      </c>
      <c r="AN44" s="519" t="e">
        <f aca="false">AN42*(1-AN11)</f>
      </c>
      <c r="AO44" s="519" t="e">
        <f aca="false">AO42*(1-AO11)</f>
      </c>
      <c r="AP44" s="519" t="e">
        <f aca="false">AP42*(1-AP11)</f>
      </c>
      <c r="AQ44" s="519" t="e">
        <f aca="false">AQ42*(1-AQ11)</f>
      </c>
      <c r="AR44" s="519" t="e">
        <f aca="false">AR42*(1-AR11)</f>
      </c>
      <c r="AS44" s="519" t="e">
        <f aca="false">AS42*(1-AS11)</f>
      </c>
      <c r="AT44" s="519" t="e">
        <f aca="false">AT42*(1-AT11)</f>
      </c>
      <c r="AU44" s="519" t="e">
        <f aca="false">AU42*(1-AU11)</f>
      </c>
      <c r="AV44" s="519" t="e">
        <f aca="false">AV42*(1-AV11)</f>
      </c>
      <c r="AW44" s="519" t="e">
        <f aca="false">AW42*(1-AW11)</f>
      </c>
      <c r="AX44" s="519" t="e">
        <f aca="false">AX42*(1-AX11)</f>
      </c>
      <c r="AY44" s="519" t="e">
        <f aca="false">AY42*(1-AY11)</f>
      </c>
      <c r="AZ44" s="519" t="e">
        <f aca="false">AZ42*(1-AZ11)</f>
      </c>
      <c r="BA44" s="519" t="e">
        <f aca="false">BA42*(1-BA11)</f>
      </c>
      <c r="BB44" s="519" t="e">
        <f aca="false">BB42*(1-BB11)</f>
      </c>
      <c r="BC44" s="519" t="e">
        <f aca="false">BC42*(1-BC11)</f>
      </c>
      <c r="BD44" s="519" t="e">
        <f aca="false">BD42*(1-BD11)</f>
      </c>
      <c r="BE44" s="519" t="e">
        <f aca="false">BE42*(1-BE11)</f>
      </c>
      <c r="BF44" s="519" t="e">
        <f aca="false">BF42*(1-BF11)</f>
      </c>
      <c r="BG44" s="519" t="e">
        <f aca="false">BG42*(1-BG11)</f>
      </c>
      <c r="BH44" s="519" t="e">
        <f aca="false">BH42*(1-BH11)</f>
      </c>
      <c r="BI44" s="519" t="e">
        <f aca="false">BI42*(1-BI11)</f>
      </c>
      <c r="BJ44" s="519" t="e">
        <f aca="false">BJ42*(1-BJ11)</f>
      </c>
      <c r="BK44" s="519" t="e">
        <f aca="false">BK42*(1-BK11)</f>
      </c>
      <c r="BL44" s="519" t="e">
        <f aca="false">BL42*(1-BL11)</f>
      </c>
      <c r="BM44" s="519" t="e">
        <f aca="false">BM42*(1-BM11)</f>
      </c>
      <c r="BN44" s="519" t="e">
        <f aca="false">BN42*(1-BN11)</f>
      </c>
      <c r="BO44" s="519" t="e">
        <f aca="false">BO42*(1-BO11)</f>
      </c>
      <c r="BP44" s="519" t="e">
        <f aca="false">BP42*(1-BP11)</f>
      </c>
      <c r="BQ44" s="519" t="e">
        <f aca="false">BQ42*(1-BQ11)</f>
      </c>
      <c r="BR44" s="519" t="e">
        <f aca="false">BR42*(1-BR11)</f>
      </c>
      <c r="BS44" s="519" t="e">
        <f aca="false">BS42*(1-BS11)</f>
      </c>
    </row>
    <row r="45" customFormat="false" ht="15.75" hidden="false" customHeight="false" outlineLevel="0" collapsed="false">
      <c r="C45" s="565" t="s">
        <v>1537</v>
      </c>
      <c r="D45" s="539" t="s">
        <v>1538</v>
      </c>
      <c r="E45" s="519" t="n">
        <f aca="false">E42/E41*100</f>
      </c>
      <c r="F45" s="519" t="n">
        <f aca="false">F42/F41*100</f>
      </c>
      <c r="G45" s="519" t="n">
        <f aca="false">G42/G41*100</f>
      </c>
      <c r="H45" s="519" t="n">
        <f aca="false">H42/H41*100</f>
      </c>
      <c r="I45" s="519" t="n">
        <f aca="false">I42/I41*100</f>
      </c>
      <c r="J45" s="519" t="n">
        <f aca="false">J42/J41*100</f>
      </c>
      <c r="K45" s="519" t="n">
        <f aca="false">K42/K41*100</f>
      </c>
      <c r="L45" s="519" t="n">
        <f aca="false">L42/L41*100</f>
      </c>
      <c r="M45" s="519" t="n">
        <f aca="false">M42/M41*100</f>
      </c>
      <c r="N45" s="519" t="n">
        <f aca="false">N42/N41*100</f>
      </c>
      <c r="O45" s="519" t="n">
        <f aca="false">O42/O41*100</f>
      </c>
      <c r="P45" s="519" t="n">
        <f aca="false">P42/P41*100</f>
      </c>
      <c r="Q45" s="519" t="n">
        <f aca="false">Q42/Q41*100</f>
      </c>
      <c r="R45" s="519" t="n">
        <f aca="false">R42/R41*100</f>
      </c>
      <c r="S45" s="519" t="n">
        <f aca="false">S42/S41*100</f>
      </c>
      <c r="T45" s="519" t="n">
        <f aca="false">T42/T41*100</f>
      </c>
      <c r="U45" s="519" t="n">
        <f aca="false">U42/U41*100</f>
      </c>
      <c r="V45" s="519" t="n">
        <f aca="false">V42/V41*100</f>
      </c>
      <c r="W45" s="519" t="n">
        <f aca="false">W42/W41*100</f>
      </c>
      <c r="X45" s="519" t="n">
        <f aca="false">X42/X41*100</f>
      </c>
      <c r="Y45" s="519" t="n">
        <f aca="false">Y42/Y41*100</f>
      </c>
      <c r="Z45" s="519" t="n">
        <f aca="false">Z42/Z41*100</f>
      </c>
      <c r="AA45" s="519" t="n">
        <f aca="false">AA42/AA41*100</f>
      </c>
      <c r="AB45" s="519" t="n">
        <f aca="false">AB42/AB41*100</f>
      </c>
      <c r="AC45" s="519" t="n">
        <f aca="false">AC42/AC41*100</f>
      </c>
      <c r="AD45" s="519" t="n">
        <f aca="false">AD42/AD41*100</f>
      </c>
      <c r="AE45" s="519" t="n">
        <f aca="false">AE42/AE41*100</f>
      </c>
      <c r="AF45" s="519" t="n">
        <f aca="false">AF42/AF41*100</f>
      </c>
      <c r="AG45" s="519" t="n">
        <f aca="false">AG42/AG41*100</f>
      </c>
      <c r="AH45" s="519" t="n">
        <f aca="false">AH42/AH41*100</f>
      </c>
      <c r="AI45" s="519" t="n">
        <f aca="false">AI42/AI41*100</f>
      </c>
      <c r="AJ45" s="519" t="n">
        <f aca="false">AJ42/AJ41*100</f>
      </c>
      <c r="AK45" s="519" t="e">
        <f aca="false">AK42/AK41*100</f>
      </c>
      <c r="AL45" s="519" t="e">
        <f aca="false">AL42/AL41*100</f>
      </c>
      <c r="AM45" s="519" t="e">
        <f aca="false">AM42/AM41*100</f>
      </c>
      <c r="AN45" s="519" t="e">
        <f aca="false">AN42/AN41*100</f>
      </c>
      <c r="AO45" s="519" t="e">
        <f aca="false">AO42/AO41*100</f>
      </c>
      <c r="AP45" s="519" t="e">
        <f aca="false">AP42/AP41*100</f>
      </c>
      <c r="AQ45" s="519" t="e">
        <f aca="false">AQ42/AQ41*100</f>
      </c>
      <c r="AR45" s="519" t="e">
        <f aca="false">AR42/AR41*100</f>
      </c>
      <c r="AS45" s="519" t="e">
        <f aca="false">AS42/AS41*100</f>
      </c>
      <c r="AT45" s="519" t="e">
        <f aca="false">AT42/AT41*100</f>
      </c>
      <c r="AU45" s="519" t="e">
        <f aca="false">AU42/AU41*100</f>
      </c>
      <c r="AV45" s="519" t="e">
        <f aca="false">AV42/AV41*100</f>
      </c>
      <c r="AW45" s="519" t="e">
        <f aca="false">AW42/AW41*100</f>
      </c>
      <c r="AX45" s="519" t="e">
        <f aca="false">AX42/AX41*100</f>
      </c>
      <c r="AY45" s="519" t="e">
        <f aca="false">AY42/AY41*100</f>
      </c>
      <c r="AZ45" s="519" t="e">
        <f aca="false">AZ42/AZ41*100</f>
      </c>
      <c r="BA45" s="519" t="e">
        <f aca="false">BA42/BA41*100</f>
      </c>
      <c r="BB45" s="519" t="e">
        <f aca="false">BB42/BB41*100</f>
      </c>
      <c r="BC45" s="519" t="e">
        <f aca="false">BC42/BC41*100</f>
      </c>
      <c r="BD45" s="519" t="e">
        <f aca="false">BD42/BD41*100</f>
      </c>
      <c r="BE45" s="519" t="e">
        <f aca="false">BE42/BE41*100</f>
      </c>
      <c r="BF45" s="519" t="e">
        <f aca="false">BF42/BF41*100</f>
      </c>
      <c r="BG45" s="519" t="e">
        <f aca="false">BG42/BG41*100</f>
      </c>
      <c r="BH45" s="519" t="e">
        <f aca="false">BH42/BH41*100</f>
      </c>
      <c r="BI45" s="519" t="e">
        <f aca="false">BI42/BI41*100</f>
      </c>
      <c r="BJ45" s="519" t="e">
        <f aca="false">BJ42/BJ41*100</f>
      </c>
      <c r="BK45" s="519" t="e">
        <f aca="false">BK42/BK41*100</f>
      </c>
      <c r="BL45" s="519" t="e">
        <f aca="false">BL42/BL41*100</f>
      </c>
      <c r="BM45" s="519" t="e">
        <f aca="false">BM42/BM41*100</f>
      </c>
      <c r="BN45" s="519" t="e">
        <f aca="false">BN42/BN41*100</f>
      </c>
      <c r="BO45" s="519" t="e">
        <f aca="false">BO42/BO41*100</f>
      </c>
      <c r="BP45" s="519" t="e">
        <f aca="false">BP42/BP41*100</f>
      </c>
      <c r="BQ45" s="519" t="e">
        <f aca="false">BQ42/BQ41*100</f>
      </c>
      <c r="BR45" s="519" t="e">
        <f aca="false">BR42/BR41*100</f>
      </c>
      <c r="BS45" s="519" t="e">
        <f aca="false">BS42/BS41*100</f>
      </c>
    </row>
    <row r="46" customFormat="false" ht="15.75" hidden="false" customHeight="false" outlineLevel="0" collapsed="false">
      <c r="C46" s="565" t="s">
        <v>1539</v>
      </c>
      <c r="D46" s="539" t="s">
        <v>100</v>
      </c>
      <c r="E46" s="519" t="n">
        <f aca="false">(E41-E42)/E42</f>
      </c>
      <c r="F46" s="519" t="n">
        <f aca="false">(F41-F42)/F42</f>
      </c>
      <c r="G46" s="519" t="n">
        <f aca="false">(G41-G42)/G42</f>
      </c>
      <c r="H46" s="519" t="n">
        <f aca="false">(H41-H42)/H42</f>
      </c>
      <c r="I46" s="519" t="n">
        <f aca="false">(I41-I42)/I42</f>
      </c>
      <c r="J46" s="519" t="n">
        <f aca="false">(J41-J42)/J42</f>
      </c>
      <c r="K46" s="519" t="n">
        <f aca="false">(K41-K42)/K42</f>
      </c>
      <c r="L46" s="519" t="n">
        <f aca="false">(L41-L42)/L42</f>
      </c>
      <c r="M46" s="519" t="n">
        <f aca="false">(M41-M42)/M42</f>
      </c>
      <c r="N46" s="519" t="n">
        <f aca="false">(N41-N42)/N42</f>
      </c>
      <c r="O46" s="519" t="n">
        <f aca="false">(O41-O42)/O42</f>
      </c>
      <c r="P46" s="519" t="n">
        <f aca="false">(P41-P42)/P42</f>
      </c>
      <c r="Q46" s="519" t="n">
        <f aca="false">(Q41-Q42)/Q42</f>
      </c>
      <c r="R46" s="519" t="n">
        <f aca="false">(R41-R42)/R42</f>
      </c>
      <c r="S46" s="519" t="n">
        <f aca="false">(S41-S42)/S42</f>
      </c>
      <c r="T46" s="519" t="n">
        <f aca="false">(T41-T42)/T42</f>
      </c>
      <c r="U46" s="519" t="n">
        <f aca="false">(U41-U42)/U42</f>
      </c>
      <c r="V46" s="519" t="n">
        <f aca="false">(V41-V42)/V42</f>
      </c>
      <c r="W46" s="519" t="n">
        <f aca="false">(W41-W42)/W42</f>
      </c>
      <c r="X46" s="519" t="n">
        <f aca="false">(X41-X42)/X42</f>
      </c>
      <c r="Y46" s="519" t="n">
        <f aca="false">(Y41-Y42)/Y42</f>
      </c>
      <c r="Z46" s="519" t="n">
        <f aca="false">(Z41-Z42)/Z42</f>
      </c>
      <c r="AA46" s="519" t="n">
        <f aca="false">(AA41-AA42)/AA42</f>
      </c>
      <c r="AB46" s="519" t="n">
        <f aca="false">(AB41-AB42)/AB42</f>
      </c>
      <c r="AC46" s="519" t="n">
        <f aca="false">(AC41-AC42)/AC42</f>
      </c>
      <c r="AD46" s="519" t="n">
        <f aca="false">(AD41-AD42)/AD42</f>
      </c>
      <c r="AE46" s="519" t="n">
        <f aca="false">(AE41-AE42)/AE42</f>
      </c>
      <c r="AF46" s="519" t="n">
        <f aca="false">(AF41-AF42)/AF42</f>
      </c>
      <c r="AG46" s="519" t="n">
        <f aca="false">(AG41-AG42)/AG42</f>
      </c>
      <c r="AH46" s="519" t="n">
        <f aca="false">(AH41-AH42)/AH42</f>
      </c>
      <c r="AI46" s="519" t="n">
        <f aca="false">(AI41-AI42)/AI42</f>
      </c>
      <c r="AJ46" s="519" t="n">
        <f aca="false">(AJ41-AJ42)/AJ42</f>
      </c>
      <c r="AK46" s="519" t="e">
        <f aca="false">(AK41-AK42)/AK42</f>
      </c>
      <c r="AL46" s="519" t="e">
        <f aca="false">(AL41-AL42)/AL42</f>
      </c>
      <c r="AM46" s="519" t="e">
        <f aca="false">(AM41-AM42)/AM42</f>
      </c>
      <c r="AN46" s="519" t="e">
        <f aca="false">(AN41-AN42)/AN42</f>
      </c>
      <c r="AO46" s="519" t="e">
        <f aca="false">(AO41-AO42)/AO42</f>
      </c>
      <c r="AP46" s="519" t="e">
        <f aca="false">(AP41-AP42)/AP42</f>
      </c>
      <c r="AQ46" s="519" t="e">
        <f aca="false">(AQ41-AQ42)/AQ42</f>
      </c>
      <c r="AR46" s="519" t="e">
        <f aca="false">(AR41-AR42)/AR42</f>
      </c>
      <c r="AS46" s="519" t="e">
        <f aca="false">(AS41-AS42)/AS42</f>
      </c>
      <c r="AT46" s="519" t="e">
        <f aca="false">(AT41-AT42)/AT42</f>
      </c>
      <c r="AU46" s="519" t="e">
        <f aca="false">(AU41-AU42)/AU42</f>
      </c>
      <c r="AV46" s="519" t="e">
        <f aca="false">(AV41-AV42)/AV42</f>
      </c>
      <c r="AW46" s="519" t="e">
        <f aca="false">(AW41-AW42)/AW42</f>
      </c>
      <c r="AX46" s="519" t="e">
        <f aca="false">(AX41-AX42)/AX42</f>
      </c>
      <c r="AY46" s="519" t="e">
        <f aca="false">(AY41-AY42)/AY42</f>
      </c>
      <c r="AZ46" s="519" t="e">
        <f aca="false">(AZ41-AZ42)/AZ42</f>
      </c>
      <c r="BA46" s="519" t="e">
        <f aca="false">(BA41-BA42)/BA42</f>
      </c>
      <c r="BB46" s="519" t="e">
        <f aca="false">(BB41-BB42)/BB42</f>
      </c>
      <c r="BC46" s="519" t="e">
        <f aca="false">(BC41-BC42)/BC42</f>
      </c>
      <c r="BD46" s="519" t="e">
        <f aca="false">(BD41-BD42)/BD42</f>
      </c>
      <c r="BE46" s="519" t="e">
        <f aca="false">(BE41-BE42)/BE42</f>
      </c>
      <c r="BF46" s="519" t="e">
        <f aca="false">(BF41-BF42)/BF42</f>
      </c>
      <c r="BG46" s="519" t="e">
        <f aca="false">(BG41-BG42)/BG42</f>
      </c>
      <c r="BH46" s="519" t="e">
        <f aca="false">(BH41-BH42)/BH42</f>
      </c>
      <c r="BI46" s="519" t="e">
        <f aca="false">(BI41-BI42)/BI42</f>
      </c>
      <c r="BJ46" s="519" t="e">
        <f aca="false">(BJ41-BJ42)/BJ42</f>
      </c>
      <c r="BK46" s="519" t="e">
        <f aca="false">(BK41-BK42)/BK42</f>
      </c>
      <c r="BL46" s="519" t="e">
        <f aca="false">(BL41-BL42)/BL42</f>
      </c>
      <c r="BM46" s="519" t="e">
        <f aca="false">(BM41-BM42)/BM42</f>
      </c>
      <c r="BN46" s="519" t="e">
        <f aca="false">(BN41-BN42)/BN42</f>
      </c>
      <c r="BO46" s="519" t="e">
        <f aca="false">(BO41-BO42)/BO42</f>
      </c>
      <c r="BP46" s="519" t="e">
        <f aca="false">(BP41-BP42)/BP42</f>
      </c>
      <c r="BQ46" s="519" t="e">
        <f aca="false">(BQ41-BQ42)/BQ42</f>
      </c>
      <c r="BR46" s="519" t="e">
        <f aca="false">(BR41-BR42)/BR42</f>
      </c>
      <c r="BS46" s="519" t="e">
        <f aca="false">(BS41-BS42)/BS42</f>
      </c>
    </row>
    <row r="47" customFormat="false" ht="15.75" hidden="false" customHeight="false" outlineLevel="0" collapsed="false">
      <c r="C47" s="565" t="s">
        <v>1540</v>
      </c>
      <c r="D47" s="539" t="s">
        <v>1533</v>
      </c>
      <c r="E47" s="521" t="e">
        <f aca="false">datasummary!#ref!</f>
      </c>
      <c r="F47" s="521" t="n">
        <f aca="false">F43*F12+F44*F13</f>
      </c>
      <c r="G47" s="521" t="n">
        <f aca="false">G43*G12+G44*G13</f>
      </c>
      <c r="H47" s="521" t="n">
        <f aca="false">H43*H12+H44*H13</f>
      </c>
      <c r="I47" s="521" t="n">
        <f aca="false">I43*I12+I44*I13</f>
      </c>
      <c r="J47" s="521" t="n">
        <f aca="false">J43*J12+J44*J13</f>
      </c>
      <c r="K47" s="521" t="n">
        <f aca="false">K43*K12+K44*K13</f>
      </c>
      <c r="L47" s="521" t="n">
        <f aca="false">L43*L12+L44*L13</f>
      </c>
      <c r="M47" s="521" t="n">
        <f aca="false">M43*M12+M44*M13</f>
      </c>
      <c r="N47" s="521" t="n">
        <f aca="false">N43*N12+N44*N13</f>
      </c>
      <c r="O47" s="521" t="n">
        <f aca="false">O43*O12+O44*O13</f>
      </c>
      <c r="P47" s="521" t="n">
        <f aca="false">P43*P12+P44*P13</f>
      </c>
      <c r="Q47" s="521" t="n">
        <f aca="false">Q43*Q12+Q44*Q13</f>
      </c>
      <c r="R47" s="521" t="n">
        <f aca="false">R43*R12+R44*R13</f>
      </c>
      <c r="S47" s="521" t="n">
        <f aca="false">S43*S12+S44*S13</f>
      </c>
      <c r="T47" s="521" t="n">
        <f aca="false">T43*T12+T44*T13</f>
      </c>
      <c r="U47" s="521" t="n">
        <f aca="false">U43*U12+U44*U13</f>
      </c>
      <c r="V47" s="521" t="n">
        <f aca="false">V43*V12+V44*V13</f>
      </c>
      <c r="W47" s="521" t="n">
        <f aca="false">W43*W12+W44*W13</f>
      </c>
      <c r="X47" s="521" t="n">
        <f aca="false">X43*X12+X44*X13</f>
      </c>
      <c r="Y47" s="521" t="n">
        <f aca="false">Y43*Y12+Y44*Y13</f>
      </c>
      <c r="Z47" s="521" t="n">
        <f aca="false">Z43*Z12+Z44*Z13</f>
      </c>
      <c r="AA47" s="521" t="n">
        <f aca="false">AA43*AA12+AA44*AA13</f>
      </c>
      <c r="AB47" s="521" t="n">
        <f aca="false">AB43*AB12+AB44*AB13</f>
      </c>
      <c r="AC47" s="521" t="n">
        <f aca="false">AC43*AC12+AC44*AC13</f>
      </c>
      <c r="AD47" s="521" t="n">
        <f aca="false">AD43*AD12+AD44*AD13</f>
      </c>
      <c r="AE47" s="521" t="n">
        <f aca="false">AE43*AE12+AE44*AE13</f>
      </c>
      <c r="AF47" s="521" t="n">
        <f aca="false">AF43*AF12+AF44*AF13</f>
      </c>
      <c r="AG47" s="521" t="n">
        <f aca="false">AG43*AG12+AG44*AG13</f>
      </c>
      <c r="AH47" s="521" t="n">
        <f aca="false">AH43*AH12+AH44*AH13</f>
      </c>
      <c r="AI47" s="521" t="n">
        <f aca="false">AI43*AI12+AI44*AI13</f>
      </c>
      <c r="AJ47" s="521" t="n">
        <f aca="false">AJ43*AJ12+AJ44*AJ13</f>
      </c>
      <c r="AK47" s="521" t="e">
        <f aca="false">AK43*AK12+AK44*AK13</f>
      </c>
      <c r="AL47" s="521" t="e">
        <f aca="false">AL43*AL12+AL44*AL13</f>
      </c>
      <c r="AM47" s="521" t="e">
        <f aca="false">AM43*AM12+AM44*AM13</f>
      </c>
      <c r="AN47" s="521" t="e">
        <f aca="false">AN43*AN12+AN44*AN13</f>
      </c>
      <c r="AO47" s="521" t="e">
        <f aca="false">AO43*AO12+AO44*AO13</f>
      </c>
      <c r="AP47" s="521" t="e">
        <f aca="false">AP43*AP12+AP44*AP13</f>
      </c>
      <c r="AQ47" s="521" t="e">
        <f aca="false">AQ43*AQ12+AQ44*AQ13</f>
      </c>
      <c r="AR47" s="521" t="e">
        <f aca="false">AR43*AR12+AR44*AR13</f>
      </c>
      <c r="AS47" s="521" t="e">
        <f aca="false">AS43*AS12+AS44*AS13</f>
      </c>
      <c r="AT47" s="521" t="e">
        <f aca="false">AT43*AT12+AT44*AT13</f>
      </c>
      <c r="AU47" s="521" t="e">
        <f aca="false">AU43*AU12+AU44*AU13</f>
      </c>
      <c r="AV47" s="521" t="e">
        <f aca="false">AV43*AV12+AV44*AV13</f>
      </c>
      <c r="AW47" s="521" t="e">
        <f aca="false">AW43*AW12+AW44*AW13</f>
      </c>
      <c r="AX47" s="521" t="e">
        <f aca="false">AX43*AX12+AX44*AX13</f>
      </c>
      <c r="AY47" s="521" t="e">
        <f aca="false">AY43*AY12+AY44*AY13</f>
      </c>
      <c r="AZ47" s="521" t="e">
        <f aca="false">AZ43*AZ12+AZ44*AZ13</f>
      </c>
      <c r="BA47" s="521" t="e">
        <f aca="false">BA43*BA12+BA44*BA13</f>
      </c>
      <c r="BB47" s="521" t="e">
        <f aca="false">BB43*BB12+BB44*BB13</f>
      </c>
      <c r="BC47" s="521" t="e">
        <f aca="false">BC43*BC12+BC44*BC13</f>
      </c>
      <c r="BD47" s="521" t="e">
        <f aca="false">BD43*BD12+BD44*BD13</f>
      </c>
      <c r="BE47" s="521" t="e">
        <f aca="false">BE43*BE12+BE44*BE13</f>
      </c>
      <c r="BF47" s="521" t="e">
        <f aca="false">BF43*BF12+BF44*BF13</f>
      </c>
      <c r="BG47" s="521" t="e">
        <f aca="false">BG43*BG12+BG44*BG13</f>
      </c>
      <c r="BH47" s="521" t="e">
        <f aca="false">BH43*BH12+BH44*BH13</f>
      </c>
      <c r="BI47" s="521" t="e">
        <f aca="false">BI43*BI12+BI44*BI13</f>
      </c>
      <c r="BJ47" s="521" t="e">
        <f aca="false">BJ43*BJ12+BJ44*BJ13</f>
      </c>
      <c r="BK47" s="521" t="e">
        <f aca="false">BK43*BK12+BK44*BK13</f>
      </c>
      <c r="BL47" s="521" t="e">
        <f aca="false">BL43*BL12+BL44*BL13</f>
      </c>
      <c r="BM47" s="521" t="e">
        <f aca="false">BM43*BM12+BM44*BM13</f>
      </c>
      <c r="BN47" s="521" t="e">
        <f aca="false">BN43*BN12+BN44*BN13</f>
      </c>
      <c r="BO47" s="521" t="e">
        <f aca="false">BO43*BO12+BO44*BO13</f>
      </c>
      <c r="BP47" s="521" t="e">
        <f aca="false">BP43*BP12+BP44*BP13</f>
      </c>
      <c r="BQ47" s="521" t="e">
        <f aca="false">BQ43*BQ12+BQ44*BQ13</f>
      </c>
      <c r="BR47" s="521" t="e">
        <f aca="false">BR43*BR12+BR44*BR13</f>
      </c>
      <c r="BS47" s="521" t="e">
        <f aca="false">BS43*BS12+BS44*BS13</f>
      </c>
    </row>
    <row r="48" customFormat="false" ht="15.75" hidden="false" customHeight="false" outlineLevel="0" collapsed="false">
      <c r="C48" s="565" t="s">
        <v>1541</v>
      </c>
      <c r="D48" s="539" t="s">
        <v>121</v>
      </c>
      <c r="E48" s="165"/>
      <c r="F48" s="115" t="n">
        <f aca="false">F50/E50-1</f>
      </c>
      <c r="G48" s="115" t="n">
        <f aca="false">G50/F50-1</f>
      </c>
      <c r="H48" s="115" t="n">
        <f aca="false">H50/G50-1</f>
      </c>
      <c r="I48" s="115" t="n">
        <f aca="false">I50/H50-1</f>
      </c>
      <c r="J48" s="115" t="n">
        <f aca="false">J50/I50-1</f>
      </c>
      <c r="K48" s="115" t="n">
        <f aca="false">K50/J50-1</f>
      </c>
      <c r="L48" s="115" t="n">
        <f aca="false">L50/K50-1</f>
      </c>
      <c r="M48" s="115" t="n">
        <f aca="false">M50/L50-1</f>
      </c>
      <c r="N48" s="115" t="n">
        <f aca="false">N50/M50-1</f>
      </c>
      <c r="O48" s="115" t="n">
        <f aca="false">O50/N50-1</f>
      </c>
      <c r="P48" s="115" t="n">
        <f aca="false">P50/O50-1</f>
      </c>
      <c r="Q48" s="115" t="n">
        <f aca="false">Q50/P50-1</f>
      </c>
      <c r="R48" s="115" t="n">
        <f aca="false">R50/Q50-1</f>
      </c>
      <c r="S48" s="115" t="n">
        <f aca="false">S50/R50-1</f>
      </c>
      <c r="T48" s="115" t="n">
        <f aca="false">T50/S50-1</f>
      </c>
      <c r="U48" s="115" t="n">
        <f aca="false">U50/T50-1</f>
      </c>
      <c r="V48" s="115" t="n">
        <f aca="false">V50/U50-1</f>
      </c>
      <c r="W48" s="115" t="n">
        <f aca="false">W50/V50-1</f>
      </c>
      <c r="X48" s="115" t="n">
        <f aca="false">X50/W50-1</f>
      </c>
      <c r="Y48" s="115" t="n">
        <f aca="false">Y50/X50-1</f>
      </c>
      <c r="Z48" s="115" t="n">
        <f aca="false">Z50/Y50-1</f>
      </c>
      <c r="AA48" s="115" t="n">
        <f aca="false">AA50/Z50-1</f>
      </c>
      <c r="AB48" s="115" t="n">
        <f aca="false">AB50/AA50-1</f>
      </c>
      <c r="AC48" s="115" t="n">
        <f aca="false">AC50/AB50-1</f>
      </c>
      <c r="AD48" s="115" t="n">
        <f aca="false">AD50/AC50-1</f>
      </c>
      <c r="AE48" s="115" t="n">
        <f aca="false">AE50/AD50-1</f>
      </c>
      <c r="AF48" s="115" t="n">
        <f aca="false">AF50/AE50-1</f>
      </c>
      <c r="AG48" s="115" t="n">
        <f aca="false">AG50/AF50-1</f>
      </c>
      <c r="AH48" s="115" t="n">
        <f aca="false">AH50/AG50-1</f>
      </c>
      <c r="AI48" s="115" t="n">
        <f aca="false">AI50/AH50-1</f>
      </c>
      <c r="AJ48" s="115" t="n">
        <f aca="false">AJ50/AI50-1</f>
      </c>
      <c r="AK48" s="115" t="e">
        <f aca="false">AK50/AJ50-1</f>
      </c>
      <c r="AL48" s="115" t="e">
        <f aca="false">AL50/AK50-1</f>
      </c>
      <c r="AM48" s="115" t="e">
        <f aca="false">AM50/AL50-1</f>
      </c>
      <c r="AN48" s="115" t="e">
        <f aca="false">AN50/AM50-1</f>
      </c>
      <c r="AO48" s="115" t="e">
        <f aca="false">AO50/AN50-1</f>
      </c>
      <c r="AP48" s="115" t="e">
        <f aca="false">AP50/AO50-1</f>
      </c>
      <c r="AQ48" s="115" t="e">
        <f aca="false">AQ50/AP50-1</f>
      </c>
      <c r="AR48" s="115" t="e">
        <f aca="false">AR50/AQ50-1</f>
      </c>
      <c r="AS48" s="115" t="e">
        <f aca="false">AS50/AR50-1</f>
      </c>
      <c r="AT48" s="115" t="e">
        <f aca="false">AT50/AS50-1</f>
      </c>
      <c r="AU48" s="115" t="e">
        <f aca="false">AU50/AT50-1</f>
      </c>
      <c r="AV48" s="115" t="e">
        <f aca="false">AV50/AU50-1</f>
      </c>
      <c r="AW48" s="115" t="e">
        <f aca="false">AW50/AV50-1</f>
      </c>
      <c r="AX48" s="115" t="e">
        <f aca="false">AX50/AW50-1</f>
      </c>
      <c r="AY48" s="115" t="e">
        <f aca="false">AY50/AX50-1</f>
      </c>
      <c r="AZ48" s="115" t="e">
        <f aca="false">AZ50/AY50-1</f>
      </c>
      <c r="BA48" s="115" t="e">
        <f aca="false">BA50/AZ50-1</f>
      </c>
      <c r="BB48" s="115" t="e">
        <f aca="false">BB50/BA50-1</f>
      </c>
      <c r="BC48" s="115" t="e">
        <f aca="false">BC50/BB50-1</f>
      </c>
      <c r="BD48" s="115" t="e">
        <f aca="false">BD50/BC50-1</f>
      </c>
      <c r="BE48" s="115" t="e">
        <f aca="false">BE50/BD50-1</f>
      </c>
      <c r="BF48" s="115" t="e">
        <f aca="false">BF50/BE50-1</f>
      </c>
      <c r="BG48" s="115" t="e">
        <f aca="false">BG50/BF50-1</f>
      </c>
      <c r="BH48" s="115" t="e">
        <f aca="false">BH50/BG50-1</f>
      </c>
      <c r="BI48" s="115" t="e">
        <f aca="false">BI50/BH50-1</f>
      </c>
      <c r="BJ48" s="115" t="e">
        <f aca="false">BJ50/BI50-1</f>
      </c>
      <c r="BK48" s="115" t="e">
        <f aca="false">BK50/BJ50-1</f>
      </c>
      <c r="BL48" s="115" t="e">
        <f aca="false">BL50/BK50-1</f>
      </c>
      <c r="BM48" s="115" t="e">
        <f aca="false">BM50/BL50-1</f>
      </c>
      <c r="BN48" s="115" t="e">
        <f aca="false">BN50/BM50-1</f>
      </c>
      <c r="BO48" s="115" t="e">
        <f aca="false">BO50/BN50-1</f>
      </c>
      <c r="BP48" s="115" t="e">
        <f aca="false">BP50/BO50-1</f>
      </c>
      <c r="BQ48" s="115" t="e">
        <f aca="false">BQ50/BP50-1</f>
      </c>
      <c r="BR48" s="115" t="e">
        <f aca="false">BR50/BQ50-1</f>
      </c>
      <c r="BS48" s="115" t="e">
        <f aca="false">BS50/BR50-1</f>
      </c>
    </row>
    <row r="49" customFormat="false" ht="15.75" hidden="false" customHeight="false" outlineLevel="0" collapsed="false">
      <c r="C49" s="565" t="s">
        <v>1542</v>
      </c>
      <c r="D49" s="539" t="s">
        <v>121</v>
      </c>
      <c r="E49" s="165"/>
      <c r="F49" s="536" t="n">
        <f aca="false">F45/E45-1</f>
      </c>
      <c r="G49" s="115" t="n">
        <f aca="false">G45/F45-1</f>
      </c>
      <c r="H49" s="115" t="n">
        <f aca="false">H45/G45-1</f>
      </c>
      <c r="I49" s="115" t="n">
        <f aca="false">I45/H45-1</f>
      </c>
      <c r="J49" s="115" t="n">
        <f aca="false">J45/I45-1</f>
      </c>
      <c r="K49" s="115" t="n">
        <f aca="false">K45/J45-1</f>
      </c>
      <c r="L49" s="115" t="n">
        <f aca="false">L45/K45-1</f>
      </c>
      <c r="M49" s="115" t="n">
        <f aca="false">M45/L45-1</f>
      </c>
      <c r="N49" s="115" t="n">
        <f aca="false">N45/M45-1</f>
      </c>
      <c r="O49" s="115" t="n">
        <f aca="false">O45/N45-1</f>
      </c>
      <c r="P49" s="115" t="n">
        <f aca="false">P45/O45-1</f>
      </c>
      <c r="Q49" s="115" t="n">
        <f aca="false">Q45/P45-1</f>
      </c>
      <c r="R49" s="115" t="n">
        <f aca="false">R45/Q45-1</f>
      </c>
      <c r="S49" s="115" t="n">
        <f aca="false">S45/R45-1</f>
      </c>
      <c r="T49" s="115" t="n">
        <f aca="false">T45/S45-1</f>
      </c>
      <c r="U49" s="115" t="n">
        <f aca="false">U45/T45-1</f>
      </c>
      <c r="V49" s="115" t="n">
        <f aca="false">V45/U45-1</f>
      </c>
      <c r="W49" s="115" t="n">
        <f aca="false">W45/V45-1</f>
      </c>
      <c r="X49" s="115" t="n">
        <f aca="false">X45/W45-1</f>
      </c>
      <c r="Y49" s="115" t="n">
        <f aca="false">Y45/X45-1</f>
      </c>
      <c r="Z49" s="115" t="n">
        <f aca="false">Z45/Y45-1</f>
      </c>
      <c r="AA49" s="115" t="n">
        <f aca="false">AA45/Z45-1</f>
      </c>
      <c r="AB49" s="115" t="n">
        <f aca="false">AB45/AA45-1</f>
      </c>
      <c r="AC49" s="115" t="n">
        <f aca="false">AC45/AB45-1</f>
      </c>
      <c r="AD49" s="115" t="n">
        <f aca="false">AD45/AC45-1</f>
      </c>
      <c r="AE49" s="115" t="n">
        <f aca="false">AE45/AD45-1</f>
      </c>
      <c r="AF49" s="115" t="n">
        <f aca="false">AF45/AE45-1</f>
      </c>
      <c r="AG49" s="115" t="n">
        <f aca="false">AG45/AF45-1</f>
      </c>
      <c r="AH49" s="115" t="n">
        <f aca="false">AH45/AG45-1</f>
      </c>
      <c r="AI49" s="115" t="n">
        <f aca="false">AI45/AH45-1</f>
      </c>
      <c r="AJ49" s="115" t="n">
        <f aca="false">AJ45/AI45-1</f>
      </c>
      <c r="AK49" s="115" t="e">
        <f aca="false">AK45/AJ45-1</f>
      </c>
      <c r="AL49" s="115" t="e">
        <f aca="false">AL45/AK45-1</f>
      </c>
      <c r="AM49" s="115" t="e">
        <f aca="false">AM45/AL45-1</f>
      </c>
      <c r="AN49" s="115" t="e">
        <f aca="false">AN45/AM45-1</f>
      </c>
      <c r="AO49" s="115" t="e">
        <f aca="false">AO45/AN45-1</f>
      </c>
      <c r="AP49" s="115" t="e">
        <f aca="false">AP45/AO45-1</f>
      </c>
      <c r="AQ49" s="115" t="e">
        <f aca="false">AQ45/AP45-1</f>
      </c>
      <c r="AR49" s="115" t="e">
        <f aca="false">AR45/AQ45-1</f>
      </c>
      <c r="AS49" s="115" t="e">
        <f aca="false">AS45/AR45-1</f>
      </c>
      <c r="AT49" s="115" t="e">
        <f aca="false">AT45/AS45-1</f>
      </c>
      <c r="AU49" s="115" t="e">
        <f aca="false">AU45/AT45-1</f>
      </c>
      <c r="AV49" s="115" t="e">
        <f aca="false">AV45/AU45-1</f>
      </c>
      <c r="AW49" s="115" t="e">
        <f aca="false">AW45/AV45-1</f>
      </c>
      <c r="AX49" s="115" t="e">
        <f aca="false">AX45/AW45-1</f>
      </c>
      <c r="AY49" s="115" t="e">
        <f aca="false">AY45/AX45-1</f>
      </c>
      <c r="AZ49" s="115" t="e">
        <f aca="false">AZ45/AY45-1</f>
      </c>
      <c r="BA49" s="115" t="e">
        <f aca="false">BA45/AZ45-1</f>
      </c>
      <c r="BB49" s="115" t="e">
        <f aca="false">BB45/BA45-1</f>
      </c>
      <c r="BC49" s="115" t="e">
        <f aca="false">BC45/BB45-1</f>
      </c>
      <c r="BD49" s="115" t="e">
        <f aca="false">BD45/BC45-1</f>
      </c>
      <c r="BE49" s="115" t="e">
        <f aca="false">BE45/BD45-1</f>
      </c>
      <c r="BF49" s="115" t="e">
        <f aca="false">BF45/BE45-1</f>
      </c>
      <c r="BG49" s="115" t="e">
        <f aca="false">BG45/BF45-1</f>
      </c>
      <c r="BH49" s="115" t="e">
        <f aca="false">BH45/BG45-1</f>
      </c>
      <c r="BI49" s="115" t="e">
        <f aca="false">BI45/BH45-1</f>
      </c>
      <c r="BJ49" s="115" t="e">
        <f aca="false">BJ45/BI45-1</f>
      </c>
      <c r="BK49" s="115" t="e">
        <f aca="false">BK45/BJ45-1</f>
      </c>
      <c r="BL49" s="115" t="e">
        <f aca="false">BL45/BK45-1</f>
      </c>
      <c r="BM49" s="115" t="e">
        <f aca="false">BM45/BL45-1</f>
      </c>
      <c r="BN49" s="115" t="e">
        <f aca="false">BN45/BM45-1</f>
      </c>
      <c r="BO49" s="115" t="e">
        <f aca="false">BO45/BN45-1</f>
      </c>
      <c r="BP49" s="115" t="e">
        <f aca="false">BP45/BO45-1</f>
      </c>
      <c r="BQ49" s="115" t="e">
        <f aca="false">BQ45/BP45-1</f>
      </c>
      <c r="BR49" s="115" t="e">
        <f aca="false">BR45/BQ45-1</f>
      </c>
      <c r="BS49" s="115" t="e">
        <f aca="false">BS45/BR45-1</f>
      </c>
    </row>
    <row r="50" customFormat="false" ht="15.75" hidden="false" customHeight="false" outlineLevel="0" collapsed="false">
      <c r="A50" s="492" t="s">
        <v>1524</v>
      </c>
      <c r="C50" s="565" t="s">
        <v>1543</v>
      </c>
      <c r="D50" s="539" t="s">
        <v>100</v>
      </c>
      <c r="E50" s="115" t="n">
        <f aca="false">E12*E43/E42+E13*E44/E42</f>
      </c>
      <c r="F50" s="115" t="n">
        <f aca="false">F12*F43/F42+F13*F44/F42</f>
      </c>
      <c r="G50" s="115" t="n">
        <f aca="false">G12*G43/G42+G13*G44/G42</f>
      </c>
      <c r="H50" s="115" t="n">
        <f aca="false">H12*H43/H42+H13*H44/H42</f>
      </c>
      <c r="I50" s="115" t="n">
        <f aca="false">I12*I43/I42+I13*I44/I42</f>
      </c>
      <c r="J50" s="115" t="n">
        <f aca="false">J12*J43/J42+J13*J44/J42</f>
      </c>
      <c r="K50" s="115" t="n">
        <f aca="false">K12*K43/K42+K13*K44/K42</f>
      </c>
      <c r="L50" s="115" t="n">
        <f aca="false">L12*L43/L42+L13*L44/L42</f>
      </c>
      <c r="M50" s="115" t="n">
        <f aca="false">M12*M43/M42+M13*M44/M42</f>
      </c>
      <c r="N50" s="115" t="n">
        <f aca="false">N12*N43/N42+N13*N44/N42</f>
      </c>
      <c r="O50" s="115" t="n">
        <f aca="false">O12*O43/O42+O13*O44/O42</f>
      </c>
      <c r="P50" s="115" t="n">
        <f aca="false">P12*P43/P42+P13*P44/P42</f>
      </c>
      <c r="Q50" s="115" t="n">
        <f aca="false">Q12*Q43/Q42+Q13*Q44/Q42</f>
      </c>
      <c r="R50" s="115" t="n">
        <f aca="false">R12*R43/R42+R13*R44/R42</f>
      </c>
      <c r="S50" s="115" t="n">
        <f aca="false">S12*S43/S42+S13*S44/S42</f>
      </c>
      <c r="T50" s="115" t="n">
        <f aca="false">T12*T43/T42+T13*T44/T42</f>
      </c>
      <c r="U50" s="115" t="n">
        <f aca="false">U12*U43/U42+U13*U44/U42</f>
      </c>
      <c r="V50" s="115" t="n">
        <f aca="false">V12*V43/V42+V13*V44/V42</f>
      </c>
      <c r="W50" s="115" t="n">
        <f aca="false">W12*W43/W42+W13*W44/W42</f>
      </c>
      <c r="X50" s="115" t="n">
        <f aca="false">X12*X43/X42+X13*X44/X42</f>
      </c>
      <c r="Y50" s="115" t="n">
        <f aca="false">Y12*Y43/Y42+Y13*Y44/Y42</f>
      </c>
      <c r="Z50" s="115" t="n">
        <f aca="false">Z12*Z43/Z42+Z13*Z44/Z42</f>
      </c>
      <c r="AA50" s="115" t="n">
        <f aca="false">AA12*AA43/AA42+AA13*AA44/AA42</f>
      </c>
      <c r="AB50" s="115" t="n">
        <f aca="false">AB12*AB43/AB42+AB13*AB44/AB42</f>
      </c>
      <c r="AC50" s="115" t="n">
        <f aca="false">AC12*AC43/AC42+AC13*AC44/AC42</f>
      </c>
      <c r="AD50" s="115" t="n">
        <f aca="false">AD12*AD43/AD42+AD13*AD44/AD42</f>
      </c>
      <c r="AE50" s="115" t="n">
        <f aca="false">AE12*AE43/AE42+AE13*AE44/AE42</f>
      </c>
      <c r="AF50" s="115" t="n">
        <f aca="false">AF12*AF43/AF42+AF13*AF44/AF42</f>
      </c>
      <c r="AG50" s="115" t="n">
        <f aca="false">AG12*AG43/AG42+AG13*AG44/AG42</f>
      </c>
      <c r="AH50" s="115" t="n">
        <f aca="false">AH12*AH43/AH42+AH13*AH44/AH42</f>
      </c>
      <c r="AI50" s="115" t="n">
        <f aca="false">AI12*AI43/AI42+AI13*AI44/AI42</f>
      </c>
      <c r="AJ50" s="115" t="n">
        <f aca="false">AJ12*AJ43/AJ42+AJ13*AJ44/AJ42</f>
      </c>
      <c r="AK50" s="115" t="e">
        <f aca="false">AK12*AK43/AK42+AK13*AK44/AK42</f>
      </c>
      <c r="AL50" s="115" t="e">
        <f aca="false">AL12*AL43/AL42+AL13*AL44/AL42</f>
      </c>
      <c r="AM50" s="115" t="e">
        <f aca="false">AM12*AM43/AM42+AM13*AM44/AM42</f>
      </c>
      <c r="AN50" s="115" t="e">
        <f aca="false">AN12*AN43/AN42+AN13*AN44/AN42</f>
      </c>
      <c r="AO50" s="115" t="e">
        <f aca="false">AO12*AO43/AO42+AO13*AO44/AO42</f>
      </c>
      <c r="AP50" s="115" t="e">
        <f aca="false">AP12*AP43/AP42+AP13*AP44/AP42</f>
      </c>
      <c r="AQ50" s="115" t="e">
        <f aca="false">AQ12*AQ43/AQ42+AQ13*AQ44/AQ42</f>
      </c>
      <c r="AR50" s="115" t="e">
        <f aca="false">AR12*AR43/AR42+AR13*AR44/AR42</f>
      </c>
      <c r="AS50" s="115" t="e">
        <f aca="false">AS12*AS43/AS42+AS13*AS44/AS42</f>
      </c>
      <c r="AT50" s="115" t="e">
        <f aca="false">AT12*AT43/AT42+AT13*AT44/AT42</f>
      </c>
      <c r="AU50" s="115" t="e">
        <f aca="false">AU12*AU43/AU42+AU13*AU44/AU42</f>
      </c>
      <c r="AV50" s="115" t="e">
        <f aca="false">AV12*AV43/AV42+AV13*AV44/AV42</f>
      </c>
      <c r="AW50" s="115" t="e">
        <f aca="false">AW12*AW43/AW42+AW13*AW44/AW42</f>
      </c>
      <c r="AX50" s="115" t="e">
        <f aca="false">AX12*AX43/AX42+AX13*AX44/AX42</f>
      </c>
      <c r="AY50" s="115" t="e">
        <f aca="false">AY12*AY43/AY42+AY13*AY44/AY42</f>
      </c>
      <c r="AZ50" s="115" t="e">
        <f aca="false">AZ12*AZ43/AZ42+AZ13*AZ44/AZ42</f>
      </c>
      <c r="BA50" s="115" t="e">
        <f aca="false">BA12*BA43/BA42+BA13*BA44/BA42</f>
      </c>
      <c r="BB50" s="115" t="e">
        <f aca="false">BB12*BB43/BB42+BB13*BB44/BB42</f>
      </c>
      <c r="BC50" s="115" t="e">
        <f aca="false">BC12*BC43/BC42+BC13*BC44/BC42</f>
      </c>
      <c r="BD50" s="115" t="e">
        <f aca="false">BD12*BD43/BD42+BD13*BD44/BD42</f>
      </c>
      <c r="BE50" s="115" t="e">
        <f aca="false">BE12*BE43/BE42+BE13*BE44/BE42</f>
      </c>
      <c r="BF50" s="115" t="e">
        <f aca="false">BF12*BF43/BF42+BF13*BF44/BF42</f>
      </c>
      <c r="BG50" s="115" t="e">
        <f aca="false">BG12*BG43/BG42+BG13*BG44/BG42</f>
      </c>
      <c r="BH50" s="115" t="e">
        <f aca="false">BH12*BH43/BH42+BH13*BH44/BH42</f>
      </c>
      <c r="BI50" s="115" t="e">
        <f aca="false">BI12*BI43/BI42+BI13*BI44/BI42</f>
      </c>
      <c r="BJ50" s="115" t="e">
        <f aca="false">BJ12*BJ43/BJ42+BJ13*BJ44/BJ42</f>
      </c>
      <c r="BK50" s="115" t="e">
        <f aca="false">BK12*BK43/BK42+BK13*BK44/BK42</f>
      </c>
      <c r="BL50" s="115" t="e">
        <f aca="false">BL12*BL43/BL42+BL13*BL44/BL42</f>
      </c>
      <c r="BM50" s="115" t="e">
        <f aca="false">BM12*BM43/BM42+BM13*BM44/BM42</f>
      </c>
      <c r="BN50" s="115" t="e">
        <f aca="false">BN12*BN43/BN42+BN13*BN44/BN42</f>
      </c>
      <c r="BO50" s="115" t="e">
        <f aca="false">BO12*BO43/BO42+BO13*BO44/BO42</f>
      </c>
      <c r="BP50" s="115" t="e">
        <f aca="false">BP12*BP43/BP42+BP13*BP44/BP42</f>
      </c>
      <c r="BQ50" s="115" t="e">
        <f aca="false">BQ12*BQ43/BQ42+BQ13*BQ44/BQ42</f>
      </c>
      <c r="BR50" s="115" t="e">
        <f aca="false">BR12*BR43/BR42+BR13*BR44/BR42</f>
      </c>
      <c r="BS50" s="115" t="e">
        <f aca="false">BS12*BS43/BS42+BS13*BS44/BS42</f>
      </c>
    </row>
    <row r="51" customFormat="false" ht="15.75" hidden="false" customHeight="false" outlineLevel="0" collapsed="false">
      <c r="A51" s="492" t="s">
        <v>1524</v>
      </c>
      <c r="C51" s="565" t="s">
        <v>1544</v>
      </c>
      <c r="D51" s="539" t="s">
        <v>121</v>
      </c>
      <c r="E51" s="165"/>
      <c r="F51" s="115" t="e">
        <f aca="false">F47/E47-1</f>
      </c>
      <c r="G51" s="115" t="n">
        <f aca="false">G47/F47-1</f>
      </c>
      <c r="H51" s="115" t="n">
        <f aca="false">H47/G47-1</f>
      </c>
      <c r="I51" s="115" t="n">
        <f aca="false">I47/H47-1</f>
      </c>
      <c r="J51" s="115" t="n">
        <f aca="false">J47/I47-1</f>
      </c>
      <c r="K51" s="115" t="n">
        <f aca="false">K47/J47-1</f>
      </c>
      <c r="L51" s="115" t="n">
        <f aca="false">L47/K47-1</f>
      </c>
      <c r="M51" s="115" t="n">
        <f aca="false">M47/L47-1</f>
      </c>
      <c r="N51" s="115" t="n">
        <f aca="false">N47/M47-1</f>
      </c>
      <c r="O51" s="115" t="n">
        <f aca="false">O47/N47-1</f>
      </c>
      <c r="P51" s="115" t="n">
        <f aca="false">P47/O47-1</f>
      </c>
      <c r="Q51" s="115" t="n">
        <f aca="false">Q47/P47-1</f>
      </c>
      <c r="R51" s="115" t="n">
        <f aca="false">R47/Q47-1</f>
      </c>
      <c r="S51" s="115" t="n">
        <f aca="false">S47/R47-1</f>
      </c>
      <c r="T51" s="115" t="n">
        <f aca="false">T47/S47-1</f>
      </c>
      <c r="U51" s="115" t="n">
        <f aca="false">U47/T47-1</f>
      </c>
      <c r="V51" s="115" t="n">
        <f aca="false">V47/U47-1</f>
      </c>
      <c r="W51" s="115" t="n">
        <f aca="false">W47/V47-1</f>
      </c>
      <c r="X51" s="115" t="n">
        <f aca="false">X47/W47-1</f>
      </c>
      <c r="Y51" s="115" t="n">
        <f aca="false">Y47/X47-1</f>
      </c>
      <c r="Z51" s="115" t="n">
        <f aca="false">Z47/Y47-1</f>
      </c>
      <c r="AA51" s="115" t="n">
        <f aca="false">AA47/Z47-1</f>
      </c>
      <c r="AB51" s="115" t="n">
        <f aca="false">AB47/AA47-1</f>
      </c>
      <c r="AC51" s="115" t="n">
        <f aca="false">AC47/AB47-1</f>
      </c>
      <c r="AD51" s="115" t="n">
        <f aca="false">AD47/AC47-1</f>
      </c>
      <c r="AE51" s="115" t="n">
        <f aca="false">AE47/AD47-1</f>
      </c>
      <c r="AF51" s="115" t="n">
        <f aca="false">AF47/AE47-1</f>
      </c>
      <c r="AG51" s="115" t="n">
        <f aca="false">AG47/AF47-1</f>
      </c>
      <c r="AH51" s="115" t="n">
        <f aca="false">AH47/AG47-1</f>
      </c>
      <c r="AI51" s="115" t="n">
        <f aca="false">AI47/AH47-1</f>
      </c>
      <c r="AJ51" s="115" t="n">
        <f aca="false">AJ47/AI47-1</f>
      </c>
      <c r="AK51" s="115" t="e">
        <f aca="false">AK47/AJ47-1</f>
      </c>
      <c r="AL51" s="115" t="e">
        <f aca="false">AL47/AK47-1</f>
      </c>
      <c r="AM51" s="115" t="e">
        <f aca="false">AM47/AL47-1</f>
      </c>
      <c r="AN51" s="115" t="e">
        <f aca="false">AN47/AM47-1</f>
      </c>
      <c r="AO51" s="115" t="e">
        <f aca="false">AO47/AN47-1</f>
      </c>
      <c r="AP51" s="115" t="e">
        <f aca="false">AP47/AO47-1</f>
      </c>
      <c r="AQ51" s="115" t="e">
        <f aca="false">AQ47/AP47-1</f>
      </c>
      <c r="AR51" s="115" t="e">
        <f aca="false">AR47/AQ47-1</f>
      </c>
      <c r="AS51" s="115" t="e">
        <f aca="false">AS47/AR47-1</f>
      </c>
      <c r="AT51" s="115" t="e">
        <f aca="false">AT47/AS47-1</f>
      </c>
      <c r="AU51" s="115" t="e">
        <f aca="false">AU47/AT47-1</f>
      </c>
      <c r="AV51" s="115" t="e">
        <f aca="false">AV47/AU47-1</f>
      </c>
      <c r="AW51" s="115" t="e">
        <f aca="false">AW47/AV47-1</f>
      </c>
      <c r="AX51" s="115" t="e">
        <f aca="false">AX47/AW47-1</f>
      </c>
      <c r="AY51" s="115" t="e">
        <f aca="false">AY47/AX47-1</f>
      </c>
      <c r="AZ51" s="115" t="e">
        <f aca="false">AZ47/AY47-1</f>
      </c>
      <c r="BA51" s="115" t="e">
        <f aca="false">BA47/AZ47-1</f>
      </c>
      <c r="BB51" s="115" t="e">
        <f aca="false">BB47/BA47-1</f>
      </c>
      <c r="BC51" s="115" t="e">
        <f aca="false">BC47/BB47-1</f>
      </c>
      <c r="BD51" s="115" t="e">
        <f aca="false">BD47/BC47-1</f>
      </c>
      <c r="BE51" s="115" t="e">
        <f aca="false">BE47/BD47-1</f>
      </c>
      <c r="BF51" s="115" t="e">
        <f aca="false">BF47/BE47-1</f>
      </c>
      <c r="BG51" s="115" t="e">
        <f aca="false">BG47/BF47-1</f>
      </c>
      <c r="BH51" s="115" t="e">
        <f aca="false">BH47/BG47-1</f>
      </c>
      <c r="BI51" s="115" t="e">
        <f aca="false">BI47/BH47-1</f>
      </c>
      <c r="BJ51" s="115" t="e">
        <f aca="false">BJ47/BI47-1</f>
      </c>
      <c r="BK51" s="115" t="e">
        <f aca="false">BK47/BJ47-1</f>
      </c>
      <c r="BL51" s="115" t="e">
        <f aca="false">BL47/BK47-1</f>
      </c>
      <c r="BM51" s="115" t="e">
        <f aca="false">BM47/BL47-1</f>
      </c>
      <c r="BN51" s="115" t="e">
        <f aca="false">BN47/BM47-1</f>
      </c>
      <c r="BO51" s="115" t="e">
        <f aca="false">BO47/BN47-1</f>
      </c>
      <c r="BP51" s="115" t="e">
        <f aca="false">BP47/BO47-1</f>
      </c>
      <c r="BQ51" s="115" t="e">
        <f aca="false">BQ47/BP47-1</f>
      </c>
      <c r="BR51" s="115" t="e">
        <f aca="false">BR47/BQ47-1</f>
      </c>
      <c r="BS51" s="115" t="e">
        <f aca="false">BS47/BR47-1</f>
      </c>
    </row>
    <row r="52" s="528" customFormat="true" ht="15.75" hidden="false" customHeight="false" outlineLevel="0" collapsed="false">
      <c r="A52" s="527"/>
      <c r="C52" s="577" t="s">
        <v>1545</v>
      </c>
      <c r="D52" s="539" t="s">
        <v>1546</v>
      </c>
      <c r="E52" s="538" t="n">
        <f aca="false">E33*E41</f>
      </c>
      <c r="F52" s="538" t="n">
        <f aca="false">F33*F41</f>
      </c>
      <c r="G52" s="538" t="n">
        <f aca="false">G33*G41</f>
      </c>
      <c r="H52" s="538" t="n">
        <f aca="false">H33*H41</f>
      </c>
      <c r="I52" s="538" t="n">
        <f aca="false">I33*I41</f>
      </c>
      <c r="J52" s="538" t="n">
        <f aca="false">J33*J41</f>
      </c>
      <c r="K52" s="538" t="n">
        <f aca="false">K33*K41</f>
      </c>
      <c r="L52" s="538" t="n">
        <f aca="false">L33*L41</f>
      </c>
      <c r="M52" s="538" t="n">
        <f aca="false">M33*M41</f>
      </c>
      <c r="N52" s="538" t="n">
        <f aca="false">N33*N41</f>
      </c>
      <c r="O52" s="538" t="n">
        <f aca="false">O33*O41</f>
      </c>
      <c r="P52" s="538" t="n">
        <f aca="false">P33*P41</f>
      </c>
      <c r="Q52" s="538" t="n">
        <f aca="false">Q33*Q41</f>
      </c>
      <c r="R52" s="538" t="n">
        <f aca="false">R33*R41</f>
      </c>
      <c r="S52" s="538" t="n">
        <f aca="false">S33*S41</f>
      </c>
      <c r="T52" s="538" t="n">
        <f aca="false">T33*T41</f>
      </c>
      <c r="U52" s="538" t="n">
        <f aca="false">U33*U41</f>
      </c>
      <c r="V52" s="538" t="n">
        <f aca="false">V33*V41</f>
      </c>
      <c r="W52" s="538" t="n">
        <f aca="false">W33*W41</f>
      </c>
      <c r="X52" s="538" t="n">
        <f aca="false">X33*X41</f>
      </c>
      <c r="Y52" s="538" t="n">
        <f aca="false">Y33*Y41</f>
      </c>
      <c r="Z52" s="538" t="n">
        <f aca="false">Z33*Z41</f>
      </c>
      <c r="AA52" s="538" t="n">
        <f aca="false">AA33*AA41</f>
      </c>
      <c r="AB52" s="538" t="n">
        <f aca="false">AB33*AB41</f>
      </c>
      <c r="AC52" s="538" t="n">
        <f aca="false">AC33*AC41</f>
      </c>
      <c r="AD52" s="538" t="n">
        <f aca="false">AD33*AD41</f>
      </c>
      <c r="AE52" s="538" t="n">
        <f aca="false">AE33*AE41</f>
      </c>
      <c r="AF52" s="538" t="n">
        <f aca="false">AF33*AF41</f>
      </c>
      <c r="AG52" s="538" t="n">
        <f aca="false">AG33*AG41</f>
      </c>
      <c r="AH52" s="538" t="n">
        <f aca="false">AH33*AH41</f>
      </c>
      <c r="AI52" s="538" t="n">
        <f aca="false">AI33*AI41</f>
      </c>
      <c r="AJ52" s="538" t="n">
        <f aca="false">AJ33*AJ41</f>
      </c>
      <c r="AK52" s="538" t="e">
        <f aca="false">AK33*AK41</f>
      </c>
      <c r="AL52" s="538" t="e">
        <f aca="false">AL33*AL41</f>
      </c>
      <c r="AM52" s="538" t="e">
        <f aca="false">AM33*AM41</f>
      </c>
      <c r="AN52" s="538" t="e">
        <f aca="false">AN33*AN41</f>
      </c>
      <c r="AO52" s="538" t="e">
        <f aca="false">AO33*AO41</f>
      </c>
      <c r="AP52" s="538" t="e">
        <f aca="false">AP33*AP41</f>
      </c>
      <c r="AQ52" s="538" t="e">
        <f aca="false">AQ33*AQ41</f>
      </c>
      <c r="AR52" s="538" t="e">
        <f aca="false">AR33*AR41</f>
      </c>
      <c r="AS52" s="538" t="e">
        <f aca="false">AS33*AS41</f>
      </c>
      <c r="AT52" s="538" t="e">
        <f aca="false">AT33*AT41</f>
      </c>
      <c r="AU52" s="538" t="e">
        <f aca="false">AU33*AU41</f>
      </c>
      <c r="AV52" s="538" t="e">
        <f aca="false">AV33*AV41</f>
      </c>
      <c r="AW52" s="538" t="e">
        <f aca="false">AW33*AW41</f>
      </c>
      <c r="AX52" s="538" t="e">
        <f aca="false">AX33*AX41</f>
      </c>
      <c r="AY52" s="538" t="e">
        <f aca="false">AY33*AY41</f>
      </c>
      <c r="AZ52" s="538" t="e">
        <f aca="false">AZ33*AZ41</f>
      </c>
      <c r="BA52" s="538" t="e">
        <f aca="false">BA33*BA41</f>
      </c>
      <c r="BB52" s="538" t="e">
        <f aca="false">BB33*BB41</f>
      </c>
      <c r="BC52" s="538" t="e">
        <f aca="false">BC33*BC41</f>
      </c>
      <c r="BD52" s="538" t="e">
        <f aca="false">BD33*BD41</f>
      </c>
      <c r="BE52" s="538" t="e">
        <f aca="false">BE33*BE41</f>
      </c>
      <c r="BF52" s="538" t="e">
        <f aca="false">BF33*BF41</f>
      </c>
      <c r="BG52" s="538" t="e">
        <f aca="false">BG33*BG41</f>
      </c>
      <c r="BH52" s="538" t="e">
        <f aca="false">BH33*BH41</f>
      </c>
      <c r="BI52" s="538" t="e">
        <f aca="false">BI33*BI41</f>
      </c>
      <c r="BJ52" s="538" t="e">
        <f aca="false">BJ33*BJ41</f>
      </c>
      <c r="BK52" s="538" t="e">
        <f aca="false">BK33*BK41</f>
      </c>
      <c r="BL52" s="538" t="e">
        <f aca="false">BL33*BL41</f>
      </c>
      <c r="BM52" s="538" t="e">
        <f aca="false">BM33*BM41</f>
      </c>
      <c r="BN52" s="538" t="e">
        <f aca="false">BN33*BN41</f>
      </c>
      <c r="BO52" s="538" t="e">
        <f aca="false">BO33*BO41</f>
      </c>
      <c r="BP52" s="538" t="e">
        <f aca="false">BP33*BP41</f>
      </c>
      <c r="BQ52" s="538" t="e">
        <f aca="false">BQ33*BQ41</f>
      </c>
      <c r="BR52" s="538" t="e">
        <f aca="false">BR33*BR41</f>
      </c>
      <c r="BS52" s="538" t="e">
        <f aca="false">BS33*BS41</f>
      </c>
    </row>
    <row r="53" s="528" customFormat="true" ht="15.75" hidden="false" customHeight="false" outlineLevel="0" collapsed="false">
      <c r="A53" s="527"/>
      <c r="C53" s="577" t="s">
        <v>1547</v>
      </c>
      <c r="D53" s="539" t="s">
        <v>1522</v>
      </c>
      <c r="E53" s="538" t="e">
        <f aca="false">E52/E47</f>
      </c>
      <c r="F53" s="538" t="n">
        <f aca="false">F52/F47</f>
      </c>
      <c r="G53" s="538" t="n">
        <f aca="false">G52/G47</f>
      </c>
      <c r="H53" s="538" t="n">
        <f aca="false">H52/H47</f>
      </c>
      <c r="I53" s="538" t="n">
        <f aca="false">I52/I47</f>
      </c>
      <c r="J53" s="538" t="n">
        <f aca="false">J52/J47</f>
      </c>
      <c r="K53" s="538" t="n">
        <f aca="false">K52/K47</f>
      </c>
      <c r="L53" s="538" t="n">
        <f aca="false">L52/L47</f>
      </c>
      <c r="M53" s="538" t="n">
        <f aca="false">M52/M47</f>
      </c>
      <c r="N53" s="538" t="n">
        <f aca="false">N52/N47</f>
      </c>
      <c r="O53" s="538" t="n">
        <f aca="false">O52/O47</f>
      </c>
      <c r="P53" s="538" t="n">
        <f aca="false">P52/P47</f>
      </c>
      <c r="Q53" s="538" t="n">
        <f aca="false">Q52/Q47</f>
      </c>
      <c r="R53" s="538" t="n">
        <f aca="false">R52/R47</f>
      </c>
      <c r="S53" s="538" t="n">
        <f aca="false">S52/S47</f>
      </c>
      <c r="T53" s="538" t="n">
        <f aca="false">T52/T47</f>
      </c>
      <c r="U53" s="538" t="n">
        <f aca="false">U52/U47</f>
      </c>
      <c r="V53" s="538" t="n">
        <f aca="false">V52/V47</f>
      </c>
      <c r="W53" s="538" t="n">
        <f aca="false">W52/W47</f>
      </c>
      <c r="X53" s="538" t="n">
        <f aca="false">X52/X47</f>
      </c>
      <c r="Y53" s="538" t="n">
        <f aca="false">Y52/Y47</f>
      </c>
      <c r="Z53" s="538" t="n">
        <f aca="false">Z52/Z47</f>
      </c>
      <c r="AA53" s="538" t="n">
        <f aca="false">AA52/AA47</f>
      </c>
      <c r="AB53" s="538" t="n">
        <f aca="false">AB52/AB47</f>
      </c>
      <c r="AC53" s="538" t="n">
        <f aca="false">AC52/AC47</f>
      </c>
      <c r="AD53" s="538" t="n">
        <f aca="false">AD52/AD47</f>
      </c>
      <c r="AE53" s="538" t="n">
        <f aca="false">AE52/AE47</f>
      </c>
      <c r="AF53" s="538" t="n">
        <f aca="false">AF52/AF47</f>
      </c>
      <c r="AG53" s="538" t="n">
        <f aca="false">AG52/AG47</f>
      </c>
      <c r="AH53" s="538" t="n">
        <f aca="false">AH52/AH47</f>
      </c>
      <c r="AI53" s="538" t="n">
        <f aca="false">AI52/AI47</f>
      </c>
      <c r="AJ53" s="538" t="n">
        <f aca="false">AJ52/AJ47</f>
      </c>
      <c r="AK53" s="538" t="e">
        <f aca="false">AK52/AK47</f>
      </c>
      <c r="AL53" s="538" t="e">
        <f aca="false">AL52/AL47</f>
      </c>
      <c r="AM53" s="538" t="e">
        <f aca="false">AM52/AM47</f>
      </c>
      <c r="AN53" s="538" t="e">
        <f aca="false">AN52/AN47</f>
      </c>
      <c r="AO53" s="538" t="e">
        <f aca="false">AO52/AO47</f>
      </c>
      <c r="AP53" s="538" t="e">
        <f aca="false">AP52/AP47</f>
      </c>
      <c r="AQ53" s="538" t="e">
        <f aca="false">AQ52/AQ47</f>
      </c>
      <c r="AR53" s="538" t="e">
        <f aca="false">AR52/AR47</f>
      </c>
      <c r="AS53" s="538" t="e">
        <f aca="false">AS52/AS47</f>
      </c>
      <c r="AT53" s="538" t="e">
        <f aca="false">AT52/AT47</f>
      </c>
      <c r="AU53" s="538" t="e">
        <f aca="false">AU52/AU47</f>
      </c>
      <c r="AV53" s="538" t="e">
        <f aca="false">AV52/AV47</f>
      </c>
      <c r="AW53" s="538" t="e">
        <f aca="false">AW52/AW47</f>
      </c>
      <c r="AX53" s="538" t="e">
        <f aca="false">AX52/AX47</f>
      </c>
      <c r="AY53" s="538" t="e">
        <f aca="false">AY52/AY47</f>
      </c>
      <c r="AZ53" s="538" t="e">
        <f aca="false">AZ52/AZ47</f>
      </c>
      <c r="BA53" s="538" t="e">
        <f aca="false">BA52/BA47</f>
      </c>
      <c r="BB53" s="538" t="e">
        <f aca="false">BB52/BB47</f>
      </c>
      <c r="BC53" s="538" t="e">
        <f aca="false">BC52/BC47</f>
      </c>
      <c r="BD53" s="538" t="e">
        <f aca="false">BD52/BD47</f>
      </c>
      <c r="BE53" s="538" t="e">
        <f aca="false">BE52/BE47</f>
      </c>
      <c r="BF53" s="538" t="e">
        <f aca="false">BF52/BF47</f>
      </c>
      <c r="BG53" s="538" t="e">
        <f aca="false">BG52/BG47</f>
      </c>
      <c r="BH53" s="538" t="e">
        <f aca="false">BH52/BH47</f>
      </c>
      <c r="BI53" s="538" t="e">
        <f aca="false">BI52/BI47</f>
      </c>
      <c r="BJ53" s="538" t="e">
        <f aca="false">BJ52/BJ47</f>
      </c>
      <c r="BK53" s="538" t="e">
        <f aca="false">BK52/BK47</f>
      </c>
      <c r="BL53" s="538" t="e">
        <f aca="false">BL52/BL47</f>
      </c>
      <c r="BM53" s="538" t="e">
        <f aca="false">BM52/BM47</f>
      </c>
      <c r="BN53" s="538" t="e">
        <f aca="false">BN52/BN47</f>
      </c>
      <c r="BO53" s="538" t="e">
        <f aca="false">BO52/BO47</f>
      </c>
      <c r="BP53" s="538" t="e">
        <f aca="false">BP52/BP47</f>
      </c>
      <c r="BQ53" s="538" t="e">
        <f aca="false">BQ52/BQ47</f>
      </c>
      <c r="BR53" s="538" t="e">
        <f aca="false">BR52/BR47</f>
      </c>
      <c r="BS53" s="538" t="e">
        <f aca="false">BS52/BS47</f>
      </c>
    </row>
    <row r="54" s="528" customFormat="true" ht="15.75" hidden="false" customHeight="false" outlineLevel="0" collapsed="false">
      <c r="A54" s="527"/>
      <c r="C54" s="575" t="s">
        <v>1548</v>
      </c>
      <c r="D54" s="539" t="s">
        <v>1549</v>
      </c>
      <c r="E54" s="578" t="n">
        <v>1</v>
      </c>
      <c r="F54" s="519" t="n">
        <f aca="false">E54*(1+F7)</f>
      </c>
      <c r="G54" s="519" t="n">
        <f aca="false">F54*(1+G7)</f>
      </c>
      <c r="H54" s="519" t="n">
        <f aca="false">G54*(1+H7)</f>
      </c>
      <c r="I54" s="519" t="n">
        <f aca="false">H54*(1+I7)</f>
      </c>
      <c r="J54" s="519" t="n">
        <f aca="false">I54*(1+J7)</f>
      </c>
      <c r="K54" s="519" t="n">
        <f aca="false">J54*(1+K7)</f>
      </c>
      <c r="L54" s="519" t="n">
        <f aca="false">K54*(1+L7)</f>
      </c>
      <c r="M54" s="519" t="n">
        <f aca="false">L54*(1+M7)</f>
      </c>
      <c r="N54" s="519" t="n">
        <f aca="false">M54*(1+N7)</f>
      </c>
      <c r="O54" s="519" t="n">
        <f aca="false">N54*(1+O7)</f>
      </c>
      <c r="P54" s="519" t="n">
        <f aca="false">O54*(1+P7)</f>
      </c>
      <c r="Q54" s="519" t="n">
        <f aca="false">P54*(1+Q7)</f>
      </c>
      <c r="R54" s="519" t="n">
        <f aca="false">Q54*(1+R7)</f>
      </c>
      <c r="S54" s="519" t="n">
        <f aca="false">R54*(1+S7)</f>
      </c>
      <c r="T54" s="519" t="n">
        <f aca="false">S54*(1+T7)</f>
      </c>
      <c r="U54" s="519" t="n">
        <f aca="false">T54*(1+U7)</f>
      </c>
      <c r="V54" s="519" t="n">
        <f aca="false">U54*(1+V7)</f>
      </c>
      <c r="W54" s="519" t="n">
        <f aca="false">V54*(1+W7)</f>
      </c>
      <c r="X54" s="519" t="n">
        <f aca="false">W54*(1+X7)</f>
      </c>
      <c r="Y54" s="519" t="n">
        <f aca="false">X54*(1+Y7)</f>
      </c>
      <c r="Z54" s="519" t="n">
        <f aca="false">Y54*(1+Z7)</f>
      </c>
      <c r="AA54" s="519" t="n">
        <f aca="false">Z54*(1+AA7)</f>
      </c>
      <c r="AB54" s="519" t="n">
        <f aca="false">AA54*(1+AB7)</f>
      </c>
      <c r="AC54" s="519" t="n">
        <f aca="false">AB54*(1+AC7)</f>
      </c>
      <c r="AD54" s="519" t="n">
        <f aca="false">AC54*(1+AD7)</f>
      </c>
      <c r="AE54" s="519" t="n">
        <f aca="false">AD54*(1+AE7)</f>
      </c>
      <c r="AF54" s="519" t="n">
        <f aca="false">AE54*(1+AF7)</f>
      </c>
      <c r="AG54" s="519" t="n">
        <f aca="false">AF54*(1+AG7)</f>
      </c>
      <c r="AH54" s="519" t="n">
        <f aca="false">AG54*(1+AH7)</f>
      </c>
      <c r="AI54" s="519" t="n">
        <f aca="false">AH54*(1+AI7)</f>
      </c>
      <c r="AJ54" s="519" t="n">
        <f aca="false">AI54*(1+AJ7)</f>
      </c>
      <c r="AK54" s="519" t="n">
        <f aca="false">AJ54*(1+AK7)</f>
      </c>
      <c r="AL54" s="519" t="n">
        <f aca="false">AK54*(1+AL7)</f>
      </c>
      <c r="AM54" s="519" t="n">
        <f aca="false">AL54*(1+AM7)</f>
      </c>
      <c r="AN54" s="519" t="n">
        <f aca="false">AM54*(1+AN7)</f>
      </c>
      <c r="AO54" s="519" t="n">
        <f aca="false">AN54*(1+AO7)</f>
      </c>
      <c r="AP54" s="519" t="n">
        <f aca="false">AO54*(1+AP7)</f>
      </c>
      <c r="AQ54" s="519" t="n">
        <f aca="false">AP54*(1+AQ7)</f>
      </c>
      <c r="AR54" s="519" t="n">
        <f aca="false">AQ54*(1+AR7)</f>
      </c>
      <c r="AS54" s="519" t="n">
        <f aca="false">AR54*(1+AS7)</f>
      </c>
      <c r="AT54" s="519" t="n">
        <f aca="false">AS54*(1+AT7)</f>
      </c>
      <c r="AU54" s="519" t="n">
        <f aca="false">AT54*(1+AU7)</f>
      </c>
      <c r="AV54" s="519" t="n">
        <f aca="false">AU54*(1+AV7)</f>
      </c>
      <c r="AW54" s="519" t="n">
        <f aca="false">AV54*(1+AW7)</f>
      </c>
      <c r="AX54" s="519" t="n">
        <f aca="false">AW54*(1+AX7)</f>
      </c>
      <c r="AY54" s="519" t="n">
        <f aca="false">AX54*(1+AY7)</f>
      </c>
      <c r="AZ54" s="519" t="n">
        <f aca="false">AY54*(1+AZ7)</f>
      </c>
      <c r="BA54" s="519" t="n">
        <f aca="false">AZ54*(1+BA7)</f>
      </c>
      <c r="BB54" s="519" t="n">
        <f aca="false">BA54*(1+BB7)</f>
      </c>
      <c r="BC54" s="519" t="n">
        <f aca="false">BB54*(1+BC7)</f>
      </c>
      <c r="BD54" s="519" t="n">
        <f aca="false">BC54*(1+BD7)</f>
      </c>
      <c r="BE54" s="519" t="n">
        <f aca="false">BD54*(1+BE7)</f>
      </c>
      <c r="BF54" s="519" t="n">
        <f aca="false">BE54*(1+BF7)</f>
      </c>
      <c r="BG54" s="519" t="n">
        <f aca="false">BF54*(1+BG7)</f>
      </c>
      <c r="BH54" s="519" t="n">
        <f aca="false">BG54*(1+BH7)</f>
      </c>
      <c r="BI54" s="519" t="n">
        <f aca="false">BH54*(1+BI7)</f>
      </c>
      <c r="BJ54" s="519" t="n">
        <f aca="false">BI54*(1+BJ7)</f>
      </c>
      <c r="BK54" s="519" t="n">
        <f aca="false">BJ54*(1+BK7)</f>
      </c>
      <c r="BL54" s="519" t="n">
        <f aca="false">BK54*(1+BL7)</f>
      </c>
      <c r="BM54" s="519" t="n">
        <f aca="false">BL54*(1+BM7)</f>
      </c>
      <c r="BN54" s="519" t="n">
        <f aca="false">BM54*(1+BN7)</f>
      </c>
      <c r="BO54" s="519" t="n">
        <f aca="false">BN54*(1+BO7)</f>
      </c>
      <c r="BP54" s="519" t="n">
        <f aca="false">BO54*(1+BP7)</f>
      </c>
      <c r="BQ54" s="519" t="n">
        <f aca="false">BP54*(1+BQ7)</f>
      </c>
      <c r="BR54" s="519" t="n">
        <f aca="false">BQ54*(1+BR7)</f>
      </c>
      <c r="BS54" s="519" t="n">
        <f aca="false">BR54*(1+BS7)</f>
      </c>
    </row>
    <row r="55" s="528" customFormat="true" ht="15.75" hidden="false" customHeight="false" outlineLevel="0" collapsed="false">
      <c r="A55" s="527"/>
      <c r="C55" s="575" t="s">
        <v>1504</v>
      </c>
      <c r="D55" s="539" t="s">
        <v>121</v>
      </c>
      <c r="E55" s="519" t="n">
        <f aca="false">IF(ISNUMBER(E26)=TRUE(),E26,E18)</f>
      </c>
      <c r="F55" s="519" t="n">
        <f aca="false">IF(ISNUMBER(F26)=TRUE(),F26,F18)</f>
      </c>
      <c r="G55" s="519" t="n">
        <f aca="false">IF(ISNUMBER(G26)=TRUE(),G26,G18)</f>
      </c>
      <c r="H55" s="519" t="n">
        <f aca="false">IF(ISNUMBER(H26)=TRUE(),H26,H18)</f>
      </c>
      <c r="I55" s="519" t="n">
        <f aca="false">IF(ISNUMBER(I26)=TRUE(),I26,I18)</f>
      </c>
      <c r="J55" s="519" t="n">
        <f aca="false">IF(ISNUMBER(J26)=TRUE(),J26,J18)</f>
      </c>
      <c r="K55" s="519" t="n">
        <f aca="false">IF(ISNUMBER(K26)=TRUE(),K26,K18)</f>
      </c>
      <c r="L55" s="519" t="n">
        <f aca="false">IF(ISNUMBER(L26)=TRUE(),L26,L18)</f>
      </c>
      <c r="M55" s="519" t="n">
        <f aca="false">IF(ISNUMBER(M26)=TRUE(),M26,M18)</f>
      </c>
      <c r="N55" s="519" t="n">
        <f aca="false">IF(ISNUMBER(N26)=TRUE(),N26,N18)</f>
      </c>
      <c r="O55" s="519" t="n">
        <f aca="false">IF(ISNUMBER(O26)=TRUE(),O26,O18)</f>
      </c>
      <c r="P55" s="519" t="n">
        <f aca="false">IF(ISNUMBER(P26)=TRUE(),P26,P18)</f>
      </c>
      <c r="Q55" s="519" t="n">
        <f aca="false">IF(ISNUMBER(Q26)=TRUE(),Q26,Q18)</f>
      </c>
      <c r="R55" s="519" t="n">
        <f aca="false">IF(ISNUMBER(R26)=TRUE(),R26,R18)</f>
      </c>
      <c r="S55" s="519" t="n">
        <f aca="false">IF(ISNUMBER(S26)=TRUE(),S26,S18)</f>
      </c>
      <c r="T55" s="519" t="n">
        <f aca="false">IF(ISNUMBER(T26)=TRUE(),T26,T18)</f>
      </c>
      <c r="U55" s="519" t="n">
        <f aca="false">IF(ISNUMBER(U26)=TRUE(),U26,U18)</f>
      </c>
      <c r="V55" s="519" t="n">
        <f aca="false">IF(ISNUMBER(V26)=TRUE(),V26,V18)</f>
      </c>
      <c r="W55" s="519" t="n">
        <f aca="false">IF(ISNUMBER(W26)=TRUE(),W26,W18)</f>
      </c>
      <c r="X55" s="519" t="n">
        <f aca="false">IF(ISNUMBER(X26)=TRUE(),X26,X18)</f>
      </c>
      <c r="Y55" s="519" t="n">
        <f aca="false">IF(ISNUMBER(Y26)=TRUE(),Y26,Y18)</f>
      </c>
      <c r="Z55" s="519" t="n">
        <f aca="false">IF(ISNUMBER(Z26)=TRUE(),Z26,Z18)</f>
      </c>
      <c r="AA55" s="519" t="n">
        <f aca="false">IF(ISNUMBER(AA26)=TRUE(),AA26,AA18)</f>
      </c>
      <c r="AB55" s="519" t="n">
        <f aca="false">IF(ISNUMBER(AB26)=TRUE(),AB26,AB18)</f>
      </c>
      <c r="AC55" s="519" t="n">
        <f aca="false">IF(ISNUMBER(AC26)=TRUE(),AC26,AC18)</f>
      </c>
      <c r="AD55" s="519" t="n">
        <f aca="false">IF(ISNUMBER(AD26)=TRUE(),AD26,AD18)</f>
      </c>
      <c r="AE55" s="519" t="n">
        <f aca="false">IF(ISNUMBER(AE26)=TRUE(),AE26,AE18)</f>
      </c>
      <c r="AF55" s="519" t="n">
        <f aca="false">IF(ISNUMBER(AF26)=TRUE(),AF26,AF18)</f>
      </c>
      <c r="AG55" s="519" t="n">
        <f aca="false">IF(ISNUMBER(AG26)=TRUE(),AG26,AG18)</f>
      </c>
      <c r="AH55" s="519" t="n">
        <f aca="false">IF(ISNUMBER(AH26)=TRUE(),AH26,AH18)</f>
      </c>
      <c r="AI55" s="519" t="n">
        <f aca="false">IF(ISNUMBER(AI26)=TRUE(),AI26,AI18)</f>
      </c>
      <c r="AJ55" s="519" t="n">
        <f aca="false">IF(ISNUMBER(AJ26)=TRUE(),AJ26,AJ18)</f>
      </c>
      <c r="AK55" s="519" t="n">
        <f aca="false">IF(ISNUMBER(AK26)=TRUE(),AK26,AK18)</f>
      </c>
      <c r="AL55" s="519" t="n">
        <f aca="false">IF(ISNUMBER(AL26)=TRUE(),AL26,AL18)</f>
      </c>
      <c r="AM55" s="519" t="n">
        <f aca="false">IF(ISNUMBER(AM26)=TRUE(),AM26,AM18)</f>
      </c>
      <c r="AN55" s="519" t="n">
        <f aca="false">IF(ISNUMBER(AN26)=TRUE(),AN26,AN18)</f>
      </c>
      <c r="AO55" s="519" t="n">
        <f aca="false">IF(ISNUMBER(AO26)=TRUE(),AO26,AO18)</f>
      </c>
      <c r="AP55" s="519" t="n">
        <f aca="false">IF(ISNUMBER(AP26)=TRUE(),AP26,AP18)</f>
      </c>
      <c r="AQ55" s="519" t="n">
        <f aca="false">IF(ISNUMBER(AQ26)=TRUE(),AQ26,AQ18)</f>
      </c>
      <c r="AR55" s="519" t="n">
        <f aca="false">IF(ISNUMBER(AR26)=TRUE(),AR26,AR18)</f>
      </c>
      <c r="AS55" s="519" t="n">
        <f aca="false">IF(ISNUMBER(AS26)=TRUE(),AS26,AS18)</f>
      </c>
      <c r="AT55" s="519" t="n">
        <f aca="false">IF(ISNUMBER(AT26)=TRUE(),AT26,AT18)</f>
      </c>
      <c r="AU55" s="519" t="n">
        <f aca="false">IF(ISNUMBER(AU26)=TRUE(),AU26,AU18)</f>
      </c>
      <c r="AV55" s="519" t="n">
        <f aca="false">IF(ISNUMBER(AV26)=TRUE(),AV26,AV18)</f>
      </c>
      <c r="AW55" s="519" t="n">
        <f aca="false">IF(ISNUMBER(AW26)=TRUE(),AW26,AW18)</f>
      </c>
      <c r="AX55" s="519" t="n">
        <f aca="false">IF(ISNUMBER(AX26)=TRUE(),AX26,AX18)</f>
      </c>
      <c r="AY55" s="519" t="n">
        <f aca="false">IF(ISNUMBER(AY26)=TRUE(),AY26,AY18)</f>
      </c>
      <c r="AZ55" s="519" t="n">
        <f aca="false">IF(ISNUMBER(AZ26)=TRUE(),AZ26,AZ18)</f>
      </c>
      <c r="BA55" s="519" t="n">
        <f aca="false">IF(ISNUMBER(BA26)=TRUE(),BA26,BA18)</f>
      </c>
      <c r="BB55" s="519" t="n">
        <f aca="false">IF(ISNUMBER(BB26)=TRUE(),BB26,BB18)</f>
      </c>
      <c r="BC55" s="519" t="n">
        <f aca="false">IF(ISNUMBER(BC26)=TRUE(),BC26,BC18)</f>
      </c>
      <c r="BD55" s="519" t="n">
        <f aca="false">IF(ISNUMBER(BD26)=TRUE(),BD26,BD18)</f>
      </c>
      <c r="BE55" s="519" t="n">
        <f aca="false">IF(ISNUMBER(BE26)=TRUE(),BE26,BE18)</f>
      </c>
      <c r="BF55" s="519" t="n">
        <f aca="false">IF(ISNUMBER(BF26)=TRUE(),BF26,BF18)</f>
      </c>
      <c r="BG55" s="519" t="n">
        <f aca="false">IF(ISNUMBER(BG26)=TRUE(),BG26,BG18)</f>
      </c>
      <c r="BH55" s="519" t="n">
        <f aca="false">IF(ISNUMBER(BH26)=TRUE(),BH26,BH18)</f>
      </c>
      <c r="BI55" s="519" t="n">
        <f aca="false">IF(ISNUMBER(BI26)=TRUE(),BI26,BI18)</f>
      </c>
      <c r="BJ55" s="519" t="n">
        <f aca="false">IF(ISNUMBER(BJ26)=TRUE(),BJ26,BJ18)</f>
      </c>
      <c r="BK55" s="519" t="n">
        <f aca="false">IF(ISNUMBER(BK26)=TRUE(),BK26,BK18)</f>
      </c>
      <c r="BL55" s="519" t="n">
        <f aca="false">IF(ISNUMBER(BL26)=TRUE(),BL26,BL18)</f>
      </c>
      <c r="BM55" s="519" t="n">
        <f aca="false">IF(ISNUMBER(BM26)=TRUE(),BM26,BM18)</f>
      </c>
      <c r="BN55" s="519" t="n">
        <f aca="false">IF(ISNUMBER(BN26)=TRUE(),BN26,BN18)</f>
      </c>
      <c r="BO55" s="519" t="n">
        <f aca="false">IF(ISNUMBER(BO26)=TRUE(),BO26,BO18)</f>
      </c>
      <c r="BP55" s="519" t="n">
        <f aca="false">IF(ISNUMBER(BP26)=TRUE(),BP26,BP18)</f>
      </c>
      <c r="BQ55" s="519" t="n">
        <f aca="false">IF(ISNUMBER(BQ26)=TRUE(),BQ26,BQ18)</f>
      </c>
      <c r="BR55" s="519" t="n">
        <f aca="false">IF(ISNUMBER(BR26)=TRUE(),BR26,BR18)</f>
      </c>
      <c r="BS55" s="519" t="n">
        <f aca="false">IF(ISNUMBER(BS26)=TRUE(),BS26,BS18)</f>
      </c>
    </row>
    <row r="56" s="528" customFormat="true" ht="15.75" hidden="false" customHeight="false" outlineLevel="0" collapsed="false">
      <c r="A56" s="527"/>
      <c r="C56" s="575" t="s">
        <v>1503</v>
      </c>
      <c r="D56" s="556"/>
      <c r="E56" s="519" t="n">
        <f aca="false">IF(ISNUMBER(E25)=TRUE(),E25,E17)</f>
      </c>
      <c r="F56" s="519" t="n">
        <f aca="false">IF(ISNUMBER(F25)=TRUE(),F25,F17)</f>
      </c>
      <c r="G56" s="519" t="n">
        <f aca="false">IF(ISNUMBER(G25)=TRUE(),G25,G17)</f>
      </c>
      <c r="H56" s="519" t="n">
        <f aca="false">IF(ISNUMBER(H25)=TRUE(),H25,H17)</f>
      </c>
      <c r="I56" s="519" t="n">
        <f aca="false">IF(ISNUMBER(I25)=TRUE(),I25,I17)</f>
      </c>
      <c r="J56" s="519" t="n">
        <f aca="false">IF(ISNUMBER(J25)=TRUE(),J25,J17)</f>
      </c>
      <c r="K56" s="519" t="n">
        <f aca="false">IF(ISNUMBER(K25)=TRUE(),K25,K17)</f>
      </c>
      <c r="L56" s="519" t="n">
        <f aca="false">IF(ISNUMBER(L25)=TRUE(),L25,L17)</f>
      </c>
      <c r="M56" s="519" t="n">
        <f aca="false">IF(ISNUMBER(M25)=TRUE(),M25,M17)</f>
      </c>
      <c r="N56" s="519" t="n">
        <f aca="false">IF(ISNUMBER(N25)=TRUE(),N25,N17)</f>
      </c>
      <c r="O56" s="519" t="n">
        <f aca="false">IF(ISNUMBER(O25)=TRUE(),O25,O17)</f>
      </c>
      <c r="P56" s="519" t="n">
        <f aca="false">IF(ISNUMBER(P25)=TRUE(),P25,P17)</f>
      </c>
      <c r="Q56" s="519" t="n">
        <f aca="false">IF(ISNUMBER(Q25)=TRUE(),Q25,Q17)</f>
      </c>
      <c r="R56" s="519" t="n">
        <f aca="false">IF(ISNUMBER(R25)=TRUE(),R25,R17)</f>
      </c>
      <c r="S56" s="519" t="n">
        <f aca="false">IF(ISNUMBER(S25)=TRUE(),S25,S17)</f>
      </c>
      <c r="T56" s="519" t="n">
        <f aca="false">IF(ISNUMBER(T25)=TRUE(),T25,T17)</f>
      </c>
      <c r="U56" s="519" t="n">
        <f aca="false">IF(ISNUMBER(U25)=TRUE(),U25,U17)</f>
      </c>
      <c r="V56" s="519" t="n">
        <f aca="false">IF(ISNUMBER(V25)=TRUE(),V25,V17)</f>
      </c>
      <c r="W56" s="519" t="n">
        <f aca="false">IF(ISNUMBER(W25)=TRUE(),W25,W17)</f>
      </c>
      <c r="X56" s="519" t="n">
        <f aca="false">IF(ISNUMBER(X25)=TRUE(),X25,X17)</f>
      </c>
      <c r="Y56" s="519" t="n">
        <f aca="false">IF(ISNUMBER(Y25)=TRUE(),Y25,Y17)</f>
      </c>
      <c r="Z56" s="519" t="n">
        <f aca="false">IF(ISNUMBER(Z25)=TRUE(),Z25,Z17)</f>
      </c>
      <c r="AA56" s="519" t="n">
        <f aca="false">IF(ISNUMBER(AA25)=TRUE(),AA25,AA17)</f>
      </c>
      <c r="AB56" s="519" t="n">
        <f aca="false">IF(ISNUMBER(AB25)=TRUE(),AB25,AB17)</f>
      </c>
      <c r="AC56" s="519" t="n">
        <f aca="false">IF(ISNUMBER(AC25)=TRUE(),AC25,AC17)</f>
      </c>
      <c r="AD56" s="519" t="n">
        <f aca="false">IF(ISNUMBER(AD25)=TRUE(),AD25,AD17)</f>
      </c>
      <c r="AE56" s="519" t="n">
        <f aca="false">IF(ISNUMBER(AE25)=TRUE(),AE25,AE17)</f>
      </c>
      <c r="AF56" s="519" t="n">
        <f aca="false">IF(ISNUMBER(AF25)=TRUE(),AF25,AF17)</f>
      </c>
      <c r="AG56" s="519" t="n">
        <f aca="false">IF(ISNUMBER(AG25)=TRUE(),AG25,AG17)</f>
      </c>
      <c r="AH56" s="519" t="n">
        <f aca="false">IF(ISNUMBER(AH25)=TRUE(),AH25,AH17)</f>
      </c>
      <c r="AI56" s="519" t="n">
        <f aca="false">IF(ISNUMBER(AI25)=TRUE(),AI25,AI17)</f>
      </c>
      <c r="AJ56" s="519" t="n">
        <f aca="false">IF(ISNUMBER(AJ25)=TRUE(),AJ25,AJ17)</f>
      </c>
      <c r="AK56" s="519" t="str">
        <f aca="false">IF(ISNUMBER(AK25)=TRUE(),AK25,AK17)</f>
      </c>
      <c r="AL56" s="519" t="str">
        <f aca="false">IF(ISNUMBER(AL25)=TRUE(),AL25,AL17)</f>
      </c>
      <c r="AM56" s="519" t="str">
        <f aca="false">IF(ISNUMBER(AM25)=TRUE(),AM25,AM17)</f>
      </c>
      <c r="AN56" s="519" t="str">
        <f aca="false">IF(ISNUMBER(AN25)=TRUE(),AN25,AN17)</f>
      </c>
      <c r="AO56" s="519" t="str">
        <f aca="false">IF(ISNUMBER(AO25)=TRUE(),AO25,AO17)</f>
      </c>
      <c r="AP56" s="519" t="str">
        <f aca="false">IF(ISNUMBER(AP25)=TRUE(),AP25,AP17)</f>
      </c>
      <c r="AQ56" s="519" t="str">
        <f aca="false">IF(ISNUMBER(AQ25)=TRUE(),AQ25,AQ17)</f>
      </c>
      <c r="AR56" s="519" t="str">
        <f aca="false">IF(ISNUMBER(AR25)=TRUE(),AR25,AR17)</f>
      </c>
      <c r="AS56" s="519" t="str">
        <f aca="false">IF(ISNUMBER(AS25)=TRUE(),AS25,AS17)</f>
      </c>
      <c r="AT56" s="519" t="str">
        <f aca="false">IF(ISNUMBER(AT25)=TRUE(),AT25,AT17)</f>
      </c>
      <c r="AU56" s="519" t="str">
        <f aca="false">IF(ISNUMBER(AU25)=TRUE(),AU25,AU17)</f>
      </c>
      <c r="AV56" s="519" t="str">
        <f aca="false">IF(ISNUMBER(AV25)=TRUE(),AV25,AV17)</f>
      </c>
      <c r="AW56" s="519" t="str">
        <f aca="false">IF(ISNUMBER(AW25)=TRUE(),AW25,AW17)</f>
      </c>
      <c r="AX56" s="519" t="str">
        <f aca="false">IF(ISNUMBER(AX25)=TRUE(),AX25,AX17)</f>
      </c>
      <c r="AY56" s="519" t="str">
        <f aca="false">IF(ISNUMBER(AY25)=TRUE(),AY25,AY17)</f>
      </c>
      <c r="AZ56" s="519" t="str">
        <f aca="false">IF(ISNUMBER(AZ25)=TRUE(),AZ25,AZ17)</f>
      </c>
      <c r="BA56" s="519" t="str">
        <f aca="false">IF(ISNUMBER(BA25)=TRUE(),BA25,BA17)</f>
      </c>
      <c r="BB56" s="519" t="str">
        <f aca="false">IF(ISNUMBER(BB25)=TRUE(),BB25,BB17)</f>
      </c>
      <c r="BC56" s="519" t="str">
        <f aca="false">IF(ISNUMBER(BC25)=TRUE(),BC25,BC17)</f>
      </c>
      <c r="BD56" s="519" t="str">
        <f aca="false">IF(ISNUMBER(BD25)=TRUE(),BD25,BD17)</f>
      </c>
      <c r="BE56" s="519" t="str">
        <f aca="false">IF(ISNUMBER(BE25)=TRUE(),BE25,BE17)</f>
      </c>
      <c r="BF56" s="519" t="str">
        <f aca="false">IF(ISNUMBER(BF25)=TRUE(),BF25,BF17)</f>
      </c>
      <c r="BG56" s="519" t="str">
        <f aca="false">IF(ISNUMBER(BG25)=TRUE(),BG25,BG17)</f>
      </c>
      <c r="BH56" s="519" t="str">
        <f aca="false">IF(ISNUMBER(BH25)=TRUE(),BH25,BH17)</f>
      </c>
      <c r="BI56" s="519" t="str">
        <f aca="false">IF(ISNUMBER(BI25)=TRUE(),BI25,BI17)</f>
      </c>
      <c r="BJ56" s="519" t="str">
        <f aca="false">IF(ISNUMBER(BJ25)=TRUE(),BJ25,BJ17)</f>
      </c>
      <c r="BK56" s="519" t="str">
        <f aca="false">IF(ISNUMBER(BK25)=TRUE(),BK25,BK17)</f>
      </c>
      <c r="BL56" s="519" t="str">
        <f aca="false">IF(ISNUMBER(BL25)=TRUE(),BL25,BL17)</f>
      </c>
      <c r="BM56" s="519" t="str">
        <f aca="false">IF(ISNUMBER(BM25)=TRUE(),BM25,BM17)</f>
      </c>
      <c r="BN56" s="519" t="str">
        <f aca="false">IF(ISNUMBER(BN25)=TRUE(),BN25,BN17)</f>
      </c>
      <c r="BO56" s="519" t="str">
        <f aca="false">IF(ISNUMBER(BO25)=TRUE(),BO25,BO17)</f>
      </c>
      <c r="BP56" s="519" t="str">
        <f aca="false">IF(ISNUMBER(BP25)=TRUE(),BP25,BP17)</f>
      </c>
      <c r="BQ56" s="519" t="str">
        <f aca="false">IF(ISNUMBER(BQ25)=TRUE(),BQ25,BQ17)</f>
      </c>
      <c r="BR56" s="519" t="str">
        <f aca="false">IF(ISNUMBER(BR25)=TRUE(),BR25,BR17)</f>
      </c>
      <c r="BS56" s="519" t="str">
        <f aca="false">IF(ISNUMBER(BS25)=TRUE(),BS25,BS17)</f>
      </c>
    </row>
    <row r="57" customFormat="false" ht="15.75" hidden="false" customHeight="false" outlineLevel="0" collapsed="false">
      <c r="C57" s="575" t="s">
        <v>1550</v>
      </c>
      <c r="D57" s="556"/>
      <c r="E57" s="115" t="e">
        <f aca="false">E21*(1-$D$2)</f>
      </c>
      <c r="F57" s="115" t="n">
        <f aca="false">F21*(1-$D$2)</f>
      </c>
      <c r="G57" s="115" t="n">
        <f aca="false">G21*(1-$D$2)</f>
      </c>
      <c r="H57" s="115" t="n">
        <f aca="false">H21*(1-$D$2)</f>
      </c>
      <c r="I57" s="115" t="n">
        <f aca="false">I21*(1-$D$2)</f>
      </c>
      <c r="J57" s="115" t="n">
        <f aca="false">J21*(1-$D$2)</f>
      </c>
      <c r="K57" s="115" t="n">
        <f aca="false">K21*(1-$D$2)</f>
      </c>
      <c r="L57" s="115" t="n">
        <f aca="false">L21*(1-$D$2)</f>
      </c>
      <c r="M57" s="115" t="n">
        <f aca="false">M21*(1-$D$2)</f>
      </c>
      <c r="N57" s="115" t="n">
        <f aca="false">N21*(1-$D$2)</f>
      </c>
      <c r="O57" s="115" t="n">
        <f aca="false">O21*(1-$D$2)</f>
      </c>
      <c r="P57" s="115" t="n">
        <f aca="false">P21*(1-$D$2)</f>
      </c>
      <c r="Q57" s="115" t="n">
        <f aca="false">Q21*(1-$D$2)</f>
      </c>
      <c r="R57" s="115" t="n">
        <f aca="false">R21*(1-$D$2)</f>
      </c>
      <c r="S57" s="115" t="n">
        <f aca="false">S21*(1-$D$2)</f>
      </c>
      <c r="T57" s="115" t="n">
        <f aca="false">T21*(1-$D$2)</f>
      </c>
      <c r="U57" s="115" t="n">
        <f aca="false">U21*(1-$D$2)</f>
      </c>
      <c r="V57" s="115" t="n">
        <f aca="false">V21*(1-$D$2)</f>
      </c>
      <c r="W57" s="115" t="n">
        <f aca="false">W21*(1-$D$2)</f>
      </c>
      <c r="X57" s="115" t="n">
        <f aca="false">X21*(1-$D$2)</f>
      </c>
      <c r="Y57" s="115" t="n">
        <f aca="false">Y21*(1-$D$2)</f>
      </c>
      <c r="Z57" s="115" t="n">
        <f aca="false">Z21*(1-$D$2)</f>
      </c>
      <c r="AA57" s="115" t="n">
        <f aca="false">AA21*(1-$D$2)</f>
      </c>
      <c r="AB57" s="115" t="n">
        <f aca="false">AB21*(1-$D$2)</f>
      </c>
      <c r="AC57" s="115" t="n">
        <f aca="false">AC21*(1-$D$2)</f>
      </c>
      <c r="AD57" s="115" t="n">
        <f aca="false">AD21*(1-$D$2)</f>
      </c>
      <c r="AE57" s="115" t="n">
        <f aca="false">AE21*(1-$D$2)</f>
      </c>
      <c r="AF57" s="115" t="n">
        <f aca="false">AF21*(1-$D$2)</f>
      </c>
      <c r="AG57" s="115" t="n">
        <f aca="false">AG21*(1-$D$2)</f>
      </c>
      <c r="AH57" s="115" t="n">
        <f aca="false">AH21*(1-$D$2)</f>
      </c>
      <c r="AI57" s="115" t="n">
        <f aca="false">AI21*(1-$D$2)</f>
      </c>
      <c r="AJ57" s="115" t="n">
        <f aca="false">AJ21*(1-$D$2)</f>
      </c>
      <c r="AK57" s="115" t="e">
        <f aca="false">AK21*(1-$D$2)</f>
      </c>
      <c r="AL57" s="115" t="e">
        <f aca="false">AL21*(1-$D$2)</f>
      </c>
      <c r="AM57" s="115" t="e">
        <f aca="false">AM21*(1-$D$2)</f>
      </c>
      <c r="AN57" s="115" t="e">
        <f aca="false">AN21*(1-$D$2)</f>
      </c>
      <c r="AO57" s="115" t="e">
        <f aca="false">AO21*(1-$D$2)</f>
      </c>
      <c r="AP57" s="115" t="e">
        <f aca="false">AP21*(1-$D$2)</f>
      </c>
      <c r="AQ57" s="115" t="e">
        <f aca="false">AQ21*(1-$D$2)</f>
      </c>
      <c r="AR57" s="115" t="e">
        <f aca="false">AR21*(1-$D$2)</f>
      </c>
      <c r="AS57" s="115" t="e">
        <f aca="false">AS21*(1-$D$2)</f>
      </c>
      <c r="AT57" s="115" t="e">
        <f aca="false">AT21*(1-$D$2)</f>
      </c>
      <c r="AU57" s="115" t="e">
        <f aca="false">AU21*(1-$D$2)</f>
      </c>
      <c r="AV57" s="115" t="e">
        <f aca="false">AV21*(1-$D$2)</f>
      </c>
      <c r="AW57" s="115" t="e">
        <f aca="false">AW21*(1-$D$2)</f>
      </c>
      <c r="AX57" s="115" t="e">
        <f aca="false">AX21*(1-$D$2)</f>
      </c>
      <c r="AY57" s="115" t="e">
        <f aca="false">AY21*(1-$D$2)</f>
      </c>
      <c r="AZ57" s="115" t="e">
        <f aca="false">AZ21*(1-$D$2)</f>
      </c>
      <c r="BA57" s="115" t="e">
        <f aca="false">BA21*(1-$D$2)</f>
      </c>
      <c r="BB57" s="115" t="e">
        <f aca="false">BB21*(1-$D$2)</f>
      </c>
      <c r="BC57" s="115" t="e">
        <f aca="false">BC21*(1-$D$2)</f>
      </c>
      <c r="BD57" s="115" t="e">
        <f aca="false">BD21*(1-$D$2)</f>
      </c>
      <c r="BE57" s="115" t="e">
        <f aca="false">BE21*(1-$D$2)</f>
      </c>
      <c r="BF57" s="115" t="e">
        <f aca="false">BF21*(1-$D$2)</f>
      </c>
      <c r="BG57" s="115" t="e">
        <f aca="false">BG21*(1-$D$2)</f>
      </c>
      <c r="BH57" s="115" t="e">
        <f aca="false">BH21*(1-$D$2)</f>
      </c>
      <c r="BI57" s="115" t="e">
        <f aca="false">BI21*(1-$D$2)</f>
      </c>
      <c r="BJ57" s="115" t="e">
        <f aca="false">BJ21*(1-$D$2)</f>
      </c>
      <c r="BK57" s="115" t="e">
        <f aca="false">BK21*(1-$D$2)</f>
      </c>
      <c r="BL57" s="115" t="e">
        <f aca="false">BL21*(1-$D$2)</f>
      </c>
      <c r="BM57" s="115" t="e">
        <f aca="false">BM21*(1-$D$2)</f>
      </c>
      <c r="BN57" s="115" t="e">
        <f aca="false">BN21*(1-$D$2)</f>
      </c>
      <c r="BO57" s="115" t="e">
        <f aca="false">BO21*(1-$D$2)</f>
      </c>
      <c r="BP57" s="115" t="e">
        <f aca="false">BP21*(1-$D$2)</f>
      </c>
      <c r="BQ57" s="115" t="e">
        <f aca="false">BQ21*(1-$D$2)</f>
      </c>
      <c r="BR57" s="115" t="e">
        <f aca="false">BR21*(1-$D$2)</f>
      </c>
      <c r="BS57" s="115" t="e">
        <f aca="false">BS21*(1-$D$2)</f>
      </c>
    </row>
    <row r="58" customFormat="false" ht="15.75" hidden="false" customHeight="false" outlineLevel="0" collapsed="false">
      <c r="C58" s="579" t="s">
        <v>1551</v>
      </c>
      <c r="D58" s="569"/>
      <c r="E58" s="26" t="n">
        <f aca="false">E6*$D$2</f>
      </c>
      <c r="F58" s="26" t="n">
        <f aca="false">F6*$D$2</f>
      </c>
      <c r="G58" s="26" t="n">
        <f aca="false">G6*$D$2</f>
      </c>
      <c r="H58" s="26" t="n">
        <f aca="false">H6*$D$2</f>
      </c>
      <c r="I58" s="26" t="n">
        <f aca="false">I6*$D$2</f>
      </c>
      <c r="J58" s="26" t="n">
        <f aca="false">J6*$D$2</f>
      </c>
      <c r="K58" s="26" t="n">
        <f aca="false">K6*$D$2</f>
      </c>
      <c r="L58" s="26" t="n">
        <f aca="false">L6*$D$2</f>
      </c>
      <c r="M58" s="26" t="n">
        <f aca="false">M6*$D$2</f>
      </c>
      <c r="N58" s="26" t="n">
        <f aca="false">N6*$D$2</f>
      </c>
      <c r="O58" s="26" t="n">
        <f aca="false">O6*$D$2</f>
      </c>
      <c r="P58" s="26" t="n">
        <f aca="false">P6*$D$2</f>
      </c>
      <c r="Q58" s="26" t="n">
        <f aca="false">Q6*$D$2</f>
      </c>
      <c r="R58" s="26" t="n">
        <f aca="false">R6*$D$2</f>
      </c>
      <c r="S58" s="26" t="n">
        <f aca="false">S6*$D$2</f>
      </c>
      <c r="T58" s="26" t="n">
        <f aca="false">T6*$D$2</f>
      </c>
      <c r="U58" s="26" t="n">
        <f aca="false">U6*$D$2</f>
      </c>
      <c r="V58" s="26" t="n">
        <f aca="false">V6*$D$2</f>
      </c>
      <c r="W58" s="26" t="n">
        <f aca="false">W6*$D$2</f>
      </c>
      <c r="X58" s="26" t="n">
        <f aca="false">X6*$D$2</f>
      </c>
      <c r="Y58" s="26" t="n">
        <f aca="false">Y6*$D$2</f>
      </c>
      <c r="Z58" s="26" t="n">
        <f aca="false">Z6*$D$2</f>
      </c>
      <c r="AA58" s="26" t="n">
        <f aca="false">AA6*$D$2</f>
      </c>
      <c r="AB58" s="26" t="n">
        <f aca="false">AB6*$D$2</f>
      </c>
      <c r="AC58" s="26" t="n">
        <f aca="false">AC6*$D$2</f>
      </c>
      <c r="AD58" s="26" t="n">
        <f aca="false">AD6*$D$2</f>
      </c>
      <c r="AE58" s="26" t="n">
        <f aca="false">AE6*$D$2</f>
      </c>
      <c r="AF58" s="26" t="n">
        <f aca="false">AF6*$D$2</f>
      </c>
      <c r="AG58" s="26" t="n">
        <f aca="false">AG6*$D$2</f>
      </c>
      <c r="AH58" s="26" t="n">
        <f aca="false">AH6*$D$2</f>
      </c>
      <c r="AI58" s="26" t="n">
        <f aca="false">AI6*$D$2</f>
      </c>
      <c r="AJ58" s="26" t="n">
        <f aca="false">AJ6*$D$2</f>
      </c>
      <c r="AK58" s="26" t="n">
        <f aca="false">AK6*$D$2</f>
      </c>
      <c r="AL58" s="26" t="n">
        <f aca="false">AL6*$D$2</f>
      </c>
      <c r="AM58" s="26" t="n">
        <f aca="false">AM6*$D$2</f>
      </c>
      <c r="AN58" s="26" t="n">
        <f aca="false">AN6*$D$2</f>
      </c>
      <c r="AO58" s="26" t="n">
        <f aca="false">AO6*$D$2</f>
      </c>
      <c r="AP58" s="26" t="n">
        <f aca="false">AP6*$D$2</f>
      </c>
      <c r="AQ58" s="26" t="n">
        <f aca="false">AQ6*$D$2</f>
      </c>
      <c r="AR58" s="26" t="n">
        <f aca="false">AR6*$D$2</f>
      </c>
      <c r="AS58" s="26" t="n">
        <f aca="false">AS6*$D$2</f>
      </c>
      <c r="AT58" s="26" t="n">
        <f aca="false">AT6*$D$2</f>
      </c>
      <c r="AU58" s="26" t="n">
        <f aca="false">AU6*$D$2</f>
      </c>
      <c r="AV58" s="26" t="n">
        <f aca="false">AV6*$D$2</f>
      </c>
      <c r="AW58" s="26" t="n">
        <f aca="false">AW6*$D$2</f>
      </c>
      <c r="AX58" s="26" t="n">
        <f aca="false">AX6*$D$2</f>
      </c>
      <c r="AY58" s="26" t="n">
        <f aca="false">AY6*$D$2</f>
      </c>
      <c r="AZ58" s="26" t="n">
        <f aca="false">AZ6*$D$2</f>
      </c>
      <c r="BA58" s="26" t="n">
        <f aca="false">BA6*$D$2</f>
      </c>
      <c r="BB58" s="26" t="n">
        <f aca="false">BB6*$D$2</f>
      </c>
      <c r="BC58" s="26" t="n">
        <f aca="false">BC6*$D$2</f>
      </c>
      <c r="BD58" s="26" t="n">
        <f aca="false">BD6*$D$2</f>
      </c>
      <c r="BE58" s="26" t="n">
        <f aca="false">BE6*$D$2</f>
      </c>
      <c r="BF58" s="26" t="n">
        <f aca="false">BF6*$D$2</f>
      </c>
      <c r="BG58" s="26" t="n">
        <f aca="false">BG6*$D$2</f>
      </c>
      <c r="BH58" s="26" t="n">
        <f aca="false">BH6*$D$2</f>
      </c>
      <c r="BI58" s="26" t="n">
        <f aca="false">BI6*$D$2</f>
      </c>
      <c r="BJ58" s="26" t="n">
        <f aca="false">BJ6*$D$2</f>
      </c>
      <c r="BK58" s="26" t="n">
        <f aca="false">BK6*$D$2</f>
      </c>
      <c r="BL58" s="26" t="n">
        <f aca="false">BL6*$D$2</f>
      </c>
      <c r="BM58" s="26" t="n">
        <f aca="false">BM6*$D$2</f>
      </c>
      <c r="BN58" s="26" t="n">
        <f aca="false">BN6*$D$2</f>
      </c>
      <c r="BO58" s="26" t="n">
        <f aca="false">BO6*$D$2</f>
      </c>
      <c r="BP58" s="26" t="n">
        <f aca="false">BP6*$D$2</f>
      </c>
      <c r="BQ58" s="26" t="n">
        <f aca="false">BQ6*$D$2</f>
      </c>
      <c r="BR58" s="26" t="n">
        <f aca="false">BR6*$D$2</f>
      </c>
      <c r="BS58" s="26" t="n">
        <f aca="false">BS6*$D$2</f>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c>
      <c r="F61" s="504" t="n">
        <f aca="false">IF(InputDataA_GeneralAssumptions!$F$133="Automatic",InputDataA_GeneralAssumptions!J150,"Not an input")</f>
      </c>
      <c r="G61" s="504" t="n">
        <f aca="false">IF(InputDataA_GeneralAssumptions!$F$133="Automatic",InputDataA_GeneralAssumptions!K150,"Not an input")</f>
      </c>
      <c r="H61" s="504" t="n">
        <f aca="false">IF(InputDataA_GeneralAssumptions!$F$133="Automatic",InputDataA_GeneralAssumptions!L150,"Not an input")</f>
      </c>
      <c r="I61" s="504" t="n">
        <f aca="false">IF(InputDataA_GeneralAssumptions!$F$133="Automatic",InputDataA_GeneralAssumptions!M150,"Not an input")</f>
      </c>
      <c r="J61" s="504" t="n">
        <f aca="false">IF(InputDataA_GeneralAssumptions!$F$133="Automatic",InputDataA_GeneralAssumptions!N150,"Not an input")</f>
      </c>
      <c r="K61" s="504" t="n">
        <f aca="false">IF(InputDataA_GeneralAssumptions!$F$133="Automatic",InputDataA_GeneralAssumptions!O150,"Not an input")</f>
      </c>
      <c r="L61" s="504" t="n">
        <f aca="false">IF(InputDataA_GeneralAssumptions!$F$133="Automatic",InputDataA_GeneralAssumptions!P150,"Not an input")</f>
      </c>
      <c r="M61" s="504" t="n">
        <f aca="false">IF(InputDataA_GeneralAssumptions!$F$133="Automatic",InputDataA_GeneralAssumptions!Q150,"Not an input")</f>
      </c>
      <c r="N61" s="504" t="n">
        <f aca="false">IF(InputDataA_GeneralAssumptions!$F$133="Automatic",InputDataA_GeneralAssumptions!R150,"Not an input")</f>
      </c>
      <c r="O61" s="504" t="n">
        <f aca="false">IF(InputDataA_GeneralAssumptions!$F$133="Automatic",InputDataA_GeneralAssumptions!S150,"Not an input")</f>
      </c>
      <c r="P61" s="504" t="n">
        <f aca="false">IF(InputDataA_GeneralAssumptions!$F$133="Automatic",InputDataA_GeneralAssumptions!T150,"Not an input")</f>
      </c>
      <c r="Q61" s="504" t="n">
        <f aca="false">IF(InputDataA_GeneralAssumptions!$F$133="Automatic",InputDataA_GeneralAssumptions!U150,"Not an input")</f>
      </c>
      <c r="R61" s="504" t="n">
        <f aca="false">IF(InputDataA_GeneralAssumptions!$F$133="Automatic",InputDataA_GeneralAssumptions!V150,"Not an input")</f>
      </c>
      <c r="S61" s="504" t="n">
        <f aca="false">IF(InputDataA_GeneralAssumptions!$F$133="Automatic",InputDataA_GeneralAssumptions!W150,"Not an input")</f>
      </c>
      <c r="T61" s="504" t="n">
        <f aca="false">IF(InputDataA_GeneralAssumptions!$F$133="Automatic",InputDataA_GeneralAssumptions!X150,"Not an input")</f>
      </c>
      <c r="U61" s="504" t="n">
        <f aca="false">IF(InputDataA_GeneralAssumptions!$F$133="Automatic",InputDataA_GeneralAssumptions!Y150,"Not an input")</f>
      </c>
      <c r="V61" s="504" t="n">
        <f aca="false">IF(InputDataA_GeneralAssumptions!$F$133="Automatic",InputDataA_GeneralAssumptions!Z150,"Not an input")</f>
      </c>
      <c r="W61" s="504" t="n">
        <f aca="false">IF(InputDataA_GeneralAssumptions!$F$133="Automatic",InputDataA_GeneralAssumptions!AA150,"Not an input")</f>
      </c>
      <c r="X61" s="504" t="n">
        <f aca="false">IF(InputDataA_GeneralAssumptions!$F$133="Automatic",InputDataA_GeneralAssumptions!AB150,"Not an input")</f>
      </c>
      <c r="Y61" s="504" t="n">
        <f aca="false">IF(InputDataA_GeneralAssumptions!$F$133="Automatic",InputDataA_GeneralAssumptions!AC150,"Not an input")</f>
      </c>
      <c r="Z61" s="504" t="n">
        <f aca="false">IF(InputDataA_GeneralAssumptions!$F$133="Automatic",InputDataA_GeneralAssumptions!AD150,"Not an input")</f>
      </c>
      <c r="AA61" s="504" t="n">
        <f aca="false">IF(InputDataA_GeneralAssumptions!$F$133="Automatic",InputDataA_GeneralAssumptions!AE150,"Not an input")</f>
      </c>
      <c r="AB61" s="504" t="n">
        <f aca="false">IF(InputDataA_GeneralAssumptions!$F$133="Automatic",InputDataA_GeneralAssumptions!AF150,"Not an input")</f>
      </c>
      <c r="AC61" s="504" t="n">
        <f aca="false">IF(InputDataA_GeneralAssumptions!$F$133="Automatic",InputDataA_GeneralAssumptions!AG150,"Not an input")</f>
      </c>
      <c r="AD61" s="504" t="n">
        <f aca="false">IF(InputDataA_GeneralAssumptions!$F$133="Automatic",InputDataA_GeneralAssumptions!AH150,"Not an input")</f>
      </c>
      <c r="AE61" s="504" t="n">
        <f aca="false">IF(InputDataA_GeneralAssumptions!$F$133="Automatic",InputDataA_GeneralAssumptions!AI150,"Not an input")</f>
      </c>
      <c r="AF61" s="504" t="n">
        <f aca="false">IF(InputDataA_GeneralAssumptions!$F$133="Automatic",InputDataA_GeneralAssumptions!AJ150,"Not an input")</f>
      </c>
      <c r="AG61" s="504" t="n">
        <f aca="false">IF(InputDataA_GeneralAssumptions!$F$133="Automatic",InputDataA_GeneralAssumptions!AK150,"Not an input")</f>
      </c>
      <c r="AH61" s="504" t="n">
        <f aca="false">IF(InputDataA_GeneralAssumptions!$F$133="Automatic",InputDataA_GeneralAssumptions!AL150,"Not an input")</f>
      </c>
      <c r="AI61" s="504" t="n">
        <f aca="false">IF(InputDataA_GeneralAssumptions!$F$133="Automatic",InputDataA_GeneralAssumptions!AM150,"Not an input")</f>
      </c>
      <c r="AJ61" s="504" t="n">
        <f aca="false">IF(InputDataA_GeneralAssumptions!$F$133="Automatic",InputDataA_GeneralAssumptions!AN150,"Not an input")</f>
      </c>
      <c r="AK61" s="504" t="n">
        <f aca="false">IF(InputDataA_GeneralAssumptions!$F$133="Automatic",InputDataA_GeneralAssumptions!AO150,"Not an input")</f>
      </c>
      <c r="AL61" s="504" t="n">
        <f aca="false">IF(InputDataA_GeneralAssumptions!$F$133="Automatic",InputDataA_GeneralAssumptions!AP150,"Not an input")</f>
      </c>
      <c r="AM61" s="504" t="n">
        <f aca="false">IF(InputDataA_GeneralAssumptions!$F$133="Automatic",InputDataA_GeneralAssumptions!AQ150,"Not an input")</f>
      </c>
      <c r="AN61" s="504" t="n">
        <f aca="false">IF(InputDataA_GeneralAssumptions!$F$133="Automatic",InputDataA_GeneralAssumptions!AR150,"Not an input")</f>
      </c>
      <c r="AO61" s="504" t="n">
        <f aca="false">IF(InputDataA_GeneralAssumptions!$F$133="Automatic",InputDataA_GeneralAssumptions!AS150,"Not an input")</f>
      </c>
      <c r="AP61" s="504" t="n">
        <f aca="false">IF(InputDataA_GeneralAssumptions!$F$133="Automatic",InputDataA_GeneralAssumptions!AT150,"Not an input")</f>
      </c>
      <c r="AQ61" s="504" t="n">
        <f aca="false">IF(InputDataA_GeneralAssumptions!$F$133="Automatic",InputDataA_GeneralAssumptions!AU150,"Not an input")</f>
      </c>
      <c r="AR61" s="504" t="n">
        <f aca="false">IF(InputDataA_GeneralAssumptions!$F$133="Automatic",InputDataA_GeneralAssumptions!AV150,"Not an input")</f>
      </c>
      <c r="AS61" s="504" t="n">
        <f aca="false">IF(InputDataA_GeneralAssumptions!$F$133="Automatic",InputDataA_GeneralAssumptions!AW150,"Not an input")</f>
      </c>
      <c r="AT61" s="504" t="n">
        <f aca="false">IF(InputDataA_GeneralAssumptions!$F$133="Automatic",InputDataA_GeneralAssumptions!AX150,"Not an input")</f>
      </c>
      <c r="AU61" s="504" t="n">
        <f aca="false">IF(InputDataA_GeneralAssumptions!$F$133="Automatic",InputDataA_GeneralAssumptions!AY150,"Not an input")</f>
      </c>
      <c r="AV61" s="504" t="n">
        <f aca="false">IF(InputDataA_GeneralAssumptions!$F$133="Automatic",InputDataA_GeneralAssumptions!AZ150,"Not an input")</f>
      </c>
      <c r="AW61" s="504" t="n">
        <f aca="false">IF(InputDataA_GeneralAssumptions!$F$133="Automatic",InputDataA_GeneralAssumptions!BA150,"Not an input")</f>
      </c>
      <c r="AX61" s="504" t="n">
        <f aca="false">IF(InputDataA_GeneralAssumptions!$F$133="Automatic",InputDataA_GeneralAssumptions!BB150,"Not an input")</f>
      </c>
      <c r="AY61" s="504" t="n">
        <f aca="false">IF(InputDataA_GeneralAssumptions!$F$133="Automatic",InputDataA_GeneralAssumptions!BC150,"Not an input")</f>
      </c>
      <c r="AZ61" s="504" t="n">
        <f aca="false">IF(InputDataA_GeneralAssumptions!$F$133="Automatic",InputDataA_GeneralAssumptions!BD150,"Not an input")</f>
      </c>
      <c r="BA61" s="504" t="n">
        <f aca="false">IF(InputDataA_GeneralAssumptions!$F$133="Automatic",InputDataA_GeneralAssumptions!BE150,"Not an input")</f>
      </c>
      <c r="BB61" s="504" t="n">
        <f aca="false">IF(InputDataA_GeneralAssumptions!$F$133="Automatic",InputDataA_GeneralAssumptions!BF150,"Not an input")</f>
      </c>
      <c r="BC61" s="504" t="n">
        <f aca="false">IF(InputDataA_GeneralAssumptions!$F$133="Automatic",InputDataA_GeneralAssumptions!BG150,"Not an input")</f>
      </c>
      <c r="BD61" s="504" t="n">
        <f aca="false">IF(InputDataA_GeneralAssumptions!$F$133="Automatic",InputDataA_GeneralAssumptions!BH150,"Not an input")</f>
      </c>
      <c r="BE61" s="504" t="n">
        <f aca="false">IF(InputDataA_GeneralAssumptions!$F$133="Automatic",InputDataA_GeneralAssumptions!BI150,"Not an input")</f>
      </c>
      <c r="BF61" s="504" t="n">
        <f aca="false">IF(InputDataA_GeneralAssumptions!$F$133="Automatic",InputDataA_GeneralAssumptions!BJ150,"Not an input")</f>
      </c>
      <c r="BG61" s="504" t="n">
        <f aca="false">IF(InputDataA_GeneralAssumptions!$F$133="Automatic",InputDataA_GeneralAssumptions!BK150,"Not an input")</f>
      </c>
      <c r="BH61" s="504" t="n">
        <f aca="false">IF(InputDataA_GeneralAssumptions!$F$133="Automatic",InputDataA_GeneralAssumptions!BL150,"Not an input")</f>
      </c>
      <c r="BI61" s="504" t="n">
        <f aca="false">IF(InputDataA_GeneralAssumptions!$F$133="Automatic",InputDataA_GeneralAssumptions!BM150,"Not an input")</f>
      </c>
      <c r="BJ61" s="504" t="n">
        <f aca="false">IF(InputDataA_GeneralAssumptions!$F$133="Automatic",InputDataA_GeneralAssumptions!BN150,"Not an input")</f>
      </c>
      <c r="BK61" s="504" t="n">
        <f aca="false">IF(InputDataA_GeneralAssumptions!$F$133="Automatic",InputDataA_GeneralAssumptions!BO150,"Not an input")</f>
      </c>
      <c r="BL61" s="504" t="n">
        <f aca="false">IF(InputDataA_GeneralAssumptions!$F$133="Automatic",InputDataA_GeneralAssumptions!BP150,"Not an input")</f>
      </c>
      <c r="BM61" s="504" t="n">
        <f aca="false">IF(InputDataA_GeneralAssumptions!$F$133="Automatic",InputDataA_GeneralAssumptions!BQ150,"Not an input")</f>
      </c>
      <c r="BN61" s="504" t="n">
        <f aca="false">IF(InputDataA_GeneralAssumptions!$F$133="Automatic",InputDataA_GeneralAssumptions!BR150,"Not an input")</f>
      </c>
      <c r="BO61" s="504" t="n">
        <f aca="false">IF(InputDataA_GeneralAssumptions!$F$133="Automatic",InputDataA_GeneralAssumptions!BS150,"Not an input")</f>
      </c>
      <c r="BP61" s="504" t="n">
        <f aca="false">IF(InputDataA_GeneralAssumptions!$F$133="Automatic",InputDataA_GeneralAssumptions!BT150,"Not an input")</f>
      </c>
      <c r="BQ61" s="504" t="n">
        <f aca="false">IF(InputDataA_GeneralAssumptions!$F$133="Automatic",InputDataA_GeneralAssumptions!BU150,"Not an input")</f>
      </c>
      <c r="BR61" s="504" t="n">
        <f aca="false">IF(InputDataA_GeneralAssumptions!$F$133="Automatic",InputDataA_GeneralAssumptions!BV150,"Not an input")</f>
      </c>
      <c r="BS61" s="504" t="n">
        <f aca="false">IF(InputDataA_GeneralAssumptions!$F$133="Automatic",InputDataA_GeneralAssumptions!BW150,"Not an input")</f>
      </c>
    </row>
    <row r="62" customFormat="false" ht="15.75" hidden="false" customHeight="false" outlineLevel="0" collapsed="false">
      <c r="C62" s="524" t="s">
        <v>1554</v>
      </c>
      <c r="D62" s="512" t="s">
        <v>1555</v>
      </c>
      <c r="E62" s="504" t="n">
        <f aca="false">IF(InputDataA_GeneralAssumptions!$F$133="Automatic",SQRT(2)*NORMSINV(0.5*(E61+1)),"Not an input")</f>
      </c>
      <c r="F62" s="504" t="n">
        <f aca="false">IF(InputDataA_GeneralAssumptions!$F$133="Automatic",SQRT(2)*NORMSINV(0.5*(F61+1)),"Not an input")</f>
      </c>
      <c r="G62" s="504" t="n">
        <f aca="false">IF(InputDataA_GeneralAssumptions!$F$133="Automatic",SQRT(2)*NORMSINV(0.5*(G61+1)),"Not an input")</f>
      </c>
      <c r="H62" s="504" t="n">
        <f aca="false">IF(InputDataA_GeneralAssumptions!$F$133="Automatic",SQRT(2)*NORMSINV(0.5*(H61+1)),"Not an input")</f>
      </c>
      <c r="I62" s="504" t="n">
        <f aca="false">IF(InputDataA_GeneralAssumptions!$F$133="Automatic",SQRT(2)*NORMSINV(0.5*(I61+1)),"Not an input")</f>
      </c>
      <c r="J62" s="504" t="n">
        <f aca="false">IF(InputDataA_GeneralAssumptions!$F$133="Automatic",SQRT(2)*NORMSINV(0.5*(J61+1)),"Not an input")</f>
      </c>
      <c r="K62" s="504" t="n">
        <f aca="false">IF(InputDataA_GeneralAssumptions!$F$133="Automatic",SQRT(2)*NORMSINV(0.5*(K61+1)),"Not an input")</f>
      </c>
      <c r="L62" s="504" t="n">
        <f aca="false">IF(InputDataA_GeneralAssumptions!$F$133="Automatic",SQRT(2)*NORMSINV(0.5*(L61+1)),"Not an input")</f>
      </c>
      <c r="M62" s="504" t="n">
        <f aca="false">IF(InputDataA_GeneralAssumptions!$F$133="Automatic",SQRT(2)*NORMSINV(0.5*(M61+1)),"Not an input")</f>
      </c>
      <c r="N62" s="504" t="n">
        <f aca="false">IF(InputDataA_GeneralAssumptions!$F$133="Automatic",SQRT(2)*NORMSINV(0.5*(N61+1)),"Not an input")</f>
      </c>
      <c r="O62" s="504" t="n">
        <f aca="false">IF(InputDataA_GeneralAssumptions!$F$133="Automatic",SQRT(2)*NORMSINV(0.5*(O61+1)),"Not an input")</f>
      </c>
      <c r="P62" s="504" t="n">
        <f aca="false">IF(InputDataA_GeneralAssumptions!$F$133="Automatic",SQRT(2)*NORMSINV(0.5*(P61+1)),"Not an input")</f>
      </c>
      <c r="Q62" s="504" t="n">
        <f aca="false">IF(InputDataA_GeneralAssumptions!$F$133="Automatic",SQRT(2)*NORMSINV(0.5*(Q61+1)),"Not an input")</f>
      </c>
      <c r="R62" s="504" t="n">
        <f aca="false">IF(InputDataA_GeneralAssumptions!$F$133="Automatic",SQRT(2)*NORMSINV(0.5*(R61+1)),"Not an input")</f>
      </c>
      <c r="S62" s="504" t="n">
        <f aca="false">IF(InputDataA_GeneralAssumptions!$F$133="Automatic",SQRT(2)*NORMSINV(0.5*(S61+1)),"Not an input")</f>
      </c>
      <c r="T62" s="504" t="n">
        <f aca="false">IF(InputDataA_GeneralAssumptions!$F$133="Automatic",SQRT(2)*NORMSINV(0.5*(T61+1)),"Not an input")</f>
      </c>
      <c r="U62" s="504" t="n">
        <f aca="false">IF(InputDataA_GeneralAssumptions!$F$133="Automatic",SQRT(2)*NORMSINV(0.5*(U61+1)),"Not an input")</f>
      </c>
      <c r="V62" s="504" t="n">
        <f aca="false">IF(InputDataA_GeneralAssumptions!$F$133="Automatic",SQRT(2)*NORMSINV(0.5*(V61+1)),"Not an input")</f>
      </c>
      <c r="W62" s="504" t="n">
        <f aca="false">IF(InputDataA_GeneralAssumptions!$F$133="Automatic",SQRT(2)*NORMSINV(0.5*(W61+1)),"Not an input")</f>
      </c>
      <c r="X62" s="504" t="n">
        <f aca="false">IF(InputDataA_GeneralAssumptions!$F$133="Automatic",SQRT(2)*NORMSINV(0.5*(X61+1)),"Not an input")</f>
      </c>
      <c r="Y62" s="504" t="n">
        <f aca="false">IF(InputDataA_GeneralAssumptions!$F$133="Automatic",SQRT(2)*NORMSINV(0.5*(Y61+1)),"Not an input")</f>
      </c>
      <c r="Z62" s="504" t="n">
        <f aca="false">IF(InputDataA_GeneralAssumptions!$F$133="Automatic",SQRT(2)*NORMSINV(0.5*(Z61+1)),"Not an input")</f>
      </c>
      <c r="AA62" s="504" t="n">
        <f aca="false">IF(InputDataA_GeneralAssumptions!$F$133="Automatic",SQRT(2)*NORMSINV(0.5*(AA61+1)),"Not an input")</f>
      </c>
      <c r="AB62" s="504" t="n">
        <f aca="false">IF(InputDataA_GeneralAssumptions!$F$133="Automatic",SQRT(2)*NORMSINV(0.5*(AB61+1)),"Not an input")</f>
      </c>
      <c r="AC62" s="504" t="n">
        <f aca="false">IF(InputDataA_GeneralAssumptions!$F$133="Automatic",SQRT(2)*NORMSINV(0.5*(AC61+1)),"Not an input")</f>
      </c>
      <c r="AD62" s="504" t="n">
        <f aca="false">IF(InputDataA_GeneralAssumptions!$F$133="Automatic",SQRT(2)*NORMSINV(0.5*(AD61+1)),"Not an input")</f>
      </c>
      <c r="AE62" s="504" t="n">
        <f aca="false">IF(InputDataA_GeneralAssumptions!$F$133="Automatic",SQRT(2)*NORMSINV(0.5*(AE61+1)),"Not an input")</f>
      </c>
      <c r="AF62" s="504" t="n">
        <f aca="false">IF(InputDataA_GeneralAssumptions!$F$133="Automatic",SQRT(2)*NORMSINV(0.5*(AF61+1)),"Not an input")</f>
      </c>
      <c r="AG62" s="504" t="n">
        <f aca="false">IF(InputDataA_GeneralAssumptions!$F$133="Automatic",SQRT(2)*NORMSINV(0.5*(AG61+1)),"Not an input")</f>
      </c>
      <c r="AH62" s="504" t="n">
        <f aca="false">IF(InputDataA_GeneralAssumptions!$F$133="Automatic",SQRT(2)*NORMSINV(0.5*(AH61+1)),"Not an input")</f>
      </c>
      <c r="AI62" s="504" t="n">
        <f aca="false">IF(InputDataA_GeneralAssumptions!$F$133="Automatic",SQRT(2)*NORMSINV(0.5*(AI61+1)),"Not an input")</f>
      </c>
      <c r="AJ62" s="504" t="n">
        <f aca="false">IF(InputDataA_GeneralAssumptions!$F$133="Automatic",SQRT(2)*NORMSINV(0.5*(AJ61+1)),"Not an input")</f>
      </c>
      <c r="AK62" s="504" t="n">
        <f aca="false">IF(InputDataA_GeneralAssumptions!$F$133="Automatic",SQRT(2)*NORMSINV(0.5*(AK61+1)),"Not an input")</f>
      </c>
      <c r="AL62" s="504" t="n">
        <f aca="false">IF(InputDataA_GeneralAssumptions!$F$133="Automatic",SQRT(2)*NORMSINV(0.5*(AL61+1)),"Not an input")</f>
      </c>
      <c r="AM62" s="504" t="n">
        <f aca="false">IF(InputDataA_GeneralAssumptions!$F$133="Automatic",SQRT(2)*NORMSINV(0.5*(AM61+1)),"Not an input")</f>
      </c>
      <c r="AN62" s="504" t="n">
        <f aca="false">IF(InputDataA_GeneralAssumptions!$F$133="Automatic",SQRT(2)*NORMSINV(0.5*(AN61+1)),"Not an input")</f>
      </c>
      <c r="AO62" s="580" t="n">
        <f aca="false">IF(InputDataA_GeneralAssumptions!$F$133="Automatic",SQRT(2)*NORMSINV(0.5*(AO61+1)),"Not an input")</f>
      </c>
      <c r="AP62" s="580" t="n">
        <f aca="false">IF(InputDataA_GeneralAssumptions!$F$133="Automatic",SQRT(2)*NORMSINV(0.5*(AP61+1)),"Not an input")</f>
      </c>
      <c r="AQ62" s="580" t="n">
        <f aca="false">IF(InputDataA_GeneralAssumptions!$F$133="Automatic",SQRT(2)*NORMSINV(0.5*(AQ61+1)),"Not an input")</f>
      </c>
      <c r="AR62" s="580" t="n">
        <f aca="false">IF(InputDataA_GeneralAssumptions!$F$133="Automatic",SQRT(2)*NORMSINV(0.5*(AR61+1)),"Not an input")</f>
      </c>
      <c r="AS62" s="580" t="n">
        <f aca="false">IF(InputDataA_GeneralAssumptions!$F$133="Automatic",SQRT(2)*NORMSINV(0.5*(AS61+1)),"Not an input")</f>
      </c>
      <c r="AT62" s="580" t="n">
        <f aca="false">IF(InputDataA_GeneralAssumptions!$F$133="Automatic",SQRT(2)*NORMSINV(0.5*(AT61+1)),"Not an input")</f>
      </c>
      <c r="AU62" s="580" t="n">
        <f aca="false">IF(InputDataA_GeneralAssumptions!$F$133="Automatic",SQRT(2)*NORMSINV(0.5*(AU61+1)),"Not an input")</f>
      </c>
      <c r="AV62" s="580" t="n">
        <f aca="false">IF(InputDataA_GeneralAssumptions!$F$133="Automatic",SQRT(2)*NORMSINV(0.5*(AV61+1)),"Not an input")</f>
      </c>
      <c r="AW62" s="580" t="n">
        <f aca="false">IF(InputDataA_GeneralAssumptions!$F$133="Automatic",SQRT(2)*NORMSINV(0.5*(AW61+1)),"Not an input")</f>
      </c>
      <c r="AX62" s="580" t="n">
        <f aca="false">IF(InputDataA_GeneralAssumptions!$F$133="Automatic",SQRT(2)*NORMSINV(0.5*(AX61+1)),"Not an input")</f>
      </c>
      <c r="AY62" s="580" t="n">
        <f aca="false">IF(InputDataA_GeneralAssumptions!$F$133="Automatic",SQRT(2)*NORMSINV(0.5*(AY61+1)),"Not an input")</f>
      </c>
      <c r="AZ62" s="580" t="n">
        <f aca="false">IF(InputDataA_GeneralAssumptions!$F$133="Automatic",SQRT(2)*NORMSINV(0.5*(AZ61+1)),"Not an input")</f>
      </c>
      <c r="BA62" s="580" t="n">
        <f aca="false">IF(InputDataA_GeneralAssumptions!$F$133="Automatic",SQRT(2)*NORMSINV(0.5*(BA61+1)),"Not an input")</f>
      </c>
      <c r="BB62" s="580" t="n">
        <f aca="false">IF(InputDataA_GeneralAssumptions!$F$133="Automatic",SQRT(2)*NORMSINV(0.5*(BB61+1)),"Not an input")</f>
      </c>
      <c r="BC62" s="580" t="n">
        <f aca="false">IF(InputDataA_GeneralAssumptions!$F$133="Automatic",SQRT(2)*NORMSINV(0.5*(BC61+1)),"Not an input")</f>
      </c>
      <c r="BD62" s="580" t="n">
        <f aca="false">IF(InputDataA_GeneralAssumptions!$F$133="Automatic",SQRT(2)*NORMSINV(0.5*(BD61+1)),"Not an input")</f>
      </c>
      <c r="BE62" s="580" t="n">
        <f aca="false">IF(InputDataA_GeneralAssumptions!$F$133="Automatic",SQRT(2)*NORMSINV(0.5*(BE61+1)),"Not an input")</f>
      </c>
      <c r="BF62" s="580" t="n">
        <f aca="false">IF(InputDataA_GeneralAssumptions!$F$133="Automatic",SQRT(2)*NORMSINV(0.5*(BF61+1)),"Not an input")</f>
      </c>
      <c r="BG62" s="580" t="n">
        <f aca="false">IF(InputDataA_GeneralAssumptions!$F$133="Automatic",SQRT(2)*NORMSINV(0.5*(BG61+1)),"Not an input")</f>
      </c>
      <c r="BH62" s="580" t="n">
        <f aca="false">IF(InputDataA_GeneralAssumptions!$F$133="Automatic",SQRT(2)*NORMSINV(0.5*(BH61+1)),"Not an input")</f>
      </c>
      <c r="BI62" s="580" t="n">
        <f aca="false">IF(InputDataA_GeneralAssumptions!$F$133="Automatic",SQRT(2)*NORMSINV(0.5*(BI61+1)),"Not an input")</f>
      </c>
      <c r="BJ62" s="580" t="n">
        <f aca="false">IF(InputDataA_GeneralAssumptions!$F$133="Automatic",SQRT(2)*NORMSINV(0.5*(BJ61+1)),"Not an input")</f>
      </c>
      <c r="BK62" s="580" t="n">
        <f aca="false">IF(InputDataA_GeneralAssumptions!$F$133="Automatic",SQRT(2)*NORMSINV(0.5*(BK61+1)),"Not an input")</f>
      </c>
      <c r="BL62" s="580" t="n">
        <f aca="false">IF(InputDataA_GeneralAssumptions!$F$133="Automatic",SQRT(2)*NORMSINV(0.5*(BL61+1)),"Not an input")</f>
      </c>
      <c r="BM62" s="580" t="n">
        <f aca="false">IF(InputDataA_GeneralAssumptions!$F$133="Automatic",SQRT(2)*NORMSINV(0.5*(BM61+1)),"Not an input")</f>
      </c>
      <c r="BN62" s="580" t="n">
        <f aca="false">IF(InputDataA_GeneralAssumptions!$F$133="Automatic",SQRT(2)*NORMSINV(0.5*(BN61+1)),"Not an input")</f>
      </c>
      <c r="BO62" s="580" t="n">
        <f aca="false">IF(InputDataA_GeneralAssumptions!$F$133="Automatic",SQRT(2)*NORMSINV(0.5*(BO61+1)),"Not an input")</f>
      </c>
      <c r="BP62" s="580" t="n">
        <f aca="false">IF(InputDataA_GeneralAssumptions!$F$133="Automatic",SQRT(2)*NORMSINV(0.5*(BP61+1)),"Not an input")</f>
      </c>
      <c r="BQ62" s="580" t="n">
        <f aca="false">IF(InputDataA_GeneralAssumptions!$F$133="Automatic",SQRT(2)*NORMSINV(0.5*(BQ61+1)),"Not an input")</f>
      </c>
      <c r="BR62" s="580" t="n">
        <f aca="false">IF(InputDataA_GeneralAssumptions!$F$133="Automatic",SQRT(2)*NORMSINV(0.5*(BR61+1)),"Not an input")</f>
      </c>
      <c r="BS62" s="580" t="n">
        <f aca="false">IF(InputDataA_GeneralAssumptions!$F$133="Automatic",SQRT(2)*NORMSINV(0.5*(BS61+1)),"Not an input")</f>
      </c>
    </row>
    <row r="63" customFormat="false" ht="15.75" hidden="false" customHeight="false" outlineLevel="0" collapsed="false">
      <c r="C63" s="524" t="s">
        <v>1556</v>
      </c>
      <c r="D63" s="512" t="s">
        <v>1557</v>
      </c>
      <c r="E63" s="504" t="n">
        <f aca="false">IF(InputDataA_GeneralAssumptions!$F$133="Automatic",LN($D$66)-E62*NORMSINV(E65),"Not an input")</f>
      </c>
      <c r="F63" s="504" t="n">
        <f aca="false">IF(InputDataA_GeneralAssumptions!$F$133="Automatic",E63+LN(1+F23)-0.5*(F62^2-E62^2),"Not an input")</f>
      </c>
      <c r="G63" s="504" t="n">
        <f aca="false">IF(InputDataA_GeneralAssumptions!$F$133="Automatic",F63+LN(1+G23)-0.5*(G62^2-F62^2),"Not an input")</f>
      </c>
      <c r="H63" s="504" t="n">
        <f aca="false">IF(InputDataA_GeneralAssumptions!$F$133="Automatic",G63+LN(1+H23)-0.5*(H62^2-G62^2),"Not an input")</f>
      </c>
      <c r="I63" s="504" t="n">
        <f aca="false">IF(InputDataA_GeneralAssumptions!$F$133="Automatic",H63+LN(1+I23)-0.5*(I62^2-H62^2),"Not an input")</f>
      </c>
      <c r="J63" s="504" t="n">
        <f aca="false">IF(InputDataA_GeneralAssumptions!$F$133="Automatic",I63+LN(1+J23)-0.5*(J62^2-I62^2),"Not an input")</f>
      </c>
      <c r="K63" s="504" t="n">
        <f aca="false">IF(InputDataA_GeneralAssumptions!$F$133="Automatic",J63+LN(1+K23)-0.5*(K62^2-J62^2),"Not an input")</f>
      </c>
      <c r="L63" s="504" t="n">
        <f aca="false">IF(InputDataA_GeneralAssumptions!$F$133="Automatic",K63+LN(1+L23)-0.5*(L62^2-K62^2),"Not an input")</f>
      </c>
      <c r="M63" s="504" t="n">
        <f aca="false">IF(InputDataA_GeneralAssumptions!$F$133="Automatic",L63+LN(1+M23)-0.5*(M62^2-L62^2),"Not an input")</f>
      </c>
      <c r="N63" s="504" t="n">
        <f aca="false">IF(InputDataA_GeneralAssumptions!$F$133="Automatic",M63+LN(1+N23)-0.5*(N62^2-M62^2),"Not an input")</f>
      </c>
      <c r="O63" s="504" t="n">
        <f aca="false">IF(InputDataA_GeneralAssumptions!$F$133="Automatic",N63+LN(1+O23)-0.5*(O62^2-N62^2),"Not an input")</f>
      </c>
      <c r="P63" s="504" t="n">
        <f aca="false">IF(InputDataA_GeneralAssumptions!$F$133="Automatic",O63+LN(1+P23)-0.5*(P62^2-O62^2),"Not an input")</f>
      </c>
      <c r="Q63" s="504" t="n">
        <f aca="false">IF(InputDataA_GeneralAssumptions!$F$133="Automatic",P63+LN(1+Q23)-0.5*(Q62^2-P62^2),"Not an input")</f>
      </c>
      <c r="R63" s="504" t="n">
        <f aca="false">IF(InputDataA_GeneralAssumptions!$F$133="Automatic",Q63+LN(1+R23)-0.5*(R62^2-Q62^2),"Not an input")</f>
      </c>
      <c r="S63" s="504" t="n">
        <f aca="false">IF(InputDataA_GeneralAssumptions!$F$133="Automatic",R63+LN(1+S23)-0.5*(S62^2-R62^2),"Not an input")</f>
      </c>
      <c r="T63" s="504" t="n">
        <f aca="false">IF(InputDataA_GeneralAssumptions!$F$133="Automatic",S63+LN(1+T23)-0.5*(T62^2-S62^2),"Not an input")</f>
      </c>
      <c r="U63" s="504" t="n">
        <f aca="false">IF(InputDataA_GeneralAssumptions!$F$133="Automatic",T63+LN(1+U23)-0.5*(U62^2-T62^2),"Not an input")</f>
      </c>
      <c r="V63" s="504" t="n">
        <f aca="false">IF(InputDataA_GeneralAssumptions!$F$133="Automatic",U63+LN(1+V23)-0.5*(V62^2-U62^2),"Not an input")</f>
      </c>
      <c r="W63" s="504" t="n">
        <f aca="false">IF(InputDataA_GeneralAssumptions!$F$133="Automatic",V63+LN(1+W23)-0.5*(W62^2-V62^2),"Not an input")</f>
      </c>
      <c r="X63" s="504" t="n">
        <f aca="false">IF(InputDataA_GeneralAssumptions!$F$133="Automatic",W63+LN(1+X23)-0.5*(X62^2-W62^2),"Not an input")</f>
      </c>
      <c r="Y63" s="504" t="n">
        <f aca="false">IF(InputDataA_GeneralAssumptions!$F$133="Automatic",X63+LN(1+Y23)-0.5*(Y62^2-X62^2),"Not an input")</f>
      </c>
      <c r="Z63" s="504" t="n">
        <f aca="false">IF(InputDataA_GeneralAssumptions!$F$133="Automatic",Y63+LN(1+Z23)-0.5*(Z62^2-Y62^2),"Not an input")</f>
      </c>
      <c r="AA63" s="504" t="n">
        <f aca="false">IF(InputDataA_GeneralAssumptions!$F$133="Automatic",Z63+LN(1+AA23)-0.5*(AA62^2-Z62^2),"Not an input")</f>
      </c>
      <c r="AB63" s="504" t="n">
        <f aca="false">IF(InputDataA_GeneralAssumptions!$F$133="Automatic",AA63+LN(1+AB23)-0.5*(AB62^2-AA62^2),"Not an input")</f>
      </c>
      <c r="AC63" s="504" t="n">
        <f aca="false">IF(InputDataA_GeneralAssumptions!$F$133="Automatic",AB63+LN(1+AC23)-0.5*(AC62^2-AB62^2),"Not an input")</f>
      </c>
      <c r="AD63" s="504" t="n">
        <f aca="false">IF(InputDataA_GeneralAssumptions!$F$133="Automatic",AC63+LN(1+AD23)-0.5*(AD62^2-AC62^2),"Not an input")</f>
      </c>
      <c r="AE63" s="504" t="n">
        <f aca="false">IF(InputDataA_GeneralAssumptions!$F$133="Automatic",AD63+LN(1+AE23)-0.5*(AE62^2-AD62^2),"Not an input")</f>
      </c>
      <c r="AF63" s="504" t="n">
        <f aca="false">IF(InputDataA_GeneralAssumptions!$F$133="Automatic",AE63+LN(1+AF23)-0.5*(AF62^2-AE62^2),"Not an input")</f>
      </c>
      <c r="AG63" s="504" t="n">
        <f aca="false">IF(InputDataA_GeneralAssumptions!$F$133="Automatic",AF63+LN(1+AG23)-0.5*(AG62^2-AF62^2),"Not an input")</f>
      </c>
      <c r="AH63" s="504" t="n">
        <f aca="false">IF(InputDataA_GeneralAssumptions!$F$133="Automatic",AG63+LN(1+AH23)-0.5*(AH62^2-AG62^2),"Not an input")</f>
      </c>
      <c r="AI63" s="504" t="n">
        <f aca="false">IF(InputDataA_GeneralAssumptions!$F$133="Automatic",AH63+LN(1+AI23)-0.5*(AI62^2-AH62^2),"Not an input")</f>
      </c>
      <c r="AJ63" s="504" t="n">
        <f aca="false">IF(InputDataA_GeneralAssumptions!$F$133="Automatic",AI63+LN(1+AJ23)-0.5*(AJ62^2-AI62^2),"Not an input")</f>
      </c>
      <c r="AK63" s="504" t="e">
        <f aca="false">IF(InputDataA_GeneralAssumptions!$F$133="Automatic",AJ63+LN(1+AK23)-0.5*(AK62^2-AJ62^2),"Not an input")</f>
      </c>
      <c r="AL63" s="504" t="e">
        <f aca="false">IF(InputDataA_GeneralAssumptions!$F$133="Automatic",AK63+LN(1+AL23)-0.5*(AL62^2-AK62^2),"Not an input")</f>
      </c>
      <c r="AM63" s="504" t="e">
        <f aca="false">IF(InputDataA_GeneralAssumptions!$F$133="Automatic",AL63+LN(1+AM23)-0.5*(AM62^2-AL62^2),"Not an input")</f>
      </c>
      <c r="AN63" s="504" t="e">
        <f aca="false">IF(InputDataA_GeneralAssumptions!$F$133="Automatic",AM63+LN(1+AN23)-0.5*(AN62^2-AM62^2),"Not an input")</f>
      </c>
      <c r="AO63" s="504" t="e">
        <f aca="false">IF(InputDataA_GeneralAssumptions!$F$133="Automatic",AN63+LN(1+AO23)-0.5*(AO62^2-AN62^2),"Not an input")</f>
      </c>
      <c r="AP63" s="504" t="e">
        <f aca="false">IF(InputDataA_GeneralAssumptions!$F$133="Automatic",AO63+LN(1+AP23)-0.5*(AP62^2-AO62^2),"Not an input")</f>
      </c>
      <c r="AQ63" s="504" t="e">
        <f aca="false">IF(InputDataA_GeneralAssumptions!$F$133="Automatic",AP63+LN(1+AQ23)-0.5*(AQ62^2-AP62^2),"Not an input")</f>
      </c>
      <c r="AR63" s="504" t="e">
        <f aca="false">IF(InputDataA_GeneralAssumptions!$F$133="Automatic",AQ63+LN(1+AR23)-0.5*(AR62^2-AQ62^2),"Not an input")</f>
      </c>
      <c r="AS63" s="504" t="e">
        <f aca="false">IF(InputDataA_GeneralAssumptions!$F$133="Automatic",AR63+LN(1+AS23)-0.5*(AS62^2-AR62^2),"Not an input")</f>
      </c>
      <c r="AT63" s="504" t="e">
        <f aca="false">IF(InputDataA_GeneralAssumptions!$F$133="Automatic",AS63+LN(1+AT23)-0.5*(AT62^2-AS62^2),"Not an input")</f>
      </c>
      <c r="AU63" s="504" t="e">
        <f aca="false">IF(InputDataA_GeneralAssumptions!$F$133="Automatic",AT63+LN(1+AU23)-0.5*(AU62^2-AT62^2),"Not an input")</f>
      </c>
      <c r="AV63" s="504" t="e">
        <f aca="false">IF(InputDataA_GeneralAssumptions!$F$133="Automatic",AU63+LN(1+AV23)-0.5*(AV62^2-AU62^2),"Not an input")</f>
      </c>
      <c r="AW63" s="504" t="e">
        <f aca="false">IF(InputDataA_GeneralAssumptions!$F$133="Automatic",AV63+LN(1+AW23)-0.5*(AW62^2-AV62^2),"Not an input")</f>
      </c>
      <c r="AX63" s="504" t="e">
        <f aca="false">IF(InputDataA_GeneralAssumptions!$F$133="Automatic",AW63+LN(1+AX23)-0.5*(AX62^2-AW62^2),"Not an input")</f>
      </c>
      <c r="AY63" s="504" t="e">
        <f aca="false">IF(InputDataA_GeneralAssumptions!$F$133="Automatic",AX63+LN(1+AY23)-0.5*(AY62^2-AX62^2),"Not an input")</f>
      </c>
      <c r="AZ63" s="504" t="e">
        <f aca="false">IF(InputDataA_GeneralAssumptions!$F$133="Automatic",AY63+LN(1+AZ23)-0.5*(AZ62^2-AY62^2),"Not an input")</f>
      </c>
      <c r="BA63" s="504" t="e">
        <f aca="false">IF(InputDataA_GeneralAssumptions!$F$133="Automatic",AZ63+LN(1+BA23)-0.5*(BA62^2-AZ62^2),"Not an input")</f>
      </c>
      <c r="BB63" s="504" t="e">
        <f aca="false">IF(InputDataA_GeneralAssumptions!$F$133="Automatic",BA63+LN(1+BB23)-0.5*(BB62^2-BA62^2),"Not an input")</f>
      </c>
      <c r="BC63" s="504" t="e">
        <f aca="false">IF(InputDataA_GeneralAssumptions!$F$133="Automatic",BB63+LN(1+BC23)-0.5*(BC62^2-BB62^2),"Not an input")</f>
      </c>
      <c r="BD63" s="504" t="e">
        <f aca="false">IF(InputDataA_GeneralAssumptions!$F$133="Automatic",BC63+LN(1+BD23)-0.5*(BD62^2-BC62^2),"Not an input")</f>
      </c>
      <c r="BE63" s="504" t="e">
        <f aca="false">IF(InputDataA_GeneralAssumptions!$F$133="Automatic",BD63+LN(1+BE23)-0.5*(BE62^2-BD62^2),"Not an input")</f>
      </c>
      <c r="BF63" s="504" t="e">
        <f aca="false">IF(InputDataA_GeneralAssumptions!$F$133="Automatic",BE63+LN(1+BF23)-0.5*(BF62^2-BE62^2),"Not an input")</f>
      </c>
      <c r="BG63" s="504" t="e">
        <f aca="false">IF(InputDataA_GeneralAssumptions!$F$133="Automatic",BF63+LN(1+BG23)-0.5*(BG62^2-BF62^2),"Not an input")</f>
      </c>
      <c r="BH63" s="504" t="e">
        <f aca="false">IF(InputDataA_GeneralAssumptions!$F$133="Automatic",BG63+LN(1+BH23)-0.5*(BH62^2-BG62^2),"Not an input")</f>
      </c>
      <c r="BI63" s="504" t="e">
        <f aca="false">IF(InputDataA_GeneralAssumptions!$F$133="Automatic",BH63+LN(1+BI23)-0.5*(BI62^2-BH62^2),"Not an input")</f>
      </c>
      <c r="BJ63" s="504" t="e">
        <f aca="false">IF(InputDataA_GeneralAssumptions!$F$133="Automatic",BI63+LN(1+BJ23)-0.5*(BJ62^2-BI62^2),"Not an input")</f>
      </c>
      <c r="BK63" s="504" t="e">
        <f aca="false">IF(InputDataA_GeneralAssumptions!$F$133="Automatic",BJ63+LN(1+BK23)-0.5*(BK62^2-BJ62^2),"Not an input")</f>
      </c>
      <c r="BL63" s="504" t="e">
        <f aca="false">IF(InputDataA_GeneralAssumptions!$F$133="Automatic",BK63+LN(1+BL23)-0.5*(BL62^2-BK62^2),"Not an input")</f>
      </c>
      <c r="BM63" s="504" t="e">
        <f aca="false">IF(InputDataA_GeneralAssumptions!$F$133="Automatic",BL63+LN(1+BM23)-0.5*(BM62^2-BL62^2),"Not an input")</f>
      </c>
      <c r="BN63" s="504" t="e">
        <f aca="false">IF(InputDataA_GeneralAssumptions!$F$133="Automatic",BM63+LN(1+BN23)-0.5*(BN62^2-BM62^2),"Not an input")</f>
      </c>
      <c r="BO63" s="504" t="e">
        <f aca="false">IF(InputDataA_GeneralAssumptions!$F$133="Automatic",BN63+LN(1+BO23)-0.5*(BO62^2-BN62^2),"Not an input")</f>
      </c>
      <c r="BP63" s="504" t="e">
        <f aca="false">IF(InputDataA_GeneralAssumptions!$F$133="Automatic",BO63+LN(1+BP23)-0.5*(BP62^2-BO62^2),"Not an input")</f>
      </c>
      <c r="BQ63" s="504" t="e">
        <f aca="false">IF(InputDataA_GeneralAssumptions!$F$133="Automatic",BP63+LN(1+BQ23)-0.5*(BQ62^2-BP62^2),"Not an input")</f>
      </c>
      <c r="BR63" s="504" t="e">
        <f aca="false">IF(InputDataA_GeneralAssumptions!$F$133="Automatic",BQ63+LN(1+BR23)-0.5*(BR62^2-BQ62^2),"Not an input")</f>
      </c>
      <c r="BS63" s="504" t="e">
        <f aca="false">IF(InputDataA_GeneralAssumptions!$F$133="Automatic",BR63+LN(1+BS23)-0.5*(BS62^2-BR62^2),"Not an input")</f>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c>
      <c r="F64" s="504" t="n">
        <f aca="false">IF(InputDataA_GeneralAssumptions!$F$133="Automatic",(1/F62)*NORMDIST((LN($D$66)-(F63))/F62,0,1,FALSE())/NORMSDIST((LN($D$66)-(F63))/F62),InputDataA_GeneralAssumptions!J135)</f>
      </c>
      <c r="G64" s="504" t="n">
        <f aca="false">IF(InputDataA_GeneralAssumptions!$F$133="Automatic",(1/G62)*NORMDIST((LN($D$66)-(G63))/G62,0,1,FALSE())/NORMSDIST((LN($D$66)-(G63))/G62),InputDataA_GeneralAssumptions!K135)</f>
      </c>
      <c r="H64" s="504" t="n">
        <f aca="false">IF(InputDataA_GeneralAssumptions!$F$133="Automatic",(1/H62)*NORMDIST((LN($D$66)-(H63))/H62,0,1,FALSE())/NORMSDIST((LN($D$66)-(H63))/H62),InputDataA_GeneralAssumptions!L135)</f>
      </c>
      <c r="I64" s="504" t="n">
        <f aca="false">IF(InputDataA_GeneralAssumptions!$F$133="Automatic",(1/I62)*NORMDIST((LN($D$66)-(I63))/I62,0,1,FALSE())/NORMSDIST((LN($D$66)-(I63))/I62),InputDataA_GeneralAssumptions!M135)</f>
      </c>
      <c r="J64" s="504" t="n">
        <f aca="false">IF(InputDataA_GeneralAssumptions!$F$133="Automatic",(1/J62)*NORMDIST((LN($D$66)-(J63))/J62,0,1,FALSE())/NORMSDIST((LN($D$66)-(J63))/J62),InputDataA_GeneralAssumptions!N135)</f>
      </c>
      <c r="K64" s="504" t="n">
        <f aca="false">IF(InputDataA_GeneralAssumptions!$F$133="Automatic",(1/K62)*NORMDIST((LN($D$66)-(K63))/K62,0,1,FALSE())/NORMSDIST((LN($D$66)-(K63))/K62),InputDataA_GeneralAssumptions!O135)</f>
      </c>
      <c r="L64" s="504" t="n">
        <f aca="false">IF(InputDataA_GeneralAssumptions!$F$133="Automatic",(1/L62)*NORMDIST((LN($D$66)-(L63))/L62,0,1,FALSE())/NORMSDIST((LN($D$66)-(L63))/L62),InputDataA_GeneralAssumptions!P135)</f>
      </c>
      <c r="M64" s="504" t="n">
        <f aca="false">IF(InputDataA_GeneralAssumptions!$F$133="Automatic",(1/M62)*NORMDIST((LN($D$66)-(M63))/M62,0,1,FALSE())/NORMSDIST((LN($D$66)-(M63))/M62),InputDataA_GeneralAssumptions!Q135)</f>
      </c>
      <c r="N64" s="504" t="n">
        <f aca="false">IF(InputDataA_GeneralAssumptions!$F$133="Automatic",(1/N62)*NORMDIST((LN($D$66)-(N63))/N62,0,1,FALSE())/NORMSDIST((LN($D$66)-(N63))/N62),InputDataA_GeneralAssumptions!R135)</f>
      </c>
      <c r="O64" s="504" t="n">
        <f aca="false">IF(InputDataA_GeneralAssumptions!$F$133="Automatic",(1/O62)*NORMDIST((LN($D$66)-(O63))/O62,0,1,FALSE())/NORMSDIST((LN($D$66)-(O63))/O62),InputDataA_GeneralAssumptions!S135)</f>
      </c>
      <c r="P64" s="504" t="n">
        <f aca="false">IF(InputDataA_GeneralAssumptions!$F$133="Automatic",(1/P62)*NORMDIST((LN($D$66)-(P63))/P62,0,1,FALSE())/NORMSDIST((LN($D$66)-(P63))/P62),InputDataA_GeneralAssumptions!T135)</f>
      </c>
      <c r="Q64" s="504" t="n">
        <f aca="false">IF(InputDataA_GeneralAssumptions!$F$133="Automatic",(1/Q62)*NORMDIST((LN($D$66)-(Q63))/Q62,0,1,FALSE())/NORMSDIST((LN($D$66)-(Q63))/Q62),InputDataA_GeneralAssumptions!U135)</f>
      </c>
      <c r="R64" s="504" t="n">
        <f aca="false">IF(InputDataA_GeneralAssumptions!$F$133="Automatic",(1/R62)*NORMDIST((LN($D$66)-(R63))/R62,0,1,FALSE())/NORMSDIST((LN($D$66)-(R63))/R62),InputDataA_GeneralAssumptions!V135)</f>
      </c>
      <c r="S64" s="504" t="n">
        <f aca="false">IF(InputDataA_GeneralAssumptions!$F$133="Automatic",(1/S62)*NORMDIST((LN($D$66)-(S63))/S62,0,1,FALSE())/NORMSDIST((LN($D$66)-(S63))/S62),InputDataA_GeneralAssumptions!W135)</f>
      </c>
      <c r="T64" s="504" t="n">
        <f aca="false">IF(InputDataA_GeneralAssumptions!$F$133="Automatic",(1/T62)*NORMDIST((LN($D$66)-(T63))/T62,0,1,FALSE())/NORMSDIST((LN($D$66)-(T63))/T62),InputDataA_GeneralAssumptions!X135)</f>
      </c>
      <c r="U64" s="504" t="n">
        <f aca="false">IF(InputDataA_GeneralAssumptions!$F$133="Automatic",(1/U62)*NORMDIST((LN($D$66)-(U63))/U62,0,1,FALSE())/NORMSDIST((LN($D$66)-(U63))/U62),InputDataA_GeneralAssumptions!Y135)</f>
      </c>
      <c r="V64" s="504" t="n">
        <f aca="false">IF(InputDataA_GeneralAssumptions!$F$133="Automatic",(1/V62)*NORMDIST((LN($D$66)-(V63))/V62,0,1,FALSE())/NORMSDIST((LN($D$66)-(V63))/V62),InputDataA_GeneralAssumptions!Z135)</f>
      </c>
      <c r="W64" s="504" t="n">
        <f aca="false">IF(InputDataA_GeneralAssumptions!$F$133="Automatic",(1/W62)*NORMDIST((LN($D$66)-(W63))/W62,0,1,FALSE())/NORMSDIST((LN($D$66)-(W63))/W62),InputDataA_GeneralAssumptions!AA135)</f>
      </c>
      <c r="X64" s="504" t="n">
        <f aca="false">IF(InputDataA_GeneralAssumptions!$F$133="Automatic",(1/X62)*NORMDIST((LN($D$66)-(X63))/X62,0,1,FALSE())/NORMSDIST((LN($D$66)-(X63))/X62),InputDataA_GeneralAssumptions!AB135)</f>
      </c>
      <c r="Y64" s="504" t="n">
        <f aca="false">IF(InputDataA_GeneralAssumptions!$F$133="Automatic",(1/Y62)*NORMDIST((LN($D$66)-(Y63))/Y62,0,1,FALSE())/NORMSDIST((LN($D$66)-(Y63))/Y62),InputDataA_GeneralAssumptions!AC135)</f>
      </c>
      <c r="Z64" s="504" t="n">
        <f aca="false">IF(InputDataA_GeneralAssumptions!$F$133="Automatic",(1/Z62)*NORMDIST((LN($D$66)-(Z63))/Z62,0,1,FALSE())/NORMSDIST((LN($D$66)-(Z63))/Z62),InputDataA_GeneralAssumptions!AD135)</f>
      </c>
      <c r="AA64" s="504" t="n">
        <f aca="false">IF(InputDataA_GeneralAssumptions!$F$133="Automatic",(1/AA62)*NORMDIST((LN($D$66)-(AA63))/AA62,0,1,FALSE())/NORMSDIST((LN($D$66)-(AA63))/AA62),InputDataA_GeneralAssumptions!AE135)</f>
      </c>
      <c r="AB64" s="504" t="n">
        <f aca="false">IF(InputDataA_GeneralAssumptions!$F$133="Automatic",(1/AB62)*NORMDIST((LN($D$66)-(AB63))/AB62,0,1,FALSE())/NORMSDIST((LN($D$66)-(AB63))/AB62),InputDataA_GeneralAssumptions!AF135)</f>
      </c>
      <c r="AC64" s="504" t="n">
        <f aca="false">IF(InputDataA_GeneralAssumptions!$F$133="Automatic",(1/AC62)*NORMDIST((LN($D$66)-(AC63))/AC62,0,1,FALSE())/NORMSDIST((LN($D$66)-(AC63))/AC62),InputDataA_GeneralAssumptions!AG135)</f>
      </c>
      <c r="AD64" s="504" t="n">
        <f aca="false">IF(InputDataA_GeneralAssumptions!$F$133="Automatic",(1/AD62)*NORMDIST((LN($D$66)-(AD63))/AD62,0,1,FALSE())/NORMSDIST((LN($D$66)-(AD63))/AD62),InputDataA_GeneralAssumptions!AH135)</f>
      </c>
      <c r="AE64" s="504" t="n">
        <f aca="false">IF(InputDataA_GeneralAssumptions!$F$133="Automatic",(1/AE62)*NORMDIST((LN($D$66)-(AE63))/AE62,0,1,FALSE())/NORMSDIST((LN($D$66)-(AE63))/AE62),InputDataA_GeneralAssumptions!AI135)</f>
      </c>
      <c r="AF64" s="504" t="n">
        <f aca="false">IF(InputDataA_GeneralAssumptions!$F$133="Automatic",(1/AF62)*NORMDIST((LN($D$66)-(AF63))/AF62,0,1,FALSE())/NORMSDIST((LN($D$66)-(AF63))/AF62),InputDataA_GeneralAssumptions!AJ135)</f>
      </c>
      <c r="AG64" s="504" t="n">
        <f aca="false">IF(InputDataA_GeneralAssumptions!$F$133="Automatic",(1/AG62)*NORMDIST((LN($D$66)-(AG63))/AG62,0,1,FALSE())/NORMSDIST((LN($D$66)-(AG63))/AG62),InputDataA_GeneralAssumptions!AK135)</f>
      </c>
      <c r="AH64" s="504" t="n">
        <f aca="false">IF(InputDataA_GeneralAssumptions!$F$133="Automatic",(1/AH62)*NORMDIST((LN($D$66)-(AH63))/AH62,0,1,FALSE())/NORMSDIST((LN($D$66)-(AH63))/AH62),InputDataA_GeneralAssumptions!AL135)</f>
      </c>
      <c r="AI64" s="504" t="n">
        <f aca="false">IF(InputDataA_GeneralAssumptions!$F$133="Automatic",(1/AI62)*NORMDIST((LN($D$66)-(AI63))/AI62,0,1,FALSE())/NORMSDIST((LN($D$66)-(AI63))/AI62),InputDataA_GeneralAssumptions!AM135)</f>
      </c>
      <c r="AJ64" s="504" t="n">
        <f aca="false">IF(InputDataA_GeneralAssumptions!$F$133="Automatic",(1/AJ62)*NORMDIST((LN($D$66)-(AJ63))/AJ62,0,1,FALSE())/NORMSDIST((LN($D$66)-(AJ63))/AJ62),InputDataA_GeneralAssumptions!AN135)</f>
      </c>
      <c r="AK64" s="504" t="e">
        <f aca="false">IF(InputDataA_GeneralAssumptions!$F$133="Automatic",(1/AK62)*NORMDIST((LN($D$66)-(AK63))/AK62,0,1,FALSE())/NORMSDIST((LN($D$66)-(AK63))/AK62),InputDataA_GeneralAssumptions!AO135)</f>
      </c>
      <c r="AL64" s="504" t="e">
        <f aca="false">IF(InputDataA_GeneralAssumptions!$F$133="Automatic",(1/AL62)*NORMDIST((LN($D$66)-(AL63))/AL62,0,1,FALSE())/NORMSDIST((LN($D$66)-(AL63))/AL62),InputDataA_GeneralAssumptions!AP135)</f>
      </c>
      <c r="AM64" s="504" t="e">
        <f aca="false">IF(InputDataA_GeneralAssumptions!$F$133="Automatic",(1/AM62)*NORMDIST((LN($D$66)-(AM63))/AM62,0,1,FALSE())/NORMSDIST((LN($D$66)-(AM63))/AM62),InputDataA_GeneralAssumptions!AQ135)</f>
      </c>
      <c r="AN64" s="504" t="e">
        <f aca="false">IF(InputDataA_GeneralAssumptions!$F$133="Automatic",(1/AN62)*NORMDIST((LN($D$66)-(AN63))/AN62,0,1,FALSE())/NORMSDIST((LN($D$66)-(AN63))/AN62),InputDataA_GeneralAssumptions!AR135)</f>
      </c>
      <c r="AO64" s="504" t="e">
        <f aca="false">IF(InputDataA_GeneralAssumptions!$F$133="Automatic",(1/AO62)*NORMDIST((LN($D$66)-(AO63))/AO62,0,1,FALSE())/NORMSDIST((LN($D$66)-(AO63))/AO62),InputDataA_GeneralAssumptions!AS135)</f>
      </c>
      <c r="AP64" s="504" t="e">
        <f aca="false">IF(InputDataA_GeneralAssumptions!$F$133="Automatic",(1/AP62)*NORMDIST((LN($D$66)-(AP63))/AP62,0,1,FALSE())/NORMSDIST((LN($D$66)-(AP63))/AP62),InputDataA_GeneralAssumptions!AT135)</f>
      </c>
      <c r="AQ64" s="504" t="e">
        <f aca="false">IF(InputDataA_GeneralAssumptions!$F$133="Automatic",(1/AQ62)*NORMDIST((LN($D$66)-(AQ63))/AQ62,0,1,FALSE())/NORMSDIST((LN($D$66)-(AQ63))/AQ62),InputDataA_GeneralAssumptions!AU135)</f>
      </c>
      <c r="AR64" s="504" t="e">
        <f aca="false">IF(InputDataA_GeneralAssumptions!$F$133="Automatic",(1/AR62)*NORMDIST((LN($D$66)-(AR63))/AR62,0,1,FALSE())/NORMSDIST((LN($D$66)-(AR63))/AR62),InputDataA_GeneralAssumptions!AV135)</f>
      </c>
      <c r="AS64" s="504" t="e">
        <f aca="false">IF(InputDataA_GeneralAssumptions!$F$133="Automatic",(1/AS62)*NORMDIST((LN($D$66)-(AS63))/AS62,0,1,FALSE())/NORMSDIST((LN($D$66)-(AS63))/AS62),InputDataA_GeneralAssumptions!AW135)</f>
      </c>
      <c r="AT64" s="504" t="e">
        <f aca="false">IF(InputDataA_GeneralAssumptions!$F$133="Automatic",(1/AT62)*NORMDIST((LN($D$66)-(AT63))/AT62,0,1,FALSE())/NORMSDIST((LN($D$66)-(AT63))/AT62),InputDataA_GeneralAssumptions!AX135)</f>
      </c>
      <c r="AU64" s="504" t="e">
        <f aca="false">IF(InputDataA_GeneralAssumptions!$F$133="Automatic",(1/AU62)*NORMDIST((LN($D$66)-(AU63))/AU62,0,1,FALSE())/NORMSDIST((LN($D$66)-(AU63))/AU62),InputDataA_GeneralAssumptions!AY135)</f>
      </c>
      <c r="AV64" s="504" t="e">
        <f aca="false">IF(InputDataA_GeneralAssumptions!$F$133="Automatic",(1/AV62)*NORMDIST((LN($D$66)-(AV63))/AV62,0,1,FALSE())/NORMSDIST((LN($D$66)-(AV63))/AV62),InputDataA_GeneralAssumptions!AZ135)</f>
      </c>
      <c r="AW64" s="504" t="e">
        <f aca="false">IF(InputDataA_GeneralAssumptions!$F$133="Automatic",(1/AW62)*NORMDIST((LN($D$66)-(AW63))/AW62,0,1,FALSE())/NORMSDIST((LN($D$66)-(AW63))/AW62),InputDataA_GeneralAssumptions!BA135)</f>
      </c>
      <c r="AX64" s="504" t="e">
        <f aca="false">IF(InputDataA_GeneralAssumptions!$F$133="Automatic",(1/AX62)*NORMDIST((LN($D$66)-(AX63))/AX62,0,1,FALSE())/NORMSDIST((LN($D$66)-(AX63))/AX62),InputDataA_GeneralAssumptions!BB135)</f>
      </c>
      <c r="AY64" s="504" t="e">
        <f aca="false">IF(InputDataA_GeneralAssumptions!$F$133="Automatic",(1/AY62)*NORMDIST((LN($D$66)-(AY63))/AY62,0,1,FALSE())/NORMSDIST((LN($D$66)-(AY63))/AY62),InputDataA_GeneralAssumptions!BC135)</f>
      </c>
      <c r="AZ64" s="504" t="e">
        <f aca="false">IF(InputDataA_GeneralAssumptions!$F$133="Automatic",(1/AZ62)*NORMDIST((LN($D$66)-(AZ63))/AZ62,0,1,FALSE())/NORMSDIST((LN($D$66)-(AZ63))/AZ62),InputDataA_GeneralAssumptions!BD135)</f>
      </c>
      <c r="BA64" s="504" t="e">
        <f aca="false">IF(InputDataA_GeneralAssumptions!$F$133="Automatic",(1/BA62)*NORMDIST((LN($D$66)-(BA63))/BA62,0,1,FALSE())/NORMSDIST((LN($D$66)-(BA63))/BA62),InputDataA_GeneralAssumptions!BE135)</f>
      </c>
      <c r="BB64" s="504" t="e">
        <f aca="false">IF(InputDataA_GeneralAssumptions!$F$133="Automatic",(1/BB62)*NORMDIST((LN($D$66)-(BB63))/BB62,0,1,FALSE())/NORMSDIST((LN($D$66)-(BB63))/BB62),InputDataA_GeneralAssumptions!BF135)</f>
      </c>
      <c r="BC64" s="504" t="e">
        <f aca="false">IF(InputDataA_GeneralAssumptions!$F$133="Automatic",(1/BC62)*NORMDIST((LN($D$66)-(BC63))/BC62,0,1,FALSE())/NORMSDIST((LN($D$66)-(BC63))/BC62),InputDataA_GeneralAssumptions!BG135)</f>
      </c>
      <c r="BD64" s="504" t="e">
        <f aca="false">IF(InputDataA_GeneralAssumptions!$F$133="Automatic",(1/BD62)*NORMDIST((LN($D$66)-(BD63))/BD62,0,1,FALSE())/NORMSDIST((LN($D$66)-(BD63))/BD62),InputDataA_GeneralAssumptions!BH135)</f>
      </c>
      <c r="BE64" s="504" t="e">
        <f aca="false">IF(InputDataA_GeneralAssumptions!$F$133="Automatic",(1/BE62)*NORMDIST((LN($D$66)-(BE63))/BE62,0,1,FALSE())/NORMSDIST((LN($D$66)-(BE63))/BE62),InputDataA_GeneralAssumptions!BI135)</f>
      </c>
      <c r="BF64" s="504" t="e">
        <f aca="false">IF(InputDataA_GeneralAssumptions!$F$133="Automatic",(1/BF62)*NORMDIST((LN($D$66)-(BF63))/BF62,0,1,FALSE())/NORMSDIST((LN($D$66)-(BF63))/BF62),InputDataA_GeneralAssumptions!BJ135)</f>
      </c>
      <c r="BG64" s="504" t="e">
        <f aca="false">IF(InputDataA_GeneralAssumptions!$F$133="Automatic",(1/BG62)*NORMDIST((LN($D$66)-(BG63))/BG62,0,1,FALSE())/NORMSDIST((LN($D$66)-(BG63))/BG62),InputDataA_GeneralAssumptions!BK135)</f>
      </c>
      <c r="BH64" s="504" t="e">
        <f aca="false">IF(InputDataA_GeneralAssumptions!$F$133="Automatic",(1/BH62)*NORMDIST((LN($D$66)-(BH63))/BH62,0,1,FALSE())/NORMSDIST((LN($D$66)-(BH63))/BH62),InputDataA_GeneralAssumptions!BL135)</f>
      </c>
      <c r="BI64" s="504" t="e">
        <f aca="false">IF(InputDataA_GeneralAssumptions!$F$133="Automatic",(1/BI62)*NORMDIST((LN($D$66)-(BI63))/BI62,0,1,FALSE())/NORMSDIST((LN($D$66)-(BI63))/BI62),InputDataA_GeneralAssumptions!BM135)</f>
      </c>
      <c r="BJ64" s="504" t="e">
        <f aca="false">IF(InputDataA_GeneralAssumptions!$F$133="Automatic",(1/BJ62)*NORMDIST((LN($D$66)-(BJ63))/BJ62,0,1,FALSE())/NORMSDIST((LN($D$66)-(BJ63))/BJ62),InputDataA_GeneralAssumptions!BN135)</f>
      </c>
      <c r="BK64" s="504" t="e">
        <f aca="false">IF(InputDataA_GeneralAssumptions!$F$133="Automatic",(1/BK62)*NORMDIST((LN($D$66)-(BK63))/BK62,0,1,FALSE())/NORMSDIST((LN($D$66)-(BK63))/BK62),InputDataA_GeneralAssumptions!BO135)</f>
      </c>
      <c r="BL64" s="504" t="e">
        <f aca="false">IF(InputDataA_GeneralAssumptions!$F$133="Automatic",(1/BL62)*NORMDIST((LN($D$66)-(BL63))/BL62,0,1,FALSE())/NORMSDIST((LN($D$66)-(BL63))/BL62),InputDataA_GeneralAssumptions!BP135)</f>
      </c>
      <c r="BM64" s="504" t="e">
        <f aca="false">IF(InputDataA_GeneralAssumptions!$F$133="Automatic",(1/BM62)*NORMDIST((LN($D$66)-(BM63))/BM62,0,1,FALSE())/NORMSDIST((LN($D$66)-(BM63))/BM62),InputDataA_GeneralAssumptions!BQ135)</f>
      </c>
      <c r="BN64" s="504" t="e">
        <f aca="false">IF(InputDataA_GeneralAssumptions!$F$133="Automatic",(1/BN62)*NORMDIST((LN($D$66)-(BN63))/BN62,0,1,FALSE())/NORMSDIST((LN($D$66)-(BN63))/BN62),InputDataA_GeneralAssumptions!BR135)</f>
      </c>
      <c r="BO64" s="504" t="e">
        <f aca="false">IF(InputDataA_GeneralAssumptions!$F$133="Automatic",(1/BO62)*NORMDIST((LN($D$66)-(BO63))/BO62,0,1,FALSE())/NORMSDIST((LN($D$66)-(BO63))/BO62),InputDataA_GeneralAssumptions!BS135)</f>
      </c>
      <c r="BP64" s="504" t="e">
        <f aca="false">IF(InputDataA_GeneralAssumptions!$F$133="Automatic",(1/BP62)*NORMDIST((LN($D$66)-(BP63))/BP62,0,1,FALSE())/NORMSDIST((LN($D$66)-(BP63))/BP62),InputDataA_GeneralAssumptions!BT135)</f>
      </c>
      <c r="BQ64" s="504" t="e">
        <f aca="false">IF(InputDataA_GeneralAssumptions!$F$133="Automatic",(1/BQ62)*NORMDIST((LN($D$66)-(BQ63))/BQ62,0,1,FALSE())/NORMSDIST((LN($D$66)-(BQ63))/BQ62),InputDataA_GeneralAssumptions!BU135)</f>
      </c>
      <c r="BR64" s="504" t="e">
        <f aca="false">IF(InputDataA_GeneralAssumptions!$F$133="Automatic",(1/BR62)*NORMDIST((LN($D$66)-(BR63))/BR62,0,1,FALSE())/NORMSDIST((LN($D$66)-(BR63))/BR62),InputDataA_GeneralAssumptions!BV135)</f>
      </c>
      <c r="BS64" s="504" t="e">
        <f aca="false">IF(InputDataA_GeneralAssumptions!$F$133="Automatic",(1/BS62)*NORMDIST((LN($D$66)-(BS63))/BS62,0,1,FALSE())/NORMSDIST((LN($D$66)-(BS63))/BS62),InputDataA_GeneralAssumptions!BW135)</f>
      </c>
    </row>
    <row r="65" customFormat="false" ht="15.75" hidden="false" customHeight="false" outlineLevel="0" collapsed="false">
      <c r="C65" s="524" t="s">
        <v>1474</v>
      </c>
      <c r="D65" s="512" t="s">
        <v>1560</v>
      </c>
      <c r="E65" s="504" t="n">
        <f aca="false">InputDataA_GeneralAssumptions!E127</f>
      </c>
      <c r="F65" s="504" t="n">
        <f aca="false">IF(InputDataA_GeneralAssumptions!$F$133="Automatic",NORMSDIST((LN($D$66)-F63)/F62),(1-F64*F23)*E65)</f>
      </c>
      <c r="G65" s="504" t="n">
        <f aca="false">IF(InputDataA_GeneralAssumptions!$F$133="Automatic",NORMSDIST((LN($D$66)-G63)/G62),(1-G64*G23)*F65)</f>
      </c>
      <c r="H65" s="504" t="n">
        <f aca="false">IF(InputDataA_GeneralAssumptions!$F$133="Automatic",NORMSDIST((LN($D$66)-H63)/H62),(1-H64*H23)*G65)</f>
      </c>
      <c r="I65" s="504" t="n">
        <f aca="false">IF(InputDataA_GeneralAssumptions!$F$133="Automatic",NORMSDIST((LN($D$66)-I63)/I62),(1-I64*I23)*H65)</f>
      </c>
      <c r="J65" s="504" t="n">
        <f aca="false">IF(InputDataA_GeneralAssumptions!$F$133="Automatic",NORMSDIST((LN($D$66)-J63)/J62),(1-J64*J23)*I65)</f>
      </c>
      <c r="K65" s="504" t="n">
        <f aca="false">IF(InputDataA_GeneralAssumptions!$F$133="Automatic",NORMSDIST((LN($D$66)-K63)/K62),(1-K64*K23)*J65)</f>
      </c>
      <c r="L65" s="504" t="n">
        <f aca="false">IF(InputDataA_GeneralAssumptions!$F$133="Automatic",NORMSDIST((LN($D$66)-L63)/L62),(1-L64*L23)*K65)</f>
      </c>
      <c r="M65" s="504" t="n">
        <f aca="false">IF(InputDataA_GeneralAssumptions!$F$133="Automatic",NORMSDIST((LN($D$66)-M63)/M62),(1-M64*M23)*L65)</f>
      </c>
      <c r="N65" s="504" t="n">
        <f aca="false">IF(InputDataA_GeneralAssumptions!$F$133="Automatic",NORMSDIST((LN($D$66)-N63)/N62),(1-N64*N23)*M65)</f>
      </c>
      <c r="O65" s="504" t="n">
        <f aca="false">IF(InputDataA_GeneralAssumptions!$F$133="Automatic",NORMSDIST((LN($D$66)-O63)/O62),(1-O64*O23)*N65)</f>
      </c>
      <c r="P65" s="504" t="n">
        <f aca="false">IF(InputDataA_GeneralAssumptions!$F$133="Automatic",NORMSDIST((LN($D$66)-P63)/P62),(1-P64*P23)*O65)</f>
      </c>
      <c r="Q65" s="504" t="n">
        <f aca="false">IF(InputDataA_GeneralAssumptions!$F$133="Automatic",NORMSDIST((LN($D$66)-Q63)/Q62),(1-Q64*Q23)*P65)</f>
      </c>
      <c r="R65" s="504" t="n">
        <f aca="false">IF(InputDataA_GeneralAssumptions!$F$133="Automatic",NORMSDIST((LN($D$66)-R63)/R62),(1-R64*R23)*Q65)</f>
      </c>
      <c r="S65" s="504" t="n">
        <f aca="false">IF(InputDataA_GeneralAssumptions!$F$133="Automatic",NORMSDIST((LN($D$66)-S63)/S62),(1-S64*S23)*R65)</f>
      </c>
      <c r="T65" s="504" t="n">
        <f aca="false">IF(InputDataA_GeneralAssumptions!$F$133="Automatic",NORMSDIST((LN($D$66)-T63)/T62),(1-T64*T23)*S65)</f>
      </c>
      <c r="U65" s="504" t="n">
        <f aca="false">IF(InputDataA_GeneralAssumptions!$F$133="Automatic",NORMSDIST((LN($D$66)-U63)/U62),(1-U64*U23)*T65)</f>
      </c>
      <c r="V65" s="504" t="n">
        <f aca="false">IF(InputDataA_GeneralAssumptions!$F$133="Automatic",NORMSDIST((LN($D$66)-V63)/V62),(1-V64*V23)*U65)</f>
      </c>
      <c r="W65" s="504" t="n">
        <f aca="false">IF(InputDataA_GeneralAssumptions!$F$133="Automatic",NORMSDIST((LN($D$66)-W63)/W62),(1-W64*W23)*V65)</f>
      </c>
      <c r="X65" s="504" t="n">
        <f aca="false">IF(InputDataA_GeneralAssumptions!$F$133="Automatic",NORMSDIST((LN($D$66)-X63)/X62),(1-X64*X23)*W65)</f>
      </c>
      <c r="Y65" s="504" t="n">
        <f aca="false">IF(InputDataA_GeneralAssumptions!$F$133="Automatic",NORMSDIST((LN($D$66)-Y63)/Y62),(1-Y64*Y23)*X65)</f>
      </c>
      <c r="Z65" s="504" t="n">
        <f aca="false">IF(InputDataA_GeneralAssumptions!$F$133="Automatic",NORMSDIST((LN($D$66)-Z63)/Z62),(1-Z64*Z23)*Y65)</f>
      </c>
      <c r="AA65" s="504" t="n">
        <f aca="false">IF(InputDataA_GeneralAssumptions!$F$133="Automatic",NORMSDIST((LN($D$66)-AA63)/AA62),(1-AA64*AA23)*Z65)</f>
      </c>
      <c r="AB65" s="504" t="n">
        <f aca="false">IF(InputDataA_GeneralAssumptions!$F$133="Automatic",NORMSDIST((LN($D$66)-AB63)/AB62),(1-AB64*AB23)*AA65)</f>
      </c>
      <c r="AC65" s="504" t="n">
        <f aca="false">IF(InputDataA_GeneralAssumptions!$F$133="Automatic",NORMSDIST((LN($D$66)-AC63)/AC62),(1-AC64*AC23)*AB65)</f>
      </c>
      <c r="AD65" s="504" t="n">
        <f aca="false">IF(InputDataA_GeneralAssumptions!$F$133="Automatic",NORMSDIST((LN($D$66)-AD63)/AD62),(1-AD64*AD23)*AC65)</f>
      </c>
      <c r="AE65" s="504" t="n">
        <f aca="false">IF(InputDataA_GeneralAssumptions!$F$133="Automatic",NORMSDIST((LN($D$66)-AE63)/AE62),(1-AE64*AE23)*AD65)</f>
      </c>
      <c r="AF65" s="504" t="n">
        <f aca="false">IF(InputDataA_GeneralAssumptions!$F$133="Automatic",NORMSDIST((LN($D$66)-AF63)/AF62),(1-AF64*AF23)*AE65)</f>
      </c>
      <c r="AG65" s="504" t="n">
        <f aca="false">IF(InputDataA_GeneralAssumptions!$F$133="Automatic",NORMSDIST((LN($D$66)-AG63)/AG62),(1-AG64*AG23)*AF65)</f>
      </c>
      <c r="AH65" s="504" t="n">
        <f aca="false">IF(InputDataA_GeneralAssumptions!$F$133="Automatic",NORMSDIST((LN($D$66)-AH63)/AH62),(1-AH64*AH23)*AG65)</f>
      </c>
      <c r="AI65" s="504" t="n">
        <f aca="false">IF(InputDataA_GeneralAssumptions!$F$133="Automatic",NORMSDIST((LN($D$66)-AI63)/AI62),(1-AI64*AI23)*AH65)</f>
      </c>
      <c r="AJ65" s="504" t="n">
        <f aca="false">IF(InputDataA_GeneralAssumptions!$F$133="Automatic",NORMSDIST((LN($D$66)-AJ63)/AJ62),(1-AJ64*AJ23)*AI65)</f>
      </c>
      <c r="AK65" s="504" t="e">
        <f aca="false">IF(InputDataA_GeneralAssumptions!$F$133="Automatic",NORMSDIST((LN($D$66)-AK63)/AK62),(1-AK64*AK23)*AJ65)</f>
      </c>
      <c r="AL65" s="504" t="e">
        <f aca="false">IF(InputDataA_GeneralAssumptions!$F$133="Automatic",NORMSDIST((LN($D$66)-AL63)/AL62),(1-AL64*AL23)*AK65)</f>
      </c>
      <c r="AM65" s="504" t="e">
        <f aca="false">IF(InputDataA_GeneralAssumptions!$F$133="Automatic",NORMSDIST((LN($D$66)-AM63)/AM62),(1-AM64*AM23)*AL65)</f>
      </c>
      <c r="AN65" s="504" t="e">
        <f aca="false">IF(InputDataA_GeneralAssumptions!$F$133="Automatic",NORMSDIST((LN($D$66)-AN63)/AN62),(1-AN64*AN23)*AM65)</f>
      </c>
      <c r="AO65" s="580" t="e">
        <f aca="false">IF(InputDataA_GeneralAssumptions!$F$133="Automatic",NORMSDIST((LN($D$66)-AO63)/AO62),(1-AO64*AO23)*AN65)</f>
      </c>
      <c r="AP65" s="580" t="e">
        <f aca="false">IF(InputDataA_GeneralAssumptions!$F$133="Automatic",NORMSDIST((LN($D$66)-AP63)/AP62),(1-AP64*AP23)*AO65)</f>
      </c>
      <c r="AQ65" s="580" t="e">
        <f aca="false">IF(InputDataA_GeneralAssumptions!$F$133="Automatic",NORMSDIST((LN($D$66)-AQ63)/AQ62),(1-AQ64*AQ23)*AP65)</f>
      </c>
      <c r="AR65" s="580" t="e">
        <f aca="false">IF(InputDataA_GeneralAssumptions!$F$133="Automatic",NORMSDIST((LN($D$66)-AR63)/AR62),(1-AR64*AR23)*AQ65)</f>
      </c>
      <c r="AS65" s="580" t="e">
        <f aca="false">IF(InputDataA_GeneralAssumptions!$F$133="Automatic",NORMSDIST((LN($D$66)-AS63)/AS62),(1-AS64*AS23)*AR65)</f>
      </c>
      <c r="AT65" s="580" t="e">
        <f aca="false">IF(InputDataA_GeneralAssumptions!$F$133="Automatic",NORMSDIST((LN($D$66)-AT63)/AT62),(1-AT64*AT23)*AS65)</f>
      </c>
      <c r="AU65" s="580" t="e">
        <f aca="false">IF(InputDataA_GeneralAssumptions!$F$133="Automatic",NORMSDIST((LN($D$66)-AU63)/AU62),(1-AU64*AU23)*AT65)</f>
      </c>
      <c r="AV65" s="580" t="e">
        <f aca="false">IF(InputDataA_GeneralAssumptions!$F$133="Automatic",NORMSDIST((LN($D$66)-AV63)/AV62),(1-AV64*AV23)*AU65)</f>
      </c>
      <c r="AW65" s="580" t="e">
        <f aca="false">IF(InputDataA_GeneralAssumptions!$F$133="Automatic",NORMSDIST((LN($D$66)-AW63)/AW62),(1-AW64*AW23)*AV65)</f>
      </c>
      <c r="AX65" s="580" t="e">
        <f aca="false">IF(InputDataA_GeneralAssumptions!$F$133="Automatic",NORMSDIST((LN($D$66)-AX63)/AX62),(1-AX64*AX23)*AW65)</f>
      </c>
      <c r="AY65" s="580" t="e">
        <f aca="false">IF(InputDataA_GeneralAssumptions!$F$133="Automatic",NORMSDIST((LN($D$66)-AY63)/AY62),(1-AY64*AY23)*AX65)</f>
      </c>
      <c r="AZ65" s="580" t="e">
        <f aca="false">IF(InputDataA_GeneralAssumptions!$F$133="Automatic",NORMSDIST((LN($D$66)-AZ63)/AZ62),(1-AZ64*AZ23)*AY65)</f>
      </c>
      <c r="BA65" s="580" t="e">
        <f aca="false">IF(InputDataA_GeneralAssumptions!$F$133="Automatic",NORMSDIST((LN($D$66)-BA63)/BA62),(1-BA64*BA23)*AZ65)</f>
      </c>
      <c r="BB65" s="580" t="e">
        <f aca="false">IF(InputDataA_GeneralAssumptions!$F$133="Automatic",NORMSDIST((LN($D$66)-BB63)/BB62),(1-BB64*BB23)*BA65)</f>
      </c>
      <c r="BC65" s="580" t="e">
        <f aca="false">IF(InputDataA_GeneralAssumptions!$F$133="Automatic",NORMSDIST((LN($D$66)-BC63)/BC62),(1-BC64*BC23)*BB65)</f>
      </c>
      <c r="BD65" s="580" t="e">
        <f aca="false">IF(InputDataA_GeneralAssumptions!$F$133="Automatic",NORMSDIST((LN($D$66)-BD63)/BD62),(1-BD64*BD23)*BC65)</f>
      </c>
      <c r="BE65" s="580" t="e">
        <f aca="false">IF(InputDataA_GeneralAssumptions!$F$133="Automatic",NORMSDIST((LN($D$66)-BE63)/BE62),(1-BE64*BE23)*BD65)</f>
      </c>
      <c r="BF65" s="580" t="e">
        <f aca="false">IF(InputDataA_GeneralAssumptions!$F$133="Automatic",NORMSDIST((LN($D$66)-BF63)/BF62),(1-BF64*BF23)*BE65)</f>
      </c>
      <c r="BG65" s="580" t="e">
        <f aca="false">IF(InputDataA_GeneralAssumptions!$F$133="Automatic",NORMSDIST((LN($D$66)-BG63)/BG62),(1-BG64*BG23)*BF65)</f>
      </c>
      <c r="BH65" s="580" t="e">
        <f aca="false">IF(InputDataA_GeneralAssumptions!$F$133="Automatic",NORMSDIST((LN($D$66)-BH63)/BH62),(1-BH64*BH23)*BG65)</f>
      </c>
      <c r="BI65" s="580" t="e">
        <f aca="false">IF(InputDataA_GeneralAssumptions!$F$133="Automatic",NORMSDIST((LN($D$66)-BI63)/BI62),(1-BI64*BI23)*BH65)</f>
      </c>
      <c r="BJ65" s="580" t="e">
        <f aca="false">IF(InputDataA_GeneralAssumptions!$F$133="Automatic",NORMSDIST((LN($D$66)-BJ63)/BJ62),(1-BJ64*BJ23)*BI65)</f>
      </c>
      <c r="BK65" s="580" t="e">
        <f aca="false">IF(InputDataA_GeneralAssumptions!$F$133="Automatic",NORMSDIST((LN($D$66)-BK63)/BK62),(1-BK64*BK23)*BJ65)</f>
      </c>
      <c r="BL65" s="580" t="e">
        <f aca="false">IF(InputDataA_GeneralAssumptions!$F$133="Automatic",NORMSDIST((LN($D$66)-BL63)/BL62),(1-BL64*BL23)*BK65)</f>
      </c>
      <c r="BM65" s="580" t="e">
        <f aca="false">IF(InputDataA_GeneralAssumptions!$F$133="Automatic",NORMSDIST((LN($D$66)-BM63)/BM62),(1-BM64*BM23)*BL65)</f>
      </c>
      <c r="BN65" s="580" t="e">
        <f aca="false">IF(InputDataA_GeneralAssumptions!$F$133="Automatic",NORMSDIST((LN($D$66)-BN63)/BN62),(1-BN64*BN23)*BM65)</f>
      </c>
      <c r="BO65" s="580" t="e">
        <f aca="false">IF(InputDataA_GeneralAssumptions!$F$133="Automatic",NORMSDIST((LN($D$66)-BO63)/BO62),(1-BO64*BO23)*BN65)</f>
      </c>
      <c r="BP65" s="580" t="e">
        <f aca="false">IF(InputDataA_GeneralAssumptions!$F$133="Automatic",NORMSDIST((LN($D$66)-BP63)/BP62),(1-BP64*BP23)*BO65)</f>
      </c>
      <c r="BQ65" s="580" t="e">
        <f aca="false">IF(InputDataA_GeneralAssumptions!$F$133="Automatic",NORMSDIST((LN($D$66)-BQ63)/BQ62),(1-BQ64*BQ23)*BP65)</f>
      </c>
      <c r="BR65" s="580" t="e">
        <f aca="false">IF(InputDataA_GeneralAssumptions!$F$133="Automatic",NORMSDIST((LN($D$66)-BR63)/BR62),(1-BR64*BR23)*BQ65)</f>
      </c>
      <c r="BS65" s="580" t="e">
        <f aca="false">IF(InputDataA_GeneralAssumptions!$F$133="Automatic",NORMSDIST((LN($D$66)-BS63)/BS62),(1-BS64*BS23)*BR65)</f>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c>
      <c r="F68" s="504" t="n">
        <f aca="false">IF(InputDataA_GeneralAssumptions!$F$133="Automatic",(1/F62)*NORMDIST((LN($D$66)-F63)/F62,0,1,FALSE()),F64*F65)</f>
      </c>
      <c r="G68" s="504" t="n">
        <f aca="false">IF(InputDataA_GeneralAssumptions!$F$133="Automatic",(1/G62)*NORMDIST((LN($D$66)-G63)/G62,0,1,FALSE()),G64*G65)</f>
      </c>
      <c r="H68" s="504" t="n">
        <f aca="false">IF(InputDataA_GeneralAssumptions!$F$133="Automatic",(1/H62)*NORMDIST((LN($D$66)-H63)/H62,0,1,FALSE()),H64*H65)</f>
      </c>
      <c r="I68" s="504" t="n">
        <f aca="false">IF(InputDataA_GeneralAssumptions!$F$133="Automatic",(1/I62)*NORMDIST((LN($D$66)-I63)/I62,0,1,FALSE()),I64*I65)</f>
      </c>
      <c r="J68" s="504" t="n">
        <f aca="false">IF(InputDataA_GeneralAssumptions!$F$133="Automatic",(1/J62)*NORMDIST((LN($D$66)-J63)/J62,0,1,FALSE()),J64*J65)</f>
      </c>
      <c r="K68" s="504" t="n">
        <f aca="false">IF(InputDataA_GeneralAssumptions!$F$133="Automatic",(1/K62)*NORMDIST((LN($D$66)-K63)/K62,0,1,FALSE()),K64*K65)</f>
      </c>
      <c r="L68" s="504" t="n">
        <f aca="false">IF(InputDataA_GeneralAssumptions!$F$133="Automatic",(1/L62)*NORMDIST((LN($D$66)-L63)/L62,0,1,FALSE()),L64*L65)</f>
      </c>
      <c r="M68" s="504" t="n">
        <f aca="false">IF(InputDataA_GeneralAssumptions!$F$133="Automatic",(1/M62)*NORMDIST((LN($D$66)-M63)/M62,0,1,FALSE()),M64*M65)</f>
      </c>
      <c r="N68" s="504" t="n">
        <f aca="false">IF(InputDataA_GeneralAssumptions!$F$133="Automatic",(1/N62)*NORMDIST((LN($D$66)-N63)/N62,0,1,FALSE()),N64*N65)</f>
      </c>
      <c r="O68" s="504" t="n">
        <f aca="false">IF(InputDataA_GeneralAssumptions!$F$133="Automatic",(1/O62)*NORMDIST((LN($D$66)-O63)/O62,0,1,FALSE()),O64*O65)</f>
      </c>
      <c r="P68" s="504" t="n">
        <f aca="false">IF(InputDataA_GeneralAssumptions!$F$133="Automatic",(1/P62)*NORMDIST((LN($D$66)-P63)/P62,0,1,FALSE()),P64*P65)</f>
      </c>
      <c r="Q68" s="504" t="n">
        <f aca="false">IF(InputDataA_GeneralAssumptions!$F$133="Automatic",(1/Q62)*NORMDIST((LN($D$66)-Q63)/Q62,0,1,FALSE()),Q64*Q65)</f>
      </c>
      <c r="R68" s="504" t="n">
        <f aca="false">IF(InputDataA_GeneralAssumptions!$F$133="Automatic",(1/R62)*NORMDIST((LN($D$66)-R63)/R62,0,1,FALSE()),R64*R65)</f>
      </c>
      <c r="S68" s="504" t="n">
        <f aca="false">IF(InputDataA_GeneralAssumptions!$F$133="Automatic",(1/S62)*NORMDIST((LN($D$66)-S63)/S62,0,1,FALSE()),S64*S65)</f>
      </c>
      <c r="T68" s="504" t="n">
        <f aca="false">IF(InputDataA_GeneralAssumptions!$F$133="Automatic",(1/T62)*NORMDIST((LN($D$66)-T63)/T62,0,1,FALSE()),T64*T65)</f>
      </c>
      <c r="U68" s="504" t="n">
        <f aca="false">IF(InputDataA_GeneralAssumptions!$F$133="Automatic",(1/U62)*NORMDIST((LN($D$66)-U63)/U62,0,1,FALSE()),U64*U65)</f>
      </c>
      <c r="V68" s="504" t="n">
        <f aca="false">IF(InputDataA_GeneralAssumptions!$F$133="Automatic",(1/V62)*NORMDIST((LN($D$66)-V63)/V62,0,1,FALSE()),V64*V65)</f>
      </c>
      <c r="W68" s="504" t="n">
        <f aca="false">IF(InputDataA_GeneralAssumptions!$F$133="Automatic",(1/W62)*NORMDIST((LN($D$66)-W63)/W62,0,1,FALSE()),W64*W65)</f>
      </c>
      <c r="X68" s="504" t="n">
        <f aca="false">IF(InputDataA_GeneralAssumptions!$F$133="Automatic",(1/X62)*NORMDIST((LN($D$66)-X63)/X62,0,1,FALSE()),X64*X65)</f>
      </c>
      <c r="Y68" s="504" t="n">
        <f aca="false">IF(InputDataA_GeneralAssumptions!$F$133="Automatic",(1/Y62)*NORMDIST((LN($D$66)-Y63)/Y62,0,1,FALSE()),Y64*Y65)</f>
      </c>
      <c r="Z68" s="504" t="n">
        <f aca="false">IF(InputDataA_GeneralAssumptions!$F$133="Automatic",(1/Z62)*NORMDIST((LN($D$66)-Z63)/Z62,0,1,FALSE()),Z64*Z65)</f>
      </c>
      <c r="AA68" s="504" t="n">
        <f aca="false">IF(InputDataA_GeneralAssumptions!$F$133="Automatic",(1/AA62)*NORMDIST((LN($D$66)-AA63)/AA62,0,1,FALSE()),AA64*AA65)</f>
      </c>
      <c r="AB68" s="504" t="n">
        <f aca="false">IF(InputDataA_GeneralAssumptions!$F$133="Automatic",(1/AB62)*NORMDIST((LN($D$66)-AB63)/AB62,0,1,FALSE()),AB64*AB65)</f>
      </c>
      <c r="AC68" s="504" t="n">
        <f aca="false">IF(InputDataA_GeneralAssumptions!$F$133="Automatic",(1/AC62)*NORMDIST((LN($D$66)-AC63)/AC62,0,1,FALSE()),AC64*AC65)</f>
      </c>
      <c r="AD68" s="504" t="n">
        <f aca="false">IF(InputDataA_GeneralAssumptions!$F$133="Automatic",(1/AD62)*NORMDIST((LN($D$66)-AD63)/AD62,0,1,FALSE()),AD64*AD65)</f>
      </c>
      <c r="AE68" s="504" t="n">
        <f aca="false">IF(InputDataA_GeneralAssumptions!$F$133="Automatic",(1/AE62)*NORMDIST((LN($D$66)-AE63)/AE62,0,1,FALSE()),AE64*AE65)</f>
      </c>
      <c r="AF68" s="504" t="n">
        <f aca="false">IF(InputDataA_GeneralAssumptions!$F$133="Automatic",(1/AF62)*NORMDIST((LN($D$66)-AF63)/AF62,0,1,FALSE()),AF64*AF65)</f>
      </c>
      <c r="AG68" s="504" t="n">
        <f aca="false">IF(InputDataA_GeneralAssumptions!$F$133="Automatic",(1/AG62)*NORMDIST((LN($D$66)-AG63)/AG62,0,1,FALSE()),AG64*AG65)</f>
      </c>
      <c r="AH68" s="504" t="n">
        <f aca="false">IF(InputDataA_GeneralAssumptions!$F$133="Automatic",(1/AH62)*NORMDIST((LN($D$66)-AH63)/AH62,0,1,FALSE()),AH64*AH65)</f>
      </c>
      <c r="AI68" s="504" t="n">
        <f aca="false">IF(InputDataA_GeneralAssumptions!$F$133="Automatic",(1/AI62)*NORMDIST((LN($D$66)-AI63)/AI62,0,1,FALSE()),AI64*AI65)</f>
      </c>
      <c r="AJ68" s="504" t="n">
        <f aca="false">IF(InputDataA_GeneralAssumptions!$F$133="Automatic",(1/AJ62)*NORMDIST((LN($D$66)-AJ63)/AJ62,0,1,FALSE()),AJ64*AJ65)</f>
      </c>
      <c r="AK68" s="504" t="e">
        <f aca="false">IF(InputDataA_GeneralAssumptions!$F$133="Automatic",(1/AK62)*NORMDIST((LN($D$66)-AK63)/AK62,0,1,FALSE()),AK64*AK65)</f>
      </c>
      <c r="AL68" s="504" t="e">
        <f aca="false">IF(InputDataA_GeneralAssumptions!$F$133="Automatic",(1/AL62)*NORMDIST((LN($D$66)-AL63)/AL62,0,1,FALSE()),AL64*AL65)</f>
      </c>
      <c r="AM68" s="504" t="e">
        <f aca="false">IF(InputDataA_GeneralAssumptions!$F$133="Automatic",(1/AM62)*NORMDIST((LN($D$66)-AM63)/AM62,0,1,FALSE()),AM64*AM65)</f>
      </c>
      <c r="AN68" s="504" t="e">
        <f aca="false">IF(InputDataA_GeneralAssumptions!$F$133="Automatic",(1/AN62)*NORMDIST((LN($D$66)-AN63)/AN62,0,1,FALSE()),AN64*AN65)</f>
      </c>
      <c r="AO68" s="504" t="e">
        <f aca="false">IF(InputDataA_GeneralAssumptions!$F$133="Automatic",(1/AO62)*NORMDIST((LN($D$66)-AO63)/AO62,0,1,FALSE()),AO64*AO65)</f>
      </c>
      <c r="AP68" s="504" t="e">
        <f aca="false">IF(InputDataA_GeneralAssumptions!$F$133="Automatic",(1/AP62)*NORMDIST((LN($D$66)-AP63)/AP62,0,1,FALSE()),AP64*AP65)</f>
      </c>
      <c r="AQ68" s="504" t="e">
        <f aca="false">IF(InputDataA_GeneralAssumptions!$F$133="Automatic",(1/AQ62)*NORMDIST((LN($D$66)-AQ63)/AQ62,0,1,FALSE()),AQ64*AQ65)</f>
      </c>
      <c r="AR68" s="504" t="e">
        <f aca="false">IF(InputDataA_GeneralAssumptions!$F$133="Automatic",(1/AR62)*NORMDIST((LN($D$66)-AR63)/AR62,0,1,FALSE()),AR64*AR65)</f>
      </c>
      <c r="AS68" s="504" t="e">
        <f aca="false">IF(InputDataA_GeneralAssumptions!$F$133="Automatic",(1/AS62)*NORMDIST((LN($D$66)-AS63)/AS62,0,1,FALSE()),AS64*AS65)</f>
      </c>
      <c r="AT68" s="504" t="e">
        <f aca="false">IF(InputDataA_GeneralAssumptions!$F$133="Automatic",(1/AT62)*NORMDIST((LN($D$66)-AT63)/AT62,0,1,FALSE()),AT64*AT65)</f>
      </c>
      <c r="AU68" s="504" t="e">
        <f aca="false">IF(InputDataA_GeneralAssumptions!$F$133="Automatic",(1/AU62)*NORMDIST((LN($D$66)-AU63)/AU62,0,1,FALSE()),AU64*AU65)</f>
      </c>
      <c r="AV68" s="504" t="e">
        <f aca="false">IF(InputDataA_GeneralAssumptions!$F$133="Automatic",(1/AV62)*NORMDIST((LN($D$66)-AV63)/AV62,0,1,FALSE()),AV64*AV65)</f>
      </c>
      <c r="AW68" s="504" t="e">
        <f aca="false">IF(InputDataA_GeneralAssumptions!$F$133="Automatic",(1/AW62)*NORMDIST((LN($D$66)-AW63)/AW62,0,1,FALSE()),AW64*AW65)</f>
      </c>
      <c r="AX68" s="504" t="e">
        <f aca="false">IF(InputDataA_GeneralAssumptions!$F$133="Automatic",(1/AX62)*NORMDIST((LN($D$66)-AX63)/AX62,0,1,FALSE()),AX64*AX65)</f>
      </c>
      <c r="AY68" s="504" t="e">
        <f aca="false">IF(InputDataA_GeneralAssumptions!$F$133="Automatic",(1/AY62)*NORMDIST((LN($D$66)-AY63)/AY62,0,1,FALSE()),AY64*AY65)</f>
      </c>
      <c r="AZ68" s="504" t="e">
        <f aca="false">IF(InputDataA_GeneralAssumptions!$F$133="Automatic",(1/AZ62)*NORMDIST((LN($D$66)-AZ63)/AZ62,0,1,FALSE()),AZ64*AZ65)</f>
      </c>
      <c r="BA68" s="504" t="e">
        <f aca="false">IF(InputDataA_GeneralAssumptions!$F$133="Automatic",(1/BA62)*NORMDIST((LN($D$66)-BA63)/BA62,0,1,FALSE()),BA64*BA65)</f>
      </c>
      <c r="BB68" s="504" t="e">
        <f aca="false">IF(InputDataA_GeneralAssumptions!$F$133="Automatic",(1/BB62)*NORMDIST((LN($D$66)-BB63)/BB62,0,1,FALSE()),BB64*BB65)</f>
      </c>
      <c r="BC68" s="504" t="e">
        <f aca="false">IF(InputDataA_GeneralAssumptions!$F$133="Automatic",(1/BC62)*NORMDIST((LN($D$66)-BC63)/BC62,0,1,FALSE()),BC64*BC65)</f>
      </c>
      <c r="BD68" s="504" t="e">
        <f aca="false">IF(InputDataA_GeneralAssumptions!$F$133="Automatic",(1/BD62)*NORMDIST((LN($D$66)-BD63)/BD62,0,1,FALSE()),BD64*BD65)</f>
      </c>
      <c r="BE68" s="504" t="e">
        <f aca="false">IF(InputDataA_GeneralAssumptions!$F$133="Automatic",(1/BE62)*NORMDIST((LN($D$66)-BE63)/BE62,0,1,FALSE()),BE64*BE65)</f>
      </c>
      <c r="BF68" s="504" t="e">
        <f aca="false">IF(InputDataA_GeneralAssumptions!$F$133="Automatic",(1/BF62)*NORMDIST((LN($D$66)-BF63)/BF62,0,1,FALSE()),BF64*BF65)</f>
      </c>
      <c r="BG68" s="504" t="e">
        <f aca="false">IF(InputDataA_GeneralAssumptions!$F$133="Automatic",(1/BG62)*NORMDIST((LN($D$66)-BG63)/BG62,0,1,FALSE()),BG64*BG65)</f>
      </c>
      <c r="BH68" s="504" t="e">
        <f aca="false">IF(InputDataA_GeneralAssumptions!$F$133="Automatic",(1/BH62)*NORMDIST((LN($D$66)-BH63)/BH62,0,1,FALSE()),BH64*BH65)</f>
      </c>
      <c r="BI68" s="504" t="e">
        <f aca="false">IF(InputDataA_GeneralAssumptions!$F$133="Automatic",(1/BI62)*NORMDIST((LN($D$66)-BI63)/BI62,0,1,FALSE()),BI64*BI65)</f>
      </c>
      <c r="BJ68" s="504" t="e">
        <f aca="false">IF(InputDataA_GeneralAssumptions!$F$133="Automatic",(1/BJ62)*NORMDIST((LN($D$66)-BJ63)/BJ62,0,1,FALSE()),BJ64*BJ65)</f>
      </c>
      <c r="BK68" s="504" t="e">
        <f aca="false">IF(InputDataA_GeneralAssumptions!$F$133="Automatic",(1/BK62)*NORMDIST((LN($D$66)-BK63)/BK62,0,1,FALSE()),BK64*BK65)</f>
      </c>
      <c r="BL68" s="504" t="e">
        <f aca="false">IF(InputDataA_GeneralAssumptions!$F$133="Automatic",(1/BL62)*NORMDIST((LN($D$66)-BL63)/BL62,0,1,FALSE()),BL64*BL65)</f>
      </c>
      <c r="BM68" s="504" t="e">
        <f aca="false">IF(InputDataA_GeneralAssumptions!$F$133="Automatic",(1/BM62)*NORMDIST((LN($D$66)-BM63)/BM62,0,1,FALSE()),BM64*BM65)</f>
      </c>
      <c r="BN68" s="504" t="e">
        <f aca="false">IF(InputDataA_GeneralAssumptions!$F$133="Automatic",(1/BN62)*NORMDIST((LN($D$66)-BN63)/BN62,0,1,FALSE()),BN64*BN65)</f>
      </c>
      <c r="BO68" s="504" t="e">
        <f aca="false">IF(InputDataA_GeneralAssumptions!$F$133="Automatic",(1/BO62)*NORMDIST((LN($D$66)-BO63)/BO62,0,1,FALSE()),BO64*BO65)</f>
      </c>
      <c r="BP68" s="504" t="e">
        <f aca="false">IF(InputDataA_GeneralAssumptions!$F$133="Automatic",(1/BP62)*NORMDIST((LN($D$66)-BP63)/BP62,0,1,FALSE()),BP64*BP65)</f>
      </c>
      <c r="BQ68" s="504" t="e">
        <f aca="false">IF(InputDataA_GeneralAssumptions!$F$133="Automatic",(1/BQ62)*NORMDIST((LN($D$66)-BQ63)/BQ62,0,1,FALSE()),BQ64*BQ65)</f>
      </c>
      <c r="BR68" s="504" t="e">
        <f aca="false">IF(InputDataA_GeneralAssumptions!$F$133="Automatic",(1/BR62)*NORMDIST((LN($D$66)-BR63)/BR62,0,1,FALSE()),BR64*BR65)</f>
      </c>
      <c r="BS68" s="504" t="e">
        <f aca="false">IF(InputDataA_GeneralAssumptions!$F$133="Automatic",(1/BS62)*NORMDIST((LN($D$66)-BS63)/BS62,0,1,FALSE()),BS64*BS65)</f>
      </c>
    </row>
    <row r="69" customFormat="false" ht="15.75" hidden="false" customHeight="false" outlineLevel="0" collapsed="false">
      <c r="C69" s="524" t="s">
        <v>1565</v>
      </c>
      <c r="D69" s="512"/>
      <c r="E69" s="504"/>
      <c r="F69" s="504" t="n">
        <f aca="false">InputDataA_GeneralAssumptions!J159</f>
      </c>
      <c r="G69" s="504" t="n">
        <f aca="false">InputDataA_GeneralAssumptions!K159</f>
      </c>
      <c r="H69" s="504" t="n">
        <f aca="false">InputDataA_GeneralAssumptions!L159</f>
      </c>
      <c r="I69" s="504" t="n">
        <f aca="false">InputDataA_GeneralAssumptions!M159</f>
      </c>
      <c r="J69" s="504" t="n">
        <f aca="false">InputDataA_GeneralAssumptions!N159</f>
      </c>
      <c r="K69" s="504" t="n">
        <f aca="false">InputDataA_GeneralAssumptions!O159</f>
      </c>
      <c r="L69" s="504" t="n">
        <f aca="false">InputDataA_GeneralAssumptions!P159</f>
      </c>
      <c r="M69" s="504" t="n">
        <f aca="false">InputDataA_GeneralAssumptions!Q159</f>
      </c>
      <c r="N69" s="504" t="n">
        <f aca="false">InputDataA_GeneralAssumptions!R159</f>
      </c>
      <c r="O69" s="504" t="n">
        <f aca="false">InputDataA_GeneralAssumptions!S159</f>
      </c>
      <c r="P69" s="504" t="n">
        <f aca="false">InputDataA_GeneralAssumptions!T159</f>
      </c>
      <c r="Q69" s="504" t="n">
        <f aca="false">InputDataA_GeneralAssumptions!U159</f>
      </c>
      <c r="R69" s="504" t="n">
        <f aca="false">InputDataA_GeneralAssumptions!V159</f>
      </c>
      <c r="S69" s="504" t="n">
        <f aca="false">InputDataA_GeneralAssumptions!W159</f>
      </c>
      <c r="T69" s="504" t="n">
        <f aca="false">InputDataA_GeneralAssumptions!X159</f>
      </c>
      <c r="U69" s="504" t="n">
        <f aca="false">InputDataA_GeneralAssumptions!Y159</f>
      </c>
      <c r="V69" s="504" t="n">
        <f aca="false">InputDataA_GeneralAssumptions!Z159</f>
      </c>
      <c r="W69" s="504" t="n">
        <f aca="false">InputDataA_GeneralAssumptions!AA159</f>
      </c>
      <c r="X69" s="504" t="n">
        <f aca="false">InputDataA_GeneralAssumptions!AB159</f>
      </c>
      <c r="Y69" s="504" t="n">
        <f aca="false">InputDataA_GeneralAssumptions!AC159</f>
      </c>
      <c r="Z69" s="504" t="n">
        <f aca="false">InputDataA_GeneralAssumptions!AD159</f>
      </c>
      <c r="AA69" s="504" t="n">
        <f aca="false">InputDataA_GeneralAssumptions!AE159</f>
      </c>
      <c r="AB69" s="504" t="n">
        <f aca="false">InputDataA_GeneralAssumptions!AF159</f>
      </c>
      <c r="AC69" s="504" t="n">
        <f aca="false">InputDataA_GeneralAssumptions!AG159</f>
      </c>
      <c r="AD69" s="504" t="n">
        <f aca="false">InputDataA_GeneralAssumptions!AH159</f>
      </c>
      <c r="AE69" s="504" t="n">
        <f aca="false">InputDataA_GeneralAssumptions!AI159</f>
      </c>
      <c r="AF69" s="504" t="n">
        <f aca="false">InputDataA_GeneralAssumptions!AJ159</f>
      </c>
      <c r="AG69" s="504" t="n">
        <f aca="false">InputDataA_GeneralAssumptions!AK159</f>
      </c>
      <c r="AH69" s="504" t="n">
        <f aca="false">InputDataA_GeneralAssumptions!AL159</f>
      </c>
      <c r="AI69" s="504" t="n">
        <f aca="false">InputDataA_GeneralAssumptions!AM159</f>
      </c>
      <c r="AJ69" s="504" t="n">
        <f aca="false">InputDataA_GeneralAssumptions!AN159</f>
      </c>
      <c r="AK69" s="504" t="n">
        <f aca="false">InputDataA_GeneralAssumptions!AO159</f>
      </c>
      <c r="AL69" s="504" t="n">
        <f aca="false">InputDataA_GeneralAssumptions!AP159</f>
      </c>
      <c r="AM69" s="504" t="n">
        <f aca="false">InputDataA_GeneralAssumptions!AQ159</f>
      </c>
      <c r="AN69" s="504" t="n">
        <f aca="false">InputDataA_GeneralAssumptions!AR159</f>
      </c>
      <c r="AO69" s="504" t="n">
        <f aca="false">InputDataA_GeneralAssumptions!AS159</f>
      </c>
      <c r="AP69" s="504" t="n">
        <f aca="false">InputDataA_GeneralAssumptions!AT155</f>
      </c>
      <c r="AQ69" s="504" t="n">
        <f aca="false">InputDataA_GeneralAssumptions!AU155</f>
      </c>
      <c r="AR69" s="504" t="n">
        <f aca="false">InputDataA_GeneralAssumptions!AV155</f>
      </c>
      <c r="AS69" s="504" t="n">
        <f aca="false">InputDataA_GeneralAssumptions!AW155</f>
      </c>
      <c r="AT69" s="504" t="n">
        <f aca="false">InputDataA_GeneralAssumptions!AX155</f>
      </c>
      <c r="AU69" s="504" t="n">
        <f aca="false">InputDataA_GeneralAssumptions!AY155</f>
      </c>
      <c r="AV69" s="504" t="n">
        <f aca="false">InputDataA_GeneralAssumptions!AZ155</f>
      </c>
      <c r="AW69" s="504" t="n">
        <f aca="false">InputDataA_GeneralAssumptions!BA155</f>
      </c>
      <c r="AX69" s="504" t="n">
        <f aca="false">InputDataA_GeneralAssumptions!BB155</f>
      </c>
      <c r="AY69" s="504" t="n">
        <f aca="false">InputDataA_GeneralAssumptions!BC155</f>
      </c>
      <c r="AZ69" s="504" t="n">
        <f aca="false">InputDataA_GeneralAssumptions!BD155</f>
      </c>
      <c r="BA69" s="504" t="n">
        <f aca="false">InputDataA_GeneralAssumptions!BE155</f>
      </c>
      <c r="BB69" s="504" t="n">
        <f aca="false">InputDataA_GeneralAssumptions!BF155</f>
      </c>
      <c r="BC69" s="504" t="n">
        <f aca="false">InputDataA_GeneralAssumptions!BG155</f>
      </c>
      <c r="BD69" s="504" t="n">
        <f aca="false">InputDataA_GeneralAssumptions!BH155</f>
      </c>
      <c r="BE69" s="504" t="n">
        <f aca="false">InputDataA_GeneralAssumptions!BI155</f>
      </c>
      <c r="BF69" s="504" t="n">
        <f aca="false">InputDataA_GeneralAssumptions!BJ155</f>
      </c>
      <c r="BG69" s="504" t="n">
        <f aca="false">InputDataA_GeneralAssumptions!BK155</f>
      </c>
      <c r="BH69" s="504" t="n">
        <f aca="false">InputDataA_GeneralAssumptions!BL155</f>
      </c>
      <c r="BI69" s="504" t="n">
        <f aca="false">InputDataA_GeneralAssumptions!BM155</f>
      </c>
      <c r="BJ69" s="504" t="n">
        <f aca="false">InputDataA_GeneralAssumptions!BN155</f>
      </c>
      <c r="BK69" s="504" t="n">
        <f aca="false">InputDataA_GeneralAssumptions!BO155</f>
      </c>
      <c r="BL69" s="504" t="n">
        <f aca="false">InputDataA_GeneralAssumptions!BP155</f>
      </c>
      <c r="BM69" s="504" t="n">
        <f aca="false">InputDataA_GeneralAssumptions!BQ155</f>
      </c>
      <c r="BN69" s="504" t="n">
        <f aca="false">InputDataA_GeneralAssumptions!BR155</f>
      </c>
      <c r="BO69" s="504" t="n">
        <f aca="false">InputDataA_GeneralAssumptions!BS155</f>
      </c>
      <c r="BP69" s="504" t="n">
        <f aca="false">InputDataA_GeneralAssumptions!BT155</f>
      </c>
      <c r="BQ69" s="504" t="n">
        <f aca="false">InputDataA_GeneralAssumptions!BU155</f>
      </c>
      <c r="BR69" s="504" t="n">
        <f aca="false">InputDataA_GeneralAssumptions!BV155</f>
      </c>
      <c r="BS69" s="504" t="n">
        <f aca="false">InputDataA_GeneralAssumptions!BW155</f>
      </c>
    </row>
    <row r="70" customFormat="false" ht="15.75" hidden="false" customHeight="false" outlineLevel="0" collapsed="false">
      <c r="C70" s="524" t="s">
        <v>1568</v>
      </c>
      <c r="D70" s="512"/>
      <c r="E70" s="504"/>
      <c r="F70" s="504" t="n">
        <f aca="false">F23+F69</f>
      </c>
      <c r="G70" s="504" t="n">
        <f aca="false">G23+G69</f>
      </c>
      <c r="H70" s="504" t="n">
        <f aca="false">H23+H69</f>
      </c>
      <c r="I70" s="504" t="n">
        <f aca="false">I23+I69</f>
      </c>
      <c r="J70" s="504" t="n">
        <f aca="false">J23+J69</f>
      </c>
      <c r="K70" s="504" t="n">
        <f aca="false">K23+K69</f>
      </c>
      <c r="L70" s="504" t="n">
        <f aca="false">L23+L69</f>
      </c>
      <c r="M70" s="504" t="n">
        <f aca="false">M23+M69</f>
      </c>
      <c r="N70" s="504" t="n">
        <f aca="false">N23+N69</f>
      </c>
      <c r="O70" s="504" t="n">
        <f aca="false">O23+O69</f>
      </c>
      <c r="P70" s="504" t="n">
        <f aca="false">P23+P69</f>
      </c>
      <c r="Q70" s="504" t="n">
        <f aca="false">Q23+Q69</f>
      </c>
      <c r="R70" s="504" t="n">
        <f aca="false">R23+R69</f>
      </c>
      <c r="S70" s="504" t="n">
        <f aca="false">S23+S69</f>
      </c>
      <c r="T70" s="504" t="n">
        <f aca="false">T23+T69</f>
      </c>
      <c r="U70" s="504" t="n">
        <f aca="false">U23+U69</f>
      </c>
      <c r="V70" s="504" t="n">
        <f aca="false">V23+V69</f>
      </c>
      <c r="W70" s="504" t="n">
        <f aca="false">W23+W69</f>
      </c>
      <c r="X70" s="504" t="n">
        <f aca="false">X23+X69</f>
      </c>
      <c r="Y70" s="504" t="n">
        <f aca="false">Y23+Y69</f>
      </c>
      <c r="Z70" s="504" t="n">
        <f aca="false">Z23+Z69</f>
      </c>
      <c r="AA70" s="504" t="n">
        <f aca="false">AA23+AA69</f>
      </c>
      <c r="AB70" s="504" t="n">
        <f aca="false">AB23+AB69</f>
      </c>
      <c r="AC70" s="504" t="n">
        <f aca="false">AC23+AC69</f>
      </c>
      <c r="AD70" s="504" t="n">
        <f aca="false">AD23+AD69</f>
      </c>
      <c r="AE70" s="504" t="n">
        <f aca="false">AE23+AE69</f>
      </c>
      <c r="AF70" s="504" t="n">
        <f aca="false">AF23+AF69</f>
      </c>
      <c r="AG70" s="504" t="n">
        <f aca="false">AG23+AG69</f>
      </c>
      <c r="AH70" s="504" t="n">
        <f aca="false">AH23+AH69</f>
      </c>
      <c r="AI70" s="504" t="n">
        <f aca="false">AI23+AI69</f>
      </c>
      <c r="AJ70" s="504" t="n">
        <f aca="false">AJ23+AJ69</f>
      </c>
      <c r="AK70" s="504" t="e">
        <f aca="false">AK23+AK69</f>
      </c>
      <c r="AL70" s="504" t="e">
        <f aca="false">AL23+AL69</f>
      </c>
      <c r="AM70" s="504" t="e">
        <f aca="false">AM23+AM69</f>
      </c>
      <c r="AN70" s="504" t="e">
        <f aca="false">AN23+AN69</f>
      </c>
      <c r="AO70" s="504" t="e">
        <f aca="false">AO23+AO69</f>
      </c>
      <c r="AP70" s="504" t="e">
        <f aca="false">AP23+AP69</f>
      </c>
      <c r="AQ70" s="504" t="e">
        <f aca="false">AQ23+AQ69</f>
      </c>
      <c r="AR70" s="504" t="e">
        <f aca="false">AR23+AR69</f>
      </c>
      <c r="AS70" s="504" t="e">
        <f aca="false">AS23+AS69</f>
      </c>
      <c r="AT70" s="504" t="e">
        <f aca="false">AT23+AT69</f>
      </c>
      <c r="AU70" s="504" t="e">
        <f aca="false">AU23+AU69</f>
      </c>
      <c r="AV70" s="504" t="e">
        <f aca="false">AV23+AV69</f>
      </c>
      <c r="AW70" s="504" t="e">
        <f aca="false">AW23+AW69</f>
      </c>
      <c r="AX70" s="504" t="e">
        <f aca="false">AX23+AX69</f>
      </c>
      <c r="AY70" s="504" t="e">
        <f aca="false">AY23+AY69</f>
      </c>
      <c r="AZ70" s="504" t="e">
        <f aca="false">AZ23+AZ69</f>
      </c>
      <c r="BA70" s="504" t="e">
        <f aca="false">BA23+BA69</f>
      </c>
      <c r="BB70" s="504" t="e">
        <f aca="false">BB23+BB69</f>
      </c>
      <c r="BC70" s="504" t="e">
        <f aca="false">BC23+BC69</f>
      </c>
      <c r="BD70" s="504" t="e">
        <f aca="false">BD23+BD69</f>
      </c>
      <c r="BE70" s="504" t="e">
        <f aca="false">BE23+BE69</f>
      </c>
      <c r="BF70" s="504" t="e">
        <f aca="false">BF23+BF69</f>
      </c>
      <c r="BG70" s="504" t="e">
        <f aca="false">BG23+BG69</f>
      </c>
      <c r="BH70" s="504" t="e">
        <f aca="false">BH23+BH69</f>
      </c>
      <c r="BI70" s="504" t="e">
        <f aca="false">BI23+BI69</f>
      </c>
      <c r="BJ70" s="504" t="e">
        <f aca="false">BJ23+BJ69</f>
      </c>
      <c r="BK70" s="504" t="e">
        <f aca="false">BK23+BK69</f>
      </c>
      <c r="BL70" s="504" t="e">
        <f aca="false">BL23+BL69</f>
      </c>
      <c r="BM70" s="504" t="e">
        <f aca="false">BM23+BM69</f>
      </c>
      <c r="BN70" s="504" t="e">
        <f aca="false">BN23+BN69</f>
      </c>
      <c r="BO70" s="504" t="e">
        <f aca="false">BO23+BO69</f>
      </c>
      <c r="BP70" s="504" t="e">
        <f aca="false">BP23+BP69</f>
      </c>
      <c r="BQ70" s="504" t="e">
        <f aca="false">BQ23+BQ69</f>
      </c>
      <c r="BR70" s="504" t="e">
        <f aca="false">BR23+BR69</f>
      </c>
      <c r="BS70" s="504" t="e">
        <f aca="false">BS23+BS69</f>
      </c>
    </row>
    <row r="71" customFormat="false" ht="15.75" hidden="false" customHeight="false" outlineLevel="0" collapsed="false">
      <c r="C71" s="524" t="s">
        <v>1567</v>
      </c>
      <c r="D71" s="512"/>
      <c r="E71" s="504" t="n">
        <f aca="false">NORMSDIST(NORMSINV(0.4)-E62)</f>
      </c>
      <c r="F71" s="504" t="n">
        <f aca="false">NORMSDIST(NORMSINV(0.4)-F62)</f>
      </c>
      <c r="G71" s="504" t="n">
        <f aca="false">NORMSDIST(NORMSINV(0.4)-G62)</f>
      </c>
      <c r="H71" s="504" t="n">
        <f aca="false">NORMSDIST(NORMSINV(0.4)-H62)</f>
      </c>
      <c r="I71" s="504" t="n">
        <f aca="false">NORMSDIST(NORMSINV(0.4)-I62)</f>
      </c>
      <c r="J71" s="504" t="n">
        <f aca="false">NORMSDIST(NORMSINV(0.4)-J62)</f>
      </c>
      <c r="K71" s="504" t="n">
        <f aca="false">NORMSDIST(NORMSINV(0.4)-K62)</f>
      </c>
      <c r="L71" s="504" t="n">
        <f aca="false">NORMSDIST(NORMSINV(0.4)-L62)</f>
      </c>
      <c r="M71" s="504" t="n">
        <f aca="false">NORMSDIST(NORMSINV(0.4)-M62)</f>
      </c>
      <c r="N71" s="504" t="n">
        <f aca="false">NORMSDIST(NORMSINV(0.4)-N62)</f>
      </c>
      <c r="O71" s="504" t="n">
        <f aca="false">NORMSDIST(NORMSINV(0.4)-O62)</f>
      </c>
      <c r="P71" s="504" t="n">
        <f aca="false">NORMSDIST(NORMSINV(0.4)-P62)</f>
      </c>
      <c r="Q71" s="504" t="n">
        <f aca="false">NORMSDIST(NORMSINV(0.4)-Q62)</f>
      </c>
      <c r="R71" s="504" t="n">
        <f aca="false">NORMSDIST(NORMSINV(0.4)-R62)</f>
      </c>
      <c r="S71" s="504" t="n">
        <f aca="false">NORMSDIST(NORMSINV(0.4)-S62)</f>
      </c>
      <c r="T71" s="504" t="n">
        <f aca="false">NORMSDIST(NORMSINV(0.4)-T62)</f>
      </c>
      <c r="U71" s="504" t="n">
        <f aca="false">NORMSDIST(NORMSINV(0.4)-U62)</f>
      </c>
      <c r="V71" s="504" t="n">
        <f aca="false">NORMSDIST(NORMSINV(0.4)-V62)</f>
      </c>
      <c r="W71" s="504" t="n">
        <f aca="false">NORMSDIST(NORMSINV(0.4)-W62)</f>
      </c>
      <c r="X71" s="504" t="n">
        <f aca="false">NORMSDIST(NORMSINV(0.4)-X62)</f>
      </c>
      <c r="Y71" s="504" t="n">
        <f aca="false">NORMSDIST(NORMSINV(0.4)-Y62)</f>
      </c>
      <c r="Z71" s="504" t="n">
        <f aca="false">NORMSDIST(NORMSINV(0.4)-Z62)</f>
      </c>
      <c r="AA71" s="504" t="n">
        <f aca="false">NORMSDIST(NORMSINV(0.4)-AA62)</f>
      </c>
      <c r="AB71" s="504" t="n">
        <f aca="false">NORMSDIST(NORMSINV(0.4)-AB62)</f>
      </c>
      <c r="AC71" s="504" t="n">
        <f aca="false">NORMSDIST(NORMSINV(0.4)-AC62)</f>
      </c>
      <c r="AD71" s="504" t="n">
        <f aca="false">NORMSDIST(NORMSINV(0.4)-AD62)</f>
      </c>
      <c r="AE71" s="504" t="n">
        <f aca="false">NORMSDIST(NORMSINV(0.4)-AE62)</f>
      </c>
      <c r="AF71" s="504" t="n">
        <f aca="false">NORMSDIST(NORMSINV(0.4)-AF62)</f>
      </c>
      <c r="AG71" s="504" t="n">
        <f aca="false">NORMSDIST(NORMSINV(0.4)-AG62)</f>
      </c>
      <c r="AH71" s="504" t="n">
        <f aca="false">NORMSDIST(NORMSINV(0.4)-AH62)</f>
      </c>
      <c r="AI71" s="504" t="n">
        <f aca="false">NORMSDIST(NORMSINV(0.4)-AI62)</f>
      </c>
      <c r="AJ71" s="504" t="n">
        <f aca="false">NORMSDIST(NORMSINV(0.4)-AJ62)</f>
      </c>
      <c r="AK71" s="504" t="n">
        <f aca="false">NORMSDIST(NORMSINV(0.4)-AK62)</f>
      </c>
      <c r="AL71" s="504" t="n">
        <f aca="false">NORMSDIST(NORMSINV(0.4)-AL62)</f>
      </c>
      <c r="AM71" s="504" t="n">
        <f aca="false">NORMSDIST(NORMSINV(0.4)-AM62)</f>
      </c>
      <c r="AN71" s="504" t="n">
        <f aca="false">NORMSDIST(NORMSINV(0.4)-AN62)</f>
      </c>
      <c r="AO71" s="504" t="n">
        <f aca="false">NORMSDIST(NORMSINV(0.4)-AO62)</f>
      </c>
      <c r="AP71" s="504" t="n">
        <f aca="false">NORMSDIST(NORMSINV(0.4)-AP62)</f>
      </c>
      <c r="AQ71" s="504" t="n">
        <f aca="false">NORMSDIST(NORMSINV(0.4)-AQ62)</f>
      </c>
      <c r="AR71" s="504" t="n">
        <f aca="false">NORMSDIST(NORMSINV(0.4)-AR62)</f>
      </c>
      <c r="AS71" s="504" t="n">
        <f aca="false">NORMSDIST(NORMSINV(0.4)-AS62)</f>
      </c>
      <c r="AT71" s="504" t="n">
        <f aca="false">NORMSDIST(NORMSINV(0.4)-AT62)</f>
      </c>
      <c r="AU71" s="504" t="n">
        <f aca="false">NORMSDIST(NORMSINV(0.4)-AU62)</f>
      </c>
      <c r="AV71" s="504" t="n">
        <f aca="false">NORMSDIST(NORMSINV(0.4)-AV62)</f>
      </c>
      <c r="AW71" s="504" t="n">
        <f aca="false">NORMSDIST(NORMSINV(0.4)-AW62)</f>
      </c>
      <c r="AX71" s="504" t="n">
        <f aca="false">NORMSDIST(NORMSINV(0.4)-AX62)</f>
      </c>
      <c r="AY71" s="504" t="n">
        <f aca="false">NORMSDIST(NORMSINV(0.4)-AY62)</f>
      </c>
      <c r="AZ71" s="504" t="n">
        <f aca="false">NORMSDIST(NORMSINV(0.4)-AZ62)</f>
      </c>
      <c r="BA71" s="504" t="n">
        <f aca="false">NORMSDIST(NORMSINV(0.4)-BA62)</f>
      </c>
      <c r="BB71" s="504" t="n">
        <f aca="false">NORMSDIST(NORMSINV(0.4)-BB62)</f>
      </c>
      <c r="BC71" s="504" t="n">
        <f aca="false">NORMSDIST(NORMSINV(0.4)-BC62)</f>
      </c>
      <c r="BD71" s="504" t="n">
        <f aca="false">NORMSDIST(NORMSINV(0.4)-BD62)</f>
      </c>
      <c r="BE71" s="504" t="n">
        <f aca="false">NORMSDIST(NORMSINV(0.4)-BE62)</f>
      </c>
      <c r="BF71" s="504" t="n">
        <f aca="false">NORMSDIST(NORMSINV(0.4)-BF62)</f>
      </c>
      <c r="BG71" s="504" t="n">
        <f aca="false">NORMSDIST(NORMSINV(0.4)-BG62)</f>
      </c>
      <c r="BH71" s="504" t="n">
        <f aca="false">NORMSDIST(NORMSINV(0.4)-BH62)</f>
      </c>
      <c r="BI71" s="504" t="n">
        <f aca="false">NORMSDIST(NORMSINV(0.4)-BI62)</f>
      </c>
      <c r="BJ71" s="504" t="n">
        <f aca="false">NORMSDIST(NORMSINV(0.4)-BJ62)</f>
      </c>
      <c r="BK71" s="504" t="n">
        <f aca="false">NORMSDIST(NORMSINV(0.4)-BK62)</f>
      </c>
      <c r="BL71" s="504" t="n">
        <f aca="false">NORMSDIST(NORMSINV(0.4)-BL62)</f>
      </c>
      <c r="BM71" s="504" t="n">
        <f aca="false">NORMSDIST(NORMSINV(0.4)-BM62)</f>
      </c>
      <c r="BN71" s="504" t="n">
        <f aca="false">NORMSDIST(NORMSINV(0.4)-BN62)</f>
      </c>
      <c r="BO71" s="504" t="n">
        <f aca="false">NORMSDIST(NORMSINV(0.4)-BO62)</f>
      </c>
      <c r="BP71" s="504" t="n">
        <f aca="false">NORMSDIST(NORMSINV(0.4)-BP62)</f>
      </c>
      <c r="BQ71" s="504" t="n">
        <f aca="false">NORMSDIST(NORMSINV(0.4)-BQ62)</f>
      </c>
      <c r="BR71" s="504" t="n">
        <f aca="false">NORMSDIST(NORMSINV(0.4)-BR62)</f>
      </c>
      <c r="BS71" s="504" t="n">
        <f aca="false">NORMSDIST(NORMSINV(0.4)-BS62)</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B3" s="496"/>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c>
      <c r="D6" s="591" t="s">
        <v>1570</v>
      </c>
      <c r="E6" s="591" t="n">
        <f aca="false">InputDataB_ModelSpecAssumptions!I15</f>
      </c>
      <c r="F6" s="591" t="n">
        <f aca="false">InputDataB_ModelSpecAssumptions!J15</f>
      </c>
      <c r="G6" s="591" t="n">
        <f aca="false">InputDataB_ModelSpecAssumptions!K15</f>
      </c>
      <c r="H6" s="591" t="n">
        <f aca="false">InputDataB_ModelSpecAssumptions!L15</f>
      </c>
      <c r="I6" s="591" t="n">
        <f aca="false">InputDataB_ModelSpecAssumptions!M15</f>
      </c>
      <c r="J6" s="591" t="n">
        <f aca="false">InputDataB_ModelSpecAssumptions!N15</f>
      </c>
      <c r="K6" s="591" t="n">
        <f aca="false">InputDataB_ModelSpecAssumptions!O15</f>
      </c>
      <c r="L6" s="591" t="n">
        <f aca="false">InputDataB_ModelSpecAssumptions!P15</f>
      </c>
      <c r="M6" s="591" t="n">
        <f aca="false">InputDataB_ModelSpecAssumptions!Q15</f>
      </c>
      <c r="N6" s="591" t="n">
        <f aca="false">InputDataB_ModelSpecAssumptions!R15</f>
      </c>
      <c r="O6" s="591" t="n">
        <f aca="false">InputDataB_ModelSpecAssumptions!S15</f>
      </c>
      <c r="P6" s="591" t="n">
        <f aca="false">InputDataB_ModelSpecAssumptions!T15</f>
      </c>
      <c r="Q6" s="591" t="n">
        <f aca="false">InputDataB_ModelSpecAssumptions!U15</f>
      </c>
      <c r="R6" s="591" t="n">
        <f aca="false">InputDataB_ModelSpecAssumptions!V15</f>
      </c>
      <c r="S6" s="591" t="n">
        <f aca="false">InputDataB_ModelSpecAssumptions!W15</f>
      </c>
      <c r="T6" s="591" t="n">
        <f aca="false">InputDataB_ModelSpecAssumptions!X15</f>
      </c>
      <c r="U6" s="591" t="n">
        <f aca="false">InputDataB_ModelSpecAssumptions!Y15</f>
      </c>
      <c r="V6" s="591" t="n">
        <f aca="false">InputDataB_ModelSpecAssumptions!Z15</f>
      </c>
      <c r="W6" s="591" t="n">
        <f aca="false">InputDataB_ModelSpecAssumptions!AA15</f>
      </c>
      <c r="X6" s="591" t="n">
        <f aca="false">InputDataB_ModelSpecAssumptions!AB15</f>
      </c>
      <c r="Y6" s="591" t="n">
        <f aca="false">InputDataB_ModelSpecAssumptions!AC15</f>
      </c>
      <c r="Z6" s="591" t="n">
        <f aca="false">InputDataB_ModelSpecAssumptions!AD15</f>
      </c>
      <c r="AA6" s="591" t="n">
        <f aca="false">InputDataB_ModelSpecAssumptions!AE15</f>
      </c>
      <c r="AB6" s="591" t="n">
        <f aca="false">InputDataB_ModelSpecAssumptions!AF15</f>
      </c>
      <c r="AC6" s="591" t="n">
        <f aca="false">InputDataB_ModelSpecAssumptions!AG15</f>
      </c>
      <c r="AD6" s="591" t="n">
        <f aca="false">InputDataB_ModelSpecAssumptions!AH15</f>
      </c>
      <c r="AE6" s="591" t="n">
        <f aca="false">InputDataB_ModelSpecAssumptions!AI15</f>
      </c>
      <c r="AF6" s="591" t="n">
        <f aca="false">InputDataB_ModelSpecAssumptions!AJ15</f>
      </c>
      <c r="AG6" s="591" t="n">
        <f aca="false">InputDataB_ModelSpecAssumptions!AK15</f>
      </c>
      <c r="AH6" s="591" t="n">
        <f aca="false">InputDataB_ModelSpecAssumptions!AL15</f>
      </c>
      <c r="AI6" s="591" t="n">
        <f aca="false">InputDataB_ModelSpecAssumptions!AM15</f>
      </c>
      <c r="AJ6" s="591" t="n">
        <f aca="false">InputDataB_ModelSpecAssumptions!AN15</f>
      </c>
      <c r="AK6" s="591" t="n">
        <f aca="false">InputDataB_ModelSpecAssumptions!AO15</f>
      </c>
      <c r="AL6" s="591" t="n">
        <f aca="false">InputDataB_ModelSpecAssumptions!AP15</f>
      </c>
      <c r="AM6" s="591" t="n">
        <f aca="false">InputDataB_ModelSpecAssumptions!AQ15</f>
      </c>
      <c r="AN6" s="591" t="n">
        <f aca="false">InputDataB_ModelSpecAssumptions!AR15</f>
      </c>
      <c r="AO6" s="591" t="n">
        <f aca="false">InputDataB_ModelSpecAssumptions!AS15</f>
      </c>
      <c r="AP6" s="591" t="n">
        <f aca="false">InputDataB_ModelSpecAssumptions!AT15</f>
      </c>
      <c r="AQ6" s="591" t="n">
        <f aca="false">InputDataB_ModelSpecAssumptions!AU15</f>
      </c>
      <c r="AR6" s="591" t="n">
        <f aca="false">InputDataB_ModelSpecAssumptions!AV15</f>
      </c>
      <c r="AS6" s="591" t="n">
        <f aca="false">InputDataB_ModelSpecAssumptions!AW15</f>
      </c>
      <c r="AT6" s="591" t="n">
        <f aca="false">InputDataB_ModelSpecAssumptions!AX15</f>
      </c>
      <c r="AU6" s="591" t="n">
        <f aca="false">InputDataB_ModelSpecAssumptions!AY15</f>
      </c>
      <c r="AV6" s="591" t="n">
        <f aca="false">InputDataB_ModelSpecAssumptions!AZ15</f>
      </c>
      <c r="AW6" s="591" t="n">
        <f aca="false">InputDataB_ModelSpecAssumptions!BA15</f>
      </c>
      <c r="AX6" s="591" t="n">
        <f aca="false">InputDataB_ModelSpecAssumptions!BB15</f>
      </c>
      <c r="AY6" s="591" t="n">
        <f aca="false">InputDataB_ModelSpecAssumptions!BC15</f>
      </c>
      <c r="AZ6" s="591" t="n">
        <f aca="false">InputDataB_ModelSpecAssumptions!BD15</f>
      </c>
      <c r="BA6" s="591" t="n">
        <f aca="false">InputDataB_ModelSpecAssumptions!BE15</f>
      </c>
      <c r="BB6" s="591" t="n">
        <f aca="false">InputDataB_ModelSpecAssumptions!BF15</f>
      </c>
      <c r="BC6" s="591" t="n">
        <f aca="false">InputDataB_ModelSpecAssumptions!BG15</f>
      </c>
      <c r="BD6" s="591" t="n">
        <f aca="false">InputDataB_ModelSpecAssumptions!BH15</f>
      </c>
      <c r="BE6" s="591" t="n">
        <f aca="false">InputDataB_ModelSpecAssumptions!BI15</f>
      </c>
      <c r="BF6" s="591" t="n">
        <f aca="false">InputDataB_ModelSpecAssumptions!BJ15</f>
      </c>
      <c r="BG6" s="591" t="n">
        <f aca="false">InputDataB_ModelSpecAssumptions!BK15</f>
      </c>
      <c r="BH6" s="591" t="n">
        <f aca="false">InputDataB_ModelSpecAssumptions!BL15</f>
      </c>
      <c r="BI6" s="591" t="n">
        <f aca="false">InputDataB_ModelSpecAssumptions!BM15</f>
      </c>
      <c r="BJ6" s="591" t="n">
        <f aca="false">InputDataB_ModelSpecAssumptions!BN15</f>
      </c>
      <c r="BK6" s="591" t="n">
        <f aca="false">InputDataB_ModelSpecAssumptions!BO15</f>
      </c>
      <c r="BL6" s="591" t="n">
        <f aca="false">InputDataB_ModelSpecAssumptions!BP15</f>
      </c>
      <c r="BM6" s="591" t="n">
        <f aca="false">InputDataB_ModelSpecAssumptions!BQ15</f>
      </c>
      <c r="BN6" s="591" t="n">
        <f aca="false">InputDataB_ModelSpecAssumptions!BR15</f>
      </c>
      <c r="BO6" s="591" t="n">
        <f aca="false">InputDataB_ModelSpecAssumptions!BS15</f>
      </c>
      <c r="BP6" s="591" t="n">
        <f aca="false">InputDataB_ModelSpecAssumptions!BT15</f>
      </c>
      <c r="BQ6" s="591" t="n">
        <f aca="false">InputDataB_ModelSpecAssumptions!BU15</f>
      </c>
      <c r="BR6" s="591" t="n">
        <f aca="false">InputDataB_ModelSpecAssumptions!BV15</f>
      </c>
      <c r="BS6" s="591" t="n">
        <f aca="false">InputDataB_ModelSpecAssumptions!BW15</f>
      </c>
    </row>
    <row r="7" customFormat="false" ht="15.75" hidden="false" customHeight="false" outlineLevel="0" collapsed="false">
      <c r="C7" s="496" t="s">
        <v>1571</v>
      </c>
      <c r="D7" s="592" t="s">
        <v>1572</v>
      </c>
      <c r="E7" s="165" t="n">
        <f aca="false">DataSummary!D64</f>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c>
    </row>
    <row r="8" customFormat="false" ht="15.75" hidden="false" customHeight="false" outlineLevel="0" collapsed="false">
      <c r="B8" s="496" t="str">
        <f aca="false">LEFT(InputDataA_GeneralAssumptions!D24,1)</f>
      </c>
      <c r="C8" s="497" t="s">
        <v>116</v>
      </c>
      <c r="D8" s="108" t="s">
        <v>121</v>
      </c>
      <c r="E8" s="504" t="n">
        <f aca="false">InputDataA_GeneralAssumptions!I22</f>
      </c>
      <c r="F8" s="504" t="n">
        <f aca="false">InputDataA_GeneralAssumptions!J22</f>
      </c>
      <c r="G8" s="504" t="n">
        <f aca="false">InputDataA_GeneralAssumptions!K22</f>
      </c>
      <c r="H8" s="504" t="n">
        <f aca="false">InputDataA_GeneralAssumptions!L22</f>
      </c>
      <c r="I8" s="504" t="n">
        <f aca="false">InputDataA_GeneralAssumptions!M22</f>
      </c>
      <c r="J8" s="504" t="n">
        <f aca="false">InputDataA_GeneralAssumptions!N22</f>
      </c>
      <c r="K8" s="504" t="n">
        <f aca="false">InputDataA_GeneralAssumptions!O22</f>
      </c>
      <c r="L8" s="504" t="n">
        <f aca="false">InputDataA_GeneralAssumptions!P22</f>
      </c>
      <c r="M8" s="504" t="n">
        <f aca="false">InputDataA_GeneralAssumptions!Q22</f>
      </c>
      <c r="N8" s="504" t="n">
        <f aca="false">InputDataA_GeneralAssumptions!R22</f>
      </c>
      <c r="O8" s="504" t="n">
        <f aca="false">InputDataA_GeneralAssumptions!S22</f>
      </c>
      <c r="P8" s="504" t="n">
        <f aca="false">InputDataA_GeneralAssumptions!T22</f>
      </c>
      <c r="Q8" s="504" t="n">
        <f aca="false">InputDataA_GeneralAssumptions!U22</f>
      </c>
      <c r="R8" s="504" t="n">
        <f aca="false">InputDataA_GeneralAssumptions!V22</f>
      </c>
      <c r="S8" s="504" t="n">
        <f aca="false">InputDataA_GeneralAssumptions!W22</f>
      </c>
      <c r="T8" s="504" t="n">
        <f aca="false">InputDataA_GeneralAssumptions!X22</f>
      </c>
      <c r="U8" s="504" t="n">
        <f aca="false">InputDataA_GeneralAssumptions!Y22</f>
      </c>
      <c r="V8" s="504" t="n">
        <f aca="false">InputDataA_GeneralAssumptions!Z22</f>
      </c>
      <c r="W8" s="504" t="n">
        <f aca="false">InputDataA_GeneralAssumptions!AA22</f>
      </c>
      <c r="X8" s="504" t="n">
        <f aca="false">InputDataA_GeneralAssumptions!AB22</f>
      </c>
      <c r="Y8" s="504" t="n">
        <f aca="false">InputDataA_GeneralAssumptions!AC22</f>
      </c>
      <c r="Z8" s="504" t="n">
        <f aca="false">InputDataA_GeneralAssumptions!AD22</f>
      </c>
      <c r="AA8" s="504" t="n">
        <f aca="false">InputDataA_GeneralAssumptions!AE22</f>
      </c>
      <c r="AB8" s="504" t="n">
        <f aca="false">InputDataA_GeneralAssumptions!AF22</f>
      </c>
      <c r="AC8" s="504" t="n">
        <f aca="false">InputDataA_GeneralAssumptions!AG22</f>
      </c>
      <c r="AD8" s="504" t="n">
        <f aca="false">InputDataA_GeneralAssumptions!AH22</f>
      </c>
      <c r="AE8" s="504" t="n">
        <f aca="false">InputDataA_GeneralAssumptions!AI22</f>
      </c>
      <c r="AF8" s="504" t="n">
        <f aca="false">InputDataA_GeneralAssumptions!AJ22</f>
      </c>
      <c r="AG8" s="504" t="n">
        <f aca="false">InputDataA_GeneralAssumptions!AK22</f>
      </c>
      <c r="AH8" s="504" t="n">
        <f aca="false">InputDataA_GeneralAssumptions!AL22</f>
      </c>
      <c r="AI8" s="504" t="n">
        <f aca="false">InputDataA_GeneralAssumptions!AM22</f>
      </c>
      <c r="AJ8" s="504" t="n">
        <f aca="false">InputDataA_GeneralAssumptions!AN22</f>
      </c>
      <c r="AK8" s="504" t="n">
        <f aca="false">InputDataA_GeneralAssumptions!AO22</f>
      </c>
      <c r="AL8" s="504" t="n">
        <f aca="false">InputDataA_GeneralAssumptions!AP22</f>
      </c>
      <c r="AM8" s="504" t="n">
        <f aca="false">InputDataA_GeneralAssumptions!AQ22</f>
      </c>
      <c r="AN8" s="504" t="n">
        <f aca="false">InputDataA_GeneralAssumptions!AR22</f>
      </c>
      <c r="AO8" s="504" t="n">
        <f aca="false">InputDataA_GeneralAssumptions!AS22</f>
      </c>
      <c r="AP8" s="504" t="n">
        <f aca="false">InputDataA_GeneralAssumptions!AT22</f>
      </c>
      <c r="AQ8" s="504" t="n">
        <f aca="false">InputDataA_GeneralAssumptions!AU22</f>
      </c>
      <c r="AR8" s="504" t="n">
        <f aca="false">InputDataA_GeneralAssumptions!AV22</f>
      </c>
      <c r="AS8" s="504" t="n">
        <f aca="false">InputDataA_GeneralAssumptions!AW22</f>
      </c>
      <c r="AT8" s="504" t="n">
        <f aca="false">InputDataA_GeneralAssumptions!AX22</f>
      </c>
      <c r="AU8" s="504" t="n">
        <f aca="false">InputDataA_GeneralAssumptions!AY22</f>
      </c>
      <c r="AV8" s="504" t="n">
        <f aca="false">InputDataA_GeneralAssumptions!AZ22</f>
      </c>
      <c r="AW8" s="504" t="n">
        <f aca="false">InputDataA_GeneralAssumptions!BA22</f>
      </c>
      <c r="AX8" s="504" t="n">
        <f aca="false">InputDataA_GeneralAssumptions!BB22</f>
      </c>
      <c r="AY8" s="504" t="n">
        <f aca="false">InputDataA_GeneralAssumptions!BC22</f>
      </c>
      <c r="AZ8" s="504" t="n">
        <f aca="false">InputDataA_GeneralAssumptions!BD22</f>
      </c>
      <c r="BA8" s="504" t="n">
        <f aca="false">InputDataA_GeneralAssumptions!BE22</f>
      </c>
      <c r="BB8" s="504" t="n">
        <f aca="false">InputDataA_GeneralAssumptions!BF22</f>
      </c>
      <c r="BC8" s="504" t="n">
        <f aca="false">InputDataA_GeneralAssumptions!BG22</f>
      </c>
      <c r="BD8" s="504" t="n">
        <f aca="false">InputDataA_GeneralAssumptions!BH22</f>
      </c>
      <c r="BE8" s="504" t="n">
        <f aca="false">InputDataA_GeneralAssumptions!BI22</f>
      </c>
      <c r="BF8" s="504" t="n">
        <f aca="false">InputDataA_GeneralAssumptions!BJ22</f>
      </c>
      <c r="BG8" s="504" t="n">
        <f aca="false">InputDataA_GeneralAssumptions!BK22</f>
      </c>
      <c r="BH8" s="504" t="n">
        <f aca="false">InputDataA_GeneralAssumptions!BL22</f>
      </c>
      <c r="BI8" s="504" t="n">
        <f aca="false">InputDataA_GeneralAssumptions!BM22</f>
      </c>
      <c r="BJ8" s="504" t="n">
        <f aca="false">InputDataA_GeneralAssumptions!BN22</f>
      </c>
      <c r="BK8" s="504" t="n">
        <f aca="false">InputDataA_GeneralAssumptions!BO22</f>
      </c>
      <c r="BL8" s="504" t="n">
        <f aca="false">InputDataA_GeneralAssumptions!BP22</f>
      </c>
      <c r="BM8" s="504" t="n">
        <f aca="false">InputDataA_GeneralAssumptions!BQ22</f>
      </c>
      <c r="BN8" s="504" t="n">
        <f aca="false">InputDataA_GeneralAssumptions!BR22</f>
      </c>
      <c r="BO8" s="504" t="n">
        <f aca="false">InputDataA_GeneralAssumptions!BS22</f>
      </c>
      <c r="BP8" s="504" t="n">
        <f aca="false">InputDataA_GeneralAssumptions!BT22</f>
      </c>
      <c r="BQ8" s="504" t="n">
        <f aca="false">InputDataA_GeneralAssumptions!BU22</f>
      </c>
      <c r="BR8" s="504" t="n">
        <f aca="false">InputDataA_GeneralAssumptions!BV22</f>
      </c>
      <c r="BS8" s="504" t="n">
        <f aca="false">InputDataA_GeneralAssumptions!BW22</f>
      </c>
    </row>
    <row r="9" customFormat="false" ht="15.75" hidden="false" customHeight="false" outlineLevel="0" collapsed="false">
      <c r="B9" s="496" t="str">
        <f aca="false">LEFT(InputDataA_GeneralAssumptions!D33,1)</f>
      </c>
      <c r="C9" s="505" t="s">
        <v>134</v>
      </c>
      <c r="D9" s="138" t="s">
        <v>121</v>
      </c>
      <c r="E9" s="115" t="n">
        <f aca="false">InputDataA_GeneralAssumptions!I31</f>
      </c>
      <c r="F9" s="115" t="n">
        <f aca="false">InputDataA_GeneralAssumptions!J31</f>
      </c>
      <c r="G9" s="115" t="n">
        <f aca="false">InputDataA_GeneralAssumptions!K31</f>
      </c>
      <c r="H9" s="115" t="n">
        <f aca="false">InputDataA_GeneralAssumptions!L31</f>
      </c>
      <c r="I9" s="115" t="n">
        <f aca="false">InputDataA_GeneralAssumptions!M31</f>
      </c>
      <c r="J9" s="115" t="n">
        <f aca="false">InputDataA_GeneralAssumptions!N31</f>
      </c>
      <c r="K9" s="115" t="n">
        <f aca="false">InputDataA_GeneralAssumptions!O31</f>
      </c>
      <c r="L9" s="115" t="n">
        <f aca="false">InputDataA_GeneralAssumptions!P31</f>
      </c>
      <c r="M9" s="115" t="n">
        <f aca="false">InputDataA_GeneralAssumptions!Q31</f>
      </c>
      <c r="N9" s="115" t="n">
        <f aca="false">InputDataA_GeneralAssumptions!R31</f>
      </c>
      <c r="O9" s="115" t="n">
        <f aca="false">InputDataA_GeneralAssumptions!S31</f>
      </c>
      <c r="P9" s="115" t="n">
        <f aca="false">InputDataA_GeneralAssumptions!T31</f>
      </c>
      <c r="Q9" s="115" t="n">
        <f aca="false">InputDataA_GeneralAssumptions!U31</f>
      </c>
      <c r="R9" s="115" t="n">
        <f aca="false">InputDataA_GeneralAssumptions!V31</f>
      </c>
      <c r="S9" s="115" t="n">
        <f aca="false">InputDataA_GeneralAssumptions!W31</f>
      </c>
      <c r="T9" s="115" t="n">
        <f aca="false">InputDataA_GeneralAssumptions!X31</f>
      </c>
      <c r="U9" s="115" t="n">
        <f aca="false">InputDataA_GeneralAssumptions!Y31</f>
      </c>
      <c r="V9" s="115" t="n">
        <f aca="false">InputDataA_GeneralAssumptions!Z31</f>
      </c>
      <c r="W9" s="115" t="n">
        <f aca="false">InputDataA_GeneralAssumptions!AA31</f>
      </c>
      <c r="X9" s="115" t="n">
        <f aca="false">InputDataA_GeneralAssumptions!AB31</f>
      </c>
      <c r="Y9" s="115" t="n">
        <f aca="false">InputDataA_GeneralAssumptions!AC31</f>
      </c>
      <c r="Z9" s="115" t="n">
        <f aca="false">InputDataA_GeneralAssumptions!AD31</f>
      </c>
      <c r="AA9" s="115" t="n">
        <f aca="false">InputDataA_GeneralAssumptions!AE31</f>
      </c>
      <c r="AB9" s="115" t="n">
        <f aca="false">InputDataA_GeneralAssumptions!AF31</f>
      </c>
      <c r="AC9" s="115" t="n">
        <f aca="false">InputDataA_GeneralAssumptions!AG31</f>
      </c>
      <c r="AD9" s="115" t="n">
        <f aca="false">InputDataA_GeneralAssumptions!AH31</f>
      </c>
      <c r="AE9" s="115" t="n">
        <f aca="false">InputDataA_GeneralAssumptions!AI31</f>
      </c>
      <c r="AF9" s="115" t="n">
        <f aca="false">InputDataA_GeneralAssumptions!AJ31</f>
      </c>
      <c r="AG9" s="115" t="n">
        <f aca="false">InputDataA_GeneralAssumptions!AK31</f>
      </c>
      <c r="AH9" s="115" t="n">
        <f aca="false">InputDataA_GeneralAssumptions!AL31</f>
      </c>
      <c r="AI9" s="115" t="n">
        <f aca="false">InputDataA_GeneralAssumptions!AM31</f>
      </c>
      <c r="AJ9" s="115" t="n">
        <f aca="false">InputDataA_GeneralAssumptions!AN31</f>
      </c>
      <c r="AK9" s="115" t="n">
        <f aca="false">InputDataA_GeneralAssumptions!AO31</f>
      </c>
      <c r="AL9" s="115" t="n">
        <f aca="false">InputDataA_GeneralAssumptions!AP31</f>
      </c>
      <c r="AM9" s="115" t="n">
        <f aca="false">InputDataA_GeneralAssumptions!AQ31</f>
      </c>
      <c r="AN9" s="115" t="n">
        <f aca="false">InputDataA_GeneralAssumptions!AR31</f>
      </c>
      <c r="AO9" s="115" t="n">
        <f aca="false">InputDataA_GeneralAssumptions!AS31</f>
      </c>
      <c r="AP9" s="115" t="n">
        <f aca="false">InputDataA_GeneralAssumptions!AT31</f>
      </c>
      <c r="AQ9" s="115" t="n">
        <f aca="false">InputDataA_GeneralAssumptions!AU31</f>
      </c>
      <c r="AR9" s="115" t="n">
        <f aca="false">InputDataA_GeneralAssumptions!AV31</f>
      </c>
      <c r="AS9" s="115" t="n">
        <f aca="false">InputDataA_GeneralAssumptions!AW31</f>
      </c>
      <c r="AT9" s="115" t="n">
        <f aca="false">InputDataA_GeneralAssumptions!AX31</f>
      </c>
      <c r="AU9" s="115" t="n">
        <f aca="false">InputDataA_GeneralAssumptions!AY31</f>
      </c>
      <c r="AV9" s="115" t="n">
        <f aca="false">InputDataA_GeneralAssumptions!AZ31</f>
      </c>
      <c r="AW9" s="115" t="n">
        <f aca="false">InputDataA_GeneralAssumptions!BA31</f>
      </c>
      <c r="AX9" s="115" t="n">
        <f aca="false">InputDataA_GeneralAssumptions!BB31</f>
      </c>
      <c r="AY9" s="115" t="n">
        <f aca="false">InputDataA_GeneralAssumptions!BC31</f>
      </c>
      <c r="AZ9" s="115" t="n">
        <f aca="false">InputDataA_GeneralAssumptions!BD31</f>
      </c>
      <c r="BA9" s="115" t="n">
        <f aca="false">InputDataA_GeneralAssumptions!BE31</f>
      </c>
      <c r="BB9" s="115" t="n">
        <f aca="false">InputDataA_GeneralAssumptions!BF31</f>
      </c>
      <c r="BC9" s="115" t="n">
        <f aca="false">InputDataA_GeneralAssumptions!BG31</f>
      </c>
      <c r="BD9" s="115" t="n">
        <f aca="false">InputDataA_GeneralAssumptions!BH31</f>
      </c>
      <c r="BE9" s="115" t="n">
        <f aca="false">InputDataA_GeneralAssumptions!BI31</f>
      </c>
      <c r="BF9" s="115" t="n">
        <f aca="false">InputDataA_GeneralAssumptions!BJ31</f>
      </c>
      <c r="BG9" s="115" t="n">
        <f aca="false">InputDataA_GeneralAssumptions!BK31</f>
      </c>
      <c r="BH9" s="115" t="n">
        <f aca="false">InputDataA_GeneralAssumptions!BL31</f>
      </c>
      <c r="BI9" s="115" t="n">
        <f aca="false">InputDataA_GeneralAssumptions!BM31</f>
      </c>
      <c r="BJ9" s="115" t="n">
        <f aca="false">InputDataA_GeneralAssumptions!BN31</f>
      </c>
      <c r="BK9" s="115" t="n">
        <f aca="false">InputDataA_GeneralAssumptions!BO31</f>
      </c>
      <c r="BL9" s="115" t="n">
        <f aca="false">InputDataA_GeneralAssumptions!BP31</f>
      </c>
      <c r="BM9" s="115" t="n">
        <f aca="false">InputDataA_GeneralAssumptions!BQ31</f>
      </c>
      <c r="BN9" s="115" t="n">
        <f aca="false">InputDataA_GeneralAssumptions!BR31</f>
      </c>
      <c r="BO9" s="115" t="n">
        <f aca="false">InputDataA_GeneralAssumptions!BS31</f>
      </c>
      <c r="BP9" s="115" t="n">
        <f aca="false">InputDataA_GeneralAssumptions!BT31</f>
      </c>
      <c r="BQ9" s="115" t="n">
        <f aca="false">InputDataA_GeneralAssumptions!BU31</f>
      </c>
      <c r="BR9" s="115" t="n">
        <f aca="false">InputDataA_GeneralAssumptions!BV31</f>
      </c>
      <c r="BS9" s="115" t="n">
        <f aca="false">InputDataA_GeneralAssumptions!BW31</f>
      </c>
    </row>
    <row r="10" customFormat="false" ht="15.75" hidden="false" customHeight="false" outlineLevel="0" collapsed="false">
      <c r="B10" s="496" t="str">
        <f aca="false">LEFT(InputDataA_GeneralAssumptions!D92,1)</f>
      </c>
      <c r="C10" s="505" t="s">
        <v>185</v>
      </c>
      <c r="D10" s="138" t="s">
        <v>121</v>
      </c>
      <c r="E10" s="115" t="n">
        <f aca="false">InputDataA_GeneralAssumptions!I94</f>
      </c>
      <c r="F10" s="115" t="n">
        <f aca="false">InputDataA_GeneralAssumptions!J94</f>
      </c>
      <c r="G10" s="115" t="n">
        <f aca="false">InputDataA_GeneralAssumptions!K94</f>
      </c>
      <c r="H10" s="115" t="n">
        <f aca="false">InputDataA_GeneralAssumptions!L94</f>
      </c>
      <c r="I10" s="115" t="n">
        <f aca="false">InputDataA_GeneralAssumptions!M94</f>
      </c>
      <c r="J10" s="115" t="n">
        <f aca="false">InputDataA_GeneralAssumptions!N94</f>
      </c>
      <c r="K10" s="115" t="n">
        <f aca="false">InputDataA_GeneralAssumptions!O94</f>
      </c>
      <c r="L10" s="115" t="n">
        <f aca="false">InputDataA_GeneralAssumptions!P94</f>
      </c>
      <c r="M10" s="115" t="n">
        <f aca="false">InputDataA_GeneralAssumptions!Q94</f>
      </c>
      <c r="N10" s="115" t="n">
        <f aca="false">InputDataA_GeneralAssumptions!R94</f>
      </c>
      <c r="O10" s="115" t="n">
        <f aca="false">InputDataA_GeneralAssumptions!S94</f>
      </c>
      <c r="P10" s="115" t="n">
        <f aca="false">InputDataA_GeneralAssumptions!T94</f>
      </c>
      <c r="Q10" s="115" t="n">
        <f aca="false">InputDataA_GeneralAssumptions!U94</f>
      </c>
      <c r="R10" s="115" t="n">
        <f aca="false">InputDataA_GeneralAssumptions!V94</f>
      </c>
      <c r="S10" s="115" t="n">
        <f aca="false">InputDataA_GeneralAssumptions!W94</f>
      </c>
      <c r="T10" s="115" t="n">
        <f aca="false">InputDataA_GeneralAssumptions!X94</f>
      </c>
      <c r="U10" s="115" t="n">
        <f aca="false">InputDataA_GeneralAssumptions!Y94</f>
      </c>
      <c r="V10" s="115" t="n">
        <f aca="false">InputDataA_GeneralAssumptions!Z94</f>
      </c>
      <c r="W10" s="115" t="n">
        <f aca="false">InputDataA_GeneralAssumptions!AA94</f>
      </c>
      <c r="X10" s="115" t="n">
        <f aca="false">InputDataA_GeneralAssumptions!AB94</f>
      </c>
      <c r="Y10" s="115" t="n">
        <f aca="false">InputDataA_GeneralAssumptions!AC94</f>
      </c>
      <c r="Z10" s="115" t="n">
        <f aca="false">InputDataA_GeneralAssumptions!AD94</f>
      </c>
      <c r="AA10" s="115" t="n">
        <f aca="false">InputDataA_GeneralAssumptions!AE94</f>
      </c>
      <c r="AB10" s="115" t="n">
        <f aca="false">InputDataA_GeneralAssumptions!AF94</f>
      </c>
      <c r="AC10" s="115" t="n">
        <f aca="false">InputDataA_GeneralAssumptions!AG94</f>
      </c>
      <c r="AD10" s="115" t="n">
        <f aca="false">InputDataA_GeneralAssumptions!AH94</f>
      </c>
      <c r="AE10" s="115" t="n">
        <f aca="false">InputDataA_GeneralAssumptions!AI94</f>
      </c>
      <c r="AF10" s="115" t="n">
        <f aca="false">InputDataA_GeneralAssumptions!AJ94</f>
      </c>
      <c r="AG10" s="115" t="n">
        <f aca="false">InputDataA_GeneralAssumptions!AK94</f>
      </c>
      <c r="AH10" s="115" t="n">
        <f aca="false">InputDataA_GeneralAssumptions!AL94</f>
      </c>
      <c r="AI10" s="115" t="n">
        <f aca="false">InputDataA_GeneralAssumptions!AM94</f>
      </c>
      <c r="AJ10" s="115" t="n">
        <f aca="false">InputDataA_GeneralAssumptions!AN94</f>
      </c>
      <c r="AK10" s="115" t="str">
        <f aca="false">InputDataA_GeneralAssumptions!AO94</f>
      </c>
      <c r="AL10" s="115" t="str">
        <f aca="false">InputDataA_GeneralAssumptions!AP94</f>
      </c>
      <c r="AM10" s="115" t="str">
        <f aca="false">InputDataA_GeneralAssumptions!AQ94</f>
      </c>
      <c r="AN10" s="115" t="str">
        <f aca="false">InputDataA_GeneralAssumptions!AR94</f>
      </c>
      <c r="AO10" s="115" t="str">
        <f aca="false">InputDataA_GeneralAssumptions!AS94</f>
      </c>
      <c r="AP10" s="115" t="str">
        <f aca="false">InputDataA_GeneralAssumptions!AT94</f>
      </c>
      <c r="AQ10" s="115" t="str">
        <f aca="false">InputDataA_GeneralAssumptions!AU94</f>
      </c>
      <c r="AR10" s="115" t="str">
        <f aca="false">InputDataA_GeneralAssumptions!AV94</f>
      </c>
      <c r="AS10" s="115" t="str">
        <f aca="false">InputDataA_GeneralAssumptions!AW94</f>
      </c>
      <c r="AT10" s="115" t="str">
        <f aca="false">InputDataA_GeneralAssumptions!AX94</f>
      </c>
      <c r="AU10" s="115" t="str">
        <f aca="false">InputDataA_GeneralAssumptions!AY94</f>
      </c>
      <c r="AV10" s="115" t="str">
        <f aca="false">InputDataA_GeneralAssumptions!AZ94</f>
      </c>
      <c r="AW10" s="115" t="str">
        <f aca="false">InputDataA_GeneralAssumptions!BA94</f>
      </c>
      <c r="AX10" s="115" t="str">
        <f aca="false">InputDataA_GeneralAssumptions!BB94</f>
      </c>
      <c r="AY10" s="115" t="str">
        <f aca="false">InputDataA_GeneralAssumptions!BC94</f>
      </c>
      <c r="AZ10" s="115" t="str">
        <f aca="false">InputDataA_GeneralAssumptions!BD94</f>
      </c>
      <c r="BA10" s="115" t="str">
        <f aca="false">InputDataA_GeneralAssumptions!BE94</f>
      </c>
      <c r="BB10" s="115" t="str">
        <f aca="false">InputDataA_GeneralAssumptions!BF94</f>
      </c>
      <c r="BC10" s="115" t="str">
        <f aca="false">InputDataA_GeneralAssumptions!BG94</f>
      </c>
      <c r="BD10" s="115" t="str">
        <f aca="false">InputDataA_GeneralAssumptions!BH94</f>
      </c>
      <c r="BE10" s="115" t="str">
        <f aca="false">InputDataA_GeneralAssumptions!BI94</f>
      </c>
      <c r="BF10" s="115" t="str">
        <f aca="false">InputDataA_GeneralAssumptions!BJ94</f>
      </c>
      <c r="BG10" s="115" t="str">
        <f aca="false">InputDataA_GeneralAssumptions!BK94</f>
      </c>
      <c r="BH10" s="115" t="str">
        <f aca="false">InputDataA_GeneralAssumptions!BL94</f>
      </c>
      <c r="BI10" s="115" t="str">
        <f aca="false">InputDataA_GeneralAssumptions!BM94</f>
      </c>
      <c r="BJ10" s="115" t="str">
        <f aca="false">InputDataA_GeneralAssumptions!BN94</f>
      </c>
      <c r="BK10" s="115" t="str">
        <f aca="false">InputDataA_GeneralAssumptions!BO94</f>
      </c>
      <c r="BL10" s="115" t="str">
        <f aca="false">InputDataA_GeneralAssumptions!BP94</f>
      </c>
      <c r="BM10" s="115" t="str">
        <f aca="false">InputDataA_GeneralAssumptions!BQ94</f>
      </c>
      <c r="BN10" s="115" t="str">
        <f aca="false">InputDataA_GeneralAssumptions!BR94</f>
      </c>
      <c r="BO10" s="115" t="str">
        <f aca="false">InputDataA_GeneralAssumptions!BS94</f>
      </c>
      <c r="BP10" s="115" t="str">
        <f aca="false">InputDataA_GeneralAssumptions!BT94</f>
      </c>
      <c r="BQ10" s="115" t="str">
        <f aca="false">InputDataA_GeneralAssumptions!BU94</f>
      </c>
      <c r="BR10" s="115" t="str">
        <f aca="false">InputDataA_GeneralAssumptions!BV94</f>
      </c>
      <c r="BS10" s="115" t="str">
        <f aca="false">InputDataA_GeneralAssumptions!BW94</f>
      </c>
    </row>
    <row r="11" customFormat="false" ht="15.75" hidden="false" customHeight="false" outlineLevel="0" collapsed="false">
      <c r="B11" s="496" t="str">
        <f aca="false">LEFT(InputDataA_GeneralAssumptions!D92,1)</f>
      </c>
      <c r="C11" s="505" t="s">
        <v>192</v>
      </c>
      <c r="D11" s="138" t="s">
        <v>121</v>
      </c>
      <c r="E11" s="115" t="n">
        <f aca="false">InputDataA_GeneralAssumptions!I113</f>
      </c>
      <c r="F11" s="115" t="n">
        <f aca="false">InputDataA_GeneralAssumptions!J113</f>
      </c>
      <c r="G11" s="115" t="n">
        <f aca="false">InputDataA_GeneralAssumptions!K113</f>
      </c>
      <c r="H11" s="115" t="n">
        <f aca="false">InputDataA_GeneralAssumptions!L113</f>
      </c>
      <c r="I11" s="115" t="n">
        <f aca="false">InputDataA_GeneralAssumptions!M113</f>
      </c>
      <c r="J11" s="115" t="n">
        <f aca="false">InputDataA_GeneralAssumptions!N113</f>
      </c>
      <c r="K11" s="115" t="n">
        <f aca="false">InputDataA_GeneralAssumptions!O113</f>
      </c>
      <c r="L11" s="115" t="n">
        <f aca="false">InputDataA_GeneralAssumptions!P113</f>
      </c>
      <c r="M11" s="115" t="n">
        <f aca="false">InputDataA_GeneralAssumptions!Q113</f>
      </c>
      <c r="N11" s="115" t="n">
        <f aca="false">InputDataA_GeneralAssumptions!R113</f>
      </c>
      <c r="O11" s="115" t="n">
        <f aca="false">InputDataA_GeneralAssumptions!S113</f>
      </c>
      <c r="P11" s="115" t="n">
        <f aca="false">InputDataA_GeneralAssumptions!T113</f>
      </c>
      <c r="Q11" s="115" t="n">
        <f aca="false">InputDataA_GeneralAssumptions!U113</f>
      </c>
      <c r="R11" s="115" t="n">
        <f aca="false">InputDataA_GeneralAssumptions!V113</f>
      </c>
      <c r="S11" s="115" t="n">
        <f aca="false">InputDataA_GeneralAssumptions!W113</f>
      </c>
      <c r="T11" s="115" t="n">
        <f aca="false">InputDataA_GeneralAssumptions!X113</f>
      </c>
      <c r="U11" s="115" t="n">
        <f aca="false">InputDataA_GeneralAssumptions!Y113</f>
      </c>
      <c r="V11" s="115" t="n">
        <f aca="false">InputDataA_GeneralAssumptions!Z113</f>
      </c>
      <c r="W11" s="115" t="n">
        <f aca="false">InputDataA_GeneralAssumptions!AA113</f>
      </c>
      <c r="X11" s="115" t="n">
        <f aca="false">InputDataA_GeneralAssumptions!AB113</f>
      </c>
      <c r="Y11" s="115" t="n">
        <f aca="false">InputDataA_GeneralAssumptions!AC113</f>
      </c>
      <c r="Z11" s="115" t="n">
        <f aca="false">InputDataA_GeneralAssumptions!AD113</f>
      </c>
      <c r="AA11" s="115" t="n">
        <f aca="false">InputDataA_GeneralAssumptions!AE113</f>
      </c>
      <c r="AB11" s="115" t="n">
        <f aca="false">InputDataA_GeneralAssumptions!AF113</f>
      </c>
      <c r="AC11" s="115" t="n">
        <f aca="false">InputDataA_GeneralAssumptions!AG113</f>
      </c>
      <c r="AD11" s="115" t="n">
        <f aca="false">InputDataA_GeneralAssumptions!AH113</f>
      </c>
      <c r="AE11" s="115" t="n">
        <f aca="false">InputDataA_GeneralAssumptions!AI113</f>
      </c>
      <c r="AF11" s="115" t="n">
        <f aca="false">InputDataA_GeneralAssumptions!AJ113</f>
      </c>
      <c r="AG11" s="115" t="n">
        <f aca="false">InputDataA_GeneralAssumptions!AK113</f>
      </c>
      <c r="AH11" s="115" t="n">
        <f aca="false">InputDataA_GeneralAssumptions!AL113</f>
      </c>
      <c r="AI11" s="115" t="n">
        <f aca="false">InputDataA_GeneralAssumptions!AM113</f>
      </c>
      <c r="AJ11" s="115" t="n">
        <f aca="false">InputDataA_GeneralAssumptions!AN113</f>
      </c>
      <c r="AK11" s="115" t="e">
        <f aca="false">InputDataA_GeneralAssumptions!AO113</f>
      </c>
      <c r="AL11" s="115" t="e">
        <f aca="false">InputDataA_GeneralAssumptions!AP113</f>
      </c>
      <c r="AM11" s="115" t="e">
        <f aca="false">InputDataA_GeneralAssumptions!AQ113</f>
      </c>
      <c r="AN11" s="115" t="e">
        <f aca="false">InputDataA_GeneralAssumptions!AR113</f>
      </c>
      <c r="AO11" s="115" t="e">
        <f aca="false">InputDataA_GeneralAssumptions!AS113</f>
      </c>
      <c r="AP11" s="115" t="e">
        <f aca="false">InputDataA_GeneralAssumptions!AT113</f>
      </c>
      <c r="AQ11" s="115" t="e">
        <f aca="false">InputDataA_GeneralAssumptions!AU113</f>
      </c>
      <c r="AR11" s="115" t="e">
        <f aca="false">InputDataA_GeneralAssumptions!AV113</f>
      </c>
      <c r="AS11" s="115" t="e">
        <f aca="false">InputDataA_GeneralAssumptions!AW113</f>
      </c>
      <c r="AT11" s="115" t="e">
        <f aca="false">InputDataA_GeneralAssumptions!AX113</f>
      </c>
      <c r="AU11" s="115" t="e">
        <f aca="false">InputDataA_GeneralAssumptions!AY113</f>
      </c>
      <c r="AV11" s="115" t="e">
        <f aca="false">InputDataA_GeneralAssumptions!AZ113</f>
      </c>
      <c r="AW11" s="115" t="e">
        <f aca="false">InputDataA_GeneralAssumptions!BA113</f>
      </c>
      <c r="AX11" s="115" t="e">
        <f aca="false">InputDataA_GeneralAssumptions!BB113</f>
      </c>
      <c r="AY11" s="115" t="e">
        <f aca="false">InputDataA_GeneralAssumptions!BC113</f>
      </c>
      <c r="AZ11" s="115" t="e">
        <f aca="false">InputDataA_GeneralAssumptions!BD113</f>
      </c>
      <c r="BA11" s="115" t="e">
        <f aca="false">InputDataA_GeneralAssumptions!BE113</f>
      </c>
      <c r="BB11" s="115" t="e">
        <f aca="false">InputDataA_GeneralAssumptions!BF113</f>
      </c>
      <c r="BC11" s="115" t="e">
        <f aca="false">InputDataA_GeneralAssumptions!BG113</f>
      </c>
      <c r="BD11" s="115" t="e">
        <f aca="false">InputDataA_GeneralAssumptions!BH113</f>
      </c>
      <c r="BE11" s="115" t="e">
        <f aca="false">InputDataA_GeneralAssumptions!BI113</f>
      </c>
      <c r="BF11" s="115" t="e">
        <f aca="false">InputDataA_GeneralAssumptions!BJ113</f>
      </c>
      <c r="BG11" s="115" t="e">
        <f aca="false">InputDataA_GeneralAssumptions!BK113</f>
      </c>
      <c r="BH11" s="115" t="e">
        <f aca="false">InputDataA_GeneralAssumptions!BL113</f>
      </c>
      <c r="BI11" s="115" t="e">
        <f aca="false">InputDataA_GeneralAssumptions!BM113</f>
      </c>
      <c r="BJ11" s="115" t="e">
        <f aca="false">InputDataA_GeneralAssumptions!BN113</f>
      </c>
      <c r="BK11" s="115" t="e">
        <f aca="false">InputDataA_GeneralAssumptions!BO113</f>
      </c>
      <c r="BL11" s="115" t="e">
        <f aca="false">InputDataA_GeneralAssumptions!BP113</f>
      </c>
      <c r="BM11" s="115" t="e">
        <f aca="false">InputDataA_GeneralAssumptions!BQ113</f>
      </c>
      <c r="BN11" s="115" t="e">
        <f aca="false">InputDataA_GeneralAssumptions!BR113</f>
      </c>
      <c r="BO11" s="115" t="e">
        <f aca="false">InputDataA_GeneralAssumptions!BS113</f>
      </c>
      <c r="BP11" s="115" t="e">
        <f aca="false">InputDataA_GeneralAssumptions!BT113</f>
      </c>
      <c r="BQ11" s="115" t="e">
        <f aca="false">InputDataA_GeneralAssumptions!BU113</f>
      </c>
      <c r="BR11" s="115" t="e">
        <f aca="false">InputDataA_GeneralAssumptions!BV113</f>
      </c>
      <c r="BS11" s="115" t="e">
        <f aca="false">InputDataA_GeneralAssumptions!BW113</f>
      </c>
    </row>
    <row r="12" s="24" customFormat="true" ht="15.75" hidden="false" customHeight="false" outlineLevel="0" collapsed="false">
      <c r="A12" s="492"/>
      <c r="B12" s="496" t="str">
        <f aca="false">LEFT(InputDataA_GeneralAssumptions!D39,1)</f>
      </c>
      <c r="C12" s="505" t="s">
        <v>193</v>
      </c>
      <c r="D12" s="138" t="s">
        <v>121</v>
      </c>
      <c r="E12" s="115" t="n">
        <f aca="false">InputDataA_GeneralAssumptions!I121</f>
      </c>
      <c r="F12" s="115" t="n">
        <f aca="false">InputDataA_GeneralAssumptions!J121</f>
      </c>
      <c r="G12" s="115" t="n">
        <f aca="false">InputDataA_GeneralAssumptions!K121</f>
      </c>
      <c r="H12" s="115" t="n">
        <f aca="false">InputDataA_GeneralAssumptions!L121</f>
      </c>
      <c r="I12" s="115" t="n">
        <f aca="false">InputDataA_GeneralAssumptions!M121</f>
      </c>
      <c r="J12" s="115" t="n">
        <f aca="false">InputDataA_GeneralAssumptions!N121</f>
      </c>
      <c r="K12" s="115" t="n">
        <f aca="false">InputDataA_GeneralAssumptions!O121</f>
      </c>
      <c r="L12" s="115" t="n">
        <f aca="false">InputDataA_GeneralAssumptions!P121</f>
      </c>
      <c r="M12" s="115" t="n">
        <f aca="false">InputDataA_GeneralAssumptions!Q121</f>
      </c>
      <c r="N12" s="115" t="n">
        <f aca="false">InputDataA_GeneralAssumptions!R121</f>
      </c>
      <c r="O12" s="115" t="n">
        <f aca="false">InputDataA_GeneralAssumptions!S121</f>
      </c>
      <c r="P12" s="115" t="n">
        <f aca="false">InputDataA_GeneralAssumptions!T121</f>
      </c>
      <c r="Q12" s="115" t="n">
        <f aca="false">InputDataA_GeneralAssumptions!U121</f>
      </c>
      <c r="R12" s="115" t="n">
        <f aca="false">InputDataA_GeneralAssumptions!V121</f>
      </c>
      <c r="S12" s="115" t="n">
        <f aca="false">InputDataA_GeneralAssumptions!W121</f>
      </c>
      <c r="T12" s="115" t="n">
        <f aca="false">InputDataA_GeneralAssumptions!X121</f>
      </c>
      <c r="U12" s="115" t="n">
        <f aca="false">InputDataA_GeneralAssumptions!Y121</f>
      </c>
      <c r="V12" s="115" t="n">
        <f aca="false">InputDataA_GeneralAssumptions!Z121</f>
      </c>
      <c r="W12" s="115" t="n">
        <f aca="false">InputDataA_GeneralAssumptions!AA121</f>
      </c>
      <c r="X12" s="115" t="n">
        <f aca="false">InputDataA_GeneralAssumptions!AB121</f>
      </c>
      <c r="Y12" s="115" t="n">
        <f aca="false">InputDataA_GeneralAssumptions!AC121</f>
      </c>
      <c r="Z12" s="115" t="n">
        <f aca="false">InputDataA_GeneralAssumptions!AD121</f>
      </c>
      <c r="AA12" s="115" t="n">
        <f aca="false">InputDataA_GeneralAssumptions!AE121</f>
      </c>
      <c r="AB12" s="115" t="n">
        <f aca="false">InputDataA_GeneralAssumptions!AF121</f>
      </c>
      <c r="AC12" s="115" t="n">
        <f aca="false">InputDataA_GeneralAssumptions!AG121</f>
      </c>
      <c r="AD12" s="115" t="n">
        <f aca="false">InputDataA_GeneralAssumptions!AH121</f>
      </c>
      <c r="AE12" s="115" t="n">
        <f aca="false">InputDataA_GeneralAssumptions!AI121</f>
      </c>
      <c r="AF12" s="115" t="n">
        <f aca="false">InputDataA_GeneralAssumptions!AJ121</f>
      </c>
      <c r="AG12" s="115" t="n">
        <f aca="false">InputDataA_GeneralAssumptions!AK121</f>
      </c>
      <c r="AH12" s="115" t="n">
        <f aca="false">InputDataA_GeneralAssumptions!AL121</f>
      </c>
      <c r="AI12" s="115" t="n">
        <f aca="false">InputDataA_GeneralAssumptions!AM121</f>
      </c>
      <c r="AJ12" s="115" t="n">
        <f aca="false">InputDataA_GeneralAssumptions!AN121</f>
      </c>
      <c r="AK12" s="115" t="e">
        <f aca="false">InputDataA_GeneralAssumptions!AO121</f>
      </c>
      <c r="AL12" s="115" t="e">
        <f aca="false">InputDataA_GeneralAssumptions!AP121</f>
      </c>
      <c r="AM12" s="115" t="e">
        <f aca="false">InputDataA_GeneralAssumptions!AQ121</f>
      </c>
      <c r="AN12" s="115" t="e">
        <f aca="false">InputDataA_GeneralAssumptions!AR121</f>
      </c>
      <c r="AO12" s="115" t="e">
        <f aca="false">InputDataA_GeneralAssumptions!AS121</f>
      </c>
      <c r="AP12" s="115" t="e">
        <f aca="false">InputDataA_GeneralAssumptions!AT121</f>
      </c>
      <c r="AQ12" s="115" t="e">
        <f aca="false">InputDataA_GeneralAssumptions!AU121</f>
      </c>
      <c r="AR12" s="115" t="e">
        <f aca="false">InputDataA_GeneralAssumptions!AV121</f>
      </c>
      <c r="AS12" s="115" t="e">
        <f aca="false">InputDataA_GeneralAssumptions!AW121</f>
      </c>
      <c r="AT12" s="115" t="e">
        <f aca="false">InputDataA_GeneralAssumptions!AX121</f>
      </c>
      <c r="AU12" s="115" t="e">
        <f aca="false">InputDataA_GeneralAssumptions!AY121</f>
      </c>
      <c r="AV12" s="115" t="e">
        <f aca="false">InputDataA_GeneralAssumptions!AZ121</f>
      </c>
      <c r="AW12" s="115" t="e">
        <f aca="false">InputDataA_GeneralAssumptions!BA121</f>
      </c>
      <c r="AX12" s="115" t="e">
        <f aca="false">InputDataA_GeneralAssumptions!BB121</f>
      </c>
      <c r="AY12" s="115" t="e">
        <f aca="false">InputDataA_GeneralAssumptions!BC121</f>
      </c>
      <c r="AZ12" s="115" t="e">
        <f aca="false">InputDataA_GeneralAssumptions!BD121</f>
      </c>
      <c r="BA12" s="115" t="e">
        <f aca="false">InputDataA_GeneralAssumptions!BE121</f>
      </c>
      <c r="BB12" s="115" t="e">
        <f aca="false">InputDataA_GeneralAssumptions!BF121</f>
      </c>
      <c r="BC12" s="115" t="e">
        <f aca="false">InputDataA_GeneralAssumptions!BG121</f>
      </c>
      <c r="BD12" s="115" t="e">
        <f aca="false">InputDataA_GeneralAssumptions!BH121</f>
      </c>
      <c r="BE12" s="115" t="e">
        <f aca="false">InputDataA_GeneralAssumptions!BI121</f>
      </c>
      <c r="BF12" s="115" t="e">
        <f aca="false">InputDataA_GeneralAssumptions!BJ121</f>
      </c>
      <c r="BG12" s="115" t="e">
        <f aca="false">InputDataA_GeneralAssumptions!BK121</f>
      </c>
      <c r="BH12" s="115" t="e">
        <f aca="false">InputDataA_GeneralAssumptions!BL121</f>
      </c>
      <c r="BI12" s="115" t="e">
        <f aca="false">InputDataA_GeneralAssumptions!BM121</f>
      </c>
      <c r="BJ12" s="115" t="e">
        <f aca="false">InputDataA_GeneralAssumptions!BN121</f>
      </c>
      <c r="BK12" s="115" t="e">
        <f aca="false">InputDataA_GeneralAssumptions!BO121</f>
      </c>
      <c r="BL12" s="115" t="e">
        <f aca="false">InputDataA_GeneralAssumptions!BP121</f>
      </c>
      <c r="BM12" s="115" t="e">
        <f aca="false">InputDataA_GeneralAssumptions!BQ121</f>
      </c>
      <c r="BN12" s="115" t="e">
        <f aca="false">InputDataA_GeneralAssumptions!BR121</f>
      </c>
      <c r="BO12" s="115" t="e">
        <f aca="false">InputDataA_GeneralAssumptions!BS121</f>
      </c>
      <c r="BP12" s="115" t="e">
        <f aca="false">InputDataA_GeneralAssumptions!BT121</f>
      </c>
      <c r="BQ12" s="115" t="e">
        <f aca="false">InputDataA_GeneralAssumptions!BU121</f>
      </c>
      <c r="BR12" s="115" t="e">
        <f aca="false">InputDataA_GeneralAssumptions!BV121</f>
      </c>
      <c r="BS12" s="115" t="e">
        <f aca="false">InputDataA_GeneralAssumptions!BW121</f>
      </c>
    </row>
    <row r="13" s="24" customFormat="true" ht="15.75" hidden="false" customHeight="false" outlineLevel="0" collapsed="false">
      <c r="A13" s="492"/>
      <c r="B13" s="496" t="str">
        <f aca="false">LEFT(InputDataA_GeneralAssumptions!D87,1)</f>
      </c>
      <c r="C13" s="505" t="s">
        <v>176</v>
      </c>
      <c r="D13" s="138" t="s">
        <v>100</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s="24" customFormat="true" ht="15.75" hidden="false" customHeight="false" outlineLevel="0" collapsed="false">
      <c r="A14" s="503"/>
      <c r="B14" s="594" t="str">
        <f aca="false">LEFT(InputDataA_GeneralAssumptions!D68,1)</f>
      </c>
      <c r="C14" s="505" t="s">
        <v>1503</v>
      </c>
      <c r="D14" s="138" t="s">
        <v>121</v>
      </c>
      <c r="E14" s="507" t="str">
        <f aca="false">InputDataA_GeneralAssumptions!I76</f>
      </c>
      <c r="F14" s="507" t="str">
        <f aca="false">InputDataA_GeneralAssumptions!J76</f>
      </c>
      <c r="G14" s="507" t="str">
        <f aca="false">InputDataA_GeneralAssumptions!K76</f>
      </c>
      <c r="H14" s="507" t="str">
        <f aca="false">InputDataA_GeneralAssumptions!L76</f>
      </c>
      <c r="I14" s="507" t="str">
        <f aca="false">InputDataA_GeneralAssumptions!M76</f>
      </c>
      <c r="J14" s="507" t="str">
        <f aca="false">InputDataA_GeneralAssumptions!N76</f>
      </c>
      <c r="K14" s="507" t="str">
        <f aca="false">InputDataA_GeneralAssumptions!O76</f>
      </c>
      <c r="L14" s="507" t="str">
        <f aca="false">InputDataA_GeneralAssumptions!P76</f>
      </c>
      <c r="M14" s="507" t="str">
        <f aca="false">InputDataA_GeneralAssumptions!Q76</f>
      </c>
      <c r="N14" s="507" t="str">
        <f aca="false">InputDataA_GeneralAssumptions!R76</f>
      </c>
      <c r="O14" s="507" t="str">
        <f aca="false">InputDataA_GeneralAssumptions!S76</f>
      </c>
      <c r="P14" s="507" t="str">
        <f aca="false">InputDataA_GeneralAssumptions!T76</f>
      </c>
      <c r="Q14" s="507" t="str">
        <f aca="false">InputDataA_GeneralAssumptions!U76</f>
      </c>
      <c r="R14" s="507" t="str">
        <f aca="false">InputDataA_GeneralAssumptions!V76</f>
      </c>
      <c r="S14" s="507" t="str">
        <f aca="false">InputDataA_GeneralAssumptions!W76</f>
      </c>
      <c r="T14" s="507" t="str">
        <f aca="false">InputDataA_GeneralAssumptions!X76</f>
      </c>
      <c r="U14" s="507" t="str">
        <f aca="false">InputDataA_GeneralAssumptions!Y76</f>
      </c>
      <c r="V14" s="507" t="str">
        <f aca="false">InputDataA_GeneralAssumptions!Z76</f>
      </c>
      <c r="W14" s="507" t="str">
        <f aca="false">InputDataA_GeneralAssumptions!AA76</f>
      </c>
      <c r="X14" s="507" t="str">
        <f aca="false">InputDataA_GeneralAssumptions!AB76</f>
      </c>
      <c r="Y14" s="507" t="str">
        <f aca="false">InputDataA_GeneralAssumptions!AC76</f>
      </c>
      <c r="Z14" s="507" t="str">
        <f aca="false">InputDataA_GeneralAssumptions!AD76</f>
      </c>
      <c r="AA14" s="507" t="str">
        <f aca="false">InputDataA_GeneralAssumptions!AE76</f>
      </c>
      <c r="AB14" s="507" t="str">
        <f aca="false">InputDataA_GeneralAssumptions!AF76</f>
      </c>
      <c r="AC14" s="507" t="str">
        <f aca="false">InputDataA_GeneralAssumptions!AG76</f>
      </c>
      <c r="AD14" s="507" t="str">
        <f aca="false">InputDataA_GeneralAssumptions!AH76</f>
      </c>
      <c r="AE14" s="507" t="str">
        <f aca="false">InputDataA_GeneralAssumptions!AI76</f>
      </c>
      <c r="AF14" s="507" t="str">
        <f aca="false">InputDataA_GeneralAssumptions!AJ76</f>
      </c>
      <c r="AG14" s="507" t="str">
        <f aca="false">InputDataA_GeneralAssumptions!AK76</f>
      </c>
      <c r="AH14" s="507" t="str">
        <f aca="false">InputDataA_GeneralAssumptions!AL76</f>
      </c>
      <c r="AI14" s="507" t="str">
        <f aca="false">InputDataA_GeneralAssumptions!AM76</f>
      </c>
      <c r="AJ14" s="507" t="str">
        <f aca="false">InputDataA_GeneralAssumptions!AN76</f>
      </c>
      <c r="AK14" s="507" t="str">
        <f aca="false">InputDataA_GeneralAssumptions!AO76</f>
      </c>
      <c r="AL14" s="507" t="str">
        <f aca="false">InputDataA_GeneralAssumptions!AP76</f>
      </c>
      <c r="AM14" s="507" t="str">
        <f aca="false">InputDataA_GeneralAssumptions!AQ76</f>
      </c>
      <c r="AN14" s="507" t="str">
        <f aca="false">InputDataA_GeneralAssumptions!AR76</f>
      </c>
      <c r="AO14" s="507" t="str">
        <f aca="false">InputDataA_GeneralAssumptions!AS76</f>
      </c>
      <c r="AP14" s="507" t="str">
        <f aca="false">InputDataA_GeneralAssumptions!AT76</f>
      </c>
      <c r="AQ14" s="507" t="str">
        <f aca="false">InputDataA_GeneralAssumptions!AU76</f>
      </c>
      <c r="AR14" s="507" t="str">
        <f aca="false">InputDataA_GeneralAssumptions!AV76</f>
      </c>
      <c r="AS14" s="507" t="str">
        <f aca="false">InputDataA_GeneralAssumptions!AW76</f>
      </c>
      <c r="AT14" s="507" t="str">
        <f aca="false">InputDataA_GeneralAssumptions!AX76</f>
      </c>
      <c r="AU14" s="507" t="str">
        <f aca="false">InputDataA_GeneralAssumptions!AY76</f>
      </c>
      <c r="AV14" s="507" t="str">
        <f aca="false">InputDataA_GeneralAssumptions!AZ76</f>
      </c>
      <c r="AW14" s="507" t="str">
        <f aca="false">InputDataA_GeneralAssumptions!BA76</f>
      </c>
      <c r="AX14" s="507" t="str">
        <f aca="false">InputDataA_GeneralAssumptions!BB76</f>
      </c>
      <c r="AY14" s="507" t="str">
        <f aca="false">InputDataA_GeneralAssumptions!BC76</f>
      </c>
      <c r="AZ14" s="507" t="str">
        <f aca="false">InputDataA_GeneralAssumptions!BD76</f>
      </c>
      <c r="BA14" s="507" t="str">
        <f aca="false">InputDataA_GeneralAssumptions!BE76</f>
      </c>
      <c r="BB14" s="507" t="str">
        <f aca="false">InputDataA_GeneralAssumptions!BF76</f>
      </c>
      <c r="BC14" s="507" t="str">
        <f aca="false">InputDataA_GeneralAssumptions!BG76</f>
      </c>
      <c r="BD14" s="507" t="str">
        <f aca="false">InputDataA_GeneralAssumptions!BH76</f>
      </c>
      <c r="BE14" s="507" t="str">
        <f aca="false">InputDataA_GeneralAssumptions!BI76</f>
      </c>
      <c r="BF14" s="507" t="str">
        <f aca="false">InputDataA_GeneralAssumptions!BJ76</f>
      </c>
      <c r="BG14" s="507" t="str">
        <f aca="false">InputDataA_GeneralAssumptions!BK76</f>
      </c>
      <c r="BH14" s="507" t="str">
        <f aca="false">InputDataA_GeneralAssumptions!BL76</f>
      </c>
      <c r="BI14" s="507" t="str">
        <f aca="false">InputDataA_GeneralAssumptions!BM76</f>
      </c>
      <c r="BJ14" s="507" t="str">
        <f aca="false">InputDataA_GeneralAssumptions!BN76</f>
      </c>
      <c r="BK14" s="507" t="str">
        <f aca="false">InputDataA_GeneralAssumptions!BO76</f>
      </c>
      <c r="BL14" s="507" t="str">
        <f aca="false">InputDataA_GeneralAssumptions!BP76</f>
      </c>
      <c r="BM14" s="507" t="str">
        <f aca="false">InputDataA_GeneralAssumptions!BQ76</f>
      </c>
      <c r="BN14" s="507" t="str">
        <f aca="false">InputDataA_GeneralAssumptions!BR76</f>
      </c>
      <c r="BO14" s="507" t="str">
        <f aca="false">InputDataA_GeneralAssumptions!BS76</f>
      </c>
      <c r="BP14" s="507" t="str">
        <f aca="false">InputDataA_GeneralAssumptions!BT76</f>
      </c>
      <c r="BQ14" s="507" t="str">
        <f aca="false">InputDataA_GeneralAssumptions!BU76</f>
      </c>
      <c r="BR14" s="507" t="str">
        <f aca="false">InputDataA_GeneralAssumptions!BV76</f>
      </c>
      <c r="BS14" s="507" t="str">
        <f aca="false">InputDataA_GeneralAssumptions!BW76</f>
      </c>
    </row>
    <row r="15" s="24" customFormat="true" ht="15.75" hidden="false" customHeight="false" outlineLevel="0" collapsed="false">
      <c r="A15" s="503"/>
      <c r="B15" s="594" t="str">
        <f aca="false">LEFT(InputDataA_GeneralAssumptions!D68,1)</f>
      </c>
      <c r="C15" s="508" t="s">
        <v>1573</v>
      </c>
      <c r="D15" s="112" t="s">
        <v>100</v>
      </c>
      <c r="E15" s="26" t="n">
        <f aca="false">InputDataA_GeneralAssumptions!I66</f>
      </c>
      <c r="F15" s="26" t="n">
        <f aca="false">InputDataA_GeneralAssumptions!J66</f>
      </c>
      <c r="G15" s="26" t="n">
        <f aca="false">InputDataA_GeneralAssumptions!K66</f>
      </c>
      <c r="H15" s="26" t="n">
        <f aca="false">InputDataA_GeneralAssumptions!L66</f>
      </c>
      <c r="I15" s="26" t="n">
        <f aca="false">InputDataA_GeneralAssumptions!M66</f>
      </c>
      <c r="J15" s="26" t="n">
        <f aca="false">InputDataA_GeneralAssumptions!N66</f>
      </c>
      <c r="K15" s="26" t="n">
        <f aca="false">InputDataA_GeneralAssumptions!O66</f>
      </c>
      <c r="L15" s="26" t="n">
        <f aca="false">InputDataA_GeneralAssumptions!P66</f>
      </c>
      <c r="M15" s="26" t="n">
        <f aca="false">InputDataA_GeneralAssumptions!Q66</f>
      </c>
      <c r="N15" s="26" t="n">
        <f aca="false">InputDataA_GeneralAssumptions!R66</f>
      </c>
      <c r="O15" s="26" t="n">
        <f aca="false">InputDataA_GeneralAssumptions!S66</f>
      </c>
      <c r="P15" s="26" t="n">
        <f aca="false">InputDataA_GeneralAssumptions!T66</f>
      </c>
      <c r="Q15" s="26" t="n">
        <f aca="false">InputDataA_GeneralAssumptions!U66</f>
      </c>
      <c r="R15" s="26" t="n">
        <f aca="false">InputDataA_GeneralAssumptions!V66</f>
      </c>
      <c r="S15" s="26" t="n">
        <f aca="false">InputDataA_GeneralAssumptions!W66</f>
      </c>
      <c r="T15" s="26" t="n">
        <f aca="false">InputDataA_GeneralAssumptions!X66</f>
      </c>
      <c r="U15" s="26" t="n">
        <f aca="false">InputDataA_GeneralAssumptions!Y66</f>
      </c>
      <c r="V15" s="26" t="n">
        <f aca="false">InputDataA_GeneralAssumptions!Z66</f>
      </c>
      <c r="W15" s="26" t="n">
        <f aca="false">InputDataA_GeneralAssumptions!AA66</f>
      </c>
      <c r="X15" s="26" t="n">
        <f aca="false">InputDataA_GeneralAssumptions!AB66</f>
      </c>
      <c r="Y15" s="26" t="n">
        <f aca="false">InputDataA_GeneralAssumptions!AC66</f>
      </c>
      <c r="Z15" s="26" t="n">
        <f aca="false">InputDataA_GeneralAssumptions!AD66</f>
      </c>
      <c r="AA15" s="26" t="n">
        <f aca="false">InputDataA_GeneralAssumptions!AE66</f>
      </c>
      <c r="AB15" s="26" t="n">
        <f aca="false">InputDataA_GeneralAssumptions!AF66</f>
      </c>
      <c r="AC15" s="26" t="n">
        <f aca="false">InputDataA_GeneralAssumptions!AG66</f>
      </c>
      <c r="AD15" s="26" t="n">
        <f aca="false">InputDataA_GeneralAssumptions!AH66</f>
      </c>
      <c r="AE15" s="26" t="n">
        <f aca="false">InputDataA_GeneralAssumptions!AI66</f>
      </c>
      <c r="AF15" s="26" t="n">
        <f aca="false">InputDataA_GeneralAssumptions!AJ66</f>
      </c>
      <c r="AG15" s="26" t="n">
        <f aca="false">InputDataA_GeneralAssumptions!AK66</f>
      </c>
      <c r="AH15" s="26" t="n">
        <f aca="false">InputDataA_GeneralAssumptions!AL66</f>
      </c>
      <c r="AI15" s="26" t="n">
        <f aca="false">InputDataA_GeneralAssumptions!AM66</f>
      </c>
      <c r="AJ15" s="26" t="n">
        <f aca="false">InputDataA_GeneralAssumptions!AN66</f>
      </c>
      <c r="AK15" s="26" t="n">
        <f aca="false">InputDataA_GeneralAssumptions!AO66</f>
      </c>
      <c r="AL15" s="26" t="n">
        <f aca="false">InputDataA_GeneralAssumptions!AP66</f>
      </c>
      <c r="AM15" s="26" t="n">
        <f aca="false">InputDataA_GeneralAssumptions!AQ66</f>
      </c>
      <c r="AN15" s="26" t="n">
        <f aca="false">InputDataA_GeneralAssumptions!AR66</f>
      </c>
      <c r="AO15" s="26" t="n">
        <f aca="false">InputDataA_GeneralAssumptions!AS66</f>
      </c>
      <c r="AP15" s="26" t="n">
        <f aca="false">InputDataA_GeneralAssumptions!AT66</f>
      </c>
      <c r="AQ15" s="26" t="n">
        <f aca="false">InputDataA_GeneralAssumptions!AU66</f>
      </c>
      <c r="AR15" s="26" t="n">
        <f aca="false">InputDataA_GeneralAssumptions!AV66</f>
      </c>
      <c r="AS15" s="26" t="n">
        <f aca="false">InputDataA_GeneralAssumptions!AW66</f>
      </c>
      <c r="AT15" s="26" t="n">
        <f aca="false">InputDataA_GeneralAssumptions!AX66</f>
      </c>
      <c r="AU15" s="26" t="n">
        <f aca="false">InputDataA_GeneralAssumptions!AY66</f>
      </c>
      <c r="AV15" s="26" t="n">
        <f aca="false">InputDataA_GeneralAssumptions!AZ66</f>
      </c>
      <c r="AW15" s="26" t="n">
        <f aca="false">InputDataA_GeneralAssumptions!BA66</f>
      </c>
      <c r="AX15" s="26" t="n">
        <f aca="false">InputDataA_GeneralAssumptions!BB66</f>
      </c>
      <c r="AY15" s="26" t="n">
        <f aca="false">InputDataA_GeneralAssumptions!BC66</f>
      </c>
      <c r="AZ15" s="26" t="n">
        <f aca="false">InputDataA_GeneralAssumptions!BD66</f>
      </c>
      <c r="BA15" s="26" t="n">
        <f aca="false">InputDataA_GeneralAssumptions!BE66</f>
      </c>
      <c r="BB15" s="26" t="n">
        <f aca="false">InputDataA_GeneralAssumptions!BF66</f>
      </c>
      <c r="BC15" s="26" t="n">
        <f aca="false">InputDataA_GeneralAssumptions!BG66</f>
      </c>
      <c r="BD15" s="26" t="n">
        <f aca="false">InputDataA_GeneralAssumptions!BH66</f>
      </c>
      <c r="BE15" s="26" t="n">
        <f aca="false">InputDataA_GeneralAssumptions!BI66</f>
      </c>
      <c r="BF15" s="26" t="n">
        <f aca="false">InputDataA_GeneralAssumptions!BJ66</f>
      </c>
      <c r="BG15" s="26" t="n">
        <f aca="false">InputDataA_GeneralAssumptions!BK66</f>
      </c>
      <c r="BH15" s="26" t="n">
        <f aca="false">InputDataA_GeneralAssumptions!BL66</f>
      </c>
      <c r="BI15" s="26" t="n">
        <f aca="false">InputDataA_GeneralAssumptions!BM66</f>
      </c>
      <c r="BJ15" s="26" t="n">
        <f aca="false">InputDataA_GeneralAssumptions!BN66</f>
      </c>
      <c r="BK15" s="26" t="n">
        <f aca="false">InputDataA_GeneralAssumptions!BO66</f>
      </c>
      <c r="BL15" s="26" t="n">
        <f aca="false">InputDataA_GeneralAssumptions!BP66</f>
      </c>
      <c r="BM15" s="26" t="n">
        <f aca="false">InputDataA_GeneralAssumptions!BQ66</f>
      </c>
      <c r="BN15" s="26" t="n">
        <f aca="false">InputDataA_GeneralAssumptions!BR66</f>
      </c>
      <c r="BO15" s="26" t="n">
        <f aca="false">InputDataA_GeneralAssumptions!BS66</f>
      </c>
      <c r="BP15" s="26" t="n">
        <f aca="false">InputDataA_GeneralAssumptions!BT66</f>
      </c>
      <c r="BQ15" s="26" t="n">
        <f aca="false">InputDataA_GeneralAssumptions!BU66</f>
      </c>
      <c r="BR15" s="26" t="n">
        <f aca="false">InputDataA_GeneralAssumptions!BV66</f>
      </c>
      <c r="BS15" s="26" t="n">
        <f aca="false">InputDataA_GeneralAssumptions!BW66</f>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c>
      <c r="F18" s="580"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97" t="s">
        <v>1578</v>
      </c>
      <c r="D19" s="598" t="s">
        <v>1515</v>
      </c>
      <c r="E19" s="519" t="n">
        <f aca="false">InputDataA_GeneralAssumptions!I13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05" t="s">
        <v>1504</v>
      </c>
      <c r="D20" s="138"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05" t="s">
        <v>1503</v>
      </c>
      <c r="D21" s="599"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97" t="s">
        <v>1579</v>
      </c>
      <c r="D22" s="599"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600" t="s">
        <v>1580</v>
      </c>
      <c r="D23" s="601"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97" t="s">
        <v>1584</v>
      </c>
      <c r="D27" s="598"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97" t="s">
        <v>1528</v>
      </c>
      <c r="D28" s="598"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97" t="s">
        <v>1586</v>
      </c>
      <c r="D30" s="598"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97" t="s">
        <v>1587</v>
      </c>
      <c r="D31" s="115"/>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97" t="s">
        <v>1588</v>
      </c>
      <c r="D32" s="598" t="s">
        <v>121</v>
      </c>
      <c r="E32" s="115" t="n">
        <f aca="false">Submodel1!E31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97" t="s">
        <v>1521</v>
      </c>
      <c r="D33" s="604" t="s">
        <v>1522</v>
      </c>
      <c r="E33" s="538" t="n">
        <f aca="false">InputDataA_GeneralAssumptions!I16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97" t="s">
        <v>1504</v>
      </c>
      <c r="D34" s="598"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97" t="s">
        <v>1503</v>
      </c>
      <c r="D35" s="599"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08" t="s">
        <v>258</v>
      </c>
      <c r="D36" s="598"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9" customFormat="false" ht="15.75" hidden="false" customHeight="false" outlineLevel="0" collapsed="false">
      <c r="C39" s="17" t="s">
        <v>1590</v>
      </c>
      <c r="D39" s="578" t="s">
        <v>1591</v>
      </c>
      <c r="E39" s="165" t="n">
        <f aca="false">IF($B$1=4,InputDataB_ModelSpecAssumptions!I15,InputDataA_GeneralAssumptions!$D$127)</f>
      </c>
    </row>
    <row r="40" customFormat="false" ht="15.75" hidden="false" customHeight="false" outlineLevel="0" collapsed="false">
      <c r="C40" s="524" t="s">
        <v>1553</v>
      </c>
      <c r="D40" s="512"/>
      <c r="E40" s="504" t="n">
        <f aca="false">IF(InputDataA_GeneralAssumptions!$F$133="Automatic",InputDataA_GeneralAssumptions!I146,"Not an input")</f>
      </c>
      <c r="F40" s="504" t="n">
        <f aca="false">IF(InputDataA_GeneralAssumptions!$F$133="Automatic",InputDataA_GeneralAssumptions!J146,"Not an input")</f>
      </c>
      <c r="G40" s="504" t="n">
        <f aca="false">IF(InputDataA_GeneralAssumptions!$F$133="Automatic",InputDataA_GeneralAssumptions!K146,"Not an input")</f>
      </c>
      <c r="H40" s="504" t="n">
        <f aca="false">IF(InputDataA_GeneralAssumptions!$F$133="Automatic",InputDataA_GeneralAssumptions!L146,"Not an input")</f>
      </c>
      <c r="I40" s="504" t="n">
        <f aca="false">IF(InputDataA_GeneralAssumptions!$F$133="Automatic",InputDataA_GeneralAssumptions!M146,"Not an input")</f>
      </c>
      <c r="J40" s="504" t="n">
        <f aca="false">IF(InputDataA_GeneralAssumptions!$F$133="Automatic",InputDataA_GeneralAssumptions!N146,"Not an input")</f>
      </c>
      <c r="K40" s="504" t="n">
        <f aca="false">IF(InputDataA_GeneralAssumptions!$F$133="Automatic",InputDataA_GeneralAssumptions!O146,"Not an input")</f>
      </c>
      <c r="L40" s="504" t="n">
        <f aca="false">IF(InputDataA_GeneralAssumptions!$F$133="Automatic",InputDataA_GeneralAssumptions!P146,"Not an input")</f>
      </c>
      <c r="M40" s="504" t="n">
        <f aca="false">IF(InputDataA_GeneralAssumptions!$F$133="Automatic",InputDataA_GeneralAssumptions!Q146,"Not an input")</f>
      </c>
      <c r="N40" s="504" t="n">
        <f aca="false">IF(InputDataA_GeneralAssumptions!$F$133="Automatic",InputDataA_GeneralAssumptions!R146,"Not an input")</f>
      </c>
      <c r="O40" s="504" t="n">
        <f aca="false">IF(InputDataA_GeneralAssumptions!$F$133="Automatic",InputDataA_GeneralAssumptions!S146,"Not an input")</f>
      </c>
      <c r="P40" s="504" t="n">
        <f aca="false">IF(InputDataA_GeneralAssumptions!$F$133="Automatic",InputDataA_GeneralAssumptions!T146,"Not an input")</f>
      </c>
      <c r="Q40" s="504" t="n">
        <f aca="false">IF(InputDataA_GeneralAssumptions!$F$133="Automatic",InputDataA_GeneralAssumptions!U146,"Not an input")</f>
      </c>
      <c r="R40" s="504" t="n">
        <f aca="false">IF(InputDataA_GeneralAssumptions!$F$133="Automatic",InputDataA_GeneralAssumptions!V146,"Not an input")</f>
      </c>
      <c r="S40" s="504" t="n">
        <f aca="false">IF(InputDataA_GeneralAssumptions!$F$133="Automatic",InputDataA_GeneralAssumptions!W146,"Not an input")</f>
      </c>
      <c r="T40" s="504" t="n">
        <f aca="false">IF(InputDataA_GeneralAssumptions!$F$133="Automatic",InputDataA_GeneralAssumptions!X146,"Not an input")</f>
      </c>
      <c r="U40" s="504" t="n">
        <f aca="false">IF(InputDataA_GeneralAssumptions!$F$133="Automatic",InputDataA_GeneralAssumptions!Y146,"Not an input")</f>
      </c>
      <c r="V40" s="504" t="n">
        <f aca="false">IF(InputDataA_GeneralAssumptions!$F$133="Automatic",InputDataA_GeneralAssumptions!Z146,"Not an input")</f>
      </c>
      <c r="W40" s="504" t="n">
        <f aca="false">IF(InputDataA_GeneralAssumptions!$F$133="Automatic",InputDataA_GeneralAssumptions!AA146,"Not an input")</f>
      </c>
      <c r="X40" s="504" t="n">
        <f aca="false">IF(InputDataA_GeneralAssumptions!$F$133="Automatic",InputDataA_GeneralAssumptions!AB146,"Not an input")</f>
      </c>
      <c r="Y40" s="504" t="n">
        <f aca="false">IF(InputDataA_GeneralAssumptions!$F$133="Automatic",InputDataA_GeneralAssumptions!AC146,"Not an input")</f>
      </c>
      <c r="Z40" s="504" t="n">
        <f aca="false">IF(InputDataA_GeneralAssumptions!$F$133="Automatic",InputDataA_GeneralAssumptions!AD146,"Not an input")</f>
      </c>
      <c r="AA40" s="504" t="n">
        <f aca="false">IF(InputDataA_GeneralAssumptions!$F$133="Automatic",InputDataA_GeneralAssumptions!AE146,"Not an input")</f>
      </c>
      <c r="AB40" s="504" t="n">
        <f aca="false">IF(InputDataA_GeneralAssumptions!$F$133="Automatic",InputDataA_GeneralAssumptions!AF146,"Not an input")</f>
      </c>
      <c r="AC40" s="504" t="n">
        <f aca="false">IF(InputDataA_GeneralAssumptions!$F$133="Automatic",InputDataA_GeneralAssumptions!AG146,"Not an input")</f>
      </c>
      <c r="AD40" s="504" t="n">
        <f aca="false">IF(InputDataA_GeneralAssumptions!$F$133="Automatic",InputDataA_GeneralAssumptions!AH146,"Not an input")</f>
      </c>
      <c r="AE40" s="504" t="n">
        <f aca="false">IF(InputDataA_GeneralAssumptions!$F$133="Automatic",InputDataA_GeneralAssumptions!AI146,"Not an input")</f>
      </c>
      <c r="AF40" s="504" t="n">
        <f aca="false">IF(InputDataA_GeneralAssumptions!$F$133="Automatic",InputDataA_GeneralAssumptions!AJ146,"Not an input")</f>
      </c>
      <c r="AG40" s="504" t="n">
        <f aca="false">IF(InputDataA_GeneralAssumptions!$F$133="Automatic",InputDataA_GeneralAssumptions!AK146,"Not an input")</f>
      </c>
      <c r="AH40" s="504" t="n">
        <f aca="false">IF(InputDataA_GeneralAssumptions!$F$133="Automatic",InputDataA_GeneralAssumptions!AL146,"Not an input")</f>
      </c>
      <c r="AI40" s="504" t="n">
        <f aca="false">IF(InputDataA_GeneralAssumptions!$F$133="Automatic",InputDataA_GeneralAssumptions!AM146,"Not an input")</f>
      </c>
      <c r="AJ40" s="504" t="n">
        <f aca="false">IF(InputDataA_GeneralAssumptions!$F$133="Automatic",InputDataA_GeneralAssumptions!AN146,"Not an input")</f>
      </c>
      <c r="AK40" s="504" t="n">
        <f aca="false">IF(InputDataA_GeneralAssumptions!$F$133="Automatic",InputDataA_GeneralAssumptions!AO146,"Not an input")</f>
      </c>
      <c r="AL40" s="504" t="n">
        <f aca="false">IF(InputDataA_GeneralAssumptions!$F$133="Automatic",InputDataA_GeneralAssumptions!AP146,"Not an input")</f>
      </c>
      <c r="AM40" s="504" t="n">
        <f aca="false">IF(InputDataA_GeneralAssumptions!$F$133="Automatic",InputDataA_GeneralAssumptions!AQ146,"Not an input")</f>
      </c>
      <c r="AN40" s="504" t="n">
        <f aca="false">IF(InputDataA_GeneralAssumptions!$F$133="Automatic",InputDataA_GeneralAssumptions!AR146,"Not an input")</f>
      </c>
      <c r="AO40" s="504" t="n">
        <f aca="false">IF(InputDataA_GeneralAssumptions!$F$133="Automatic",InputDataA_GeneralAssumptions!AS146,"Not an input")</f>
      </c>
      <c r="AP40" s="504" t="n">
        <f aca="false">IF(InputDataA_GeneralAssumptions!$F$133="Automatic",InputDataA_GeneralAssumptions!AT146,"Not an input")</f>
      </c>
      <c r="AQ40" s="504" t="n">
        <f aca="false">IF(InputDataA_GeneralAssumptions!$F$133="Automatic",InputDataA_GeneralAssumptions!AU146,"Not an input")</f>
      </c>
      <c r="AR40" s="504" t="n">
        <f aca="false">IF(InputDataA_GeneralAssumptions!$F$133="Automatic",InputDataA_GeneralAssumptions!AV146,"Not an input")</f>
      </c>
      <c r="AS40" s="504" t="n">
        <f aca="false">IF(InputDataA_GeneralAssumptions!$F$133="Automatic",InputDataA_GeneralAssumptions!AW146,"Not an input")</f>
      </c>
      <c r="AT40" s="504" t="n">
        <f aca="false">IF(InputDataA_GeneralAssumptions!$F$133="Automatic",InputDataA_GeneralAssumptions!AX146,"Not an input")</f>
      </c>
      <c r="AU40" s="504" t="n">
        <f aca="false">IF(InputDataA_GeneralAssumptions!$F$133="Automatic",InputDataA_GeneralAssumptions!AY146,"Not an input")</f>
      </c>
      <c r="AV40" s="504" t="n">
        <f aca="false">IF(InputDataA_GeneralAssumptions!$F$133="Automatic",InputDataA_GeneralAssumptions!AZ146,"Not an input")</f>
      </c>
      <c r="AW40" s="504" t="n">
        <f aca="false">IF(InputDataA_GeneralAssumptions!$F$133="Automatic",InputDataA_GeneralAssumptions!BA146,"Not an input")</f>
      </c>
      <c r="AX40" s="504" t="n">
        <f aca="false">IF(InputDataA_GeneralAssumptions!$F$133="Automatic",InputDataA_GeneralAssumptions!BB146,"Not an input")</f>
      </c>
      <c r="AY40" s="504" t="n">
        <f aca="false">IF(InputDataA_GeneralAssumptions!$F$133="Automatic",InputDataA_GeneralAssumptions!BC146,"Not an input")</f>
      </c>
      <c r="AZ40" s="504" t="n">
        <f aca="false">IF(InputDataA_GeneralAssumptions!$F$133="Automatic",InputDataA_GeneralAssumptions!BD146,"Not an input")</f>
      </c>
      <c r="BA40" s="504" t="n">
        <f aca="false">IF(InputDataA_GeneralAssumptions!$F$133="Automatic",InputDataA_GeneralAssumptions!BE146,"Not an input")</f>
      </c>
      <c r="BB40" s="504" t="n">
        <f aca="false">IF(InputDataA_GeneralAssumptions!$F$133="Automatic",InputDataA_GeneralAssumptions!BF146,"Not an input")</f>
      </c>
      <c r="BC40" s="504" t="n">
        <f aca="false">IF(InputDataA_GeneralAssumptions!$F$133="Automatic",InputDataA_GeneralAssumptions!BG146,"Not an input")</f>
      </c>
      <c r="BD40" s="504" t="n">
        <f aca="false">IF(InputDataA_GeneralAssumptions!$F$133="Automatic",InputDataA_GeneralAssumptions!BH146,"Not an input")</f>
      </c>
      <c r="BE40" s="504" t="n">
        <f aca="false">IF(InputDataA_GeneralAssumptions!$F$133="Automatic",InputDataA_GeneralAssumptions!BI146,"Not an input")</f>
      </c>
      <c r="BF40" s="504" t="n">
        <f aca="false">IF(InputDataA_GeneralAssumptions!$F$133="Automatic",InputDataA_GeneralAssumptions!BJ146,"Not an input")</f>
      </c>
      <c r="BG40" s="504" t="n">
        <f aca="false">IF(InputDataA_GeneralAssumptions!$F$133="Automatic",InputDataA_GeneralAssumptions!BK146,"Not an input")</f>
      </c>
      <c r="BH40" s="504" t="n">
        <f aca="false">IF(InputDataA_GeneralAssumptions!$F$133="Automatic",InputDataA_GeneralAssumptions!BL146,"Not an input")</f>
      </c>
      <c r="BI40" s="504" t="n">
        <f aca="false">IF(InputDataA_GeneralAssumptions!$F$133="Automatic",InputDataA_GeneralAssumptions!BM146,"Not an input")</f>
      </c>
      <c r="BJ40" s="504" t="n">
        <f aca="false">IF(InputDataA_GeneralAssumptions!$F$133="Automatic",InputDataA_GeneralAssumptions!BN146,"Not an input")</f>
      </c>
      <c r="BK40" s="504" t="n">
        <f aca="false">IF(InputDataA_GeneralAssumptions!$F$133="Automatic",InputDataA_GeneralAssumptions!BO146,"Not an input")</f>
      </c>
      <c r="BL40" s="504" t="n">
        <f aca="false">IF(InputDataA_GeneralAssumptions!$F$133="Automatic",InputDataA_GeneralAssumptions!BP146,"Not an input")</f>
      </c>
      <c r="BM40" s="504" t="n">
        <f aca="false">IF(InputDataA_GeneralAssumptions!$F$133="Automatic",InputDataA_GeneralAssumptions!BQ146,"Not an input")</f>
      </c>
      <c r="BN40" s="504" t="n">
        <f aca="false">IF(InputDataA_GeneralAssumptions!$F$133="Automatic",InputDataA_GeneralAssumptions!BR146,"Not an input")</f>
      </c>
      <c r="BO40" s="504" t="n">
        <f aca="false">IF(InputDataA_GeneralAssumptions!$F$133="Automatic",InputDataA_GeneralAssumptions!BS146,"Not an input")</f>
      </c>
      <c r="BP40" s="504" t="n">
        <f aca="false">IF(InputDataA_GeneralAssumptions!$F$133="Automatic",InputDataA_GeneralAssumptions!BT146,"Not an input")</f>
      </c>
      <c r="BQ40" s="504" t="n">
        <f aca="false">IF(InputDataA_GeneralAssumptions!$F$133="Automatic",InputDataA_GeneralAssumptions!BU146,"Not an input")</f>
      </c>
      <c r="BR40" s="504" t="n">
        <f aca="false">IF(InputDataA_GeneralAssumptions!$F$133="Automatic",InputDataA_GeneralAssumptions!BV146,"Not an input")</f>
      </c>
      <c r="BS40" s="504" t="n">
        <f aca="false">IF(InputDataA_GeneralAssumptions!$F$133="Automatic",InputDataA_GeneralAssumptions!BW146,"Not an input")</f>
      </c>
    </row>
    <row r="41" customFormat="false" ht="15.75" hidden="false" customHeight="false" outlineLevel="0" collapsed="false">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c>
      <c r="F45" s="504" t="str">
        <f aca="false">IF($B$1=4,IF(InputDataA_GeneralAssumptions!$F$133="Automatic",(1/F41)*NORMDIST((LN($D$51)-(F44))/F41,0,1,FALSE())/NORMSDIST((LN($D$51)-(F44))/F41),InputDataA_GeneralAssumptions!J134),"not target")</f>
      </c>
      <c r="G45" s="504" t="str">
        <f aca="false">IF($B$1=4,IF(InputDataA_GeneralAssumptions!$F$133="Automatic",(1/G41)*NORMDIST((LN($D$51)-(G44))/G41,0,1,FALSE())/NORMSDIST((LN($D$51)-(G44))/G41),InputDataA_GeneralAssumptions!K134),"not target")</f>
      </c>
      <c r="H45" s="504" t="str">
        <f aca="false">IF($B$1=4,IF(InputDataA_GeneralAssumptions!$F$133="Automatic",(1/H41)*NORMDIST((LN($D$51)-(H44))/H41,0,1,FALSE())/NORMSDIST((LN($D$51)-(H44))/H41),InputDataA_GeneralAssumptions!L134),"not target")</f>
      </c>
      <c r="I45" s="504" t="str">
        <f aca="false">IF($B$1=4,IF(InputDataA_GeneralAssumptions!$F$133="Automatic",(1/I41)*NORMDIST((LN($D$51)-(I44))/I41,0,1,FALSE())/NORMSDIST((LN($D$51)-(I44))/I41),InputDataA_GeneralAssumptions!M134),"not target")</f>
      </c>
      <c r="J45" s="504" t="str">
        <f aca="false">IF($B$1=4,IF(InputDataA_GeneralAssumptions!$F$133="Automatic",(1/J41)*NORMDIST((LN($D$51)-(J44))/J41,0,1,FALSE())/NORMSDIST((LN($D$51)-(J44))/J41),InputDataA_GeneralAssumptions!N134),"not target")</f>
      </c>
      <c r="K45" s="504" t="str">
        <f aca="false">IF($B$1=4,IF(InputDataA_GeneralAssumptions!$F$133="Automatic",(1/K41)*NORMDIST((LN($D$51)-(K44))/K41,0,1,FALSE())/NORMSDIST((LN($D$51)-(K44))/K41),InputDataA_GeneralAssumptions!O134),"not target")</f>
      </c>
      <c r="L45" s="504" t="str">
        <f aca="false">IF($B$1=4,IF(InputDataA_GeneralAssumptions!$F$133="Automatic",(1/L41)*NORMDIST((LN($D$51)-(L44))/L41,0,1,FALSE())/NORMSDIST((LN($D$51)-(L44))/L41),InputDataA_GeneralAssumptions!P134),"not target")</f>
      </c>
      <c r="M45" s="504" t="str">
        <f aca="false">IF($B$1=4,IF(InputDataA_GeneralAssumptions!$F$133="Automatic",(1/M41)*NORMDIST((LN($D$51)-(M44))/M41,0,1,FALSE())/NORMSDIST((LN($D$51)-(M44))/M41),InputDataA_GeneralAssumptions!Q134),"not target")</f>
      </c>
      <c r="N45" s="504" t="str">
        <f aca="false">IF($B$1=4,IF(InputDataA_GeneralAssumptions!$F$133="Automatic",(1/N41)*NORMDIST((LN($D$51)-(N44))/N41,0,1,FALSE())/NORMSDIST((LN($D$51)-(N44))/N41),InputDataA_GeneralAssumptions!R134),"not target")</f>
      </c>
      <c r="O45" s="504" t="str">
        <f aca="false">IF($B$1=4,IF(InputDataA_GeneralAssumptions!$F$133="Automatic",(1/O41)*NORMDIST((LN($D$51)-(O44))/O41,0,1,FALSE())/NORMSDIST((LN($D$51)-(O44))/O41),InputDataA_GeneralAssumptions!S134),"not target")</f>
      </c>
      <c r="P45" s="504" t="str">
        <f aca="false">IF($B$1=4,IF(InputDataA_GeneralAssumptions!$F$133="Automatic",(1/P41)*NORMDIST((LN($D$51)-(P44))/P41,0,1,FALSE())/NORMSDIST((LN($D$51)-(P44))/P41),InputDataA_GeneralAssumptions!T134),"not target")</f>
      </c>
      <c r="Q45" s="504" t="str">
        <f aca="false">IF($B$1=4,IF(InputDataA_GeneralAssumptions!$F$133="Automatic",(1/Q41)*NORMDIST((LN($D$51)-(Q44))/Q41,0,1,FALSE())/NORMSDIST((LN($D$51)-(Q44))/Q41),InputDataA_GeneralAssumptions!U134),"not target")</f>
      </c>
      <c r="R45" s="504" t="str">
        <f aca="false">IF($B$1=4,IF(InputDataA_GeneralAssumptions!$F$133="Automatic",(1/R41)*NORMDIST((LN($D$51)-(R44))/R41,0,1,FALSE())/NORMSDIST((LN($D$51)-(R44))/R41),InputDataA_GeneralAssumptions!V134),"not target")</f>
      </c>
      <c r="S45" s="504" t="str">
        <f aca="false">IF($B$1=4,IF(InputDataA_GeneralAssumptions!$F$133="Automatic",(1/S41)*NORMDIST((LN($D$51)-(S44))/S41,0,1,FALSE())/NORMSDIST((LN($D$51)-(S44))/S41),InputDataA_GeneralAssumptions!W134),"not target")</f>
      </c>
      <c r="T45" s="504" t="str">
        <f aca="false">IF($B$1=4,IF(InputDataA_GeneralAssumptions!$F$133="Automatic",(1/T41)*NORMDIST((LN($D$51)-(T44))/T41,0,1,FALSE())/NORMSDIST((LN($D$51)-(T44))/T41),InputDataA_GeneralAssumptions!X134),"not target")</f>
      </c>
      <c r="U45" s="504" t="str">
        <f aca="false">IF($B$1=4,IF(InputDataA_GeneralAssumptions!$F$133="Automatic",(1/U41)*NORMDIST((LN($D$51)-(U44))/U41,0,1,FALSE())/NORMSDIST((LN($D$51)-(U44))/U41),InputDataA_GeneralAssumptions!Y134),"not target")</f>
      </c>
      <c r="V45" s="504" t="str">
        <f aca="false">IF($B$1=4,IF(InputDataA_GeneralAssumptions!$F$133="Automatic",(1/V41)*NORMDIST((LN($D$51)-(V44))/V41,0,1,FALSE())/NORMSDIST((LN($D$51)-(V44))/V41),InputDataA_GeneralAssumptions!Z134),"not target")</f>
      </c>
      <c r="W45" s="504" t="str">
        <f aca="false">IF($B$1=4,IF(InputDataA_GeneralAssumptions!$F$133="Automatic",(1/W41)*NORMDIST((LN($D$51)-(W44))/W41,0,1,FALSE())/NORMSDIST((LN($D$51)-(W44))/W41),InputDataA_GeneralAssumptions!AA134),"not target")</f>
      </c>
      <c r="X45" s="504" t="str">
        <f aca="false">IF($B$1=4,IF(InputDataA_GeneralAssumptions!$F$133="Automatic",(1/X41)*NORMDIST((LN($D$51)-(X44))/X41,0,1,FALSE())/NORMSDIST((LN($D$51)-(X44))/X41),InputDataA_GeneralAssumptions!AB134),"not target")</f>
      </c>
      <c r="Y45" s="504" t="str">
        <f aca="false">IF($B$1=4,IF(InputDataA_GeneralAssumptions!$F$133="Automatic",(1/Y41)*NORMDIST((LN($D$51)-(Y44))/Y41,0,1,FALSE())/NORMSDIST((LN($D$51)-(Y44))/Y41),InputDataA_GeneralAssumptions!AC134),"not target")</f>
      </c>
      <c r="Z45" s="504" t="str">
        <f aca="false">IF($B$1=4,IF(InputDataA_GeneralAssumptions!$F$133="Automatic",(1/Z41)*NORMDIST((LN($D$51)-(Z44))/Z41,0,1,FALSE())/NORMSDIST((LN($D$51)-(Z44))/Z41),InputDataA_GeneralAssumptions!AD134),"not target")</f>
      </c>
      <c r="AA45" s="504" t="str">
        <f aca="false">IF($B$1=4,IF(InputDataA_GeneralAssumptions!$F$133="Automatic",(1/AA41)*NORMDIST((LN($D$51)-(AA44))/AA41,0,1,FALSE())/NORMSDIST((LN($D$51)-(AA44))/AA41),InputDataA_GeneralAssumptions!AE134),"not target")</f>
      </c>
      <c r="AB45" s="504" t="str">
        <f aca="false">IF($B$1=4,IF(InputDataA_GeneralAssumptions!$F$133="Automatic",(1/AB41)*NORMDIST((LN($D$51)-(AB44))/AB41,0,1,FALSE())/NORMSDIST((LN($D$51)-(AB44))/AB41),InputDataA_GeneralAssumptions!AF134),"not target")</f>
      </c>
      <c r="AC45" s="504" t="str">
        <f aca="false">IF($B$1=4,IF(InputDataA_GeneralAssumptions!$F$133="Automatic",(1/AC41)*NORMDIST((LN($D$51)-(AC44))/AC41,0,1,FALSE())/NORMSDIST((LN($D$51)-(AC44))/AC41),InputDataA_GeneralAssumptions!AG134),"not target")</f>
      </c>
      <c r="AD45" s="504" t="str">
        <f aca="false">IF($B$1=4,IF(InputDataA_GeneralAssumptions!$F$133="Automatic",(1/AD41)*NORMDIST((LN($D$51)-(AD44))/AD41,0,1,FALSE())/NORMSDIST((LN($D$51)-(AD44))/AD41),InputDataA_GeneralAssumptions!AH134),"not target")</f>
      </c>
      <c r="AE45" s="504" t="str">
        <f aca="false">IF($B$1=4,IF(InputDataA_GeneralAssumptions!$F$133="Automatic",(1/AE41)*NORMDIST((LN($D$51)-(AE44))/AE41,0,1,FALSE())/NORMSDIST((LN($D$51)-(AE44))/AE41),InputDataA_GeneralAssumptions!AI134),"not target")</f>
      </c>
      <c r="AF45" s="504" t="str">
        <f aca="false">IF($B$1=4,IF(InputDataA_GeneralAssumptions!$F$133="Automatic",(1/AF41)*NORMDIST((LN($D$51)-(AF44))/AF41,0,1,FALSE())/NORMSDIST((LN($D$51)-(AF44))/AF41),InputDataA_GeneralAssumptions!AJ134),"not target")</f>
      </c>
      <c r="AG45" s="504" t="str">
        <f aca="false">IF($B$1=4,IF(InputDataA_GeneralAssumptions!$F$133="Automatic",(1/AG41)*NORMDIST((LN($D$51)-(AG44))/AG41,0,1,FALSE())/NORMSDIST((LN($D$51)-(AG44))/AG41),InputDataA_GeneralAssumptions!AK134),"not target")</f>
      </c>
      <c r="AH45" s="504" t="str">
        <f aca="false">IF($B$1=4,IF(InputDataA_GeneralAssumptions!$F$133="Automatic",(1/AH41)*NORMDIST((LN($D$51)-(AH44))/AH41,0,1,FALSE())/NORMSDIST((LN($D$51)-(AH44))/AH41),InputDataA_GeneralAssumptions!AL134),"not target")</f>
      </c>
      <c r="AI45" s="504" t="str">
        <f aca="false">IF($B$1=4,IF(InputDataA_GeneralAssumptions!$F$133="Automatic",(1/AI41)*NORMDIST((LN($D$51)-(AI44))/AI41,0,1,FALSE())/NORMSDIST((LN($D$51)-(AI44))/AI41),InputDataA_GeneralAssumptions!AM134),"not target")</f>
      </c>
      <c r="AJ45" s="504" t="str">
        <f aca="false">IF($B$1=4,IF(InputDataA_GeneralAssumptions!$F$133="Automatic",(1/AJ41)*NORMDIST((LN($D$51)-(AJ44))/AJ41,0,1,FALSE())/NORMSDIST((LN($D$51)-(AJ44))/AJ41),InputDataA_GeneralAssumptions!AN134),"not target")</f>
      </c>
      <c r="AK45" s="504" t="str">
        <f aca="false">IF($B$1=4,IF(InputDataA_GeneralAssumptions!$F$133="Automatic",(1/AK41)*NORMDIST((LN($D$51)-(AK44))/AK41,0,1,FALSE())/NORMSDIST((LN($D$51)-(AK44))/AK41),InputDataA_GeneralAssumptions!AO134),"not target")</f>
      </c>
      <c r="AL45" s="504" t="str">
        <f aca="false">IF($B$1=4,IF(InputDataA_GeneralAssumptions!$F$133="Automatic",(1/AL41)*NORMDIST((LN($D$51)-(AL44))/AL41,0,1,FALSE())/NORMSDIST((LN($D$51)-(AL44))/AL41),InputDataA_GeneralAssumptions!AP134),"not target")</f>
      </c>
      <c r="AM45" s="504" t="str">
        <f aca="false">IF($B$1=4,IF(InputDataA_GeneralAssumptions!$F$133="Automatic",(1/AM41)*NORMDIST((LN($D$51)-(AM44))/AM41,0,1,FALSE())/NORMSDIST((LN($D$51)-(AM44))/AM41),InputDataA_GeneralAssumptions!AQ134),"not target")</f>
      </c>
      <c r="AN45" s="504" t="str">
        <f aca="false">IF($B$1=4,IF(InputDataA_GeneralAssumptions!$F$133="Automatic",(1/AN41)*NORMDIST((LN($D$51)-(AN44))/AN41,0,1,FALSE())/NORMSDIST((LN($D$51)-(AN44))/AN41),InputDataA_GeneralAssumptions!AR134),"not target")</f>
      </c>
      <c r="AO45" s="504" t="str">
        <f aca="false">IF($B$1=4,IF(InputDataA_GeneralAssumptions!$F$133="Automatic",(1/AO41)*NORMDIST((LN($D$51)-(AO44))/AO41,0,1,FALSE())/NORMSDIST((LN($D$51)-(AO44))/AO41),InputDataA_GeneralAssumptions!AS134),"not target")</f>
      </c>
      <c r="AP45" s="504" t="str">
        <f aca="false">IF($B$1=4,IF(InputDataA_GeneralAssumptions!$F$133="Automatic",(1/AP41)*NORMDIST((LN($D$51)-(AP44))/AP41,0,1,FALSE())/NORMSDIST((LN($D$51)-(AP44))/AP41),InputDataA_GeneralAssumptions!AT134),"not target")</f>
      </c>
      <c r="AQ45" s="504" t="str">
        <f aca="false">IF($B$1=4,IF(InputDataA_GeneralAssumptions!$F$133="Automatic",(1/AQ41)*NORMDIST((LN($D$51)-(AQ44))/AQ41,0,1,FALSE())/NORMSDIST((LN($D$51)-(AQ44))/AQ41),InputDataA_GeneralAssumptions!AU134),"not target")</f>
      </c>
      <c r="AR45" s="504" t="str">
        <f aca="false">IF($B$1=4,IF(InputDataA_GeneralAssumptions!$F$133="Automatic",(1/AR41)*NORMDIST((LN($D$51)-(AR44))/AR41,0,1,FALSE())/NORMSDIST((LN($D$51)-(AR44))/AR41),InputDataA_GeneralAssumptions!AV134),"not target")</f>
      </c>
      <c r="AS45" s="504" t="str">
        <f aca="false">IF($B$1=4,IF(InputDataA_GeneralAssumptions!$F$133="Automatic",(1/AS41)*NORMDIST((LN($D$51)-(AS44))/AS41,0,1,FALSE())/NORMSDIST((LN($D$51)-(AS44))/AS41),InputDataA_GeneralAssumptions!AW134),"not target")</f>
      </c>
      <c r="AT45" s="504" t="str">
        <f aca="false">IF($B$1=4,IF(InputDataA_GeneralAssumptions!$F$133="Automatic",(1/AT41)*NORMDIST((LN($D$51)-(AT44))/AT41,0,1,FALSE())/NORMSDIST((LN($D$51)-(AT44))/AT41),InputDataA_GeneralAssumptions!AX134),"not target")</f>
      </c>
      <c r="AU45" s="504" t="str">
        <f aca="false">IF($B$1=4,IF(InputDataA_GeneralAssumptions!$F$133="Automatic",(1/AU41)*NORMDIST((LN($D$51)-(AU44))/AU41,0,1,FALSE())/NORMSDIST((LN($D$51)-(AU44))/AU41),InputDataA_GeneralAssumptions!AY134),"not target")</f>
      </c>
      <c r="AV45" s="504" t="str">
        <f aca="false">IF($B$1=4,IF(InputDataA_GeneralAssumptions!$F$133="Automatic",(1/AV41)*NORMDIST((LN($D$51)-(AV44))/AV41,0,1,FALSE())/NORMSDIST((LN($D$51)-(AV44))/AV41),InputDataA_GeneralAssumptions!AZ134),"not target")</f>
      </c>
      <c r="AW45" s="504" t="str">
        <f aca="false">IF($B$1=4,IF(InputDataA_GeneralAssumptions!$F$133="Automatic",(1/AW41)*NORMDIST((LN($D$51)-(AW44))/AW41,0,1,FALSE())/NORMSDIST((LN($D$51)-(AW44))/AW41),InputDataA_GeneralAssumptions!BA134),"not target")</f>
      </c>
      <c r="AX45" s="504" t="str">
        <f aca="false">IF($B$1=4,IF(InputDataA_GeneralAssumptions!$F$133="Automatic",(1/AX41)*NORMDIST((LN($D$51)-(AX44))/AX41,0,1,FALSE())/NORMSDIST((LN($D$51)-(AX44))/AX41),InputDataA_GeneralAssumptions!BB134),"not target")</f>
      </c>
      <c r="AY45" s="504" t="str">
        <f aca="false">IF($B$1=4,IF(InputDataA_GeneralAssumptions!$F$133="Automatic",(1/AY41)*NORMDIST((LN($D$51)-(AY44))/AY41,0,1,FALSE())/NORMSDIST((LN($D$51)-(AY44))/AY41),InputDataA_GeneralAssumptions!BC134),"not target")</f>
      </c>
      <c r="AZ45" s="504" t="str">
        <f aca="false">IF($B$1=4,IF(InputDataA_GeneralAssumptions!$F$133="Automatic",(1/AZ41)*NORMDIST((LN($D$51)-(AZ44))/AZ41,0,1,FALSE())/NORMSDIST((LN($D$51)-(AZ44))/AZ41),InputDataA_GeneralAssumptions!BD134),"not target")</f>
      </c>
      <c r="BA45" s="504" t="str">
        <f aca="false">IF($B$1=4,IF(InputDataA_GeneralAssumptions!$F$133="Automatic",(1/BA41)*NORMDIST((LN($D$51)-(BA44))/BA41,0,1,FALSE())/NORMSDIST((LN($D$51)-(BA44))/BA41),InputDataA_GeneralAssumptions!BE134),"not target")</f>
      </c>
      <c r="BB45" s="504" t="str">
        <f aca="false">IF($B$1=4,IF(InputDataA_GeneralAssumptions!$F$133="Automatic",(1/BB41)*NORMDIST((LN($D$51)-(BB44))/BB41,0,1,FALSE())/NORMSDIST((LN($D$51)-(BB44))/BB41),InputDataA_GeneralAssumptions!BF134),"not target")</f>
      </c>
      <c r="BC45" s="504" t="str">
        <f aca="false">IF($B$1=4,IF(InputDataA_GeneralAssumptions!$F$133="Automatic",(1/BC41)*NORMDIST((LN($D$51)-(BC44))/BC41,0,1,FALSE())/NORMSDIST((LN($D$51)-(BC44))/BC41),InputDataA_GeneralAssumptions!BG134),"not target")</f>
      </c>
      <c r="BD45" s="504" t="str">
        <f aca="false">IF($B$1=4,IF(InputDataA_GeneralAssumptions!$F$133="Automatic",(1/BD41)*NORMDIST((LN($D$51)-(BD44))/BD41,0,1,FALSE())/NORMSDIST((LN($D$51)-(BD44))/BD41),InputDataA_GeneralAssumptions!BH134),"not target")</f>
      </c>
      <c r="BE45" s="504" t="str">
        <f aca="false">IF($B$1=4,IF(InputDataA_GeneralAssumptions!$F$133="Automatic",(1/BE41)*NORMDIST((LN($D$51)-(BE44))/BE41,0,1,FALSE())/NORMSDIST((LN($D$51)-(BE44))/BE41),InputDataA_GeneralAssumptions!BI134),"not target")</f>
      </c>
      <c r="BF45" s="504" t="str">
        <f aca="false">IF($B$1=4,IF(InputDataA_GeneralAssumptions!$F$133="Automatic",(1/BF41)*NORMDIST((LN($D$51)-(BF44))/BF41,0,1,FALSE())/NORMSDIST((LN($D$51)-(BF44))/BF41),InputDataA_GeneralAssumptions!BJ134),"not target")</f>
      </c>
      <c r="BG45" s="504" t="str">
        <f aca="false">IF($B$1=4,IF(InputDataA_GeneralAssumptions!$F$133="Automatic",(1/BG41)*NORMDIST((LN($D$51)-(BG44))/BG41,0,1,FALSE())/NORMSDIST((LN($D$51)-(BG44))/BG41),InputDataA_GeneralAssumptions!BK134),"not target")</f>
      </c>
      <c r="BH45" s="504" t="str">
        <f aca="false">IF($B$1=4,IF(InputDataA_GeneralAssumptions!$F$133="Automatic",(1/BH41)*NORMDIST((LN($D$51)-(BH44))/BH41,0,1,FALSE())/NORMSDIST((LN($D$51)-(BH44))/BH41),InputDataA_GeneralAssumptions!BL134),"not target")</f>
      </c>
      <c r="BI45" s="504" t="str">
        <f aca="false">IF($B$1=4,IF(InputDataA_GeneralAssumptions!$F$133="Automatic",(1/BI41)*NORMDIST((LN($D$51)-(BI44))/BI41,0,1,FALSE())/NORMSDIST((LN($D$51)-(BI44))/BI41),InputDataA_GeneralAssumptions!BM134),"not target")</f>
      </c>
      <c r="BJ45" s="504" t="str">
        <f aca="false">IF($B$1=4,IF(InputDataA_GeneralAssumptions!$F$133="Automatic",(1/BJ41)*NORMDIST((LN($D$51)-(BJ44))/BJ41,0,1,FALSE())/NORMSDIST((LN($D$51)-(BJ44))/BJ41),InputDataA_GeneralAssumptions!BN134),"not target")</f>
      </c>
      <c r="BK45" s="504" t="str">
        <f aca="false">IF($B$1=4,IF(InputDataA_GeneralAssumptions!$F$133="Automatic",(1/BK41)*NORMDIST((LN($D$51)-(BK44))/BK41,0,1,FALSE())/NORMSDIST((LN($D$51)-(BK44))/BK41),InputDataA_GeneralAssumptions!BO134),"not target")</f>
      </c>
      <c r="BL45" s="504" t="str">
        <f aca="false">IF($B$1=4,IF(InputDataA_GeneralAssumptions!$F$133="Automatic",(1/BL41)*NORMDIST((LN($D$51)-(BL44))/BL41,0,1,FALSE())/NORMSDIST((LN($D$51)-(BL44))/BL41),InputDataA_GeneralAssumptions!BP134),"not target")</f>
      </c>
      <c r="BM45" s="504" t="str">
        <f aca="false">IF($B$1=4,IF(InputDataA_GeneralAssumptions!$F$133="Automatic",(1/BM41)*NORMDIST((LN($D$51)-(BM44))/BM41,0,1,FALSE())/NORMSDIST((LN($D$51)-(BM44))/BM41),InputDataA_GeneralAssumptions!BQ134),"not target")</f>
      </c>
      <c r="BN45" s="504" t="str">
        <f aca="false">IF($B$1=4,IF(InputDataA_GeneralAssumptions!$F$133="Automatic",(1/BN41)*NORMDIST((LN($D$51)-(BN44))/BN41,0,1,FALSE())/NORMSDIST((LN($D$51)-(BN44))/BN41),InputDataA_GeneralAssumptions!BR134),"not target")</f>
      </c>
      <c r="BO45" s="504" t="str">
        <f aca="false">IF($B$1=4,IF(InputDataA_GeneralAssumptions!$F$133="Automatic",(1/BO41)*NORMDIST((LN($D$51)-(BO44))/BO41,0,1,FALSE())/NORMSDIST((LN($D$51)-(BO44))/BO41),InputDataA_GeneralAssumptions!BS134),"not target")</f>
      </c>
      <c r="BP45" s="504" t="str">
        <f aca="false">IF($B$1=4,IF(InputDataA_GeneralAssumptions!$F$133="Automatic",(1/BP41)*NORMDIST((LN($D$51)-(BP44))/BP41,0,1,FALSE())/NORMSDIST((LN($D$51)-(BP44))/BP41),InputDataA_GeneralAssumptions!BT134),"not target")</f>
      </c>
      <c r="BQ45" s="504" t="str">
        <f aca="false">IF($B$1=4,IF(InputDataA_GeneralAssumptions!$F$133="Automatic",(1/BQ41)*NORMDIST((LN($D$51)-(BQ44))/BQ41,0,1,FALSE())/NORMSDIST((LN($D$51)-(BQ44))/BQ41),InputDataA_GeneralAssumptions!BU134),"not target")</f>
      </c>
      <c r="BR45" s="504" t="str">
        <f aca="false">IF($B$1=4,IF(InputDataA_GeneralAssumptions!$F$133="Automatic",(1/BR41)*NORMDIST((LN($D$51)-(BR44))/BR41,0,1,FALSE())/NORMSDIST((LN($D$51)-(BR44))/BR41),InputDataA_GeneralAssumptions!BV134),"not target")</f>
      </c>
      <c r="BS45" s="504" t="str">
        <f aca="false">IF($B$1=4,IF(InputDataA_GeneralAssumptions!$F$133="Automatic",(1/BS41)*NORMDIST((LN($D$51)-(BS44))/BS41,0,1,FALSE())/NORMSDIST((LN($D$51)-(BS44))/BS41),InputDataA_GeneralAssumptions!BW134),"not target")</f>
      </c>
    </row>
    <row r="46" customFormat="false" ht="15.75" hidden="false" customHeight="false" outlineLevel="0" collapsed="false">
      <c r="C46" s="524" t="s">
        <v>1596</v>
      </c>
      <c r="D46" s="512" t="s">
        <v>1597</v>
      </c>
      <c r="E46" s="504" t="str">
        <f aca="false">IF($B$1=4,E7,"not target")</f>
      </c>
      <c r="F46" s="504" t="str">
        <f aca="false">IF($B$1=4,IF(InputDataA_GeneralAssumptions!$F$133="Automatic",EXP(F44-E44+0.5*(F41^2-E41^2))-1,-(1/Submodel2!F45)*(Submodel2!F6/Submodel2!E6-1)),"not target")</f>
      </c>
      <c r="G46" s="504" t="str">
        <f aca="false">IF($B$1=4,IF(InputDataA_GeneralAssumptions!$F$133="Automatic",EXP(G44-F44+0.5*(G41^2-F41^2))-1,-(1/Submodel2!G45)*(Submodel2!G6/Submodel2!F6-1)),"not target")</f>
      </c>
      <c r="H46" s="504" t="str">
        <f aca="false">IF($B$1=4,IF(InputDataA_GeneralAssumptions!$F$133="Automatic",EXP(H44-G44+0.5*(H41^2-G41^2))-1,-(1/Submodel2!H45)*(Submodel2!H6/Submodel2!G6-1)),"not target")</f>
      </c>
      <c r="I46" s="504" t="str">
        <f aca="false">IF($B$1=4,IF(InputDataA_GeneralAssumptions!$F$133="Automatic",EXP(I44-H44+0.5*(I41^2-H41^2))-1,-(1/Submodel2!I45)*(Submodel2!I6/Submodel2!H6-1)),"not target")</f>
      </c>
      <c r="J46" s="504" t="str">
        <f aca="false">IF($B$1=4,IF(InputDataA_GeneralAssumptions!$F$133="Automatic",EXP(J44-I44+0.5*(J41^2-I41^2))-1,-(1/Submodel2!J45)*(Submodel2!J6/Submodel2!I6-1)),"not target")</f>
      </c>
      <c r="K46" s="504" t="str">
        <f aca="false">IF($B$1=4,IF(InputDataA_GeneralAssumptions!$F$133="Automatic",EXP(K44-J44+0.5*(K41^2-J41^2))-1,-(1/Submodel2!K45)*(Submodel2!K6/Submodel2!J6-1)),"not target")</f>
      </c>
      <c r="L46" s="504" t="str">
        <f aca="false">IF($B$1=4,IF(InputDataA_GeneralAssumptions!$F$133="Automatic",EXP(L44-K44+0.5*(L41^2-K41^2))-1,-(1/Submodel2!L45)*(Submodel2!L6/Submodel2!K6-1)),"not target")</f>
      </c>
      <c r="M46" s="504" t="str">
        <f aca="false">IF($B$1=4,IF(InputDataA_GeneralAssumptions!$F$133="Automatic",EXP(M44-L44+0.5*(M41^2-L41^2))-1,-(1/Submodel2!M45)*(Submodel2!M6/Submodel2!L6-1)),"not target")</f>
      </c>
      <c r="N46" s="504" t="str">
        <f aca="false">IF($B$1=4,IF(InputDataA_GeneralAssumptions!$F$133="Automatic",EXP(N44-M44+0.5*(N41^2-M41^2))-1,-(1/Submodel2!N45)*(Submodel2!N6/Submodel2!M6-1)),"not target")</f>
      </c>
      <c r="O46" s="504" t="str">
        <f aca="false">IF($B$1=4,IF(InputDataA_GeneralAssumptions!$F$133="Automatic",EXP(O44-N44+0.5*(O41^2-N41^2))-1,-(1/Submodel2!O45)*(Submodel2!O6/Submodel2!N6-1)),"not target")</f>
      </c>
      <c r="P46" s="504" t="str">
        <f aca="false">IF($B$1=4,IF(InputDataA_GeneralAssumptions!$F$133="Automatic",EXP(P44-O44+0.5*(P41^2-O41^2))-1,-(1/Submodel2!P45)*(Submodel2!P6/Submodel2!O6-1)),"not target")</f>
      </c>
      <c r="Q46" s="504" t="str">
        <f aca="false">IF($B$1=4,IF(InputDataA_GeneralAssumptions!$F$133="Automatic",EXP(Q44-P44+0.5*(Q41^2-P41^2))-1,-(1/Submodel2!Q45)*(Submodel2!Q6/Submodel2!P6-1)),"not target")</f>
      </c>
      <c r="R46" s="504" t="str">
        <f aca="false">IF($B$1=4,IF(InputDataA_GeneralAssumptions!$F$133="Automatic",EXP(R44-Q44+0.5*(R41^2-Q41^2))-1,-(1/Submodel2!R45)*(Submodel2!R6/Submodel2!Q6-1)),"not target")</f>
      </c>
      <c r="S46" s="504" t="str">
        <f aca="false">IF($B$1=4,IF(InputDataA_GeneralAssumptions!$F$133="Automatic",EXP(S44-R44+0.5*(S41^2-R41^2))-1,-(1/Submodel2!S45)*(Submodel2!S6/Submodel2!R6-1)),"not target")</f>
      </c>
      <c r="T46" s="504" t="str">
        <f aca="false">IF($B$1=4,IF(InputDataA_GeneralAssumptions!$F$133="Automatic",EXP(T44-S44+0.5*(T41^2-S41^2))-1,-(1/Submodel2!T45)*(Submodel2!T6/Submodel2!S6-1)),"not target")</f>
      </c>
      <c r="U46" s="504" t="str">
        <f aca="false">IF($B$1=4,IF(InputDataA_GeneralAssumptions!$F$133="Automatic",EXP(U44-T44+0.5*(U41^2-T41^2))-1,-(1/Submodel2!U45)*(Submodel2!U6/Submodel2!T6-1)),"not target")</f>
      </c>
      <c r="V46" s="504" t="str">
        <f aca="false">IF($B$1=4,IF(InputDataA_GeneralAssumptions!$F$133="Automatic",EXP(V44-U44+0.5*(V41^2-U41^2))-1,-(1/Submodel2!V45)*(Submodel2!V6/Submodel2!U6-1)),"not target")</f>
      </c>
      <c r="W46" s="504" t="str">
        <f aca="false">IF($B$1=4,IF(InputDataA_GeneralAssumptions!$F$133="Automatic",EXP(W44-V44+0.5*(W41^2-V41^2))-1,-(1/Submodel2!W45)*(Submodel2!W6/Submodel2!V6-1)),"not target")</f>
      </c>
      <c r="X46" s="504" t="str">
        <f aca="false">IF($B$1=4,IF(InputDataA_GeneralAssumptions!$F$133="Automatic",EXP(X44-W44+0.5*(X41^2-W41^2))-1,-(1/Submodel2!X45)*(Submodel2!X6/Submodel2!W6-1)),"not target")</f>
      </c>
      <c r="Y46" s="504" t="str">
        <f aca="false">IF($B$1=4,IF(InputDataA_GeneralAssumptions!$F$133="Automatic",EXP(Y44-X44+0.5*(Y41^2-X41^2))-1,-(1/Submodel2!Y45)*(Submodel2!Y6/Submodel2!X6-1)),"not target")</f>
      </c>
      <c r="Z46" s="504" t="str">
        <f aca="false">IF($B$1=4,IF(InputDataA_GeneralAssumptions!$F$133="Automatic",EXP(Z44-Y44+0.5*(Z41^2-Y41^2))-1,-(1/Submodel2!Z45)*(Submodel2!Z6/Submodel2!Y6-1)),"not target")</f>
      </c>
      <c r="AA46" s="504" t="str">
        <f aca="false">IF($B$1=4,IF(InputDataA_GeneralAssumptions!$F$133="Automatic",EXP(AA44-Z44+0.5*(AA41^2-Z41^2))-1,-(1/Submodel2!AA45)*(Submodel2!AA6/Submodel2!Z6-1)),"not target")</f>
      </c>
      <c r="AB46" s="504" t="str">
        <f aca="false">IF($B$1=4,IF(InputDataA_GeneralAssumptions!$F$133="Automatic",EXP(AB44-AA44+0.5*(AB41^2-AA41^2))-1,-(1/Submodel2!AB45)*(Submodel2!AB6/Submodel2!AA6-1)),"not target")</f>
      </c>
      <c r="AC46" s="504" t="str">
        <f aca="false">IF($B$1=4,IF(InputDataA_GeneralAssumptions!$F$133="Automatic",EXP(AC44-AB44+0.5*(AC41^2-AB41^2))-1,-(1/Submodel2!AC45)*(Submodel2!AC6/Submodel2!AB6-1)),"not target")</f>
      </c>
      <c r="AD46" s="504" t="str">
        <f aca="false">IF($B$1=4,IF(InputDataA_GeneralAssumptions!$F$133="Automatic",EXP(AD44-AC44+0.5*(AD41^2-AC41^2))-1,-(1/Submodel2!AD45)*(Submodel2!AD6/Submodel2!AC6-1)),"not target")</f>
      </c>
      <c r="AE46" s="504" t="str">
        <f aca="false">IF($B$1=4,IF(InputDataA_GeneralAssumptions!$F$133="Automatic",EXP(AE44-AD44+0.5*(AE41^2-AD41^2))-1,-(1/Submodel2!AE45)*(Submodel2!AE6/Submodel2!AD6-1)),"not target")</f>
      </c>
      <c r="AF46" s="504" t="str">
        <f aca="false">IF($B$1=4,IF(InputDataA_GeneralAssumptions!$F$133="Automatic",EXP(AF44-AE44+0.5*(AF41^2-AE41^2))-1,-(1/Submodel2!AF45)*(Submodel2!AF6/Submodel2!AE6-1)),"not target")</f>
      </c>
      <c r="AG46" s="504" t="str">
        <f aca="false">IF($B$1=4,IF(InputDataA_GeneralAssumptions!$F$133="Automatic",EXP(AG44-AF44+0.5*(AG41^2-AF41^2))-1,-(1/Submodel2!AG45)*(Submodel2!AG6/Submodel2!AF6-1)),"not target")</f>
      </c>
      <c r="AH46" s="504" t="str">
        <f aca="false">IF($B$1=4,IF(InputDataA_GeneralAssumptions!$F$133="Automatic",EXP(AH44-AG44+0.5*(AH41^2-AG41^2))-1,-(1/Submodel2!AH45)*(Submodel2!AH6/Submodel2!AG6-1)),"not target")</f>
      </c>
      <c r="AI46" s="504" t="str">
        <f aca="false">IF($B$1=4,IF(InputDataA_GeneralAssumptions!$F$133="Automatic",EXP(AI44-AH44+0.5*(AI41^2-AH41^2))-1,-(1/Submodel2!AI45)*(Submodel2!AI6/Submodel2!AH6-1)),"not target")</f>
      </c>
      <c r="AJ46" s="504" t="str">
        <f aca="false">IF($B$1=4,IF(InputDataA_GeneralAssumptions!$F$133="Automatic",EXP(AJ44-AI44+0.5*(AJ41^2-AI41^2))-1,-(1/Submodel2!AJ45)*(Submodel2!AJ6/Submodel2!AI6-1)),"not target")</f>
      </c>
      <c r="AK46" s="504" t="str">
        <f aca="false">IF($B$1=4,IF(InputDataA_GeneralAssumptions!$F$133="Automatic",EXP(AK44-AJ44+0.5*(AK41^2-AJ41^2))-1,-(1/Submodel2!AK45)*(Submodel2!AK6/Submodel2!AJ6-1)),"not target")</f>
      </c>
      <c r="AL46" s="504" t="str">
        <f aca="false">IF($B$1=4,IF(InputDataA_GeneralAssumptions!$F$133="Automatic",EXP(AL44-AK44+0.5*(AL41^2-AK41^2))-1,-(1/Submodel2!AL45)*(Submodel2!AL6/Submodel2!AK6-1)),"not target")</f>
      </c>
      <c r="AM46" s="504" t="str">
        <f aca="false">IF($B$1=4,IF(InputDataA_GeneralAssumptions!$F$133="Automatic",EXP(AM44-AL44+0.5*(AM41^2-AL41^2))-1,-(1/Submodel2!AM45)*(Submodel2!AM6/Submodel2!AL6-1)),"not target")</f>
      </c>
      <c r="AN46" s="504" t="str">
        <f aca="false">IF($B$1=4,IF(InputDataA_GeneralAssumptions!$F$133="Automatic",EXP(AN44-AM44+0.5*(AN41^2-AM41^2))-1,-(1/Submodel2!AN45)*(Submodel2!AN6/Submodel2!AM6-1)),"not target")</f>
      </c>
      <c r="AO46" s="504" t="str">
        <f aca="false">IF($B$1=4,IF(InputDataA_GeneralAssumptions!$F$133="Automatic",EXP(AO44-AN44+0.5*(AO41^2-AN41^2))-1,-(1/Submodel2!AO45)*(Submodel2!AO6/Submodel2!AN6-1)),"not target")</f>
      </c>
      <c r="AP46" s="504" t="str">
        <f aca="false">IF($B$1=4,IF(InputDataA_GeneralAssumptions!$F$133="Automatic",EXP(AP44-AO44+0.5*(AP41^2-AO41^2))-1,-(1/Submodel2!AP45)*(Submodel2!AP6/Submodel2!AO6-1)),"not target")</f>
      </c>
      <c r="AQ46" s="504" t="str">
        <f aca="false">IF($B$1=4,IF(InputDataA_GeneralAssumptions!$F$133="Automatic",EXP(AQ44-AP44+0.5*(AQ41^2-AP41^2))-1,-(1/Submodel2!AQ45)*(Submodel2!AQ6/Submodel2!AP6-1)),"not target")</f>
      </c>
      <c r="AR46" s="504" t="str">
        <f aca="false">IF($B$1=4,IF(InputDataA_GeneralAssumptions!$F$133="Automatic",EXP(AR44-AQ44+0.5*(AR41^2-AQ41^2))-1,-(1/Submodel2!AR45)*(Submodel2!AR6/Submodel2!AQ6-1)),"not target")</f>
      </c>
      <c r="AS46" s="504" t="str">
        <f aca="false">IF($B$1=4,IF(InputDataA_GeneralAssumptions!$F$133="Automatic",EXP(AS44-AR44+0.5*(AS41^2-AR41^2))-1,-(1/Submodel2!AS45)*(Submodel2!AS6/Submodel2!AR6-1)),"not target")</f>
      </c>
      <c r="AT46" s="504" t="str">
        <f aca="false">IF($B$1=4,IF(InputDataA_GeneralAssumptions!$F$133="Automatic",EXP(AT44-AS44+0.5*(AT41^2-AS41^2))-1,-(1/Submodel2!AT45)*(Submodel2!AT6/Submodel2!AS6-1)),"not target")</f>
      </c>
      <c r="AU46" s="504" t="str">
        <f aca="false">IF($B$1=4,IF(InputDataA_GeneralAssumptions!$F$133="Automatic",EXP(AU44-AT44+0.5*(AU41^2-AT41^2))-1,-(1/Submodel2!AU45)*(Submodel2!AU6/Submodel2!AT6-1)),"not target")</f>
      </c>
      <c r="AV46" s="504" t="str">
        <f aca="false">IF($B$1=4,IF(InputDataA_GeneralAssumptions!$F$133="Automatic",EXP(AV44-AU44+0.5*(AV41^2-AU41^2))-1,-(1/Submodel2!AV45)*(Submodel2!AV6/Submodel2!AU6-1)),"not target")</f>
      </c>
      <c r="AW46" s="504" t="str">
        <f aca="false">IF($B$1=4,IF(InputDataA_GeneralAssumptions!$F$133="Automatic",EXP(AW44-AV44+0.5*(AW41^2-AV41^2))-1,-(1/Submodel2!AW45)*(Submodel2!AW6/Submodel2!AV6-1)),"not target")</f>
      </c>
      <c r="AX46" s="504" t="str">
        <f aca="false">IF($B$1=4,IF(InputDataA_GeneralAssumptions!$F$133="Automatic",EXP(AX44-AW44+0.5*(AX41^2-AW41^2))-1,-(1/Submodel2!AX45)*(Submodel2!AX6/Submodel2!AW6-1)),"not target")</f>
      </c>
      <c r="AY46" s="504" t="str">
        <f aca="false">IF($B$1=4,IF(InputDataA_GeneralAssumptions!$F$133="Automatic",EXP(AY44-AX44+0.5*(AY41^2-AX41^2))-1,-(1/Submodel2!AY45)*(Submodel2!AY6/Submodel2!AX6-1)),"not target")</f>
      </c>
      <c r="AZ46" s="504" t="str">
        <f aca="false">IF($B$1=4,IF(InputDataA_GeneralAssumptions!$F$133="Automatic",EXP(AZ44-AY44+0.5*(AZ41^2-AY41^2))-1,-(1/Submodel2!AZ45)*(Submodel2!AZ6/Submodel2!AY6-1)),"not target")</f>
      </c>
      <c r="BA46" s="504" t="str">
        <f aca="false">IF($B$1=4,IF(InputDataA_GeneralAssumptions!$F$133="Automatic",EXP(BA44-AZ44+0.5*(BA41^2-AZ41^2))-1,-(1/Submodel2!BA45)*(Submodel2!BA6/Submodel2!AZ6-1)),"not target")</f>
      </c>
      <c r="BB46" s="504" t="str">
        <f aca="false">IF($B$1=4,IF(InputDataA_GeneralAssumptions!$F$133="Automatic",EXP(BB44-BA44+0.5*(BB41^2-BA41^2))-1,-(1/Submodel2!BB45)*(Submodel2!BB6/Submodel2!BA6-1)),"not target")</f>
      </c>
      <c r="BC46" s="504" t="str">
        <f aca="false">IF($B$1=4,IF(InputDataA_GeneralAssumptions!$F$133="Automatic",EXP(BC44-BB44+0.5*(BC41^2-BB41^2))-1,-(1/Submodel2!BC45)*(Submodel2!BC6/Submodel2!BB6-1)),"not target")</f>
      </c>
      <c r="BD46" s="504" t="str">
        <f aca="false">IF($B$1=4,IF(InputDataA_GeneralAssumptions!$F$133="Automatic",EXP(BD44-BC44+0.5*(BD41^2-BC41^2))-1,-(1/Submodel2!BD45)*(Submodel2!BD6/Submodel2!BC6-1)),"not target")</f>
      </c>
      <c r="BE46" s="504" t="str">
        <f aca="false">IF($B$1=4,IF(InputDataA_GeneralAssumptions!$F$133="Automatic",EXP(BE44-BD44+0.5*(BE41^2-BD41^2))-1,-(1/Submodel2!BE45)*(Submodel2!BE6/Submodel2!BD6-1)),"not target")</f>
      </c>
      <c r="BF46" s="504" t="str">
        <f aca="false">IF($B$1=4,IF(InputDataA_GeneralAssumptions!$F$133="Automatic",EXP(BF44-BE44+0.5*(BF41^2-BE41^2))-1,-(1/Submodel2!BF45)*(Submodel2!BF6/Submodel2!BE6-1)),"not target")</f>
      </c>
      <c r="BG46" s="504" t="str">
        <f aca="false">IF($B$1=4,IF(InputDataA_GeneralAssumptions!$F$133="Automatic",EXP(BG44-BF44+0.5*(BG41^2-BF41^2))-1,-(1/Submodel2!BG45)*(Submodel2!BG6/Submodel2!BF6-1)),"not target")</f>
      </c>
      <c r="BH46" s="504" t="str">
        <f aca="false">IF($B$1=4,IF(InputDataA_GeneralAssumptions!$F$133="Automatic",EXP(BH44-BG44+0.5*(BH41^2-BG41^2))-1,-(1/Submodel2!BH45)*(Submodel2!BH6/Submodel2!BG6-1)),"not target")</f>
      </c>
      <c r="BI46" s="504" t="str">
        <f aca="false">IF($B$1=4,IF(InputDataA_GeneralAssumptions!$F$133="Automatic",EXP(BI44-BH44+0.5*(BI41^2-BH41^2))-1,-(1/Submodel2!BI45)*(Submodel2!BI6/Submodel2!BH6-1)),"not target")</f>
      </c>
      <c r="BJ46" s="504" t="str">
        <f aca="false">IF($B$1=4,IF(InputDataA_GeneralAssumptions!$F$133="Automatic",EXP(BJ44-BI44+0.5*(BJ41^2-BI41^2))-1,-(1/Submodel2!BJ45)*(Submodel2!BJ6/Submodel2!BI6-1)),"not target")</f>
      </c>
      <c r="BK46" s="504" t="str">
        <f aca="false">IF($B$1=4,IF(InputDataA_GeneralAssumptions!$F$133="Automatic",EXP(BK44-BJ44+0.5*(BK41^2-BJ41^2))-1,-(1/Submodel2!BK45)*(Submodel2!BK6/Submodel2!BJ6-1)),"not target")</f>
      </c>
      <c r="BL46" s="504" t="str">
        <f aca="false">IF($B$1=4,IF(InputDataA_GeneralAssumptions!$F$133="Automatic",EXP(BL44-BK44+0.5*(BL41^2-BK41^2))-1,-(1/Submodel2!BL45)*(Submodel2!BL6/Submodel2!BK6-1)),"not target")</f>
      </c>
      <c r="BM46" s="504" t="str">
        <f aca="false">IF($B$1=4,IF(InputDataA_GeneralAssumptions!$F$133="Automatic",EXP(BM44-BL44+0.5*(BM41^2-BL41^2))-1,-(1/Submodel2!BM45)*(Submodel2!BM6/Submodel2!BL6-1)),"not target")</f>
      </c>
      <c r="BN46" s="504" t="str">
        <f aca="false">IF($B$1=4,IF(InputDataA_GeneralAssumptions!$F$133="Automatic",EXP(BN44-BM44+0.5*(BN41^2-BM41^2))-1,-(1/Submodel2!BN45)*(Submodel2!BN6/Submodel2!BM6-1)),"not target")</f>
      </c>
      <c r="BO46" s="504" t="str">
        <f aca="false">IF($B$1=4,IF(InputDataA_GeneralAssumptions!$F$133="Automatic",EXP(BO44-BN44+0.5*(BO41^2-BN41^2))-1,-(1/Submodel2!BO45)*(Submodel2!BO6/Submodel2!BN6-1)),"not target")</f>
      </c>
      <c r="BP46" s="504" t="str">
        <f aca="false">IF($B$1=4,IF(InputDataA_GeneralAssumptions!$F$133="Automatic",EXP(BP44-BO44+0.5*(BP41^2-BO41^2))-1,-(1/Submodel2!BP45)*(Submodel2!BP6/Submodel2!BO6-1)),"not target")</f>
      </c>
      <c r="BQ46" s="504" t="str">
        <f aca="false">IF($B$1=4,IF(InputDataA_GeneralAssumptions!$F$133="Automatic",EXP(BQ44-BP44+0.5*(BQ41^2-BP41^2))-1,-(1/Submodel2!BQ45)*(Submodel2!BQ6/Submodel2!BP6-1)),"not target")</f>
      </c>
      <c r="BR46" s="504" t="str">
        <f aca="false">IF($B$1=4,IF(InputDataA_GeneralAssumptions!$F$133="Automatic",EXP(BR44-BQ44+0.5*(BR41^2-BQ41^2))-1,-(1/Submodel2!BR45)*(Submodel2!BR6/Submodel2!BQ6-1)),"not target")</f>
      </c>
      <c r="BS46" s="504" t="str">
        <f aca="false">IF($B$1=4,IF(InputDataA_GeneralAssumptions!$F$133="Automatic",EXP(BS44-BR44+0.5*(BS41^2-BR41^2))-1,-(1/Submodel2!BS45)*(Submodel2!BS6/Submodel2!BR6-1)),"not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c>
      <c r="F49" s="504" t="n">
        <f aca="false">IF($B$1&lt;&gt;4,IF(InputDataA_GeneralAssumptions!$F$133="Automatic",(1/F41)*NORMDIST((LN($D$51)-(F48))/F41,0,1,FALSE())/NORMDIST((LN($D$51)-(F48))/F41,0,1,TRUE()),InputDataA_GeneralAssumptions!J134),"not target")</f>
      </c>
      <c r="G49" s="504" t="n">
        <f aca="false">IF($B$1&lt;&gt;4,IF(InputDataA_GeneralAssumptions!$F$133="Automatic",(1/G41)*NORMDIST((LN($D$51)-(G48))/G41,0,1,FALSE())/NORMDIST((LN($D$51)-(G48))/G41,0,1,TRUE()),InputDataA_GeneralAssumptions!K134),"not target")</f>
      </c>
      <c r="H49" s="504" t="n">
        <f aca="false">IF($B$1&lt;&gt;4,IF(InputDataA_GeneralAssumptions!$F$133="Automatic",(1/H41)*NORMDIST((LN($D$51)-(H48))/H41,0,1,FALSE())/NORMDIST((LN($D$51)-(H48))/H41,0,1,TRUE()),InputDataA_GeneralAssumptions!L134),"not target")</f>
      </c>
      <c r="I49" s="504" t="n">
        <f aca="false">IF($B$1&lt;&gt;4,IF(InputDataA_GeneralAssumptions!$F$133="Automatic",(1/I41)*NORMDIST((LN($D$51)-(I48))/I41,0,1,FALSE())/NORMDIST((LN($D$51)-(I48))/I41,0,1,TRUE()),InputDataA_GeneralAssumptions!M134),"not target")</f>
      </c>
      <c r="J49" s="504" t="n">
        <f aca="false">IF($B$1&lt;&gt;4,IF(InputDataA_GeneralAssumptions!$F$133="Automatic",(1/J41)*NORMDIST((LN($D$51)-(J48))/J41,0,1,FALSE())/NORMDIST((LN($D$51)-(J48))/J41,0,1,TRUE()),InputDataA_GeneralAssumptions!N134),"not target")</f>
      </c>
      <c r="K49" s="504" t="n">
        <f aca="false">IF($B$1&lt;&gt;4,IF(InputDataA_GeneralAssumptions!$F$133="Automatic",(1/K41)*NORMDIST((LN($D$51)-(K48))/K41,0,1,FALSE())/NORMDIST((LN($D$51)-(K48))/K41,0,1,TRUE()),InputDataA_GeneralAssumptions!O134),"not target")</f>
      </c>
      <c r="L49" s="504" t="n">
        <f aca="false">IF($B$1&lt;&gt;4,IF(InputDataA_GeneralAssumptions!$F$133="Automatic",(1/L41)*NORMDIST((LN($D$51)-(L48))/L41,0,1,FALSE())/NORMDIST((LN($D$51)-(L48))/L41,0,1,TRUE()),InputDataA_GeneralAssumptions!P134),"not target")</f>
      </c>
      <c r="M49" s="504" t="n">
        <f aca="false">IF($B$1&lt;&gt;4,IF(InputDataA_GeneralAssumptions!$F$133="Automatic",(1/M41)*NORMDIST((LN($D$51)-(M48))/M41,0,1,FALSE())/NORMDIST((LN($D$51)-(M48))/M41,0,1,TRUE()),InputDataA_GeneralAssumptions!Q134),"not target")</f>
      </c>
      <c r="N49" s="504" t="n">
        <f aca="false">IF($B$1&lt;&gt;4,IF(InputDataA_GeneralAssumptions!$F$133="Automatic",(1/N41)*NORMDIST((LN($D$51)-(N48))/N41,0,1,FALSE())/NORMDIST((LN($D$51)-(N48))/N41,0,1,TRUE()),InputDataA_GeneralAssumptions!R134),"not target")</f>
      </c>
      <c r="O49" s="504" t="n">
        <f aca="false">IF($B$1&lt;&gt;4,IF(InputDataA_GeneralAssumptions!$F$133="Automatic",(1/O41)*NORMDIST((LN($D$51)-(O48))/O41,0,1,FALSE())/NORMDIST((LN($D$51)-(O48))/O41,0,1,TRUE()),InputDataA_GeneralAssumptions!S134),"not target")</f>
      </c>
      <c r="P49" s="504" t="n">
        <f aca="false">IF($B$1&lt;&gt;4,IF(InputDataA_GeneralAssumptions!$F$133="Automatic",(1/P41)*NORMDIST((LN($D$51)-(P48))/P41,0,1,FALSE())/NORMDIST((LN($D$51)-(P48))/P41,0,1,TRUE()),InputDataA_GeneralAssumptions!T134),"not target")</f>
      </c>
      <c r="Q49" s="504" t="n">
        <f aca="false">IF($B$1&lt;&gt;4,IF(InputDataA_GeneralAssumptions!$F$133="Automatic",(1/Q41)*NORMDIST((LN($D$51)-(Q48))/Q41,0,1,FALSE())/NORMDIST((LN($D$51)-(Q48))/Q41,0,1,TRUE()),InputDataA_GeneralAssumptions!U134),"not target")</f>
      </c>
      <c r="R49" s="504" t="n">
        <f aca="false">IF($B$1&lt;&gt;4,IF(InputDataA_GeneralAssumptions!$F$133="Automatic",(1/R41)*NORMDIST((LN($D$51)-(R48))/R41,0,1,FALSE())/NORMDIST((LN($D$51)-(R48))/R41,0,1,TRUE()),InputDataA_GeneralAssumptions!V134),"not target")</f>
      </c>
      <c r="S49" s="504" t="n">
        <f aca="false">IF($B$1&lt;&gt;4,IF(InputDataA_GeneralAssumptions!$F$133="Automatic",(1/S41)*NORMDIST((LN($D$51)-(S48))/S41,0,1,FALSE())/NORMDIST((LN($D$51)-(S48))/S41,0,1,TRUE()),InputDataA_GeneralAssumptions!W134),"not target")</f>
      </c>
      <c r="T49" s="504" t="n">
        <f aca="false">IF($B$1&lt;&gt;4,IF(InputDataA_GeneralAssumptions!$F$133="Automatic",(1/T41)*NORMDIST((LN($D$51)-(T48))/T41,0,1,FALSE())/NORMDIST((LN($D$51)-(T48))/T41,0,1,TRUE()),InputDataA_GeneralAssumptions!X134),"not target")</f>
      </c>
      <c r="U49" s="504" t="n">
        <f aca="false">IF($B$1&lt;&gt;4,IF(InputDataA_GeneralAssumptions!$F$133="Automatic",(1/U41)*NORMDIST((LN($D$51)-(U48))/U41,0,1,FALSE())/NORMDIST((LN($D$51)-(U48))/U41,0,1,TRUE()),InputDataA_GeneralAssumptions!Y134),"not target")</f>
      </c>
      <c r="V49" s="504" t="n">
        <f aca="false">IF($B$1&lt;&gt;4,IF(InputDataA_GeneralAssumptions!$F$133="Automatic",(1/V41)*NORMDIST((LN($D$51)-(V48))/V41,0,1,FALSE())/NORMDIST((LN($D$51)-(V48))/V41,0,1,TRUE()),InputDataA_GeneralAssumptions!Z134),"not target")</f>
      </c>
      <c r="W49" s="504" t="n">
        <f aca="false">IF($B$1&lt;&gt;4,IF(InputDataA_GeneralAssumptions!$F$133="Automatic",(1/W41)*NORMDIST((LN($D$51)-(W48))/W41,0,1,FALSE())/NORMDIST((LN($D$51)-(W48))/W41,0,1,TRUE()),InputDataA_GeneralAssumptions!AA134),"not target")</f>
      </c>
      <c r="X49" s="504" t="n">
        <f aca="false">IF($B$1&lt;&gt;4,IF(InputDataA_GeneralAssumptions!$F$133="Automatic",(1/X41)*NORMDIST((LN($D$51)-(X48))/X41,0,1,FALSE())/NORMDIST((LN($D$51)-(X48))/X41,0,1,TRUE()),InputDataA_GeneralAssumptions!AB134),"not target")</f>
      </c>
      <c r="Y49" s="504" t="n">
        <f aca="false">IF($B$1&lt;&gt;4,IF(InputDataA_GeneralAssumptions!$F$133="Automatic",(1/Y41)*NORMDIST((LN($D$51)-(Y48))/Y41,0,1,FALSE())/NORMDIST((LN($D$51)-(Y48))/Y41,0,1,TRUE()),InputDataA_GeneralAssumptions!AC134),"not target")</f>
      </c>
      <c r="Z49" s="504" t="n">
        <f aca="false">IF($B$1&lt;&gt;4,IF(InputDataA_GeneralAssumptions!$F$133="Automatic",(1/Z41)*NORMDIST((LN($D$51)-(Z48))/Z41,0,1,FALSE())/NORMDIST((LN($D$51)-(Z48))/Z41,0,1,TRUE()),InputDataA_GeneralAssumptions!AD134),"not target")</f>
      </c>
      <c r="AA49" s="504" t="n">
        <f aca="false">IF($B$1&lt;&gt;4,IF(InputDataA_GeneralAssumptions!$F$133="Automatic",(1/AA41)*NORMDIST((LN($D$51)-(AA48))/AA41,0,1,FALSE())/NORMDIST((LN($D$51)-(AA48))/AA41,0,1,TRUE()),InputDataA_GeneralAssumptions!AE134),"not target")</f>
      </c>
      <c r="AB49" s="504" t="n">
        <f aca="false">IF($B$1&lt;&gt;4,IF(InputDataA_GeneralAssumptions!$F$133="Automatic",(1/AB41)*NORMDIST((LN($D$51)-(AB48))/AB41,0,1,FALSE())/NORMDIST((LN($D$51)-(AB48))/AB41,0,1,TRUE()),InputDataA_GeneralAssumptions!AF134),"not target")</f>
      </c>
      <c r="AC49" s="504" t="n">
        <f aca="false">IF($B$1&lt;&gt;4,IF(InputDataA_GeneralAssumptions!$F$133="Automatic",(1/AC41)*NORMDIST((LN($D$51)-(AC48))/AC41,0,1,FALSE())/NORMDIST((LN($D$51)-(AC48))/AC41,0,1,TRUE()),InputDataA_GeneralAssumptions!AG134),"not target")</f>
      </c>
      <c r="AD49" s="504" t="n">
        <f aca="false">IF($B$1&lt;&gt;4,IF(InputDataA_GeneralAssumptions!$F$133="Automatic",(1/AD41)*NORMDIST((LN($D$51)-(AD48))/AD41,0,1,FALSE())/NORMDIST((LN($D$51)-(AD48))/AD41,0,1,TRUE()),InputDataA_GeneralAssumptions!AH134),"not target")</f>
      </c>
      <c r="AE49" s="504" t="n">
        <f aca="false">IF($B$1&lt;&gt;4,IF(InputDataA_GeneralAssumptions!$F$133="Automatic",(1/AE41)*NORMDIST((LN($D$51)-(AE48))/AE41,0,1,FALSE())/NORMDIST((LN($D$51)-(AE48))/AE41,0,1,TRUE()),InputDataA_GeneralAssumptions!AI134),"not target")</f>
      </c>
      <c r="AF49" s="504" t="n">
        <f aca="false">IF($B$1&lt;&gt;4,IF(InputDataA_GeneralAssumptions!$F$133="Automatic",(1/AF41)*NORMDIST((LN($D$51)-(AF48))/AF41,0,1,FALSE())/NORMDIST((LN($D$51)-(AF48))/AF41,0,1,TRUE()),InputDataA_GeneralAssumptions!AJ134),"not target")</f>
      </c>
      <c r="AG49" s="504" t="n">
        <f aca="false">IF($B$1&lt;&gt;4,IF(InputDataA_GeneralAssumptions!$F$133="Automatic",(1/AG41)*NORMDIST((LN($D$51)-(AG48))/AG41,0,1,FALSE())/NORMDIST((LN($D$51)-(AG48))/AG41,0,1,TRUE()),InputDataA_GeneralAssumptions!AK134),"not target")</f>
      </c>
      <c r="AH49" s="504" t="n">
        <f aca="false">IF($B$1&lt;&gt;4,IF(InputDataA_GeneralAssumptions!$F$133="Automatic",(1/AH41)*NORMDIST((LN($D$51)-(AH48))/AH41,0,1,FALSE())/NORMDIST((LN($D$51)-(AH48))/AH41,0,1,TRUE()),InputDataA_GeneralAssumptions!AL134),"not target")</f>
      </c>
      <c r="AI49" s="504" t="n">
        <f aca="false">IF($B$1&lt;&gt;4,IF(InputDataA_GeneralAssumptions!$F$133="Automatic",(1/AI41)*NORMDIST((LN($D$51)-(AI48))/AI41,0,1,FALSE())/NORMDIST((LN($D$51)-(AI48))/AI41,0,1,TRUE()),InputDataA_GeneralAssumptions!AM134),"not target")</f>
      </c>
      <c r="AJ49" s="504" t="n">
        <f aca="false">IF($B$1&lt;&gt;4,IF(InputDataA_GeneralAssumptions!$F$133="Automatic",(1/AJ41)*NORMDIST((LN($D$51)-(AJ48))/AJ41,0,1,FALSE())/NORMDIST((LN($D$51)-(AJ48))/AJ41,0,1,TRUE()),InputDataA_GeneralAssumptions!AN134),"not target")</f>
      </c>
      <c r="AK49" s="504" t="e">
        <f aca="false">IF($B$1&lt;&gt;4,IF(InputDataA_GeneralAssumptions!$F$133="Automatic",(1/AK41)*NORMDIST((LN($D$51)-(AK48))/AK41,0,1,FALSE())/NORMDIST((LN($D$51)-(AK48))/AK41,0,1,TRUE()),InputDataA_GeneralAssumptions!AO134),"not target")</f>
      </c>
      <c r="AL49" s="504" t="e">
        <f aca="false">IF($B$1&lt;&gt;4,IF(InputDataA_GeneralAssumptions!$F$133="Automatic",(1/AL41)*NORMDIST((LN($D$51)-(AL48))/AL41,0,1,FALSE())/NORMDIST((LN($D$51)-(AL48))/AL41,0,1,TRUE()),InputDataA_GeneralAssumptions!AP134),"not target")</f>
      </c>
      <c r="AM49" s="504" t="e">
        <f aca="false">IF($B$1&lt;&gt;4,IF(InputDataA_GeneralAssumptions!$F$133="Automatic",(1/AM41)*NORMDIST((LN($D$51)-(AM48))/AM41,0,1,FALSE())/NORMDIST((LN($D$51)-(AM48))/AM41,0,1,TRUE()),InputDataA_GeneralAssumptions!AQ134),"not target")</f>
      </c>
      <c r="AN49" s="504" t="e">
        <f aca="false">IF($B$1&lt;&gt;4,IF(InputDataA_GeneralAssumptions!$F$133="Automatic",(1/AN41)*NORMDIST((LN($D$51)-(AN48))/AN41,0,1,FALSE())/NORMDIST((LN($D$51)-(AN48))/AN41,0,1,TRUE()),InputDataA_GeneralAssumptions!AR134),"not target")</f>
      </c>
      <c r="AO49" s="504" t="e">
        <f aca="false">IF($B$1&lt;&gt;4,IF(InputDataA_GeneralAssumptions!$F$133="Automatic",(1/AO41)*NORMDIST((LN($D$51)-(AO48))/AO41,0,1,FALSE())/NORMDIST((LN($D$51)-(AO48))/AO41,0,1,TRUE()),InputDataA_GeneralAssumptions!AS134),"not target")</f>
      </c>
      <c r="AP49" s="504" t="e">
        <f aca="false">IF($B$1&lt;&gt;4,IF(InputDataA_GeneralAssumptions!$F$133="Automatic",(1/AP41)*NORMDIST((LN($D$51)-(AP48))/AP41,0,1,FALSE())/NORMDIST((LN($D$51)-(AP48))/AP41,0,1,TRUE()),InputDataA_GeneralAssumptions!AT134),"not target")</f>
      </c>
      <c r="AQ49" s="504" t="e">
        <f aca="false">IF($B$1&lt;&gt;4,IF(InputDataA_GeneralAssumptions!$F$133="Automatic",(1/AQ41)*NORMDIST((LN($D$51)-(AQ48))/AQ41,0,1,FALSE())/NORMDIST((LN($D$51)-(AQ48))/AQ41,0,1,TRUE()),InputDataA_GeneralAssumptions!AU134),"not target")</f>
      </c>
      <c r="AR49" s="504" t="e">
        <f aca="false">IF($B$1&lt;&gt;4,IF(InputDataA_GeneralAssumptions!$F$133="Automatic",(1/AR41)*NORMDIST((LN($D$51)-(AR48))/AR41,0,1,FALSE())/NORMDIST((LN($D$51)-(AR48))/AR41,0,1,TRUE()),InputDataA_GeneralAssumptions!AV134),"not target")</f>
      </c>
      <c r="AS49" s="504" t="e">
        <f aca="false">IF($B$1&lt;&gt;4,IF(InputDataA_GeneralAssumptions!$F$133="Automatic",(1/AS41)*NORMDIST((LN($D$51)-(AS48))/AS41,0,1,FALSE())/NORMDIST((LN($D$51)-(AS48))/AS41,0,1,TRUE()),InputDataA_GeneralAssumptions!AW134),"not target")</f>
      </c>
      <c r="AT49" s="504" t="e">
        <f aca="false">IF($B$1&lt;&gt;4,IF(InputDataA_GeneralAssumptions!$F$133="Automatic",(1/AT41)*NORMDIST((LN($D$51)-(AT48))/AT41,0,1,FALSE())/NORMDIST((LN($D$51)-(AT48))/AT41,0,1,TRUE()),InputDataA_GeneralAssumptions!AX134),"not target")</f>
      </c>
      <c r="AU49" s="504" t="e">
        <f aca="false">IF($B$1&lt;&gt;4,IF(InputDataA_GeneralAssumptions!$F$133="Automatic",(1/AU41)*NORMDIST((LN($D$51)-(AU48))/AU41,0,1,FALSE())/NORMDIST((LN($D$51)-(AU48))/AU41,0,1,TRUE()),InputDataA_GeneralAssumptions!AY134),"not target")</f>
      </c>
      <c r="AV49" s="504" t="e">
        <f aca="false">IF($B$1&lt;&gt;4,IF(InputDataA_GeneralAssumptions!$F$133="Automatic",(1/AV41)*NORMDIST((LN($D$51)-(AV48))/AV41,0,1,FALSE())/NORMDIST((LN($D$51)-(AV48))/AV41,0,1,TRUE()),InputDataA_GeneralAssumptions!AZ134),"not target")</f>
      </c>
      <c r="AW49" s="504" t="e">
        <f aca="false">IF($B$1&lt;&gt;4,IF(InputDataA_GeneralAssumptions!$F$133="Automatic",(1/AW41)*NORMDIST((LN($D$51)-(AW48))/AW41,0,1,FALSE())/NORMDIST((LN($D$51)-(AW48))/AW41,0,1,TRUE()),InputDataA_GeneralAssumptions!BA134),"not target")</f>
      </c>
      <c r="AX49" s="504" t="e">
        <f aca="false">IF($B$1&lt;&gt;4,IF(InputDataA_GeneralAssumptions!$F$133="Automatic",(1/AX41)*NORMDIST((LN($D$51)-(AX48))/AX41,0,1,FALSE())/NORMDIST((LN($D$51)-(AX48))/AX41,0,1,TRUE()),InputDataA_GeneralAssumptions!BB134),"not target")</f>
      </c>
      <c r="AY49" s="504" t="e">
        <f aca="false">IF($B$1&lt;&gt;4,IF(InputDataA_GeneralAssumptions!$F$133="Automatic",(1/AY41)*NORMDIST((LN($D$51)-(AY48))/AY41,0,1,FALSE())/NORMDIST((LN($D$51)-(AY48))/AY41,0,1,TRUE()),InputDataA_GeneralAssumptions!BC134),"not target")</f>
      </c>
      <c r="AZ49" s="504" t="e">
        <f aca="false">IF($B$1&lt;&gt;4,IF(InputDataA_GeneralAssumptions!$F$133="Automatic",(1/AZ41)*NORMDIST((LN($D$51)-(AZ48))/AZ41,0,1,FALSE())/NORMDIST((LN($D$51)-(AZ48))/AZ41,0,1,TRUE()),InputDataA_GeneralAssumptions!BD134),"not target")</f>
      </c>
      <c r="BA49" s="504" t="e">
        <f aca="false">IF($B$1&lt;&gt;4,IF(InputDataA_GeneralAssumptions!$F$133="Automatic",(1/BA41)*NORMDIST((LN($D$51)-(BA48))/BA41,0,1,FALSE())/NORMDIST((LN($D$51)-(BA48))/BA41,0,1,TRUE()),InputDataA_GeneralAssumptions!BE134),"not target")</f>
      </c>
      <c r="BB49" s="504" t="e">
        <f aca="false">IF($B$1&lt;&gt;4,IF(InputDataA_GeneralAssumptions!$F$133="Automatic",(1/BB41)*NORMDIST((LN($D$51)-(BB48))/BB41,0,1,FALSE())/NORMDIST((LN($D$51)-(BB48))/BB41,0,1,TRUE()),InputDataA_GeneralAssumptions!BF134),"not target")</f>
      </c>
      <c r="BC49" s="504" t="e">
        <f aca="false">IF($B$1&lt;&gt;4,IF(InputDataA_GeneralAssumptions!$F$133="Automatic",(1/BC41)*NORMDIST((LN($D$51)-(BC48))/BC41,0,1,FALSE())/NORMDIST((LN($D$51)-(BC48))/BC41,0,1,TRUE()),InputDataA_GeneralAssumptions!BG134),"not target")</f>
      </c>
      <c r="BD49" s="504" t="e">
        <f aca="false">IF($B$1&lt;&gt;4,IF(InputDataA_GeneralAssumptions!$F$133="Automatic",(1/BD41)*NORMDIST((LN($D$51)-(BD48))/BD41,0,1,FALSE())/NORMDIST((LN($D$51)-(BD48))/BD41,0,1,TRUE()),InputDataA_GeneralAssumptions!BH134),"not target")</f>
      </c>
      <c r="BE49" s="504" t="e">
        <f aca="false">IF($B$1&lt;&gt;4,IF(InputDataA_GeneralAssumptions!$F$133="Automatic",(1/BE41)*NORMDIST((LN($D$51)-(BE48))/BE41,0,1,FALSE())/NORMDIST((LN($D$51)-(BE48))/BE41,0,1,TRUE()),InputDataA_GeneralAssumptions!BI134),"not target")</f>
      </c>
      <c r="BF49" s="504" t="e">
        <f aca="false">IF($B$1&lt;&gt;4,IF(InputDataA_GeneralAssumptions!$F$133="Automatic",(1/BF41)*NORMDIST((LN($D$51)-(BF48))/BF41,0,1,FALSE())/NORMDIST((LN($D$51)-(BF48))/BF41,0,1,TRUE()),InputDataA_GeneralAssumptions!BJ134),"not target")</f>
      </c>
      <c r="BG49" s="504" t="e">
        <f aca="false">IF($B$1&lt;&gt;4,IF(InputDataA_GeneralAssumptions!$F$133="Automatic",(1/BG41)*NORMDIST((LN($D$51)-(BG48))/BG41,0,1,FALSE())/NORMDIST((LN($D$51)-(BG48))/BG41,0,1,TRUE()),InputDataA_GeneralAssumptions!BK134),"not target")</f>
      </c>
      <c r="BH49" s="504" t="e">
        <f aca="false">IF($B$1&lt;&gt;4,IF(InputDataA_GeneralAssumptions!$F$133="Automatic",(1/BH41)*NORMDIST((LN($D$51)-(BH48))/BH41,0,1,FALSE())/NORMDIST((LN($D$51)-(BH48))/BH41,0,1,TRUE()),InputDataA_GeneralAssumptions!BL134),"not target")</f>
      </c>
      <c r="BI49" s="504" t="e">
        <f aca="false">IF($B$1&lt;&gt;4,IF(InputDataA_GeneralAssumptions!$F$133="Automatic",(1/BI41)*NORMDIST((LN($D$51)-(BI48))/BI41,0,1,FALSE())/NORMDIST((LN($D$51)-(BI48))/BI41,0,1,TRUE()),InputDataA_GeneralAssumptions!BM134),"not target")</f>
      </c>
      <c r="BJ49" s="504" t="e">
        <f aca="false">IF($B$1&lt;&gt;4,IF(InputDataA_GeneralAssumptions!$F$133="Automatic",(1/BJ41)*NORMDIST((LN($D$51)-(BJ48))/BJ41,0,1,FALSE())/NORMDIST((LN($D$51)-(BJ48))/BJ41,0,1,TRUE()),InputDataA_GeneralAssumptions!BN134),"not target")</f>
      </c>
      <c r="BK49" s="504" t="e">
        <f aca="false">IF($B$1&lt;&gt;4,IF(InputDataA_GeneralAssumptions!$F$133="Automatic",(1/BK41)*NORMDIST((LN($D$51)-(BK48))/BK41,0,1,FALSE())/NORMDIST((LN($D$51)-(BK48))/BK41,0,1,TRUE()),InputDataA_GeneralAssumptions!BO134),"not target")</f>
      </c>
      <c r="BL49" s="504" t="e">
        <f aca="false">IF($B$1&lt;&gt;4,IF(InputDataA_GeneralAssumptions!$F$133="Automatic",(1/BL41)*NORMDIST((LN($D$51)-(BL48))/BL41,0,1,FALSE())/NORMDIST((LN($D$51)-(BL48))/BL41,0,1,TRUE()),InputDataA_GeneralAssumptions!BP134),"not target")</f>
      </c>
      <c r="BM49" s="504" t="e">
        <f aca="false">IF($B$1&lt;&gt;4,IF(InputDataA_GeneralAssumptions!$F$133="Automatic",(1/BM41)*NORMDIST((LN($D$51)-(BM48))/BM41,0,1,FALSE())/NORMDIST((LN($D$51)-(BM48))/BM41,0,1,TRUE()),InputDataA_GeneralAssumptions!BQ134),"not target")</f>
      </c>
      <c r="BN49" s="504" t="e">
        <f aca="false">IF($B$1&lt;&gt;4,IF(InputDataA_GeneralAssumptions!$F$133="Automatic",(1/BN41)*NORMDIST((LN($D$51)-(BN48))/BN41,0,1,FALSE())/NORMDIST((LN($D$51)-(BN48))/BN41,0,1,TRUE()),InputDataA_GeneralAssumptions!BR134),"not target")</f>
      </c>
      <c r="BO49" s="504" t="e">
        <f aca="false">IF($B$1&lt;&gt;4,IF(InputDataA_GeneralAssumptions!$F$133="Automatic",(1/BO41)*NORMDIST((LN($D$51)-(BO48))/BO41,0,1,FALSE())/NORMDIST((LN($D$51)-(BO48))/BO41,0,1,TRUE()),InputDataA_GeneralAssumptions!BS134),"not target")</f>
      </c>
      <c r="BP49" s="504" t="e">
        <f aca="false">IF($B$1&lt;&gt;4,IF(InputDataA_GeneralAssumptions!$F$133="Automatic",(1/BP41)*NORMDIST((LN($D$51)-(BP48))/BP41,0,1,FALSE())/NORMDIST((LN($D$51)-(BP48))/BP41,0,1,TRUE()),InputDataA_GeneralAssumptions!BT134),"not target")</f>
      </c>
      <c r="BQ49" s="504" t="e">
        <f aca="false">IF($B$1&lt;&gt;4,IF(InputDataA_GeneralAssumptions!$F$133="Automatic",(1/BQ41)*NORMDIST((LN($D$51)-(BQ48))/BQ41,0,1,FALSE())/NORMDIST((LN($D$51)-(BQ48))/BQ41,0,1,TRUE()),InputDataA_GeneralAssumptions!BU134),"not target")</f>
      </c>
      <c r="BR49" s="504" t="e">
        <f aca="false">IF($B$1&lt;&gt;4,IF(InputDataA_GeneralAssumptions!$F$133="Automatic",(1/BR41)*NORMDIST((LN($D$51)-(BR48))/BR41,0,1,FALSE())/NORMDIST((LN($D$51)-(BR48))/BR41,0,1,TRUE()),InputDataA_GeneralAssumptions!BV134),"not target")</f>
      </c>
      <c r="BS49" s="504" t="e">
        <f aca="false">IF($B$1&lt;&gt;4,IF(InputDataA_GeneralAssumptions!$F$133="Automatic",(1/BS41)*NORMDIST((LN($D$51)-(BS48))/BS41,0,1,FALSE())/NORMDIST((LN($D$51)-(BS48))/BS41,0,1,TRUE()),InputDataA_GeneralAssumptions!BW134),"not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B54" s="0"/>
      <c r="C54" s="524" t="s">
        <v>1565</v>
      </c>
      <c r="D54" s="512"/>
      <c r="E54" s="504"/>
      <c r="F54" s="504" t="n">
        <f aca="false">InputDataA_GeneralAssumptions!J155</f>
      </c>
      <c r="G54" s="504" t="n">
        <f aca="false">InputDataA_GeneralAssumptions!K155</f>
      </c>
      <c r="H54" s="504" t="n">
        <f aca="false">InputDataA_GeneralAssumptions!L155</f>
      </c>
      <c r="I54" s="504" t="n">
        <f aca="false">InputDataA_GeneralAssumptions!M155</f>
      </c>
      <c r="J54" s="504" t="n">
        <f aca="false">InputDataA_GeneralAssumptions!N155</f>
      </c>
      <c r="K54" s="504" t="n">
        <f aca="false">InputDataA_GeneralAssumptions!O155</f>
      </c>
      <c r="L54" s="504" t="n">
        <f aca="false">InputDataA_GeneralAssumptions!P155</f>
      </c>
      <c r="M54" s="504" t="n">
        <f aca="false">InputDataA_GeneralAssumptions!Q155</f>
      </c>
      <c r="N54" s="504" t="n">
        <f aca="false">InputDataA_GeneralAssumptions!R155</f>
      </c>
      <c r="O54" s="504" t="n">
        <f aca="false">InputDataA_GeneralAssumptions!S155</f>
      </c>
      <c r="P54" s="504" t="n">
        <f aca="false">InputDataA_GeneralAssumptions!T155</f>
      </c>
      <c r="Q54" s="504" t="n">
        <f aca="false">InputDataA_GeneralAssumptions!U155</f>
      </c>
      <c r="R54" s="504" t="n">
        <f aca="false">InputDataA_GeneralAssumptions!V155</f>
      </c>
      <c r="S54" s="504" t="n">
        <f aca="false">InputDataA_GeneralAssumptions!W155</f>
      </c>
      <c r="T54" s="504" t="n">
        <f aca="false">InputDataA_GeneralAssumptions!X155</f>
      </c>
      <c r="U54" s="504" t="n">
        <f aca="false">InputDataA_GeneralAssumptions!Y155</f>
      </c>
      <c r="V54" s="504" t="n">
        <f aca="false">InputDataA_GeneralAssumptions!Z155</f>
      </c>
      <c r="W54" s="504" t="n">
        <f aca="false">InputDataA_GeneralAssumptions!AA155</f>
      </c>
      <c r="X54" s="504" t="n">
        <f aca="false">InputDataA_GeneralAssumptions!AB155</f>
      </c>
      <c r="Y54" s="504" t="n">
        <f aca="false">InputDataA_GeneralAssumptions!AC155</f>
      </c>
      <c r="Z54" s="504" t="n">
        <f aca="false">InputDataA_GeneralAssumptions!AD155</f>
      </c>
      <c r="AA54" s="504" t="n">
        <f aca="false">InputDataA_GeneralAssumptions!AE155</f>
      </c>
      <c r="AB54" s="504" t="n">
        <f aca="false">InputDataA_GeneralAssumptions!AF155</f>
      </c>
      <c r="AC54" s="504" t="n">
        <f aca="false">InputDataA_GeneralAssumptions!AG155</f>
      </c>
      <c r="AD54" s="504" t="n">
        <f aca="false">InputDataA_GeneralAssumptions!AH155</f>
      </c>
      <c r="AE54" s="504" t="n">
        <f aca="false">InputDataA_GeneralAssumptions!AI155</f>
      </c>
      <c r="AF54" s="504" t="n">
        <f aca="false">InputDataA_GeneralAssumptions!AJ155</f>
      </c>
      <c r="AG54" s="504" t="n">
        <f aca="false">InputDataA_GeneralAssumptions!AK155</f>
      </c>
      <c r="AH54" s="504" t="n">
        <f aca="false">InputDataA_GeneralAssumptions!AL155</f>
      </c>
      <c r="AI54" s="504" t="n">
        <f aca="false">InputDataA_GeneralAssumptions!AM155</f>
      </c>
      <c r="AJ54" s="504" t="n">
        <f aca="false">InputDataA_GeneralAssumptions!AN155</f>
      </c>
      <c r="AK54" s="504" t="n">
        <f aca="false">InputDataA_GeneralAssumptions!AO155</f>
      </c>
      <c r="AL54" s="504" t="n">
        <f aca="false">InputDataA_GeneralAssumptions!AP155</f>
      </c>
      <c r="AM54" s="504" t="n">
        <f aca="false">InputDataA_GeneralAssumptions!AQ155</f>
      </c>
      <c r="AN54" s="504" t="n">
        <f aca="false">InputDataA_GeneralAssumptions!AR155</f>
      </c>
      <c r="AO54" s="504" t="n">
        <f aca="false">InputDataA_GeneralAssumptions!AS155</f>
      </c>
      <c r="AP54" s="504" t="n">
        <f aca="false">InputDataA_GeneralAssumptions!AT155</f>
      </c>
      <c r="AQ54" s="504" t="n">
        <f aca="false">InputDataA_GeneralAssumptions!AU155</f>
      </c>
      <c r="AR54" s="504" t="n">
        <f aca="false">InputDataA_GeneralAssumptions!AV155</f>
      </c>
      <c r="AS54" s="504" t="n">
        <f aca="false">InputDataA_GeneralAssumptions!AW155</f>
      </c>
      <c r="AT54" s="504" t="n">
        <f aca="false">InputDataA_GeneralAssumptions!AX155</f>
      </c>
      <c r="AU54" s="504" t="n">
        <f aca="false">InputDataA_GeneralAssumptions!AY155</f>
      </c>
      <c r="AV54" s="504" t="n">
        <f aca="false">InputDataA_GeneralAssumptions!AZ155</f>
      </c>
      <c r="AW54" s="504" t="n">
        <f aca="false">InputDataA_GeneralAssumptions!BA155</f>
      </c>
      <c r="AX54" s="504" t="n">
        <f aca="false">InputDataA_GeneralAssumptions!BB155</f>
      </c>
      <c r="AY54" s="504" t="n">
        <f aca="false">InputDataA_GeneralAssumptions!BC155</f>
      </c>
      <c r="AZ54" s="504" t="n">
        <f aca="false">InputDataA_GeneralAssumptions!BD155</f>
      </c>
      <c r="BA54" s="504" t="n">
        <f aca="false">InputDataA_GeneralAssumptions!BE155</f>
      </c>
      <c r="BB54" s="504" t="n">
        <f aca="false">InputDataA_GeneralAssumptions!BF155</f>
      </c>
      <c r="BC54" s="504" t="n">
        <f aca="false">InputDataA_GeneralAssumptions!BG155</f>
      </c>
      <c r="BD54" s="504" t="n">
        <f aca="false">InputDataA_GeneralAssumptions!BH155</f>
      </c>
      <c r="BE54" s="504" t="n">
        <f aca="false">InputDataA_GeneralAssumptions!BI155</f>
      </c>
      <c r="BF54" s="504" t="n">
        <f aca="false">InputDataA_GeneralAssumptions!BJ155</f>
      </c>
      <c r="BG54" s="504" t="n">
        <f aca="false">InputDataA_GeneralAssumptions!BK155</f>
      </c>
      <c r="BH54" s="504" t="n">
        <f aca="false">InputDataA_GeneralAssumptions!BL155</f>
      </c>
      <c r="BI54" s="504" t="n">
        <f aca="false">InputDataA_GeneralAssumptions!BM155</f>
      </c>
      <c r="BJ54" s="504" t="n">
        <f aca="false">InputDataA_GeneralAssumptions!BN155</f>
      </c>
      <c r="BK54" s="504" t="n">
        <f aca="false">InputDataA_GeneralAssumptions!BO155</f>
      </c>
      <c r="BL54" s="504" t="n">
        <f aca="false">InputDataA_GeneralAssumptions!BP155</f>
      </c>
      <c r="BM54" s="504" t="n">
        <f aca="false">InputDataA_GeneralAssumptions!BQ155</f>
      </c>
      <c r="BN54" s="504" t="n">
        <f aca="false">InputDataA_GeneralAssumptions!BR155</f>
      </c>
      <c r="BO54" s="504" t="n">
        <f aca="false">InputDataA_GeneralAssumptions!BS155</f>
      </c>
      <c r="BP54" s="504" t="n">
        <f aca="false">InputDataA_GeneralAssumptions!BT155</f>
      </c>
      <c r="BQ54" s="504" t="n">
        <f aca="false">InputDataA_GeneralAssumptions!BU155</f>
      </c>
      <c r="BR54" s="504" t="n">
        <f aca="false">InputDataA_GeneralAssumptions!BV155</f>
      </c>
      <c r="BS54" s="504" t="n">
        <f aca="false">InputDataA_GeneralAssumptions!BW155</f>
      </c>
    </row>
    <row r="55" customFormat="false" ht="15.75" hidden="false" customHeight="false" outlineLevel="0" collapsed="false">
      <c r="B55" s="0"/>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8"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8" t="n">
        <f aca="false">BR4+1</f>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c>
      <c r="D6" s="591" t="s">
        <v>1570</v>
      </c>
      <c r="E6" s="591" t="n">
        <f aca="false">InputDataB_ModelSpecAssumptions!I21</f>
      </c>
      <c r="F6" s="591" t="n">
        <f aca="false">InputDataB_ModelSpecAssumptions!J21</f>
      </c>
      <c r="G6" s="591" t="n">
        <f aca="false">InputDataB_ModelSpecAssumptions!K21</f>
      </c>
      <c r="H6" s="591" t="n">
        <f aca="false">InputDataB_ModelSpecAssumptions!L21</f>
      </c>
      <c r="I6" s="591" t="n">
        <f aca="false">InputDataB_ModelSpecAssumptions!M21</f>
      </c>
      <c r="J6" s="591" t="n">
        <f aca="false">InputDataB_ModelSpecAssumptions!N21</f>
      </c>
      <c r="K6" s="591" t="n">
        <f aca="false">InputDataB_ModelSpecAssumptions!O21</f>
      </c>
      <c r="L6" s="591" t="n">
        <f aca="false">InputDataB_ModelSpecAssumptions!P21</f>
      </c>
      <c r="M6" s="591" t="n">
        <f aca="false">InputDataB_ModelSpecAssumptions!Q21</f>
      </c>
      <c r="N6" s="591" t="n">
        <f aca="false">InputDataB_ModelSpecAssumptions!R21</f>
      </c>
      <c r="O6" s="591" t="n">
        <f aca="false">InputDataB_ModelSpecAssumptions!S21</f>
      </c>
      <c r="P6" s="591" t="n">
        <f aca="false">InputDataB_ModelSpecAssumptions!T21</f>
      </c>
      <c r="Q6" s="591" t="n">
        <f aca="false">InputDataB_ModelSpecAssumptions!U21</f>
      </c>
      <c r="R6" s="591" t="n">
        <f aca="false">InputDataB_ModelSpecAssumptions!V21</f>
      </c>
      <c r="S6" s="591" t="n">
        <f aca="false">InputDataB_ModelSpecAssumptions!W21</f>
      </c>
      <c r="T6" s="591" t="n">
        <f aca="false">InputDataB_ModelSpecAssumptions!X21</f>
      </c>
      <c r="U6" s="591" t="n">
        <f aca="false">InputDataB_ModelSpecAssumptions!Y21</f>
      </c>
      <c r="V6" s="591" t="n">
        <f aca="false">InputDataB_ModelSpecAssumptions!Z21</f>
      </c>
      <c r="W6" s="591" t="n">
        <f aca="false">InputDataB_ModelSpecAssumptions!AA21</f>
      </c>
      <c r="X6" s="591" t="n">
        <f aca="false">InputDataB_ModelSpecAssumptions!AB21</f>
      </c>
      <c r="Y6" s="591" t="n">
        <f aca="false">InputDataB_ModelSpecAssumptions!AC21</f>
      </c>
      <c r="Z6" s="591" t="n">
        <f aca="false">InputDataB_ModelSpecAssumptions!AD21</f>
      </c>
      <c r="AA6" s="591" t="n">
        <f aca="false">InputDataB_ModelSpecAssumptions!AE21</f>
      </c>
      <c r="AB6" s="591" t="n">
        <f aca="false">InputDataB_ModelSpecAssumptions!AF21</f>
      </c>
      <c r="AC6" s="591" t="n">
        <f aca="false">InputDataB_ModelSpecAssumptions!AG21</f>
      </c>
      <c r="AD6" s="591" t="n">
        <f aca="false">InputDataB_ModelSpecAssumptions!AH21</f>
      </c>
      <c r="AE6" s="591" t="n">
        <f aca="false">InputDataB_ModelSpecAssumptions!AI21</f>
      </c>
      <c r="AF6" s="591" t="n">
        <f aca="false">InputDataB_ModelSpecAssumptions!AJ21</f>
      </c>
      <c r="AG6" s="591" t="n">
        <f aca="false">InputDataB_ModelSpecAssumptions!AK21</f>
      </c>
      <c r="AH6" s="591" t="n">
        <f aca="false">InputDataB_ModelSpecAssumptions!AL21</f>
      </c>
      <c r="AI6" s="591" t="n">
        <f aca="false">InputDataB_ModelSpecAssumptions!AM21</f>
      </c>
      <c r="AJ6" s="591" t="n">
        <f aca="false">InputDataB_ModelSpecAssumptions!AN21</f>
      </c>
      <c r="AK6" s="591" t="n">
        <f aca="false">InputDataB_ModelSpecAssumptions!AO21</f>
      </c>
      <c r="AL6" s="591" t="n">
        <f aca="false">InputDataB_ModelSpecAssumptions!AP21</f>
      </c>
      <c r="AM6" s="591" t="n">
        <f aca="false">InputDataB_ModelSpecAssumptions!AQ21</f>
      </c>
      <c r="AN6" s="591" t="n">
        <f aca="false">InputDataB_ModelSpecAssumptions!AR21</f>
      </c>
      <c r="AO6" s="591" t="n">
        <f aca="false">InputDataB_ModelSpecAssumptions!AS21</f>
      </c>
      <c r="AP6" s="591" t="n">
        <f aca="false">InputDataB_ModelSpecAssumptions!AT21</f>
      </c>
      <c r="AQ6" s="591" t="n">
        <f aca="false">InputDataB_ModelSpecAssumptions!AU21</f>
      </c>
      <c r="AR6" s="591" t="n">
        <f aca="false">InputDataB_ModelSpecAssumptions!AV21</f>
      </c>
      <c r="AS6" s="591" t="n">
        <f aca="false">InputDataB_ModelSpecAssumptions!AW21</f>
      </c>
      <c r="AT6" s="591" t="n">
        <f aca="false">InputDataB_ModelSpecAssumptions!AX21</f>
      </c>
      <c r="AU6" s="591" t="n">
        <f aca="false">InputDataB_ModelSpecAssumptions!AY21</f>
      </c>
      <c r="AV6" s="591" t="n">
        <f aca="false">InputDataB_ModelSpecAssumptions!AZ21</f>
      </c>
      <c r="AW6" s="591" t="n">
        <f aca="false">InputDataB_ModelSpecAssumptions!BA21</f>
      </c>
      <c r="AX6" s="591" t="n">
        <f aca="false">InputDataB_ModelSpecAssumptions!BB21</f>
      </c>
      <c r="AY6" s="591" t="n">
        <f aca="false">InputDataB_ModelSpecAssumptions!BC21</f>
      </c>
      <c r="AZ6" s="591" t="n">
        <f aca="false">InputDataB_ModelSpecAssumptions!BD21</f>
      </c>
      <c r="BA6" s="591" t="n">
        <f aca="false">InputDataB_ModelSpecAssumptions!BE21</f>
      </c>
      <c r="BB6" s="591" t="n">
        <f aca="false">InputDataB_ModelSpecAssumptions!BF21</f>
      </c>
      <c r="BC6" s="591" t="n">
        <f aca="false">InputDataB_ModelSpecAssumptions!BG21</f>
      </c>
      <c r="BD6" s="591" t="n">
        <f aca="false">InputDataB_ModelSpecAssumptions!BH21</f>
      </c>
      <c r="BE6" s="591" t="n">
        <f aca="false">InputDataB_ModelSpecAssumptions!BI21</f>
      </c>
      <c r="BF6" s="591" t="n">
        <f aca="false">InputDataB_ModelSpecAssumptions!BJ21</f>
      </c>
      <c r="BG6" s="591" t="n">
        <f aca="false">InputDataB_ModelSpecAssumptions!BK21</f>
      </c>
      <c r="BH6" s="591" t="n">
        <f aca="false">InputDataB_ModelSpecAssumptions!BL21</f>
      </c>
      <c r="BI6" s="591" t="n">
        <f aca="false">InputDataB_ModelSpecAssumptions!BM21</f>
      </c>
      <c r="BJ6" s="591" t="n">
        <f aca="false">InputDataB_ModelSpecAssumptions!BN21</f>
      </c>
      <c r="BK6" s="591" t="n">
        <f aca="false">InputDataB_ModelSpecAssumptions!BO21</f>
      </c>
      <c r="BL6" s="591" t="n">
        <f aca="false">InputDataB_ModelSpecAssumptions!BP21</f>
      </c>
      <c r="BM6" s="591" t="n">
        <f aca="false">InputDataB_ModelSpecAssumptions!BQ21</f>
      </c>
      <c r="BN6" s="591" t="n">
        <f aca="false">InputDataB_ModelSpecAssumptions!BR21</f>
      </c>
      <c r="BO6" s="591" t="n">
        <f aca="false">InputDataB_ModelSpecAssumptions!BS21</f>
      </c>
      <c r="BP6" s="591" t="n">
        <f aca="false">InputDataB_ModelSpecAssumptions!BT21</f>
      </c>
      <c r="BQ6" s="591" t="n">
        <f aca="false">InputDataB_ModelSpecAssumptions!BU21</f>
      </c>
      <c r="BR6" s="591" t="n">
        <f aca="false">InputDataB_ModelSpecAssumptions!BV21</f>
      </c>
      <c r="BS6" s="591" t="n">
        <f aca="false">InputDataB_ModelSpecAssumptions!BW21</f>
      </c>
    </row>
    <row r="7" customFormat="false" ht="15.75" hidden="false" customHeight="false" outlineLevel="0" collapsed="false">
      <c r="C7" s="496" t="s">
        <v>1571</v>
      </c>
      <c r="D7" s="609"/>
      <c r="E7" s="165" t="n">
        <f aca="false">DataSummary!D64</f>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c>
    </row>
    <row r="8" customFormat="false" ht="15.75" hidden="false" customHeight="false" outlineLevel="0" collapsed="false">
      <c r="B8" s="496" t="str">
        <f aca="false">LEFT(InputDataA_GeneralAssumptions!D24,1)</f>
      </c>
      <c r="C8" s="544" t="s">
        <v>116</v>
      </c>
      <c r="D8" s="108" t="s">
        <v>121</v>
      </c>
      <c r="E8" s="504" t="n">
        <f aca="false">InputDataA_GeneralAssumptions!I26</f>
      </c>
      <c r="F8" s="504" t="n">
        <f aca="false">InputDataA_GeneralAssumptions!J26</f>
      </c>
      <c r="G8" s="504" t="n">
        <f aca="false">InputDataA_GeneralAssumptions!K26</f>
      </c>
      <c r="H8" s="504" t="n">
        <f aca="false">InputDataA_GeneralAssumptions!L26</f>
      </c>
      <c r="I8" s="504" t="n">
        <f aca="false">InputDataA_GeneralAssumptions!M26</f>
      </c>
      <c r="J8" s="504" t="n">
        <f aca="false">InputDataA_GeneralAssumptions!N26</f>
      </c>
      <c r="K8" s="504" t="n">
        <f aca="false">InputDataA_GeneralAssumptions!O26</f>
      </c>
      <c r="L8" s="504" t="n">
        <f aca="false">InputDataA_GeneralAssumptions!P26</f>
      </c>
      <c r="M8" s="504" t="n">
        <f aca="false">InputDataA_GeneralAssumptions!Q26</f>
      </c>
      <c r="N8" s="504" t="n">
        <f aca="false">InputDataA_GeneralAssumptions!R26</f>
      </c>
      <c r="O8" s="504" t="n">
        <f aca="false">InputDataA_GeneralAssumptions!S26</f>
      </c>
      <c r="P8" s="504" t="n">
        <f aca="false">InputDataA_GeneralAssumptions!T26</f>
      </c>
      <c r="Q8" s="504" t="n">
        <f aca="false">InputDataA_GeneralAssumptions!U26</f>
      </c>
      <c r="R8" s="504" t="n">
        <f aca="false">InputDataA_GeneralAssumptions!V26</f>
      </c>
      <c r="S8" s="504" t="n">
        <f aca="false">InputDataA_GeneralAssumptions!W26</f>
      </c>
      <c r="T8" s="504" t="n">
        <f aca="false">InputDataA_GeneralAssumptions!X26</f>
      </c>
      <c r="U8" s="504" t="n">
        <f aca="false">InputDataA_GeneralAssumptions!Y26</f>
      </c>
      <c r="V8" s="504" t="n">
        <f aca="false">InputDataA_GeneralAssumptions!Z26</f>
      </c>
      <c r="W8" s="504" t="n">
        <f aca="false">InputDataA_GeneralAssumptions!AA26</f>
      </c>
      <c r="X8" s="504" t="n">
        <f aca="false">InputDataA_GeneralAssumptions!AB26</f>
      </c>
      <c r="Y8" s="504" t="n">
        <f aca="false">InputDataA_GeneralAssumptions!AC26</f>
      </c>
      <c r="Z8" s="504" t="n">
        <f aca="false">InputDataA_GeneralAssumptions!AD26</f>
      </c>
      <c r="AA8" s="504" t="n">
        <f aca="false">InputDataA_GeneralAssumptions!AE26</f>
      </c>
      <c r="AB8" s="504" t="n">
        <f aca="false">InputDataA_GeneralAssumptions!AF26</f>
      </c>
      <c r="AC8" s="504" t="n">
        <f aca="false">InputDataA_GeneralAssumptions!AG26</f>
      </c>
      <c r="AD8" s="504" t="n">
        <f aca="false">InputDataA_GeneralAssumptions!AH26</f>
      </c>
      <c r="AE8" s="504" t="n">
        <f aca="false">InputDataA_GeneralAssumptions!AI26</f>
      </c>
      <c r="AF8" s="504" t="n">
        <f aca="false">InputDataA_GeneralAssumptions!AJ26</f>
      </c>
      <c r="AG8" s="504" t="n">
        <f aca="false">InputDataA_GeneralAssumptions!AK26</f>
      </c>
      <c r="AH8" s="504" t="n">
        <f aca="false">InputDataA_GeneralAssumptions!AL26</f>
      </c>
      <c r="AI8" s="504" t="n">
        <f aca="false">InputDataA_GeneralAssumptions!AM26</f>
      </c>
      <c r="AJ8" s="504" t="n">
        <f aca="false">InputDataA_GeneralAssumptions!AN26</f>
      </c>
      <c r="AK8" s="504" t="n">
        <f aca="false">InputDataA_GeneralAssumptions!AO26</f>
      </c>
      <c r="AL8" s="504" t="n">
        <f aca="false">InputDataA_GeneralAssumptions!AP26</f>
      </c>
      <c r="AM8" s="504" t="n">
        <f aca="false">InputDataA_GeneralAssumptions!AQ26</f>
      </c>
      <c r="AN8" s="504" t="n">
        <f aca="false">InputDataA_GeneralAssumptions!AR26</f>
      </c>
      <c r="AO8" s="504" t="n">
        <f aca="false">InputDataA_GeneralAssumptions!AS26</f>
      </c>
      <c r="AP8" s="504" t="n">
        <f aca="false">InputDataA_GeneralAssumptions!AT26</f>
      </c>
      <c r="AQ8" s="504" t="n">
        <f aca="false">InputDataA_GeneralAssumptions!AU26</f>
      </c>
      <c r="AR8" s="504" t="n">
        <f aca="false">InputDataA_GeneralAssumptions!AV26</f>
      </c>
      <c r="AS8" s="504" t="n">
        <f aca="false">InputDataA_GeneralAssumptions!AW26</f>
      </c>
      <c r="AT8" s="504" t="n">
        <f aca="false">InputDataA_GeneralAssumptions!AX26</f>
      </c>
      <c r="AU8" s="504" t="n">
        <f aca="false">InputDataA_GeneralAssumptions!AY26</f>
      </c>
      <c r="AV8" s="504" t="n">
        <f aca="false">InputDataA_GeneralAssumptions!AZ26</f>
      </c>
      <c r="AW8" s="504" t="n">
        <f aca="false">InputDataA_GeneralAssumptions!BA26</f>
      </c>
      <c r="AX8" s="504" t="n">
        <f aca="false">InputDataA_GeneralAssumptions!BB26</f>
      </c>
      <c r="AY8" s="504" t="n">
        <f aca="false">InputDataA_GeneralAssumptions!BC26</f>
      </c>
      <c r="AZ8" s="504" t="n">
        <f aca="false">InputDataA_GeneralAssumptions!BD26</f>
      </c>
      <c r="BA8" s="504" t="n">
        <f aca="false">InputDataA_GeneralAssumptions!BE26</f>
      </c>
      <c r="BB8" s="504" t="n">
        <f aca="false">InputDataA_GeneralAssumptions!BF26</f>
      </c>
      <c r="BC8" s="504" t="n">
        <f aca="false">InputDataA_GeneralAssumptions!BG26</f>
      </c>
      <c r="BD8" s="504" t="n">
        <f aca="false">InputDataA_GeneralAssumptions!BH26</f>
      </c>
      <c r="BE8" s="504" t="n">
        <f aca="false">InputDataA_GeneralAssumptions!BI26</f>
      </c>
      <c r="BF8" s="504" t="n">
        <f aca="false">InputDataA_GeneralAssumptions!BJ26</f>
      </c>
      <c r="BG8" s="504" t="n">
        <f aca="false">InputDataA_GeneralAssumptions!BK26</f>
      </c>
      <c r="BH8" s="504" t="n">
        <f aca="false">InputDataA_GeneralAssumptions!BL26</f>
      </c>
      <c r="BI8" s="504" t="n">
        <f aca="false">InputDataA_GeneralAssumptions!BM26</f>
      </c>
      <c r="BJ8" s="504" t="n">
        <f aca="false">InputDataA_GeneralAssumptions!BN26</f>
      </c>
      <c r="BK8" s="504" t="n">
        <f aca="false">InputDataA_GeneralAssumptions!BO26</f>
      </c>
      <c r="BL8" s="504" t="n">
        <f aca="false">InputDataA_GeneralAssumptions!BP26</f>
      </c>
      <c r="BM8" s="504" t="n">
        <f aca="false">InputDataA_GeneralAssumptions!BQ26</f>
      </c>
      <c r="BN8" s="504" t="n">
        <f aca="false">InputDataA_GeneralAssumptions!BR26</f>
      </c>
      <c r="BO8" s="504" t="n">
        <f aca="false">InputDataA_GeneralAssumptions!BS26</f>
      </c>
      <c r="BP8" s="504" t="n">
        <f aca="false">InputDataA_GeneralAssumptions!BT26</f>
      </c>
      <c r="BQ8" s="504" t="n">
        <f aca="false">InputDataA_GeneralAssumptions!BU26</f>
      </c>
      <c r="BR8" s="504" t="n">
        <f aca="false">InputDataA_GeneralAssumptions!BV26</f>
      </c>
      <c r="BS8" s="504" t="n">
        <f aca="false">InputDataA_GeneralAssumptions!BW26</f>
      </c>
    </row>
    <row r="9" customFormat="false" ht="15.75" hidden="false" customHeight="false" outlineLevel="0" collapsed="false">
      <c r="B9" s="496" t="str">
        <f aca="false">LEFT(InputDataA_GeneralAssumptions!D33,1)</f>
      </c>
      <c r="C9" s="546" t="s">
        <v>134</v>
      </c>
      <c r="D9" s="138" t="s">
        <v>121</v>
      </c>
      <c r="E9" s="115" t="n">
        <f aca="false">InputDataA_GeneralAssumptions!I35</f>
      </c>
      <c r="F9" s="115" t="n">
        <f aca="false">InputDataA_GeneralAssumptions!J35</f>
      </c>
      <c r="G9" s="115" t="n">
        <f aca="false">InputDataA_GeneralAssumptions!K35</f>
      </c>
      <c r="H9" s="115" t="n">
        <f aca="false">InputDataA_GeneralAssumptions!L35</f>
      </c>
      <c r="I9" s="115" t="n">
        <f aca="false">InputDataA_GeneralAssumptions!M35</f>
      </c>
      <c r="J9" s="115" t="n">
        <f aca="false">InputDataA_GeneralAssumptions!N35</f>
      </c>
      <c r="K9" s="115" t="n">
        <f aca="false">InputDataA_GeneralAssumptions!O35</f>
      </c>
      <c r="L9" s="115" t="n">
        <f aca="false">InputDataA_GeneralAssumptions!P35</f>
      </c>
      <c r="M9" s="115" t="n">
        <f aca="false">InputDataA_GeneralAssumptions!Q35</f>
      </c>
      <c r="N9" s="115" t="n">
        <f aca="false">InputDataA_GeneralAssumptions!R35</f>
      </c>
      <c r="O9" s="115" t="n">
        <f aca="false">InputDataA_GeneralAssumptions!S35</f>
      </c>
      <c r="P9" s="115" t="n">
        <f aca="false">InputDataA_GeneralAssumptions!T35</f>
      </c>
      <c r="Q9" s="115" t="n">
        <f aca="false">InputDataA_GeneralAssumptions!U35</f>
      </c>
      <c r="R9" s="115" t="n">
        <f aca="false">InputDataA_GeneralAssumptions!V35</f>
      </c>
      <c r="S9" s="115" t="n">
        <f aca="false">InputDataA_GeneralAssumptions!W35</f>
      </c>
      <c r="T9" s="115" t="n">
        <f aca="false">InputDataA_GeneralAssumptions!X35</f>
      </c>
      <c r="U9" s="115" t="n">
        <f aca="false">InputDataA_GeneralAssumptions!Y35</f>
      </c>
      <c r="V9" s="115" t="n">
        <f aca="false">InputDataA_GeneralAssumptions!Z35</f>
      </c>
      <c r="W9" s="115" t="n">
        <f aca="false">InputDataA_GeneralAssumptions!AA35</f>
      </c>
      <c r="X9" s="115" t="n">
        <f aca="false">InputDataA_GeneralAssumptions!AB35</f>
      </c>
      <c r="Y9" s="115" t="n">
        <f aca="false">InputDataA_GeneralAssumptions!AC35</f>
      </c>
      <c r="Z9" s="115" t="n">
        <f aca="false">InputDataA_GeneralAssumptions!AD35</f>
      </c>
      <c r="AA9" s="115" t="n">
        <f aca="false">InputDataA_GeneralAssumptions!AE35</f>
      </c>
      <c r="AB9" s="115" t="n">
        <f aca="false">InputDataA_GeneralAssumptions!AF35</f>
      </c>
      <c r="AC9" s="115" t="n">
        <f aca="false">InputDataA_GeneralAssumptions!AG35</f>
      </c>
      <c r="AD9" s="115" t="n">
        <f aca="false">InputDataA_GeneralAssumptions!AH35</f>
      </c>
      <c r="AE9" s="115" t="n">
        <f aca="false">InputDataA_GeneralAssumptions!AI35</f>
      </c>
      <c r="AF9" s="115" t="n">
        <f aca="false">InputDataA_GeneralAssumptions!AJ35</f>
      </c>
      <c r="AG9" s="115" t="n">
        <f aca="false">InputDataA_GeneralAssumptions!AK35</f>
      </c>
      <c r="AH9" s="115" t="n">
        <f aca="false">InputDataA_GeneralAssumptions!AL35</f>
      </c>
      <c r="AI9" s="115" t="n">
        <f aca="false">InputDataA_GeneralAssumptions!AM35</f>
      </c>
      <c r="AJ9" s="115" t="n">
        <f aca="false">InputDataA_GeneralAssumptions!AN35</f>
      </c>
      <c r="AK9" s="115" t="n">
        <f aca="false">InputDataA_GeneralAssumptions!AO35</f>
      </c>
      <c r="AL9" s="115" t="n">
        <f aca="false">InputDataA_GeneralAssumptions!AP35</f>
      </c>
      <c r="AM9" s="115" t="n">
        <f aca="false">InputDataA_GeneralAssumptions!AQ35</f>
      </c>
      <c r="AN9" s="115" t="n">
        <f aca="false">InputDataA_GeneralAssumptions!AR35</f>
      </c>
      <c r="AO9" s="115" t="n">
        <f aca="false">InputDataA_GeneralAssumptions!AS35</f>
      </c>
      <c r="AP9" s="115" t="n">
        <f aca="false">InputDataA_GeneralAssumptions!AT35</f>
      </c>
      <c r="AQ9" s="115" t="n">
        <f aca="false">InputDataA_GeneralAssumptions!AU35</f>
      </c>
      <c r="AR9" s="115" t="n">
        <f aca="false">InputDataA_GeneralAssumptions!AV35</f>
      </c>
      <c r="AS9" s="115" t="n">
        <f aca="false">InputDataA_GeneralAssumptions!AW35</f>
      </c>
      <c r="AT9" s="115" t="n">
        <f aca="false">InputDataA_GeneralAssumptions!AX35</f>
      </c>
      <c r="AU9" s="115" t="n">
        <f aca="false">InputDataA_GeneralAssumptions!AY35</f>
      </c>
      <c r="AV9" s="115" t="n">
        <f aca="false">InputDataA_GeneralAssumptions!AZ35</f>
      </c>
      <c r="AW9" s="115" t="n">
        <f aca="false">InputDataA_GeneralAssumptions!BA35</f>
      </c>
      <c r="AX9" s="115" t="n">
        <f aca="false">InputDataA_GeneralAssumptions!BB35</f>
      </c>
      <c r="AY9" s="115" t="n">
        <f aca="false">InputDataA_GeneralAssumptions!BC35</f>
      </c>
      <c r="AZ9" s="115" t="n">
        <f aca="false">InputDataA_GeneralAssumptions!BD35</f>
      </c>
      <c r="BA9" s="115" t="n">
        <f aca="false">InputDataA_GeneralAssumptions!BE35</f>
      </c>
      <c r="BB9" s="115" t="n">
        <f aca="false">InputDataA_GeneralAssumptions!BF35</f>
      </c>
      <c r="BC9" s="115" t="n">
        <f aca="false">InputDataA_GeneralAssumptions!BG35</f>
      </c>
      <c r="BD9" s="115" t="n">
        <f aca="false">InputDataA_GeneralAssumptions!BH35</f>
      </c>
      <c r="BE9" s="115" t="n">
        <f aca="false">InputDataA_GeneralAssumptions!BI35</f>
      </c>
      <c r="BF9" s="115" t="n">
        <f aca="false">InputDataA_GeneralAssumptions!BJ35</f>
      </c>
      <c r="BG9" s="115" t="n">
        <f aca="false">InputDataA_GeneralAssumptions!BK35</f>
      </c>
      <c r="BH9" s="115" t="n">
        <f aca="false">InputDataA_GeneralAssumptions!BL35</f>
      </c>
      <c r="BI9" s="115" t="n">
        <f aca="false">InputDataA_GeneralAssumptions!BM35</f>
      </c>
      <c r="BJ9" s="115" t="n">
        <f aca="false">InputDataA_GeneralAssumptions!BN35</f>
      </c>
      <c r="BK9" s="115" t="n">
        <f aca="false">InputDataA_GeneralAssumptions!BO35</f>
      </c>
      <c r="BL9" s="115" t="n">
        <f aca="false">InputDataA_GeneralAssumptions!BP35</f>
      </c>
      <c r="BM9" s="115" t="n">
        <f aca="false">InputDataA_GeneralAssumptions!BQ35</f>
      </c>
      <c r="BN9" s="115" t="n">
        <f aca="false">InputDataA_GeneralAssumptions!BR35</f>
      </c>
      <c r="BO9" s="115" t="n">
        <f aca="false">InputDataA_GeneralAssumptions!BS35</f>
      </c>
      <c r="BP9" s="115" t="n">
        <f aca="false">InputDataA_GeneralAssumptions!BT35</f>
      </c>
      <c r="BQ9" s="115" t="n">
        <f aca="false">InputDataA_GeneralAssumptions!BU35</f>
      </c>
      <c r="BR9" s="115" t="n">
        <f aca="false">InputDataA_GeneralAssumptions!BV35</f>
      </c>
      <c r="BS9" s="115" t="n">
        <f aca="false">InputDataA_GeneralAssumptions!BW35</f>
      </c>
    </row>
    <row r="10" s="24" customFormat="true" ht="15.75" hidden="false" customHeight="false" outlineLevel="0" collapsed="false">
      <c r="A10" s="492"/>
      <c r="B10" s="496" t="str">
        <f aca="false">LEFT(InputDataA_GeneralAssumptions!D92,1)</f>
      </c>
      <c r="C10" s="546" t="s">
        <v>185</v>
      </c>
      <c r="D10" s="138" t="s">
        <v>121</v>
      </c>
      <c r="E10" s="115" t="n">
        <f aca="false">InputDataA_GeneralAssumptions!I98</f>
      </c>
      <c r="F10" s="115" t="n">
        <f aca="false">InputDataA_GeneralAssumptions!J98</f>
      </c>
      <c r="G10" s="115" t="n">
        <f aca="false">InputDataA_GeneralAssumptions!K98</f>
      </c>
      <c r="H10" s="115" t="n">
        <f aca="false">InputDataA_GeneralAssumptions!L98</f>
      </c>
      <c r="I10" s="115" t="n">
        <f aca="false">InputDataA_GeneralAssumptions!M98</f>
      </c>
      <c r="J10" s="115" t="n">
        <f aca="false">InputDataA_GeneralAssumptions!N98</f>
      </c>
      <c r="K10" s="115" t="n">
        <f aca="false">InputDataA_GeneralAssumptions!O98</f>
      </c>
      <c r="L10" s="115" t="n">
        <f aca="false">InputDataA_GeneralAssumptions!P98</f>
      </c>
      <c r="M10" s="115" t="n">
        <f aca="false">InputDataA_GeneralAssumptions!Q98</f>
      </c>
      <c r="N10" s="115" t="n">
        <f aca="false">InputDataA_GeneralAssumptions!R98</f>
      </c>
      <c r="O10" s="115" t="n">
        <f aca="false">InputDataA_GeneralAssumptions!S98</f>
      </c>
      <c r="P10" s="115" t="n">
        <f aca="false">InputDataA_GeneralAssumptions!T98</f>
      </c>
      <c r="Q10" s="115" t="n">
        <f aca="false">InputDataA_GeneralAssumptions!U98</f>
      </c>
      <c r="R10" s="115" t="n">
        <f aca="false">InputDataA_GeneralAssumptions!V98</f>
      </c>
      <c r="S10" s="115" t="n">
        <f aca="false">InputDataA_GeneralAssumptions!W98</f>
      </c>
      <c r="T10" s="115" t="n">
        <f aca="false">InputDataA_GeneralAssumptions!X98</f>
      </c>
      <c r="U10" s="115" t="n">
        <f aca="false">InputDataA_GeneralAssumptions!Y98</f>
      </c>
      <c r="V10" s="115" t="n">
        <f aca="false">InputDataA_GeneralAssumptions!Z98</f>
      </c>
      <c r="W10" s="115" t="n">
        <f aca="false">InputDataA_GeneralAssumptions!AA98</f>
      </c>
      <c r="X10" s="115" t="n">
        <f aca="false">InputDataA_GeneralAssumptions!AB98</f>
      </c>
      <c r="Y10" s="115" t="n">
        <f aca="false">InputDataA_GeneralAssumptions!AC98</f>
      </c>
      <c r="Z10" s="115" t="n">
        <f aca="false">InputDataA_GeneralAssumptions!AD98</f>
      </c>
      <c r="AA10" s="115" t="n">
        <f aca="false">InputDataA_GeneralAssumptions!AE98</f>
      </c>
      <c r="AB10" s="115" t="n">
        <f aca="false">InputDataA_GeneralAssumptions!AF98</f>
      </c>
      <c r="AC10" s="115" t="n">
        <f aca="false">InputDataA_GeneralAssumptions!AG98</f>
      </c>
      <c r="AD10" s="115" t="n">
        <f aca="false">InputDataA_GeneralAssumptions!AH98</f>
      </c>
      <c r="AE10" s="115" t="n">
        <f aca="false">InputDataA_GeneralAssumptions!AI98</f>
      </c>
      <c r="AF10" s="115" t="n">
        <f aca="false">InputDataA_GeneralAssumptions!AJ98</f>
      </c>
      <c r="AG10" s="115" t="n">
        <f aca="false">InputDataA_GeneralAssumptions!AK98</f>
      </c>
      <c r="AH10" s="115" t="n">
        <f aca="false">InputDataA_GeneralAssumptions!AL98</f>
      </c>
      <c r="AI10" s="115" t="n">
        <f aca="false">InputDataA_GeneralAssumptions!AM98</f>
      </c>
      <c r="AJ10" s="115" t="n">
        <f aca="false">InputDataA_GeneralAssumptions!AN98</f>
      </c>
      <c r="AK10" s="115" t="str">
        <f aca="false">InputDataA_GeneralAssumptions!AO98</f>
      </c>
      <c r="AL10" s="115" t="str">
        <f aca="false">InputDataA_GeneralAssumptions!AP98</f>
      </c>
      <c r="AM10" s="115" t="str">
        <f aca="false">InputDataA_GeneralAssumptions!AQ98</f>
      </c>
      <c r="AN10" s="115" t="str">
        <f aca="false">InputDataA_GeneralAssumptions!AR98</f>
      </c>
      <c r="AO10" s="115" t="str">
        <f aca="false">InputDataA_GeneralAssumptions!AS98</f>
      </c>
      <c r="AP10" s="115" t="str">
        <f aca="false">InputDataA_GeneralAssumptions!AT98</f>
      </c>
      <c r="AQ10" s="115" t="str">
        <f aca="false">InputDataA_GeneralAssumptions!AU98</f>
      </c>
      <c r="AR10" s="115" t="str">
        <f aca="false">InputDataA_GeneralAssumptions!AV98</f>
      </c>
      <c r="AS10" s="115" t="str">
        <f aca="false">InputDataA_GeneralAssumptions!AW98</f>
      </c>
      <c r="AT10" s="115" t="str">
        <f aca="false">InputDataA_GeneralAssumptions!AX98</f>
      </c>
      <c r="AU10" s="115" t="str">
        <f aca="false">InputDataA_GeneralAssumptions!AY98</f>
      </c>
      <c r="AV10" s="115" t="str">
        <f aca="false">InputDataA_GeneralAssumptions!AZ98</f>
      </c>
      <c r="AW10" s="115" t="str">
        <f aca="false">InputDataA_GeneralAssumptions!BA98</f>
      </c>
      <c r="AX10" s="115" t="str">
        <f aca="false">InputDataA_GeneralAssumptions!BB98</f>
      </c>
      <c r="AY10" s="115" t="str">
        <f aca="false">InputDataA_GeneralAssumptions!BC98</f>
      </c>
      <c r="AZ10" s="115" t="str">
        <f aca="false">InputDataA_GeneralAssumptions!BD98</f>
      </c>
      <c r="BA10" s="115" t="str">
        <f aca="false">InputDataA_GeneralAssumptions!BE98</f>
      </c>
      <c r="BB10" s="115" t="str">
        <f aca="false">InputDataA_GeneralAssumptions!BF98</f>
      </c>
      <c r="BC10" s="115" t="str">
        <f aca="false">InputDataA_GeneralAssumptions!BG98</f>
      </c>
      <c r="BD10" s="115" t="str">
        <f aca="false">InputDataA_GeneralAssumptions!BH98</f>
      </c>
      <c r="BE10" s="115" t="str">
        <f aca="false">InputDataA_GeneralAssumptions!BI98</f>
      </c>
      <c r="BF10" s="115" t="str">
        <f aca="false">InputDataA_GeneralAssumptions!BJ98</f>
      </c>
      <c r="BG10" s="115" t="str">
        <f aca="false">InputDataA_GeneralAssumptions!BK98</f>
      </c>
      <c r="BH10" s="115" t="str">
        <f aca="false">InputDataA_GeneralAssumptions!BL98</f>
      </c>
      <c r="BI10" s="115" t="str">
        <f aca="false">InputDataA_GeneralAssumptions!BM98</f>
      </c>
      <c r="BJ10" s="115" t="str">
        <f aca="false">InputDataA_GeneralAssumptions!BN98</f>
      </c>
      <c r="BK10" s="115" t="str">
        <f aca="false">InputDataA_GeneralAssumptions!BO98</f>
      </c>
      <c r="BL10" s="115" t="str">
        <f aca="false">InputDataA_GeneralAssumptions!BP98</f>
      </c>
      <c r="BM10" s="115" t="str">
        <f aca="false">InputDataA_GeneralAssumptions!BQ98</f>
      </c>
      <c r="BN10" s="115" t="str">
        <f aca="false">InputDataA_GeneralAssumptions!BR98</f>
      </c>
      <c r="BO10" s="115" t="str">
        <f aca="false">InputDataA_GeneralAssumptions!BS98</f>
      </c>
      <c r="BP10" s="115" t="str">
        <f aca="false">InputDataA_GeneralAssumptions!BT98</f>
      </c>
      <c r="BQ10" s="115" t="str">
        <f aca="false">InputDataA_GeneralAssumptions!BU98</f>
      </c>
      <c r="BR10" s="115" t="str">
        <f aca="false">InputDataA_GeneralAssumptions!BV98</f>
      </c>
      <c r="BS10" s="115" t="str">
        <f aca="false">InputDataA_GeneralAssumptions!BW98</f>
      </c>
    </row>
    <row r="11" s="24" customFormat="true" ht="15.75" hidden="false" customHeight="false" outlineLevel="0" collapsed="false">
      <c r="A11" s="503"/>
      <c r="B11" s="496" t="str">
        <f aca="false">LEFT(InputDataA_GeneralAssumptions!D92,1)</f>
      </c>
      <c r="C11" s="546" t="s">
        <v>192</v>
      </c>
      <c r="D11" s="138" t="s">
        <v>121</v>
      </c>
      <c r="E11" s="115" t="n">
        <f aca="false">InputDataA_GeneralAssumptions!I118</f>
      </c>
      <c r="F11" s="115" t="n">
        <f aca="false">InputDataA_GeneralAssumptions!J118</f>
      </c>
      <c r="G11" s="115" t="n">
        <f aca="false">InputDataA_GeneralAssumptions!K118</f>
      </c>
      <c r="H11" s="115" t="n">
        <f aca="false">InputDataA_GeneralAssumptions!L118</f>
      </c>
      <c r="I11" s="115" t="n">
        <f aca="false">InputDataA_GeneralAssumptions!M118</f>
      </c>
      <c r="J11" s="115" t="n">
        <f aca="false">InputDataA_GeneralAssumptions!N118</f>
      </c>
      <c r="K11" s="115" t="n">
        <f aca="false">InputDataA_GeneralAssumptions!O118</f>
      </c>
      <c r="L11" s="115" t="n">
        <f aca="false">InputDataA_GeneralAssumptions!P118</f>
      </c>
      <c r="M11" s="115" t="n">
        <f aca="false">InputDataA_GeneralAssumptions!Q118</f>
      </c>
      <c r="N11" s="115" t="n">
        <f aca="false">InputDataA_GeneralAssumptions!R118</f>
      </c>
      <c r="O11" s="115" t="n">
        <f aca="false">InputDataA_GeneralAssumptions!S118</f>
      </c>
      <c r="P11" s="115" t="n">
        <f aca="false">InputDataA_GeneralAssumptions!T118</f>
      </c>
      <c r="Q11" s="115" t="n">
        <f aca="false">InputDataA_GeneralAssumptions!U118</f>
      </c>
      <c r="R11" s="115" t="n">
        <f aca="false">InputDataA_GeneralAssumptions!V118</f>
      </c>
      <c r="S11" s="115" t="n">
        <f aca="false">InputDataA_GeneralAssumptions!W118</f>
      </c>
      <c r="T11" s="115" t="n">
        <f aca="false">InputDataA_GeneralAssumptions!X118</f>
      </c>
      <c r="U11" s="115" t="n">
        <f aca="false">InputDataA_GeneralAssumptions!Y118</f>
      </c>
      <c r="V11" s="115" t="n">
        <f aca="false">InputDataA_GeneralAssumptions!Z118</f>
      </c>
      <c r="W11" s="115" t="n">
        <f aca="false">InputDataA_GeneralAssumptions!AA118</f>
      </c>
      <c r="X11" s="115" t="n">
        <f aca="false">InputDataA_GeneralAssumptions!AB118</f>
      </c>
      <c r="Y11" s="115" t="n">
        <f aca="false">InputDataA_GeneralAssumptions!AC118</f>
      </c>
      <c r="Z11" s="115" t="n">
        <f aca="false">InputDataA_GeneralAssumptions!AD118</f>
      </c>
      <c r="AA11" s="115" t="n">
        <f aca="false">InputDataA_GeneralAssumptions!AE118</f>
      </c>
      <c r="AB11" s="115" t="n">
        <f aca="false">InputDataA_GeneralAssumptions!AF118</f>
      </c>
      <c r="AC11" s="115" t="n">
        <f aca="false">InputDataA_GeneralAssumptions!AG118</f>
      </c>
      <c r="AD11" s="115" t="n">
        <f aca="false">InputDataA_GeneralAssumptions!AH118</f>
      </c>
      <c r="AE11" s="115" t="n">
        <f aca="false">InputDataA_GeneralAssumptions!AI118</f>
      </c>
      <c r="AF11" s="115" t="n">
        <f aca="false">InputDataA_GeneralAssumptions!AJ118</f>
      </c>
      <c r="AG11" s="115" t="n">
        <f aca="false">InputDataA_GeneralAssumptions!AK118</f>
      </c>
      <c r="AH11" s="115" t="n">
        <f aca="false">InputDataA_GeneralAssumptions!AL118</f>
      </c>
      <c r="AI11" s="115" t="n">
        <f aca="false">InputDataA_GeneralAssumptions!AM118</f>
      </c>
      <c r="AJ11" s="115" t="n">
        <f aca="false">InputDataA_GeneralAssumptions!AN118</f>
      </c>
      <c r="AK11" s="115" t="e">
        <f aca="false">InputDataA_GeneralAssumptions!AO118</f>
      </c>
      <c r="AL11" s="115" t="e">
        <f aca="false">InputDataA_GeneralAssumptions!AP118</f>
      </c>
      <c r="AM11" s="115" t="e">
        <f aca="false">InputDataA_GeneralAssumptions!AQ118</f>
      </c>
      <c r="AN11" s="115" t="e">
        <f aca="false">InputDataA_GeneralAssumptions!AR118</f>
      </c>
      <c r="AO11" s="115" t="e">
        <f aca="false">InputDataA_GeneralAssumptions!AS118</f>
      </c>
      <c r="AP11" s="115" t="e">
        <f aca="false">InputDataA_GeneralAssumptions!AT118</f>
      </c>
      <c r="AQ11" s="115" t="e">
        <f aca="false">InputDataA_GeneralAssumptions!AU118</f>
      </c>
      <c r="AR11" s="115" t="e">
        <f aca="false">InputDataA_GeneralAssumptions!AV118</f>
      </c>
      <c r="AS11" s="115" t="e">
        <f aca="false">InputDataA_GeneralAssumptions!AW118</f>
      </c>
      <c r="AT11" s="115" t="e">
        <f aca="false">InputDataA_GeneralAssumptions!AX118</f>
      </c>
      <c r="AU11" s="115" t="e">
        <f aca="false">InputDataA_GeneralAssumptions!AY118</f>
      </c>
      <c r="AV11" s="115" t="e">
        <f aca="false">InputDataA_GeneralAssumptions!AZ118</f>
      </c>
      <c r="AW11" s="115" t="e">
        <f aca="false">InputDataA_GeneralAssumptions!BA118</f>
      </c>
      <c r="AX11" s="115" t="e">
        <f aca="false">InputDataA_GeneralAssumptions!BB118</f>
      </c>
      <c r="AY11" s="115" t="e">
        <f aca="false">InputDataA_GeneralAssumptions!BC118</f>
      </c>
      <c r="AZ11" s="115" t="e">
        <f aca="false">InputDataA_GeneralAssumptions!BD118</f>
      </c>
      <c r="BA11" s="115" t="e">
        <f aca="false">InputDataA_GeneralAssumptions!BE118</f>
      </c>
      <c r="BB11" s="115" t="e">
        <f aca="false">InputDataA_GeneralAssumptions!BF118</f>
      </c>
      <c r="BC11" s="115" t="e">
        <f aca="false">InputDataA_GeneralAssumptions!BG118</f>
      </c>
      <c r="BD11" s="115" t="e">
        <f aca="false">InputDataA_GeneralAssumptions!BH118</f>
      </c>
      <c r="BE11" s="115" t="e">
        <f aca="false">InputDataA_GeneralAssumptions!BI118</f>
      </c>
      <c r="BF11" s="115" t="e">
        <f aca="false">InputDataA_GeneralAssumptions!BJ118</f>
      </c>
      <c r="BG11" s="115" t="e">
        <f aca="false">InputDataA_GeneralAssumptions!BK118</f>
      </c>
      <c r="BH11" s="115" t="e">
        <f aca="false">InputDataA_GeneralAssumptions!BL118</f>
      </c>
      <c r="BI11" s="115" t="e">
        <f aca="false">InputDataA_GeneralAssumptions!BM118</f>
      </c>
      <c r="BJ11" s="115" t="e">
        <f aca="false">InputDataA_GeneralAssumptions!BN118</f>
      </c>
      <c r="BK11" s="115" t="e">
        <f aca="false">InputDataA_GeneralAssumptions!BO118</f>
      </c>
      <c r="BL11" s="115" t="e">
        <f aca="false">InputDataA_GeneralAssumptions!BP118</f>
      </c>
      <c r="BM11" s="115" t="e">
        <f aca="false">InputDataA_GeneralAssumptions!BQ118</f>
      </c>
      <c r="BN11" s="115" t="e">
        <f aca="false">InputDataA_GeneralAssumptions!BR118</f>
      </c>
      <c r="BO11" s="115" t="e">
        <f aca="false">InputDataA_GeneralAssumptions!BS118</f>
      </c>
      <c r="BP11" s="115" t="e">
        <f aca="false">InputDataA_GeneralAssumptions!BT118</f>
      </c>
      <c r="BQ11" s="115" t="e">
        <f aca="false">InputDataA_GeneralAssumptions!BU118</f>
      </c>
      <c r="BR11" s="115" t="e">
        <f aca="false">InputDataA_GeneralAssumptions!BV118</f>
      </c>
      <c r="BS11" s="115" t="e">
        <f aca="false">InputDataA_GeneralAssumptions!BW118</f>
      </c>
    </row>
    <row r="12" s="24" customFormat="true" ht="15.75" hidden="false" customHeight="false" outlineLevel="0" collapsed="false">
      <c r="A12" s="503"/>
      <c r="B12" s="496" t="str">
        <f aca="false">LEFT(InputDataA_GeneralAssumptions!D39,1)</f>
      </c>
      <c r="C12" s="546" t="s">
        <v>193</v>
      </c>
      <c r="D12" s="138" t="s">
        <v>121</v>
      </c>
      <c r="E12" s="115" t="n">
        <f aca="false">InputDataA_GeneralAssumptions!I122</f>
      </c>
      <c r="F12" s="115" t="n">
        <f aca="false">InputDataA_GeneralAssumptions!J122</f>
      </c>
      <c r="G12" s="115" t="n">
        <f aca="false">InputDataA_GeneralAssumptions!K122</f>
      </c>
      <c r="H12" s="115" t="n">
        <f aca="false">InputDataA_GeneralAssumptions!L122</f>
      </c>
      <c r="I12" s="115" t="n">
        <f aca="false">InputDataA_GeneralAssumptions!M122</f>
      </c>
      <c r="J12" s="115" t="n">
        <f aca="false">InputDataA_GeneralAssumptions!N122</f>
      </c>
      <c r="K12" s="115" t="n">
        <f aca="false">InputDataA_GeneralAssumptions!O122</f>
      </c>
      <c r="L12" s="115" t="n">
        <f aca="false">InputDataA_GeneralAssumptions!P122</f>
      </c>
      <c r="M12" s="115" t="n">
        <f aca="false">InputDataA_GeneralAssumptions!Q122</f>
      </c>
      <c r="N12" s="115" t="n">
        <f aca="false">InputDataA_GeneralAssumptions!R122</f>
      </c>
      <c r="O12" s="115" t="n">
        <f aca="false">InputDataA_GeneralAssumptions!S122</f>
      </c>
      <c r="P12" s="115" t="n">
        <f aca="false">InputDataA_GeneralAssumptions!T122</f>
      </c>
      <c r="Q12" s="115" t="n">
        <f aca="false">InputDataA_GeneralAssumptions!U122</f>
      </c>
      <c r="R12" s="115" t="n">
        <f aca="false">InputDataA_GeneralAssumptions!V122</f>
      </c>
      <c r="S12" s="115" t="n">
        <f aca="false">InputDataA_GeneralAssumptions!W122</f>
      </c>
      <c r="T12" s="115" t="n">
        <f aca="false">InputDataA_GeneralAssumptions!X122</f>
      </c>
      <c r="U12" s="115" t="n">
        <f aca="false">InputDataA_GeneralAssumptions!Y122</f>
      </c>
      <c r="V12" s="115" t="n">
        <f aca="false">InputDataA_GeneralAssumptions!Z122</f>
      </c>
      <c r="W12" s="115" t="n">
        <f aca="false">InputDataA_GeneralAssumptions!AA122</f>
      </c>
      <c r="X12" s="115" t="n">
        <f aca="false">InputDataA_GeneralAssumptions!AB122</f>
      </c>
      <c r="Y12" s="115" t="n">
        <f aca="false">InputDataA_GeneralAssumptions!AC122</f>
      </c>
      <c r="Z12" s="115" t="n">
        <f aca="false">InputDataA_GeneralAssumptions!AD122</f>
      </c>
      <c r="AA12" s="115" t="n">
        <f aca="false">InputDataA_GeneralAssumptions!AE122</f>
      </c>
      <c r="AB12" s="115" t="n">
        <f aca="false">InputDataA_GeneralAssumptions!AF122</f>
      </c>
      <c r="AC12" s="115" t="n">
        <f aca="false">InputDataA_GeneralAssumptions!AG122</f>
      </c>
      <c r="AD12" s="115" t="n">
        <f aca="false">InputDataA_GeneralAssumptions!AH122</f>
      </c>
      <c r="AE12" s="115" t="n">
        <f aca="false">InputDataA_GeneralAssumptions!AI122</f>
      </c>
      <c r="AF12" s="115" t="n">
        <f aca="false">InputDataA_GeneralAssumptions!AJ122</f>
      </c>
      <c r="AG12" s="115" t="n">
        <f aca="false">InputDataA_GeneralAssumptions!AK122</f>
      </c>
      <c r="AH12" s="115" t="n">
        <f aca="false">InputDataA_GeneralAssumptions!AL122</f>
      </c>
      <c r="AI12" s="115" t="n">
        <f aca="false">InputDataA_GeneralAssumptions!AM122</f>
      </c>
      <c r="AJ12" s="115" t="n">
        <f aca="false">InputDataA_GeneralAssumptions!AN122</f>
      </c>
      <c r="AK12" s="115" t="e">
        <f aca="false">InputDataA_GeneralAssumptions!AO122</f>
      </c>
      <c r="AL12" s="115" t="e">
        <f aca="false">InputDataA_GeneralAssumptions!AP122</f>
      </c>
      <c r="AM12" s="115" t="e">
        <f aca="false">InputDataA_GeneralAssumptions!AQ122</f>
      </c>
      <c r="AN12" s="115" t="e">
        <f aca="false">InputDataA_GeneralAssumptions!AR122</f>
      </c>
      <c r="AO12" s="115" t="e">
        <f aca="false">InputDataA_GeneralAssumptions!AS122</f>
      </c>
      <c r="AP12" s="115" t="e">
        <f aca="false">InputDataA_GeneralAssumptions!AT122</f>
      </c>
      <c r="AQ12" s="115" t="e">
        <f aca="false">InputDataA_GeneralAssumptions!AU122</f>
      </c>
      <c r="AR12" s="115" t="e">
        <f aca="false">InputDataA_GeneralAssumptions!AV122</f>
      </c>
      <c r="AS12" s="115" t="e">
        <f aca="false">InputDataA_GeneralAssumptions!AW122</f>
      </c>
      <c r="AT12" s="115" t="e">
        <f aca="false">InputDataA_GeneralAssumptions!AX122</f>
      </c>
      <c r="AU12" s="115" t="e">
        <f aca="false">InputDataA_GeneralAssumptions!AY122</f>
      </c>
      <c r="AV12" s="115" t="e">
        <f aca="false">InputDataA_GeneralAssumptions!AZ122</f>
      </c>
      <c r="AW12" s="115" t="e">
        <f aca="false">InputDataA_GeneralAssumptions!BA122</f>
      </c>
      <c r="AX12" s="115" t="e">
        <f aca="false">InputDataA_GeneralAssumptions!BB122</f>
      </c>
      <c r="AY12" s="115" t="e">
        <f aca="false">InputDataA_GeneralAssumptions!BC122</f>
      </c>
      <c r="AZ12" s="115" t="e">
        <f aca="false">InputDataA_GeneralAssumptions!BD122</f>
      </c>
      <c r="BA12" s="115" t="e">
        <f aca="false">InputDataA_GeneralAssumptions!BE122</f>
      </c>
      <c r="BB12" s="115" t="e">
        <f aca="false">InputDataA_GeneralAssumptions!BF122</f>
      </c>
      <c r="BC12" s="115" t="e">
        <f aca="false">InputDataA_GeneralAssumptions!BG122</f>
      </c>
      <c r="BD12" s="115" t="e">
        <f aca="false">InputDataA_GeneralAssumptions!BH122</f>
      </c>
      <c r="BE12" s="115" t="e">
        <f aca="false">InputDataA_GeneralAssumptions!BI122</f>
      </c>
      <c r="BF12" s="115" t="e">
        <f aca="false">InputDataA_GeneralAssumptions!BJ122</f>
      </c>
      <c r="BG12" s="115" t="e">
        <f aca="false">InputDataA_GeneralAssumptions!BK122</f>
      </c>
      <c r="BH12" s="115" t="e">
        <f aca="false">InputDataA_GeneralAssumptions!BL122</f>
      </c>
      <c r="BI12" s="115" t="e">
        <f aca="false">InputDataA_GeneralAssumptions!BM122</f>
      </c>
      <c r="BJ12" s="115" t="e">
        <f aca="false">InputDataA_GeneralAssumptions!BN122</f>
      </c>
      <c r="BK12" s="115" t="e">
        <f aca="false">InputDataA_GeneralAssumptions!BO122</f>
      </c>
      <c r="BL12" s="115" t="e">
        <f aca="false">InputDataA_GeneralAssumptions!BP122</f>
      </c>
      <c r="BM12" s="115" t="e">
        <f aca="false">InputDataA_GeneralAssumptions!BQ122</f>
      </c>
      <c r="BN12" s="115" t="e">
        <f aca="false">InputDataA_GeneralAssumptions!BR122</f>
      </c>
      <c r="BO12" s="115" t="e">
        <f aca="false">InputDataA_GeneralAssumptions!BS122</f>
      </c>
      <c r="BP12" s="115" t="e">
        <f aca="false">InputDataA_GeneralAssumptions!BT122</f>
      </c>
      <c r="BQ12" s="115" t="e">
        <f aca="false">InputDataA_GeneralAssumptions!BU122</f>
      </c>
      <c r="BR12" s="115" t="e">
        <f aca="false">InputDataA_GeneralAssumptions!BV122</f>
      </c>
      <c r="BS12" s="115" t="e">
        <f aca="false">InputDataA_GeneralAssumptions!BW122</f>
      </c>
    </row>
    <row r="13" s="24" customFormat="true" ht="15.75" hidden="false" customHeight="false" outlineLevel="0" collapsed="false">
      <c r="A13" s="492"/>
      <c r="B13" s="496" t="str">
        <f aca="false">LEFT(InputDataA_GeneralAssumptions!D87,1)</f>
      </c>
      <c r="C13" s="546" t="s">
        <v>176</v>
      </c>
      <c r="D13" s="138" t="s">
        <v>100</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B14" s="594" t="str">
        <f aca="false">LEFT(InputDataA_GeneralAssumptions!D68,1)</f>
      </c>
      <c r="C14" s="546" t="s">
        <v>1503</v>
      </c>
      <c r="D14" s="138" t="s">
        <v>121</v>
      </c>
      <c r="E14" s="507" t="str">
        <f aca="false">InputDataA_GeneralAssumptions!I80</f>
      </c>
      <c r="F14" s="507" t="str">
        <f aca="false">InputDataA_GeneralAssumptions!J80</f>
      </c>
      <c r="G14" s="507" t="str">
        <f aca="false">InputDataA_GeneralAssumptions!K80</f>
      </c>
      <c r="H14" s="507" t="str">
        <f aca="false">InputDataA_GeneralAssumptions!L80</f>
      </c>
      <c r="I14" s="507" t="str">
        <f aca="false">InputDataA_GeneralAssumptions!M80</f>
      </c>
      <c r="J14" s="507" t="str">
        <f aca="false">InputDataA_GeneralAssumptions!N80</f>
      </c>
      <c r="K14" s="507" t="str">
        <f aca="false">InputDataA_GeneralAssumptions!O80</f>
      </c>
      <c r="L14" s="507" t="str">
        <f aca="false">InputDataA_GeneralAssumptions!P80</f>
      </c>
      <c r="M14" s="507" t="str">
        <f aca="false">InputDataA_GeneralAssumptions!Q80</f>
      </c>
      <c r="N14" s="507" t="str">
        <f aca="false">InputDataA_GeneralAssumptions!R80</f>
      </c>
      <c r="O14" s="507" t="str">
        <f aca="false">InputDataA_GeneralAssumptions!S80</f>
      </c>
      <c r="P14" s="507" t="str">
        <f aca="false">InputDataA_GeneralAssumptions!T80</f>
      </c>
      <c r="Q14" s="507" t="str">
        <f aca="false">InputDataA_GeneralAssumptions!U80</f>
      </c>
      <c r="R14" s="507" t="str">
        <f aca="false">InputDataA_GeneralAssumptions!V80</f>
      </c>
      <c r="S14" s="507" t="str">
        <f aca="false">InputDataA_GeneralAssumptions!W80</f>
      </c>
      <c r="T14" s="507" t="str">
        <f aca="false">InputDataA_GeneralAssumptions!X80</f>
      </c>
      <c r="U14" s="507" t="str">
        <f aca="false">InputDataA_GeneralAssumptions!Y80</f>
      </c>
      <c r="V14" s="507" t="str">
        <f aca="false">InputDataA_GeneralAssumptions!Z80</f>
      </c>
      <c r="W14" s="507" t="str">
        <f aca="false">InputDataA_GeneralAssumptions!AA80</f>
      </c>
      <c r="X14" s="507" t="str">
        <f aca="false">InputDataA_GeneralAssumptions!AB80</f>
      </c>
      <c r="Y14" s="507" t="str">
        <f aca="false">InputDataA_GeneralAssumptions!AC80</f>
      </c>
      <c r="Z14" s="507" t="str">
        <f aca="false">InputDataA_GeneralAssumptions!AD80</f>
      </c>
      <c r="AA14" s="507" t="str">
        <f aca="false">InputDataA_GeneralAssumptions!AE80</f>
      </c>
      <c r="AB14" s="507" t="str">
        <f aca="false">InputDataA_GeneralAssumptions!AF80</f>
      </c>
      <c r="AC14" s="507" t="str">
        <f aca="false">InputDataA_GeneralAssumptions!AG80</f>
      </c>
      <c r="AD14" s="507" t="str">
        <f aca="false">InputDataA_GeneralAssumptions!AH80</f>
      </c>
      <c r="AE14" s="507" t="str">
        <f aca="false">InputDataA_GeneralAssumptions!AI80</f>
      </c>
      <c r="AF14" s="507" t="str">
        <f aca="false">InputDataA_GeneralAssumptions!AJ80</f>
      </c>
      <c r="AG14" s="507" t="str">
        <f aca="false">InputDataA_GeneralAssumptions!AK80</f>
      </c>
      <c r="AH14" s="507" t="str">
        <f aca="false">InputDataA_GeneralAssumptions!AL80</f>
      </c>
      <c r="AI14" s="507" t="str">
        <f aca="false">InputDataA_GeneralAssumptions!AM80</f>
      </c>
      <c r="AJ14" s="507" t="str">
        <f aca="false">InputDataA_GeneralAssumptions!AN80</f>
      </c>
      <c r="AK14" s="507" t="str">
        <f aca="false">InputDataA_GeneralAssumptions!AO80</f>
      </c>
      <c r="AL14" s="507" t="str">
        <f aca="false">InputDataA_GeneralAssumptions!AP80</f>
      </c>
      <c r="AM14" s="507" t="str">
        <f aca="false">InputDataA_GeneralAssumptions!AQ80</f>
      </c>
      <c r="AN14" s="507" t="str">
        <f aca="false">InputDataA_GeneralAssumptions!AR80</f>
      </c>
      <c r="AO14" s="507" t="str">
        <f aca="false">InputDataA_GeneralAssumptions!AS80</f>
      </c>
      <c r="AP14" s="507" t="str">
        <f aca="false">InputDataA_GeneralAssumptions!AT80</f>
      </c>
      <c r="AQ14" s="507" t="str">
        <f aca="false">InputDataA_GeneralAssumptions!AU80</f>
      </c>
      <c r="AR14" s="507" t="str">
        <f aca="false">InputDataA_GeneralAssumptions!AV80</f>
      </c>
      <c r="AS14" s="507" t="str">
        <f aca="false">InputDataA_GeneralAssumptions!AW80</f>
      </c>
      <c r="AT14" s="507" t="str">
        <f aca="false">InputDataA_GeneralAssumptions!AX80</f>
      </c>
      <c r="AU14" s="507" t="str">
        <f aca="false">InputDataA_GeneralAssumptions!AY80</f>
      </c>
      <c r="AV14" s="507" t="str">
        <f aca="false">InputDataA_GeneralAssumptions!AZ80</f>
      </c>
      <c r="AW14" s="507" t="str">
        <f aca="false">InputDataA_GeneralAssumptions!BA80</f>
      </c>
      <c r="AX14" s="507" t="str">
        <f aca="false">InputDataA_GeneralAssumptions!BB80</f>
      </c>
      <c r="AY14" s="507" t="str">
        <f aca="false">InputDataA_GeneralAssumptions!BC80</f>
      </c>
      <c r="AZ14" s="507" t="str">
        <f aca="false">InputDataA_GeneralAssumptions!BD80</f>
      </c>
      <c r="BA14" s="507" t="str">
        <f aca="false">InputDataA_GeneralAssumptions!BE80</f>
      </c>
      <c r="BB14" s="507" t="str">
        <f aca="false">InputDataA_GeneralAssumptions!BF80</f>
      </c>
      <c r="BC14" s="507" t="str">
        <f aca="false">InputDataA_GeneralAssumptions!BG80</f>
      </c>
      <c r="BD14" s="507" t="str">
        <f aca="false">InputDataA_GeneralAssumptions!BH80</f>
      </c>
      <c r="BE14" s="507" t="str">
        <f aca="false">InputDataA_GeneralAssumptions!BI80</f>
      </c>
      <c r="BF14" s="507" t="str">
        <f aca="false">InputDataA_GeneralAssumptions!BJ80</f>
      </c>
      <c r="BG14" s="507" t="str">
        <f aca="false">InputDataA_GeneralAssumptions!BK80</f>
      </c>
      <c r="BH14" s="507" t="str">
        <f aca="false">InputDataA_GeneralAssumptions!BL80</f>
      </c>
      <c r="BI14" s="507" t="str">
        <f aca="false">InputDataA_GeneralAssumptions!BM80</f>
      </c>
      <c r="BJ14" s="507" t="str">
        <f aca="false">InputDataA_GeneralAssumptions!BN80</f>
      </c>
      <c r="BK14" s="507" t="str">
        <f aca="false">InputDataA_GeneralAssumptions!BO80</f>
      </c>
      <c r="BL14" s="507" t="str">
        <f aca="false">InputDataA_GeneralAssumptions!BP80</f>
      </c>
      <c r="BM14" s="507" t="str">
        <f aca="false">InputDataA_GeneralAssumptions!BQ80</f>
      </c>
      <c r="BN14" s="507" t="str">
        <f aca="false">InputDataA_GeneralAssumptions!BR80</f>
      </c>
      <c r="BO14" s="507" t="str">
        <f aca="false">InputDataA_GeneralAssumptions!BS80</f>
      </c>
      <c r="BP14" s="507" t="str">
        <f aca="false">InputDataA_GeneralAssumptions!BT80</f>
      </c>
      <c r="BQ14" s="507" t="str">
        <f aca="false">InputDataA_GeneralAssumptions!BU80</f>
      </c>
      <c r="BR14" s="507" t="str">
        <f aca="false">InputDataA_GeneralAssumptions!BV80</f>
      </c>
      <c r="BS14" s="507" t="str">
        <f aca="false">InputDataA_GeneralAssumptions!BW80</f>
      </c>
    </row>
    <row r="15" customFormat="false" ht="15.75" hidden="false" customHeight="false" outlineLevel="0" collapsed="false">
      <c r="B15" s="594" t="str">
        <f aca="false">LEFT(InputDataA_GeneralAssumptions!D68,1)</f>
      </c>
      <c r="C15" s="549" t="s">
        <v>1573</v>
      </c>
      <c r="D15" s="112" t="s">
        <v>100</v>
      </c>
      <c r="E15" s="26" t="n">
        <f aca="false">InputDataA_GeneralAssumptions!I70</f>
      </c>
      <c r="F15" s="26" t="n">
        <f aca="false">InputDataA_GeneralAssumptions!J70</f>
      </c>
      <c r="G15" s="26" t="n">
        <f aca="false">InputDataA_GeneralAssumptions!K70</f>
      </c>
      <c r="H15" s="26" t="n">
        <f aca="false">InputDataA_GeneralAssumptions!L70</f>
      </c>
      <c r="I15" s="26" t="n">
        <f aca="false">InputDataA_GeneralAssumptions!M70</f>
      </c>
      <c r="J15" s="26" t="n">
        <f aca="false">InputDataA_GeneralAssumptions!N70</f>
      </c>
      <c r="K15" s="26" t="n">
        <f aca="false">InputDataA_GeneralAssumptions!O70</f>
      </c>
      <c r="L15" s="26" t="n">
        <f aca="false">InputDataA_GeneralAssumptions!P70</f>
      </c>
      <c r="M15" s="26" t="n">
        <f aca="false">InputDataA_GeneralAssumptions!Q70</f>
      </c>
      <c r="N15" s="26" t="n">
        <f aca="false">InputDataA_GeneralAssumptions!R70</f>
      </c>
      <c r="O15" s="26" t="n">
        <f aca="false">InputDataA_GeneralAssumptions!S70</f>
      </c>
      <c r="P15" s="26" t="n">
        <f aca="false">InputDataA_GeneralAssumptions!T70</f>
      </c>
      <c r="Q15" s="26" t="n">
        <f aca="false">InputDataA_GeneralAssumptions!U70</f>
      </c>
      <c r="R15" s="26" t="n">
        <f aca="false">InputDataA_GeneralAssumptions!V70</f>
      </c>
      <c r="S15" s="26" t="n">
        <f aca="false">InputDataA_GeneralAssumptions!W70</f>
      </c>
      <c r="T15" s="26" t="n">
        <f aca="false">InputDataA_GeneralAssumptions!X70</f>
      </c>
      <c r="U15" s="26" t="n">
        <f aca="false">InputDataA_GeneralAssumptions!Y70</f>
      </c>
      <c r="V15" s="26" t="n">
        <f aca="false">InputDataA_GeneralAssumptions!Z70</f>
      </c>
      <c r="W15" s="26" t="n">
        <f aca="false">InputDataA_GeneralAssumptions!AA70</f>
      </c>
      <c r="X15" s="26" t="n">
        <f aca="false">InputDataA_GeneralAssumptions!AB70</f>
      </c>
      <c r="Y15" s="26" t="n">
        <f aca="false">InputDataA_GeneralAssumptions!AC70</f>
      </c>
      <c r="Z15" s="26" t="n">
        <f aca="false">InputDataA_GeneralAssumptions!AD70</f>
      </c>
      <c r="AA15" s="26" t="n">
        <f aca="false">InputDataA_GeneralAssumptions!AE70</f>
      </c>
      <c r="AB15" s="26" t="n">
        <f aca="false">InputDataA_GeneralAssumptions!AF70</f>
      </c>
      <c r="AC15" s="26" t="n">
        <f aca="false">InputDataA_GeneralAssumptions!AG70</f>
      </c>
      <c r="AD15" s="26" t="n">
        <f aca="false">InputDataA_GeneralAssumptions!AH70</f>
      </c>
      <c r="AE15" s="26" t="n">
        <f aca="false">InputDataA_GeneralAssumptions!AI70</f>
      </c>
      <c r="AF15" s="26" t="n">
        <f aca="false">InputDataA_GeneralAssumptions!AJ70</f>
      </c>
      <c r="AG15" s="26" t="n">
        <f aca="false">InputDataA_GeneralAssumptions!AK70</f>
      </c>
      <c r="AH15" s="26" t="n">
        <f aca="false">InputDataA_GeneralAssumptions!AL70</f>
      </c>
      <c r="AI15" s="26" t="n">
        <f aca="false">InputDataA_GeneralAssumptions!AM70</f>
      </c>
      <c r="AJ15" s="26" t="n">
        <f aca="false">InputDataA_GeneralAssumptions!AN70</f>
      </c>
      <c r="AK15" s="26" t="n">
        <f aca="false">InputDataA_GeneralAssumptions!AO70</f>
      </c>
      <c r="AL15" s="26" t="n">
        <f aca="false">InputDataA_GeneralAssumptions!AP70</f>
      </c>
      <c r="AM15" s="26" t="n">
        <f aca="false">InputDataA_GeneralAssumptions!AQ70</f>
      </c>
      <c r="AN15" s="26" t="n">
        <f aca="false">InputDataA_GeneralAssumptions!AR70</f>
      </c>
      <c r="AO15" s="26" t="n">
        <f aca="false">InputDataA_GeneralAssumptions!AS70</f>
      </c>
      <c r="AP15" s="26" t="n">
        <f aca="false">InputDataA_GeneralAssumptions!AT70</f>
      </c>
      <c r="AQ15" s="26" t="n">
        <f aca="false">InputDataA_GeneralAssumptions!AU70</f>
      </c>
      <c r="AR15" s="26" t="n">
        <f aca="false">InputDataA_GeneralAssumptions!AV70</f>
      </c>
      <c r="AS15" s="26" t="n">
        <f aca="false">InputDataA_GeneralAssumptions!AW70</f>
      </c>
      <c r="AT15" s="26" t="n">
        <f aca="false">InputDataA_GeneralAssumptions!AX70</f>
      </c>
      <c r="AU15" s="26" t="n">
        <f aca="false">InputDataA_GeneralAssumptions!AY70</f>
      </c>
      <c r="AV15" s="26" t="n">
        <f aca="false">InputDataA_GeneralAssumptions!AZ70</f>
      </c>
      <c r="AW15" s="26" t="n">
        <f aca="false">InputDataA_GeneralAssumptions!BA70</f>
      </c>
      <c r="AX15" s="26" t="n">
        <f aca="false">InputDataA_GeneralAssumptions!BB70</f>
      </c>
      <c r="AY15" s="26" t="n">
        <f aca="false">InputDataA_GeneralAssumptions!BC70</f>
      </c>
      <c r="AZ15" s="26" t="n">
        <f aca="false">InputDataA_GeneralAssumptions!BD70</f>
      </c>
      <c r="BA15" s="26" t="n">
        <f aca="false">InputDataA_GeneralAssumptions!BE70</f>
      </c>
      <c r="BB15" s="26" t="n">
        <f aca="false">InputDataA_GeneralAssumptions!BF70</f>
      </c>
      <c r="BC15" s="26" t="n">
        <f aca="false">InputDataA_GeneralAssumptions!BG70</f>
      </c>
      <c r="BD15" s="26" t="n">
        <f aca="false">InputDataA_GeneralAssumptions!BH70</f>
      </c>
      <c r="BE15" s="26" t="n">
        <f aca="false">InputDataA_GeneralAssumptions!BI70</f>
      </c>
      <c r="BF15" s="26" t="n">
        <f aca="false">InputDataA_GeneralAssumptions!BJ70</f>
      </c>
      <c r="BG15" s="26" t="n">
        <f aca="false">InputDataA_GeneralAssumptions!BK70</f>
      </c>
      <c r="BH15" s="26" t="n">
        <f aca="false">InputDataA_GeneralAssumptions!BL70</f>
      </c>
      <c r="BI15" s="26" t="n">
        <f aca="false">InputDataA_GeneralAssumptions!BM70</f>
      </c>
      <c r="BJ15" s="26" t="n">
        <f aca="false">InputDataA_GeneralAssumptions!BN70</f>
      </c>
      <c r="BK15" s="26" t="n">
        <f aca="false">InputDataA_GeneralAssumptions!BO70</f>
      </c>
      <c r="BL15" s="26" t="n">
        <f aca="false">InputDataA_GeneralAssumptions!BP70</f>
      </c>
      <c r="BM15" s="26" t="n">
        <f aca="false">InputDataA_GeneralAssumptions!BQ70</f>
      </c>
      <c r="BN15" s="26" t="n">
        <f aca="false">InputDataA_GeneralAssumptions!BR70</f>
      </c>
      <c r="BO15" s="26" t="n">
        <f aca="false">InputDataA_GeneralAssumptions!BS70</f>
      </c>
      <c r="BP15" s="26" t="n">
        <f aca="false">InputDataA_GeneralAssumptions!BT70</f>
      </c>
      <c r="BQ15" s="26" t="n">
        <f aca="false">InputDataA_GeneralAssumptions!BU70</f>
      </c>
      <c r="BR15" s="26" t="n">
        <f aca="false">InputDataA_GeneralAssumptions!BV70</f>
      </c>
      <c r="BS15" s="26" t="n">
        <f aca="false">InputDataA_GeneralAssumptions!BW70</f>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c>
      <c r="F18" s="504" t="n">
        <f aca="false">F19*((1+G7)^(1/(1-$D$2))*(1+G10)/((1+G9)^(1/(1-$D$2))*(1+G8)^($D$2/(1-$D$2))*(1+G11)^($D$2/(1-$D$2))*(1+G12)^($D$2/(1-$D$2)))-(1-$D$3))</f>
      </c>
      <c r="G18" s="504" t="n">
        <f aca="false">G19*((1+H7)^(1/(1-$D$2))*(1+H10)/((1+H9)^(1/(1-$D$2))*(1+H8)^($D$2/(1-$D$2))*(1+H11)^($D$2/(1-$D$2))*(1+H12)^($D$2/(1-$D$2)))-(1-$D$3))</f>
      </c>
      <c r="H18" s="504" t="n">
        <f aca="false">H19*((1+I7)^(1/(1-$D$2))*(1+I10)/((1+I9)^(1/(1-$D$2))*(1+I8)^($D$2/(1-$D$2))*(1+I11)^($D$2/(1-$D$2))*(1+I12)^($D$2/(1-$D$2)))-(1-$D$3))</f>
      </c>
      <c r="I18" s="504" t="n">
        <f aca="false">I19*((1+J7)^(1/(1-$D$2))*(1+J10)/((1+J9)^(1/(1-$D$2))*(1+J8)^($D$2/(1-$D$2))*(1+J11)^($D$2/(1-$D$2))*(1+J12)^($D$2/(1-$D$2)))-(1-$D$3))</f>
      </c>
      <c r="J18" s="504" t="n">
        <f aca="false">J19*((1+K7)^(1/(1-$D$2))*(1+K10)/((1+K9)^(1/(1-$D$2))*(1+K8)^($D$2/(1-$D$2))*(1+K11)^($D$2/(1-$D$2))*(1+K12)^($D$2/(1-$D$2)))-(1-$D$3))</f>
      </c>
      <c r="K18" s="504" t="n">
        <f aca="false">K19*((1+L7)^(1/(1-$D$2))*(1+L10)/((1+L9)^(1/(1-$D$2))*(1+L8)^($D$2/(1-$D$2))*(1+L11)^($D$2/(1-$D$2))*(1+L12)^($D$2/(1-$D$2)))-(1-$D$3))</f>
      </c>
      <c r="L18" s="504" t="n">
        <f aca="false">L19*((1+M7)^(1/(1-$D$2))*(1+M10)/((1+M9)^(1/(1-$D$2))*(1+M8)^($D$2/(1-$D$2))*(1+M11)^($D$2/(1-$D$2))*(1+M12)^($D$2/(1-$D$2)))-(1-$D$3))</f>
      </c>
      <c r="M18" s="504" t="n">
        <f aca="false">M19*((1+N7)^(1/(1-$D$2))*(1+N10)/((1+N9)^(1/(1-$D$2))*(1+N8)^($D$2/(1-$D$2))*(1+N11)^($D$2/(1-$D$2))*(1+N12)^($D$2/(1-$D$2)))-(1-$D$3))</f>
      </c>
      <c r="N18" s="504" t="n">
        <f aca="false">N19*((1+O7)^(1/(1-$D$2))*(1+O10)/((1+O9)^(1/(1-$D$2))*(1+O8)^($D$2/(1-$D$2))*(1+O11)^($D$2/(1-$D$2))*(1+O12)^($D$2/(1-$D$2)))-(1-$D$3))</f>
      </c>
      <c r="O18" s="504" t="n">
        <f aca="false">O19*((1+P7)^(1/(1-$D$2))*(1+P10)/((1+P9)^(1/(1-$D$2))*(1+P8)^($D$2/(1-$D$2))*(1+P11)^($D$2/(1-$D$2))*(1+P12)^($D$2/(1-$D$2)))-(1-$D$3))</f>
      </c>
      <c r="P18" s="504" t="n">
        <f aca="false">P19*((1+Q7)^(1/(1-$D$2))*(1+Q10)/((1+Q9)^(1/(1-$D$2))*(1+Q8)^($D$2/(1-$D$2))*(1+Q11)^($D$2/(1-$D$2))*(1+Q12)^($D$2/(1-$D$2)))-(1-$D$3))</f>
      </c>
      <c r="Q18" s="504" t="n">
        <f aca="false">Q19*((1+R7)^(1/(1-$D$2))*(1+R10)/((1+R9)^(1/(1-$D$2))*(1+R8)^($D$2/(1-$D$2))*(1+R11)^($D$2/(1-$D$2))*(1+R12)^($D$2/(1-$D$2)))-(1-$D$3))</f>
      </c>
      <c r="R18" s="504" t="n">
        <f aca="false">R19*((1+S7)^(1/(1-$D$2))*(1+S10)/((1+S9)^(1/(1-$D$2))*(1+S8)^($D$2/(1-$D$2))*(1+S11)^($D$2/(1-$D$2))*(1+S12)^($D$2/(1-$D$2)))-(1-$D$3))</f>
      </c>
      <c r="S18" s="504" t="n">
        <f aca="false">S19*((1+T7)^(1/(1-$D$2))*(1+T10)/((1+T9)^(1/(1-$D$2))*(1+T8)^($D$2/(1-$D$2))*(1+T11)^($D$2/(1-$D$2))*(1+T12)^($D$2/(1-$D$2)))-(1-$D$3))</f>
      </c>
      <c r="T18" s="504" t="n">
        <f aca="false">T19*((1+U7)^(1/(1-$D$2))*(1+U10)/((1+U9)^(1/(1-$D$2))*(1+U8)^($D$2/(1-$D$2))*(1+U11)^($D$2/(1-$D$2))*(1+U12)^($D$2/(1-$D$2)))-(1-$D$3))</f>
      </c>
      <c r="U18" s="504" t="n">
        <f aca="false">U19*((1+V7)^(1/(1-$D$2))*(1+V10)/((1+V9)^(1/(1-$D$2))*(1+V8)^($D$2/(1-$D$2))*(1+V11)^($D$2/(1-$D$2))*(1+V12)^($D$2/(1-$D$2)))-(1-$D$3))</f>
      </c>
      <c r="V18" s="504" t="n">
        <f aca="false">V19*((1+W7)^(1/(1-$D$2))*(1+W10)/((1+W9)^(1/(1-$D$2))*(1+W8)^($D$2/(1-$D$2))*(1+W11)^($D$2/(1-$D$2))*(1+W12)^($D$2/(1-$D$2)))-(1-$D$3))</f>
      </c>
      <c r="W18" s="504" t="n">
        <f aca="false">W19*((1+X7)^(1/(1-$D$2))*(1+X10)/((1+X9)^(1/(1-$D$2))*(1+X8)^($D$2/(1-$D$2))*(1+X11)^($D$2/(1-$D$2))*(1+X12)^($D$2/(1-$D$2)))-(1-$D$3))</f>
      </c>
      <c r="X18" s="504" t="n">
        <f aca="false">X19*((1+Y7)^(1/(1-$D$2))*(1+Y10)/((1+Y9)^(1/(1-$D$2))*(1+Y8)^($D$2/(1-$D$2))*(1+Y11)^($D$2/(1-$D$2))*(1+Y12)^($D$2/(1-$D$2)))-(1-$D$3))</f>
      </c>
      <c r="Y18" s="504" t="n">
        <f aca="false">Y19*((1+Z7)^(1/(1-$D$2))*(1+Z10)/((1+Z9)^(1/(1-$D$2))*(1+Z8)^($D$2/(1-$D$2))*(1+Z11)^($D$2/(1-$D$2))*(1+Z12)^($D$2/(1-$D$2)))-(1-$D$3))</f>
      </c>
      <c r="Z18" s="504" t="n">
        <f aca="false">Z19*((1+AA7)^(1/(1-$D$2))*(1+AA10)/((1+AA9)^(1/(1-$D$2))*(1+AA8)^($D$2/(1-$D$2))*(1+AA11)^($D$2/(1-$D$2))*(1+AA12)^($D$2/(1-$D$2)))-(1-$D$3))</f>
      </c>
      <c r="AA18" s="504" t="n">
        <f aca="false">AA19*((1+AB7)^(1/(1-$D$2))*(1+AB10)/((1+AB9)^(1/(1-$D$2))*(1+AB8)^($D$2/(1-$D$2))*(1+AB11)^($D$2/(1-$D$2))*(1+AB12)^($D$2/(1-$D$2)))-(1-$D$3))</f>
      </c>
      <c r="AB18" s="504" t="n">
        <f aca="false">AB19*((1+AC7)^(1/(1-$D$2))*(1+AC10)/((1+AC9)^(1/(1-$D$2))*(1+AC8)^($D$2/(1-$D$2))*(1+AC11)^($D$2/(1-$D$2))*(1+AC12)^($D$2/(1-$D$2)))-(1-$D$3))</f>
      </c>
      <c r="AC18" s="504" t="n">
        <f aca="false">AC19*((1+AD7)^(1/(1-$D$2))*(1+AD10)/((1+AD9)^(1/(1-$D$2))*(1+AD8)^($D$2/(1-$D$2))*(1+AD11)^($D$2/(1-$D$2))*(1+AD12)^($D$2/(1-$D$2)))-(1-$D$3))</f>
      </c>
      <c r="AD18" s="504" t="n">
        <f aca="false">AD19*((1+AE7)^(1/(1-$D$2))*(1+AE10)/((1+AE9)^(1/(1-$D$2))*(1+AE8)^($D$2/(1-$D$2))*(1+AE11)^($D$2/(1-$D$2))*(1+AE12)^($D$2/(1-$D$2)))-(1-$D$3))</f>
      </c>
      <c r="AE18" s="504" t="n">
        <f aca="false">AE19*((1+AF7)^(1/(1-$D$2))*(1+AF10)/((1+AF9)^(1/(1-$D$2))*(1+AF8)^($D$2/(1-$D$2))*(1+AF11)^($D$2/(1-$D$2))*(1+AF12)^($D$2/(1-$D$2)))-(1-$D$3))</f>
      </c>
      <c r="AF18" s="504" t="n">
        <f aca="false">AF19*((1+AG7)^(1/(1-$D$2))*(1+AG10)/((1+AG9)^(1/(1-$D$2))*(1+AG8)^($D$2/(1-$D$2))*(1+AG11)^($D$2/(1-$D$2))*(1+AG12)^($D$2/(1-$D$2)))-(1-$D$3))</f>
      </c>
      <c r="AG18" s="504" t="n">
        <f aca="false">AG19*((1+AH7)^(1/(1-$D$2))*(1+AH10)/((1+AH9)^(1/(1-$D$2))*(1+AH8)^($D$2/(1-$D$2))*(1+AH11)^($D$2/(1-$D$2))*(1+AH12)^($D$2/(1-$D$2)))-(1-$D$3))</f>
      </c>
      <c r="AH18" s="504" t="n">
        <f aca="false">AH19*((1+AI7)^(1/(1-$D$2))*(1+AI10)/((1+AI9)^(1/(1-$D$2))*(1+AI8)^($D$2/(1-$D$2))*(1+AI11)^($D$2/(1-$D$2))*(1+AI12)^($D$2/(1-$D$2)))-(1-$D$3))</f>
      </c>
      <c r="AI18" s="504" t="n">
        <f aca="false">AI19*((1+AJ7)^(1/(1-$D$2))*(1+AJ10)/((1+AJ9)^(1/(1-$D$2))*(1+AJ8)^($D$2/(1-$D$2))*(1+AJ11)^($D$2/(1-$D$2))*(1+AJ12)^($D$2/(1-$D$2)))-(1-$D$3))</f>
      </c>
      <c r="AJ18" s="504" t="e">
        <f aca="false">AJ19*((1+AK7)^(1/(1-$D$2))*(1+AK10)/((1+AK9)^(1/(1-$D$2))*(1+AK8)^($D$2/(1-$D$2))*(1+AK11)^($D$2/(1-$D$2))*(1+AK12)^($D$2/(1-$D$2)))-(1-$D$3))</f>
      </c>
      <c r="AK18" s="504" t="e">
        <f aca="false">AK19*((1+AL7)^(1/(1-$D$2))*(1+AL10)/((1+AL9)^(1/(1-$D$2))*(1+AL8)^($D$2/(1-$D$2))*(1+AL11)^($D$2/(1-$D$2))*(1+AL12)^($D$2/(1-$D$2)))-(1-$D$3))</f>
      </c>
      <c r="AL18" s="504" t="e">
        <f aca="false">AL19*((1+AM7)^(1/(1-$D$2))*(1+AM10)/((1+AM9)^(1/(1-$D$2))*(1+AM8)^($D$2/(1-$D$2))*(1+AM11)^($D$2/(1-$D$2))*(1+AM12)^($D$2/(1-$D$2)))-(1-$D$3))</f>
      </c>
      <c r="AM18" s="504" t="e">
        <f aca="false">AM19*((1+AN7)^(1/(1-$D$2))*(1+AN10)/((1+AN9)^(1/(1-$D$2))*(1+AN8)^($D$2/(1-$D$2))*(1+AN11)^($D$2/(1-$D$2))*(1+AN12)^($D$2/(1-$D$2)))-(1-$D$3))</f>
      </c>
      <c r="AN18" s="504" t="e">
        <f aca="false">AN19*((1+AO7)^(1/(1-$D$2))*(1+AO10)/((1+AO9)^(1/(1-$D$2))*(1+AO8)^($D$2/(1-$D$2))*(1+AO11)^($D$2/(1-$D$2))*(1+AO12)^($D$2/(1-$D$2)))-(1-$D$3))</f>
      </c>
      <c r="AO18" s="504" t="e">
        <f aca="false">AO19*((1+AP7)^(1/(1-$D$2))*(1+AP10)/((1+AP9)^(1/(1-$D$2))*(1+AP8)^($D$2/(1-$D$2))*(1+AP11)^($D$2/(1-$D$2))*(1+AP12)^($D$2/(1-$D$2)))-(1-$D$3))</f>
      </c>
      <c r="AP18" s="504" t="e">
        <f aca="false">AP19*((1+AQ7)^(1/(1-$D$2))*(1+AQ10)/((1+AQ9)^(1/(1-$D$2))*(1+AQ8)^($D$2/(1-$D$2))*(1+AQ11)^($D$2/(1-$D$2))*(1+AQ12)^($D$2/(1-$D$2)))-(1-$D$3))</f>
      </c>
      <c r="AQ18" s="504" t="e">
        <f aca="false">AQ19*((1+AR7)^(1/(1-$D$2))*(1+AR10)/((1+AR9)^(1/(1-$D$2))*(1+AR8)^($D$2/(1-$D$2))*(1+AR11)^($D$2/(1-$D$2))*(1+AR12)^($D$2/(1-$D$2)))-(1-$D$3))</f>
      </c>
      <c r="AR18" s="504" t="e">
        <f aca="false">AR19*((1+AS7)^(1/(1-$D$2))*(1+AS10)/((1+AS9)^(1/(1-$D$2))*(1+AS8)^($D$2/(1-$D$2))*(1+AS11)^($D$2/(1-$D$2))*(1+AS12)^($D$2/(1-$D$2)))-(1-$D$3))</f>
      </c>
      <c r="AS18" s="504" t="e">
        <f aca="false">AS19*((1+AT7)^(1/(1-$D$2))*(1+AT10)/((1+AT9)^(1/(1-$D$2))*(1+AT8)^($D$2/(1-$D$2))*(1+AT11)^($D$2/(1-$D$2))*(1+AT12)^($D$2/(1-$D$2)))-(1-$D$3))</f>
      </c>
      <c r="AT18" s="504" t="e">
        <f aca="false">AT19*((1+AU7)^(1/(1-$D$2))*(1+AU10)/((1+AU9)^(1/(1-$D$2))*(1+AU8)^($D$2/(1-$D$2))*(1+AU11)^($D$2/(1-$D$2))*(1+AU12)^($D$2/(1-$D$2)))-(1-$D$3))</f>
      </c>
      <c r="AU18" s="504" t="e">
        <f aca="false">AU19*((1+AV7)^(1/(1-$D$2))*(1+AV10)/((1+AV9)^(1/(1-$D$2))*(1+AV8)^($D$2/(1-$D$2))*(1+AV11)^($D$2/(1-$D$2))*(1+AV12)^($D$2/(1-$D$2)))-(1-$D$3))</f>
      </c>
      <c r="AV18" s="504" t="e">
        <f aca="false">AV19*((1+AW7)^(1/(1-$D$2))*(1+AW10)/((1+AW9)^(1/(1-$D$2))*(1+AW8)^($D$2/(1-$D$2))*(1+AW11)^($D$2/(1-$D$2))*(1+AW12)^($D$2/(1-$D$2)))-(1-$D$3))</f>
      </c>
      <c r="AW18" s="504" t="e">
        <f aca="false">AW19*((1+AX7)^(1/(1-$D$2))*(1+AX10)/((1+AX9)^(1/(1-$D$2))*(1+AX8)^($D$2/(1-$D$2))*(1+AX11)^($D$2/(1-$D$2))*(1+AX12)^($D$2/(1-$D$2)))-(1-$D$3))</f>
      </c>
      <c r="AX18" s="504" t="e">
        <f aca="false">AX19*((1+AY7)^(1/(1-$D$2))*(1+AY10)/((1+AY9)^(1/(1-$D$2))*(1+AY8)^($D$2/(1-$D$2))*(1+AY11)^($D$2/(1-$D$2))*(1+AY12)^($D$2/(1-$D$2)))-(1-$D$3))</f>
      </c>
      <c r="AY18" s="504" t="e">
        <f aca="false">AY19*((1+AZ7)^(1/(1-$D$2))*(1+AZ10)/((1+AZ9)^(1/(1-$D$2))*(1+AZ8)^($D$2/(1-$D$2))*(1+AZ11)^($D$2/(1-$D$2))*(1+AZ12)^($D$2/(1-$D$2)))-(1-$D$3))</f>
      </c>
      <c r="AZ18" s="504" t="e">
        <f aca="false">AZ19*((1+BA7)^(1/(1-$D$2))*(1+BA10)/((1+BA9)^(1/(1-$D$2))*(1+BA8)^($D$2/(1-$D$2))*(1+BA11)^($D$2/(1-$D$2))*(1+BA12)^($D$2/(1-$D$2)))-(1-$D$3))</f>
      </c>
      <c r="BA18" s="504" t="e">
        <f aca="false">BA19*((1+BB7)^(1/(1-$D$2))*(1+BB10)/((1+BB9)^(1/(1-$D$2))*(1+BB8)^($D$2/(1-$D$2))*(1+BB11)^($D$2/(1-$D$2))*(1+BB12)^($D$2/(1-$D$2)))-(1-$D$3))</f>
      </c>
      <c r="BB18" s="504" t="e">
        <f aca="false">BB19*((1+BC7)^(1/(1-$D$2))*(1+BC10)/((1+BC9)^(1/(1-$D$2))*(1+BC8)^($D$2/(1-$D$2))*(1+BC11)^($D$2/(1-$D$2))*(1+BC12)^($D$2/(1-$D$2)))-(1-$D$3))</f>
      </c>
      <c r="BC18" s="504" t="e">
        <f aca="false">BC19*((1+BD7)^(1/(1-$D$2))*(1+BD10)/((1+BD9)^(1/(1-$D$2))*(1+BD8)^($D$2/(1-$D$2))*(1+BD11)^($D$2/(1-$D$2))*(1+BD12)^($D$2/(1-$D$2)))-(1-$D$3))</f>
      </c>
      <c r="BD18" s="504" t="e">
        <f aca="false">BD19*((1+BE7)^(1/(1-$D$2))*(1+BE10)/((1+BE9)^(1/(1-$D$2))*(1+BE8)^($D$2/(1-$D$2))*(1+BE11)^($D$2/(1-$D$2))*(1+BE12)^($D$2/(1-$D$2)))-(1-$D$3))</f>
      </c>
      <c r="BE18" s="504" t="e">
        <f aca="false">BE19*((1+BF7)^(1/(1-$D$2))*(1+BF10)/((1+BF9)^(1/(1-$D$2))*(1+BF8)^($D$2/(1-$D$2))*(1+BF11)^($D$2/(1-$D$2))*(1+BF12)^($D$2/(1-$D$2)))-(1-$D$3))</f>
      </c>
      <c r="BF18" s="504" t="e">
        <f aca="false">BF19*((1+BG7)^(1/(1-$D$2))*(1+BG10)/((1+BG9)^(1/(1-$D$2))*(1+BG8)^($D$2/(1-$D$2))*(1+BG11)^($D$2/(1-$D$2))*(1+BG12)^($D$2/(1-$D$2)))-(1-$D$3))</f>
      </c>
      <c r="BG18" s="504" t="e">
        <f aca="false">BG19*((1+BH7)^(1/(1-$D$2))*(1+BH10)/((1+BH9)^(1/(1-$D$2))*(1+BH8)^($D$2/(1-$D$2))*(1+BH11)^($D$2/(1-$D$2))*(1+BH12)^($D$2/(1-$D$2)))-(1-$D$3))</f>
      </c>
      <c r="BH18" s="504" t="e">
        <f aca="false">BH19*((1+BI7)^(1/(1-$D$2))*(1+BI10)/((1+BI9)^(1/(1-$D$2))*(1+BI8)^($D$2/(1-$D$2))*(1+BI11)^($D$2/(1-$D$2))*(1+BI12)^($D$2/(1-$D$2)))-(1-$D$3))</f>
      </c>
      <c r="BI18" s="504" t="e">
        <f aca="false">BI19*((1+BJ7)^(1/(1-$D$2))*(1+BJ10)/((1+BJ9)^(1/(1-$D$2))*(1+BJ8)^($D$2/(1-$D$2))*(1+BJ11)^($D$2/(1-$D$2))*(1+BJ12)^($D$2/(1-$D$2)))-(1-$D$3))</f>
      </c>
      <c r="BJ18" s="504" t="e">
        <f aca="false">BJ19*((1+BK7)^(1/(1-$D$2))*(1+BK10)/((1+BK9)^(1/(1-$D$2))*(1+BK8)^($D$2/(1-$D$2))*(1+BK11)^($D$2/(1-$D$2))*(1+BK12)^($D$2/(1-$D$2)))-(1-$D$3))</f>
      </c>
      <c r="BK18" s="504" t="e">
        <f aca="false">BK19*((1+BL7)^(1/(1-$D$2))*(1+BL10)/((1+BL9)^(1/(1-$D$2))*(1+BL8)^($D$2/(1-$D$2))*(1+BL11)^($D$2/(1-$D$2))*(1+BL12)^($D$2/(1-$D$2)))-(1-$D$3))</f>
      </c>
      <c r="BL18" s="504" t="e">
        <f aca="false">BL19*((1+BM7)^(1/(1-$D$2))*(1+BM10)/((1+BM9)^(1/(1-$D$2))*(1+BM8)^($D$2/(1-$D$2))*(1+BM11)^($D$2/(1-$D$2))*(1+BM12)^($D$2/(1-$D$2)))-(1-$D$3))</f>
      </c>
      <c r="BM18" s="504" t="e">
        <f aca="false">BM19*((1+BN7)^(1/(1-$D$2))*(1+BN10)/((1+BN9)^(1/(1-$D$2))*(1+BN8)^($D$2/(1-$D$2))*(1+BN11)^($D$2/(1-$D$2))*(1+BN12)^($D$2/(1-$D$2)))-(1-$D$3))</f>
      </c>
      <c r="BN18" s="504" t="e">
        <f aca="false">BN19*((1+BO7)^(1/(1-$D$2))*(1+BO10)/((1+BO9)^(1/(1-$D$2))*(1+BO8)^($D$2/(1-$D$2))*(1+BO11)^($D$2/(1-$D$2))*(1+BO12)^($D$2/(1-$D$2)))-(1-$D$3))</f>
      </c>
      <c r="BO18" s="504" t="e">
        <f aca="false">BO19*((1+BP7)^(1/(1-$D$2))*(1+BP10)/((1+BP9)^(1/(1-$D$2))*(1+BP8)^($D$2/(1-$D$2))*(1+BP11)^($D$2/(1-$D$2))*(1+BP12)^($D$2/(1-$D$2)))-(1-$D$3))</f>
      </c>
      <c r="BP18" s="504" t="e">
        <f aca="false">BP19*((1+BQ7)^(1/(1-$D$2))*(1+BQ10)/((1+BQ9)^(1/(1-$D$2))*(1+BQ8)^($D$2/(1-$D$2))*(1+BQ11)^($D$2/(1-$D$2))*(1+BQ12)^($D$2/(1-$D$2)))-(1-$D$3))</f>
      </c>
      <c r="BQ18" s="504" t="e">
        <f aca="false">BQ19*((1+BR7)^(1/(1-$D$2))*(1+BR10)/((1+BR9)^(1/(1-$D$2))*(1+BR8)^($D$2/(1-$D$2))*(1+BR11)^($D$2/(1-$D$2))*(1+BR12)^($D$2/(1-$D$2)))-(1-$D$3))</f>
      </c>
      <c r="BR18" s="504" t="e">
        <f aca="false">BR19*((1+BS7)^(1/(1-$D$2))*(1+BS10)/((1+BS9)^(1/(1-$D$2))*(1+BS8)^($D$2/(1-$D$2))*(1+BS11)^($D$2/(1-$D$2))*(1+BS12)^($D$2/(1-$D$2)))-(1-$D$3))</f>
      </c>
      <c r="BS18" s="504" t="e">
        <f aca="false">BS19*((1+BT7)^(1/(1-$D$2))*(1+BT10)/((1+BT9)^(1/(1-$D$2))*(1+BT8)^($D$2/(1-$D$2))*(1+BT11)^($D$2/(1-$D$2))*(1+BT12)^($D$2/(1-$D$2)))-(1-$D$3))</f>
      </c>
    </row>
    <row r="19" customFormat="false" ht="15.75" hidden="false" customHeight="false" outlineLevel="0" collapsed="false">
      <c r="C19" s="575" t="s">
        <v>1578</v>
      </c>
      <c r="D19" s="613" t="s">
        <v>1515</v>
      </c>
      <c r="E19" s="519" t="n">
        <f aca="false">InputDataA_GeneralAssumptions!J13</f>
      </c>
      <c r="F19" s="519" t="n">
        <f aca="false">E19*(1+F23)/(1+F22)</f>
      </c>
      <c r="G19" s="519" t="n">
        <f aca="false">F19*(1+G23)/(1+G22)</f>
      </c>
      <c r="H19" s="519" t="n">
        <f aca="false">G19*(1+H23)/(1+H22)</f>
      </c>
      <c r="I19" s="519" t="n">
        <f aca="false">H19*(1+I23)/(1+I22)</f>
      </c>
      <c r="J19" s="519" t="n">
        <f aca="false">I19*(1+J23)/(1+J22)</f>
      </c>
      <c r="K19" s="519" t="n">
        <f aca="false">J19*(1+K23)/(1+K22)</f>
      </c>
      <c r="L19" s="519" t="n">
        <f aca="false">K19*(1+L23)/(1+L22)</f>
      </c>
      <c r="M19" s="519" t="n">
        <f aca="false">L19*(1+M23)/(1+M22)</f>
      </c>
      <c r="N19" s="519" t="n">
        <f aca="false">M19*(1+N23)/(1+N22)</f>
      </c>
      <c r="O19" s="519" t="n">
        <f aca="false">N19*(1+O23)/(1+O22)</f>
      </c>
      <c r="P19" s="519" t="n">
        <f aca="false">O19*(1+P23)/(1+P22)</f>
      </c>
      <c r="Q19" s="519" t="n">
        <f aca="false">P19*(1+Q23)/(1+Q22)</f>
      </c>
      <c r="R19" s="519" t="n">
        <f aca="false">Q19*(1+R23)/(1+R22)</f>
      </c>
      <c r="S19" s="519" t="n">
        <f aca="false">R19*(1+S23)/(1+S22)</f>
      </c>
      <c r="T19" s="519" t="n">
        <f aca="false">S19*(1+T23)/(1+T22)</f>
      </c>
      <c r="U19" s="519" t="n">
        <f aca="false">T19*(1+U23)/(1+U22)</f>
      </c>
      <c r="V19" s="519" t="n">
        <f aca="false">U19*(1+V23)/(1+V22)</f>
      </c>
      <c r="W19" s="519" t="n">
        <f aca="false">V19*(1+W23)/(1+W22)</f>
      </c>
      <c r="X19" s="519" t="n">
        <f aca="false">W19*(1+X23)/(1+X22)</f>
      </c>
      <c r="Y19" s="519" t="n">
        <f aca="false">X19*(1+Y23)/(1+Y22)</f>
      </c>
      <c r="Z19" s="519" t="n">
        <f aca="false">Y19*(1+Z23)/(1+Z22)</f>
      </c>
      <c r="AA19" s="519" t="n">
        <f aca="false">Z19*(1+AA23)/(1+AA22)</f>
      </c>
      <c r="AB19" s="519" t="n">
        <f aca="false">AA19*(1+AB23)/(1+AB22)</f>
      </c>
      <c r="AC19" s="519" t="n">
        <f aca="false">AB19*(1+AC23)/(1+AC22)</f>
      </c>
      <c r="AD19" s="519" t="n">
        <f aca="false">AC19*(1+AD23)/(1+AD22)</f>
      </c>
      <c r="AE19" s="519" t="n">
        <f aca="false">AD19*(1+AE23)/(1+AE22)</f>
      </c>
      <c r="AF19" s="519" t="n">
        <f aca="false">AE19*(1+AF23)/(1+AF22)</f>
      </c>
      <c r="AG19" s="519" t="n">
        <f aca="false">AF19*(1+AG23)/(1+AG22)</f>
      </c>
      <c r="AH19" s="519" t="n">
        <f aca="false">AG19*(1+AH23)/(1+AH22)</f>
      </c>
      <c r="AI19" s="519" t="n">
        <f aca="false">AH19*(1+AI23)/(1+AI22)</f>
      </c>
      <c r="AJ19" s="519" t="n">
        <f aca="false">AI19*(1+AJ23)/(1+AJ22)</f>
      </c>
      <c r="AK19" s="519" t="e">
        <f aca="false">AJ19*(1+AK23)/(1+AK22)</f>
      </c>
      <c r="AL19" s="519" t="e">
        <f aca="false">AK19*(1+AL23)/(1+AL22)</f>
      </c>
      <c r="AM19" s="519" t="e">
        <f aca="false">AL19*(1+AM23)/(1+AM22)</f>
      </c>
      <c r="AN19" s="519" t="e">
        <f aca="false">AM19*(1+AN23)/(1+AN22)</f>
      </c>
      <c r="AO19" s="519" t="e">
        <f aca="false">AN19*(1+AO23)/(1+AO22)</f>
      </c>
      <c r="AP19" s="519" t="e">
        <f aca="false">AO19*(1+AP23)/(1+AP22)</f>
      </c>
      <c r="AQ19" s="519" t="e">
        <f aca="false">AP19*(1+AQ23)/(1+AQ22)</f>
      </c>
      <c r="AR19" s="519" t="e">
        <f aca="false">AQ19*(1+AR23)/(1+AR22)</f>
      </c>
      <c r="AS19" s="519" t="e">
        <f aca="false">AR19*(1+AS23)/(1+AS22)</f>
      </c>
      <c r="AT19" s="519" t="e">
        <f aca="false">AS19*(1+AT23)/(1+AT22)</f>
      </c>
      <c r="AU19" s="519" t="e">
        <f aca="false">AT19*(1+AU23)/(1+AU22)</f>
      </c>
      <c r="AV19" s="519" t="e">
        <f aca="false">AU19*(1+AV23)/(1+AV22)</f>
      </c>
      <c r="AW19" s="519" t="e">
        <f aca="false">AV19*(1+AW23)/(1+AW22)</f>
      </c>
      <c r="AX19" s="519" t="e">
        <f aca="false">AW19*(1+AX23)/(1+AX22)</f>
      </c>
      <c r="AY19" s="519" t="e">
        <f aca="false">AX19*(1+AY23)/(1+AY22)</f>
      </c>
      <c r="AZ19" s="519" t="e">
        <f aca="false">AY19*(1+AZ23)/(1+AZ22)</f>
      </c>
      <c r="BA19" s="519" t="e">
        <f aca="false">AZ19*(1+BA23)/(1+BA22)</f>
      </c>
      <c r="BB19" s="519" t="e">
        <f aca="false">BA19*(1+BB23)/(1+BB22)</f>
      </c>
      <c r="BC19" s="519" t="e">
        <f aca="false">BB19*(1+BC23)/(1+BC22)</f>
      </c>
      <c r="BD19" s="519" t="e">
        <f aca="false">BC19*(1+BD23)/(1+BD22)</f>
      </c>
      <c r="BE19" s="519" t="e">
        <f aca="false">BD19*(1+BE23)/(1+BE22)</f>
      </c>
      <c r="BF19" s="519" t="e">
        <f aca="false">BE19*(1+BF23)/(1+BF22)</f>
      </c>
      <c r="BG19" s="519" t="e">
        <f aca="false">BF19*(1+BG23)/(1+BG22)</f>
      </c>
      <c r="BH19" s="519" t="e">
        <f aca="false">BG19*(1+BH23)/(1+BH22)</f>
      </c>
      <c r="BI19" s="519" t="e">
        <f aca="false">BH19*(1+BI23)/(1+BI22)</f>
      </c>
      <c r="BJ19" s="519" t="e">
        <f aca="false">BI19*(1+BJ23)/(1+BJ22)</f>
      </c>
      <c r="BK19" s="519" t="e">
        <f aca="false">BJ19*(1+BK23)/(1+BK22)</f>
      </c>
      <c r="BL19" s="519" t="e">
        <f aca="false">BK19*(1+BL23)/(1+BL22)</f>
      </c>
      <c r="BM19" s="519" t="e">
        <f aca="false">BL19*(1+BM23)/(1+BM22)</f>
      </c>
      <c r="BN19" s="519" t="e">
        <f aca="false">BM19*(1+BN23)/(1+BN22)</f>
      </c>
      <c r="BO19" s="519" t="e">
        <f aca="false">BN19*(1+BO23)/(1+BO22)</f>
      </c>
      <c r="BP19" s="519" t="e">
        <f aca="false">BO19*(1+BP23)/(1+BP22)</f>
      </c>
      <c r="BQ19" s="519" t="e">
        <f aca="false">BP19*(1+BQ23)/(1+BQ22)</f>
      </c>
      <c r="BR19" s="519" t="e">
        <f aca="false">BQ19*(1+BR23)/(1+BR22)</f>
      </c>
      <c r="BS19" s="519" t="e">
        <f aca="false">BR19*(1+BS23)/(1+BS22)</f>
      </c>
    </row>
    <row r="20" customFormat="false" ht="15.75" hidden="false" customHeight="false" outlineLevel="0" collapsed="false">
      <c r="C20" s="559" t="s">
        <v>1504</v>
      </c>
      <c r="D20" s="566" t="s">
        <v>121</v>
      </c>
      <c r="E20" s="521" t="str">
        <f aca="false">IF(ISNUMBER(E15)=TRUE(),"not an output",IF(ISNUMBER(D14/((1+E10)*(1+E7))-E14-E13),D14/((1+E10)*(1+E7))-E14-E13,"."))</f>
      </c>
      <c r="F20" s="521" t="str">
        <f aca="false">IF(ISNUMBER(F15)=TRUE(),"not an output",E14/((1+F10)*(1+F7))-F14-F13)</f>
      </c>
      <c r="G20" s="519" t="str">
        <f aca="false">IF(ISNUMBER(G15)=TRUE(),"not an output",F14/((1+G10)*(1+G7))-G14-G13)</f>
      </c>
      <c r="H20" s="519" t="str">
        <f aca="false">IF(ISNUMBER(H15)=TRUE(),"not an output",G14/((1+H10)*(1+H7))-H14-H13)</f>
      </c>
      <c r="I20" s="519" t="str">
        <f aca="false">IF(ISNUMBER(I15)=TRUE(),"not an output",H14/((1+I10)*(1+I7))-I14-I13)</f>
      </c>
      <c r="J20" s="519" t="str">
        <f aca="false">IF(ISNUMBER(J15)=TRUE(),"not an output",I14/((1+J10)*(1+J7))-J14-J13)</f>
      </c>
      <c r="K20" s="519" t="str">
        <f aca="false">IF(ISNUMBER(K15)=TRUE(),"not an output",J14/((1+K10)*(1+K7))-K14-K13)</f>
      </c>
      <c r="L20" s="519" t="str">
        <f aca="false">IF(ISNUMBER(L15)=TRUE(),"not an output",K14/((1+L10)*(1+L7))-L14-L13)</f>
      </c>
      <c r="M20" s="519" t="str">
        <f aca="false">IF(ISNUMBER(M15)=TRUE(),"not an output",L14/((1+M10)*(1+M7))-M14-M13)</f>
      </c>
      <c r="N20" s="519" t="str">
        <f aca="false">IF(ISNUMBER(N15)=TRUE(),"not an output",M14/((1+N10)*(1+N7))-N14-N13)</f>
      </c>
      <c r="O20" s="519" t="str">
        <f aca="false">IF(ISNUMBER(O15)=TRUE(),"not an output",N14/((1+O10)*(1+O7))-O14-O13)</f>
      </c>
      <c r="P20" s="519" t="str">
        <f aca="false">IF(ISNUMBER(P15)=TRUE(),"not an output",O14/((1+P10)*(1+P7))-P14-P13)</f>
      </c>
      <c r="Q20" s="519" t="str">
        <f aca="false">IF(ISNUMBER(Q15)=TRUE(),"not an output",P14/((1+Q10)*(1+Q7))-Q14-Q13)</f>
      </c>
      <c r="R20" s="519" t="str">
        <f aca="false">IF(ISNUMBER(R15)=TRUE(),"not an output",Q14/((1+R10)*(1+R7))-R14-R13)</f>
      </c>
      <c r="S20" s="519" t="str">
        <f aca="false">IF(ISNUMBER(S15)=TRUE(),"not an output",R14/((1+S10)*(1+S7))-S14-S13)</f>
      </c>
      <c r="T20" s="519" t="str">
        <f aca="false">IF(ISNUMBER(T15)=TRUE(),"not an output",S14/((1+T10)*(1+T7))-T14-T13)</f>
      </c>
      <c r="U20" s="519" t="str">
        <f aca="false">IF(ISNUMBER(U15)=TRUE(),"not an output",T14/((1+U10)*(1+U7))-U14-U13)</f>
      </c>
      <c r="V20" s="519" t="str">
        <f aca="false">IF(ISNUMBER(V15)=TRUE(),"not an output",U14/((1+V10)*(1+V7))-V14-V13)</f>
      </c>
      <c r="W20" s="519" t="str">
        <f aca="false">IF(ISNUMBER(W15)=TRUE(),"not an output",V14/((1+W10)*(1+W7))-W14-W13)</f>
      </c>
      <c r="X20" s="519" t="str">
        <f aca="false">IF(ISNUMBER(X15)=TRUE(),"not an output",W14/((1+X10)*(1+X7))-X14-X13)</f>
      </c>
      <c r="Y20" s="519" t="str">
        <f aca="false">IF(ISNUMBER(Y15)=TRUE(),"not an output",X14/((1+Y10)*(1+Y7))-Y14-Y13)</f>
      </c>
      <c r="Z20" s="519" t="str">
        <f aca="false">IF(ISNUMBER(Z15)=TRUE(),"not an output",Y14/((1+Z10)*(1+Z7))-Z14-Z13)</f>
      </c>
      <c r="AA20" s="519" t="str">
        <f aca="false">IF(ISNUMBER(AA15)=TRUE(),"not an output",Z14/((1+AA10)*(1+AA7))-AA14-AA13)</f>
      </c>
      <c r="AB20" s="519" t="str">
        <f aca="false">IF(ISNUMBER(AB15)=TRUE(),"not an output",AA14/((1+AB10)*(1+AB7))-AB14-AB13)</f>
      </c>
      <c r="AC20" s="519" t="str">
        <f aca="false">IF(ISNUMBER(AC15)=TRUE(),"not an output",AB14/((1+AC10)*(1+AC7))-AC14-AC13)</f>
      </c>
      <c r="AD20" s="519" t="str">
        <f aca="false">IF(ISNUMBER(AD15)=TRUE(),"not an output",AC14/((1+AD10)*(1+AD7))-AD14-AD13)</f>
      </c>
      <c r="AE20" s="519" t="str">
        <f aca="false">IF(ISNUMBER(AE15)=TRUE(),"not an output",AD14/((1+AE10)*(1+AE7))-AE14-AE13)</f>
      </c>
      <c r="AF20" s="519" t="str">
        <f aca="false">IF(ISNUMBER(AF15)=TRUE(),"not an output",AE14/((1+AF10)*(1+AF7))-AF14-AF13)</f>
      </c>
      <c r="AG20" s="519" t="str">
        <f aca="false">IF(ISNUMBER(AG15)=TRUE(),"not an output",AF14/((1+AG10)*(1+AG7))-AG14-AG13)</f>
      </c>
      <c r="AH20" s="519" t="str">
        <f aca="false">IF(ISNUMBER(AH15)=TRUE(),"not an output",AG14/((1+AH10)*(1+AH7))-AH14-AH13)</f>
      </c>
      <c r="AI20" s="519" t="str">
        <f aca="false">IF(ISNUMBER(AI15)=TRUE(),"not an output",AH14/((1+AI10)*(1+AI7))-AI14-AI13)</f>
      </c>
      <c r="AJ20" s="519" t="str">
        <f aca="false">IF(ISNUMBER(AJ15)=TRUE(),"not an output",AI14/((1+AJ10)*(1+AJ7))-AJ14-AJ13)</f>
      </c>
      <c r="AK20" s="519" t="str">
        <f aca="false">IF(ISNUMBER(AK15)=TRUE(),"not an output",AJ14/((1+AK10)*(1+AK7))-AK14-AK13)</f>
      </c>
      <c r="AL20" s="519" t="str">
        <f aca="false">IF(ISNUMBER(AL15)=TRUE(),"not an output",AK14/((1+AL10)*(1+AL7))-AL14-AL13)</f>
      </c>
      <c r="AM20" s="519" t="str">
        <f aca="false">IF(ISNUMBER(AM15)=TRUE(),"not an output",AL14/((1+AM10)*(1+AM7))-AM14-AM13)</f>
      </c>
      <c r="AN20" s="519" t="str">
        <f aca="false">IF(ISNUMBER(AN15)=TRUE(),"not an output",AM14/((1+AN10)*(1+AN7))-AN14-AN13)</f>
      </c>
      <c r="AO20" s="519" t="str">
        <f aca="false">IF(ISNUMBER(AO15)=TRUE(),"not an output",AN14/((1+AO10)*(1+AO7))-AO14-AO13)</f>
      </c>
      <c r="AP20" s="519" t="str">
        <f aca="false">IF(ISNUMBER(AP15)=TRUE(),"not an output",AO14/((1+AP10)*(1+AP7))-AP14-AP13)</f>
      </c>
      <c r="AQ20" s="519" t="str">
        <f aca="false">IF(ISNUMBER(AQ15)=TRUE(),"not an output",AP14/((1+AQ10)*(1+AQ7))-AQ14-AQ13)</f>
      </c>
      <c r="AR20" s="519" t="str">
        <f aca="false">IF(ISNUMBER(AR15)=TRUE(),"not an output",AQ14/((1+AR10)*(1+AR7))-AR14-AR13)</f>
      </c>
      <c r="AS20" s="519" t="str">
        <f aca="false">IF(ISNUMBER(AS15)=TRUE(),"not an output",AR14/((1+AS10)*(1+AS7))-AS14-AS13)</f>
      </c>
      <c r="AT20" s="519" t="str">
        <f aca="false">IF(ISNUMBER(AT15)=TRUE(),"not an output",AS14/((1+AT10)*(1+AT7))-AT14-AT13)</f>
      </c>
      <c r="AU20" s="519" t="str">
        <f aca="false">IF(ISNUMBER(AU15)=TRUE(),"not an output",AT14/((1+AU10)*(1+AU7))-AU14-AU13)</f>
      </c>
      <c r="AV20" s="519" t="str">
        <f aca="false">IF(ISNUMBER(AV15)=TRUE(),"not an output",AU14/((1+AV10)*(1+AV7))-AV14-AV13)</f>
      </c>
      <c r="AW20" s="519" t="str">
        <f aca="false">IF(ISNUMBER(AW15)=TRUE(),"not an output",AV14/((1+AW10)*(1+AW7))-AW14-AW13)</f>
      </c>
      <c r="AX20" s="519" t="str">
        <f aca="false">IF(ISNUMBER(AX15)=TRUE(),"not an output",AW14/((1+AX10)*(1+AX7))-AX14-AX13)</f>
      </c>
      <c r="AY20" s="519" t="str">
        <f aca="false">IF(ISNUMBER(AY15)=TRUE(),"not an output",AX14/((1+AY10)*(1+AY7))-AY14-AY13)</f>
      </c>
      <c r="AZ20" s="519" t="str">
        <f aca="false">IF(ISNUMBER(AZ15)=TRUE(),"not an output",AY14/((1+AZ10)*(1+AZ7))-AZ14-AZ13)</f>
      </c>
      <c r="BA20" s="519" t="str">
        <f aca="false">IF(ISNUMBER(BA15)=TRUE(),"not an output",AZ14/((1+BA10)*(1+BA7))-BA14-BA13)</f>
      </c>
      <c r="BB20" s="519" t="str">
        <f aca="false">IF(ISNUMBER(BB15)=TRUE(),"not an output",BA14/((1+BB10)*(1+BB7))-BB14-BB13)</f>
      </c>
      <c r="BC20" s="519" t="str">
        <f aca="false">IF(ISNUMBER(BC15)=TRUE(),"not an output",BB14/((1+BC10)*(1+BC7))-BC14-BC13)</f>
      </c>
      <c r="BD20" s="519" t="str">
        <f aca="false">IF(ISNUMBER(BD15)=TRUE(),"not an output",BC14/((1+BD10)*(1+BD7))-BD14-BD13)</f>
      </c>
      <c r="BE20" s="519" t="str">
        <f aca="false">IF(ISNUMBER(BE15)=TRUE(),"not an output",BD14/((1+BE10)*(1+BE7))-BE14-BE13)</f>
      </c>
      <c r="BF20" s="519" t="str">
        <f aca="false">IF(ISNUMBER(BF15)=TRUE(),"not an output",BE14/((1+BF10)*(1+BF7))-BF14-BF13)</f>
      </c>
      <c r="BG20" s="519" t="str">
        <f aca="false">IF(ISNUMBER(BG15)=TRUE(),"not an output",BF14/((1+BG10)*(1+BG7))-BG14-BG13)</f>
      </c>
      <c r="BH20" s="519" t="str">
        <f aca="false">IF(ISNUMBER(BH15)=TRUE(),"not an output",BG14/((1+BH10)*(1+BH7))-BH14-BH13)</f>
      </c>
      <c r="BI20" s="519" t="str">
        <f aca="false">IF(ISNUMBER(BI15)=TRUE(),"not an output",BH14/((1+BI10)*(1+BI7))-BI14-BI13)</f>
      </c>
      <c r="BJ20" s="519" t="str">
        <f aca="false">IF(ISNUMBER(BJ15)=TRUE(),"not an output",BI14/((1+BJ10)*(1+BJ7))-BJ14-BJ13)</f>
      </c>
      <c r="BK20" s="519" t="str">
        <f aca="false">IF(ISNUMBER(BK15)=TRUE(),"not an output",BJ14/((1+BK10)*(1+BK7))-BK14-BK13)</f>
      </c>
      <c r="BL20" s="519" t="str">
        <f aca="false">IF(ISNUMBER(BL15)=TRUE(),"not an output",BK14/((1+BL10)*(1+BL7))-BL14-BL13)</f>
      </c>
      <c r="BM20" s="519" t="str">
        <f aca="false">IF(ISNUMBER(BM15)=TRUE(),"not an output",BL14/((1+BM10)*(1+BM7))-BM14-BM13)</f>
      </c>
      <c r="BN20" s="519" t="str">
        <f aca="false">IF(ISNUMBER(BN15)=TRUE(),"not an output",BM14/((1+BN10)*(1+BN7))-BN14-BN13)</f>
      </c>
      <c r="BO20" s="519" t="str">
        <f aca="false">IF(ISNUMBER(BO15)=TRUE(),"not an output",BN14/((1+BO10)*(1+BO7))-BO14-BO13)</f>
      </c>
      <c r="BP20" s="519" t="str">
        <f aca="false">IF(ISNUMBER(BP15)=TRUE(),"not an output",BO14/((1+BP10)*(1+BP7))-BP14-BP13)</f>
      </c>
      <c r="BQ20" s="519" t="str">
        <f aca="false">IF(ISNUMBER(BQ15)=TRUE(),"not an output",BP14/((1+BQ10)*(1+BQ7))-BQ14-BQ13)</f>
      </c>
      <c r="BR20" s="519" t="str">
        <f aca="false">IF(ISNUMBER(BR15)=TRUE(),"not an output",BQ14/((1+BR10)*(1+BR7))-BR14-BR13)</f>
      </c>
      <c r="BS20" s="519" t="str">
        <f aca="false">IF(ISNUMBER(BS15)=TRUE(),"not an output",BR14/((1+BS10)*(1+BS7))-BS14-BS13)</f>
      </c>
    </row>
    <row r="21" customFormat="false" ht="15.75" hidden="false" customHeight="false" outlineLevel="0" collapsed="false">
      <c r="C21" s="559" t="s">
        <v>1503</v>
      </c>
      <c r="D21" s="614" t="s">
        <v>1516</v>
      </c>
      <c r="E21" s="519" t="n">
        <f aca="false">InputDataA_GeneralAssumptions!D75</f>
      </c>
      <c r="F21" s="507" t="n">
        <f aca="false">IF(ISNUMBER(F14)=TRUE(),"not an output",(E21)/((1+F10)*(1+F7))-F15-F13)</f>
      </c>
      <c r="G21" s="115" t="n">
        <f aca="false">IF(ISNUMBER(G14)=TRUE(),"not an output",(F21)/((1+G10)*(1+G7))-G15-G13)</f>
      </c>
      <c r="H21" s="115" t="n">
        <f aca="false">IF(ISNUMBER(H14)=TRUE(),"not an output",(G21)/((1+H10)*(1+H7))-H15-H13)</f>
      </c>
      <c r="I21" s="115" t="n">
        <f aca="false">IF(ISNUMBER(I14)=TRUE(),"not an output",(H21)/((1+I10)*(1+I7))-I15-I13)</f>
      </c>
      <c r="J21" s="115" t="n">
        <f aca="false">IF(ISNUMBER(J14)=TRUE(),"not an output",(I21)/((1+J10)*(1+J7))-J15-J13)</f>
      </c>
      <c r="K21" s="115" t="n">
        <f aca="false">IF(ISNUMBER(K14)=TRUE(),"not an output",(J21)/((1+K10)*(1+K7))-K15-K13)</f>
      </c>
      <c r="L21" s="115" t="n">
        <f aca="false">IF(ISNUMBER(L14)=TRUE(),"not an output",(K21)/((1+L10)*(1+L7))-L15-L13)</f>
      </c>
      <c r="M21" s="115" t="n">
        <f aca="false">IF(ISNUMBER(M14)=TRUE(),"not an output",(L21)/((1+M10)*(1+M7))-M15-M13)</f>
      </c>
      <c r="N21" s="115" t="n">
        <f aca="false">IF(ISNUMBER(N14)=TRUE(),"not an output",(M21)/((1+N10)*(1+N7))-N15-N13)</f>
      </c>
      <c r="O21" s="115" t="n">
        <f aca="false">IF(ISNUMBER(O14)=TRUE(),"not an output",(N21)/((1+O10)*(1+O7))-O15-O13)</f>
      </c>
      <c r="P21" s="115" t="n">
        <f aca="false">IF(ISNUMBER(P14)=TRUE(),"not an output",(O21)/((1+P10)*(1+P7))-P15-P13)</f>
      </c>
      <c r="Q21" s="115" t="n">
        <f aca="false">IF(ISNUMBER(Q14)=TRUE(),"not an output",(P21)/((1+Q10)*(1+Q7))-Q15-Q13)</f>
      </c>
      <c r="R21" s="115" t="n">
        <f aca="false">IF(ISNUMBER(R14)=TRUE(),"not an output",(Q21)/((1+R10)*(1+R7))-R15-R13)</f>
      </c>
      <c r="S21" s="115" t="n">
        <f aca="false">IF(ISNUMBER(S14)=TRUE(),"not an output",(R21)/((1+S10)*(1+S7))-S15-S13)</f>
      </c>
      <c r="T21" s="115" t="n">
        <f aca="false">IF(ISNUMBER(T14)=TRUE(),"not an output",(S21)/((1+T10)*(1+T7))-T15-T13)</f>
      </c>
      <c r="U21" s="115" t="n">
        <f aca="false">IF(ISNUMBER(U14)=TRUE(),"not an output",(T21)/((1+U10)*(1+U7))-U15-U13)</f>
      </c>
      <c r="V21" s="115" t="n">
        <f aca="false">IF(ISNUMBER(V14)=TRUE(),"not an output",(U21)/((1+V10)*(1+V7))-V15-V13)</f>
      </c>
      <c r="W21" s="115" t="n">
        <f aca="false">IF(ISNUMBER(W14)=TRUE(),"not an output",(V21)/((1+W10)*(1+W7))-W15-W13)</f>
      </c>
      <c r="X21" s="115" t="n">
        <f aca="false">IF(ISNUMBER(X14)=TRUE(),"not an output",(W21)/((1+X10)*(1+X7))-X15-X13)</f>
      </c>
      <c r="Y21" s="115" t="n">
        <f aca="false">IF(ISNUMBER(Y14)=TRUE(),"not an output",(X21)/((1+Y10)*(1+Y7))-Y15-Y13)</f>
      </c>
      <c r="Z21" s="115" t="n">
        <f aca="false">IF(ISNUMBER(Z14)=TRUE(),"not an output",(Y21)/((1+Z10)*(1+Z7))-Z15-Z13)</f>
      </c>
      <c r="AA21" s="115" t="n">
        <f aca="false">IF(ISNUMBER(AA14)=TRUE(),"not an output",(Z21)/((1+AA10)*(1+AA7))-AA15-AA13)</f>
      </c>
      <c r="AB21" s="115" t="n">
        <f aca="false">IF(ISNUMBER(AB14)=TRUE(),"not an output",(AA21)/((1+AB10)*(1+AB7))-AB15-AB13)</f>
      </c>
      <c r="AC21" s="115" t="n">
        <f aca="false">IF(ISNUMBER(AC14)=TRUE(),"not an output",(AB21)/((1+AC10)*(1+AC7))-AC15-AC13)</f>
      </c>
      <c r="AD21" s="115" t="n">
        <f aca="false">IF(ISNUMBER(AD14)=TRUE(),"not an output",(AC21)/((1+AD10)*(1+AD7))-AD15-AD13)</f>
      </c>
      <c r="AE21" s="115" t="n">
        <f aca="false">IF(ISNUMBER(AE14)=TRUE(),"not an output",(AD21)/((1+AE10)*(1+AE7))-AE15-AE13)</f>
      </c>
      <c r="AF21" s="115" t="n">
        <f aca="false">IF(ISNUMBER(AF14)=TRUE(),"not an output",(AE21)/((1+AF10)*(1+AF7))-AF15-AF13)</f>
      </c>
      <c r="AG21" s="115" t="n">
        <f aca="false">IF(ISNUMBER(AG14)=TRUE(),"not an output",(AF21)/((1+AG10)*(1+AG7))-AG15-AG13)</f>
      </c>
      <c r="AH21" s="115" t="n">
        <f aca="false">IF(ISNUMBER(AH14)=TRUE(),"not an output",(AG21)/((1+AH10)*(1+AH7))-AH15-AH13)</f>
      </c>
      <c r="AI21" s="115" t="n">
        <f aca="false">IF(ISNUMBER(AI14)=TRUE(),"not an output",(AH21)/((1+AI10)*(1+AI7))-AI15-AI13)</f>
      </c>
      <c r="AJ21" s="115" t="n">
        <f aca="false">IF(ISNUMBER(AJ14)=TRUE(),"not an output",(AI21)/((1+AJ10)*(1+AJ7))-AJ15-AJ13)</f>
      </c>
      <c r="AK21" s="115" t="e">
        <f aca="false">IF(ISNUMBER(AK14)=TRUE(),"not an output",(AJ21)/((1+AK10)*(1+AK7))-AK15-AK13)</f>
      </c>
      <c r="AL21" s="115" t="e">
        <f aca="false">IF(ISNUMBER(AL14)=TRUE(),"not an output",(AK21)/((1+AL10)*(1+AL7))-AL15-AL13)</f>
      </c>
      <c r="AM21" s="115" t="e">
        <f aca="false">IF(ISNUMBER(AM14)=TRUE(),"not an output",(AL21)/((1+AM10)*(1+AM7))-AM15-AM13)</f>
      </c>
      <c r="AN21" s="115" t="e">
        <f aca="false">IF(ISNUMBER(AN14)=TRUE(),"not an output",(AM21)/((1+AN10)*(1+AN7))-AN15-AN13)</f>
      </c>
      <c r="AO21" s="115" t="e">
        <f aca="false">IF(ISNUMBER(AO14)=TRUE(),"not an output",(AN21)/((1+AO10)*(1+AO7))-AO15-AO13)</f>
      </c>
      <c r="AP21" s="115" t="e">
        <f aca="false">IF(ISNUMBER(AP14)=TRUE(),"not an output",(AO21)/((1+AP10)*(1+AP7))-AP15-AP13)</f>
      </c>
      <c r="AQ21" s="115" t="e">
        <f aca="false">IF(ISNUMBER(AQ14)=TRUE(),"not an output",(AP21)/((1+AQ10)*(1+AQ7))-AQ15-AQ13)</f>
      </c>
      <c r="AR21" s="115" t="e">
        <f aca="false">IF(ISNUMBER(AR14)=TRUE(),"not an output",(AQ21)/((1+AR10)*(1+AR7))-AR15-AR13)</f>
      </c>
      <c r="AS21" s="115" t="e">
        <f aca="false">IF(ISNUMBER(AS14)=TRUE(),"not an output",(AR21)/((1+AS10)*(1+AS7))-AS15-AS13)</f>
      </c>
      <c r="AT21" s="115" t="e">
        <f aca="false">IF(ISNUMBER(AT14)=TRUE(),"not an output",(AS21)/((1+AT10)*(1+AT7))-AT15-AT13)</f>
      </c>
      <c r="AU21" s="115" t="e">
        <f aca="false">IF(ISNUMBER(AU14)=TRUE(),"not an output",(AT21)/((1+AU10)*(1+AU7))-AU15-AU13)</f>
      </c>
      <c r="AV21" s="115" t="e">
        <f aca="false">IF(ISNUMBER(AV14)=TRUE(),"not an output",(AU21)/((1+AV10)*(1+AV7))-AV15-AV13)</f>
      </c>
      <c r="AW21" s="115" t="e">
        <f aca="false">IF(ISNUMBER(AW14)=TRUE(),"not an output",(AV21)/((1+AW10)*(1+AW7))-AW15-AW13)</f>
      </c>
      <c r="AX21" s="115" t="e">
        <f aca="false">IF(ISNUMBER(AX14)=TRUE(),"not an output",(AW21)/((1+AX10)*(1+AX7))-AX15-AX13)</f>
      </c>
      <c r="AY21" s="115" t="e">
        <f aca="false">IF(ISNUMBER(AY14)=TRUE(),"not an output",(AX21)/((1+AY10)*(1+AY7))-AY15-AY13)</f>
      </c>
      <c r="AZ21" s="115" t="e">
        <f aca="false">IF(ISNUMBER(AZ14)=TRUE(),"not an output",(AY21)/((1+AZ10)*(1+AZ7))-AZ15-AZ13)</f>
      </c>
      <c r="BA21" s="115" t="e">
        <f aca="false">IF(ISNUMBER(BA14)=TRUE(),"not an output",(AZ21)/((1+BA10)*(1+BA7))-BA15-BA13)</f>
      </c>
      <c r="BB21" s="115" t="e">
        <f aca="false">IF(ISNUMBER(BB14)=TRUE(),"not an output",(BA21)/((1+BB10)*(1+BB7))-BB15-BB13)</f>
      </c>
      <c r="BC21" s="115" t="e">
        <f aca="false">IF(ISNUMBER(BC14)=TRUE(),"not an output",(BB21)/((1+BC10)*(1+BC7))-BC15-BC13)</f>
      </c>
      <c r="BD21" s="115" t="e">
        <f aca="false">IF(ISNUMBER(BD14)=TRUE(),"not an output",(BC21)/((1+BD10)*(1+BD7))-BD15-BD13)</f>
      </c>
      <c r="BE21" s="115" t="e">
        <f aca="false">IF(ISNUMBER(BE14)=TRUE(),"not an output",(BD21)/((1+BE10)*(1+BE7))-BE15-BE13)</f>
      </c>
      <c r="BF21" s="115" t="e">
        <f aca="false">IF(ISNUMBER(BF14)=TRUE(),"not an output",(BE21)/((1+BF10)*(1+BF7))-BF15-BF13)</f>
      </c>
      <c r="BG21" s="115" t="e">
        <f aca="false">IF(ISNUMBER(BG14)=TRUE(),"not an output",(BF21)/((1+BG10)*(1+BG7))-BG15-BG13)</f>
      </c>
      <c r="BH21" s="115" t="e">
        <f aca="false">IF(ISNUMBER(BH14)=TRUE(),"not an output",(BG21)/((1+BH10)*(1+BH7))-BH15-BH13)</f>
      </c>
      <c r="BI21" s="115" t="e">
        <f aca="false">IF(ISNUMBER(BI14)=TRUE(),"not an output",(BH21)/((1+BI10)*(1+BI7))-BI15-BI13)</f>
      </c>
      <c r="BJ21" s="115" t="e">
        <f aca="false">IF(ISNUMBER(BJ14)=TRUE(),"not an output",(BI21)/((1+BJ10)*(1+BJ7))-BJ15-BJ13)</f>
      </c>
      <c r="BK21" s="115" t="e">
        <f aca="false">IF(ISNUMBER(BK14)=TRUE(),"not an output",(BJ21)/((1+BK10)*(1+BK7))-BK15-BK13)</f>
      </c>
      <c r="BL21" s="115" t="e">
        <f aca="false">IF(ISNUMBER(BL14)=TRUE(),"not an output",(BK21)/((1+BL10)*(1+BL7))-BL15-BL13)</f>
      </c>
      <c r="BM21" s="115" t="e">
        <f aca="false">IF(ISNUMBER(BM14)=TRUE(),"not an output",(BL21)/((1+BM10)*(1+BM7))-BM15-BM13)</f>
      </c>
      <c r="BN21" s="115" t="e">
        <f aca="false">IF(ISNUMBER(BN14)=TRUE(),"not an output",(BM21)/((1+BN10)*(1+BN7))-BN15-BN13)</f>
      </c>
      <c r="BO21" s="115" t="e">
        <f aca="false">IF(ISNUMBER(BO14)=TRUE(),"not an output",(BN21)/((1+BO10)*(1+BO7))-BO15-BO13)</f>
      </c>
      <c r="BP21" s="115" t="e">
        <f aca="false">IF(ISNUMBER(BP14)=TRUE(),"not an output",(BO21)/((1+BP10)*(1+BP7))-BP15-BP13)</f>
      </c>
      <c r="BQ21" s="115" t="e">
        <f aca="false">IF(ISNUMBER(BQ14)=TRUE(),"not an output",(BP21)/((1+BQ10)*(1+BQ7))-BQ15-BQ13)</f>
      </c>
      <c r="BR21" s="115" t="e">
        <f aca="false">IF(ISNUMBER(BR14)=TRUE(),"not an output",(BQ21)/((1+BR10)*(1+BR7))-BR15-BR13)</f>
      </c>
      <c r="BS21" s="115" t="e">
        <f aca="false">IF(ISNUMBER(BS14)=TRUE(),"not an output",(BR21)/((1+BS10)*(1+BS7))-BS15-BS13)</f>
      </c>
    </row>
    <row r="22" customFormat="false" ht="15.75" hidden="false" customHeight="false" outlineLevel="0" collapsed="false">
      <c r="C22" s="575" t="s">
        <v>1579</v>
      </c>
      <c r="D22" s="614" t="s">
        <v>1511</v>
      </c>
      <c r="E22" s="115" t="str">
        <f aca="false">IF(ISNUMBER(datasummary!#ref!)=TRUE(),datasummary!#ref!,".")</f>
      </c>
      <c r="F22" s="115" t="n">
        <f aca="false">(1+F9)*(1+F23)^(1-$D$2)*(1+F8)^$D$2-1</f>
      </c>
      <c r="G22" s="115" t="n">
        <f aca="false">(1+G9)*(1+G23)^(1-$D$2)*(1+G8)^$D$2-1</f>
      </c>
      <c r="H22" s="115" t="n">
        <f aca="false">(1+H9)*(1+H23)^(1-$D$2)*(1+H8)^$D$2-1</f>
      </c>
      <c r="I22" s="115" t="n">
        <f aca="false">(1+I9)*(1+I23)^(1-$D$2)*(1+I8)^$D$2-1</f>
      </c>
      <c r="J22" s="115" t="n">
        <f aca="false">(1+J9)*(1+J23)^(1-$D$2)*(1+J8)^$D$2-1</f>
      </c>
      <c r="K22" s="115" t="n">
        <f aca="false">(1+K9)*(1+K23)^(1-$D$2)*(1+K8)^$D$2-1</f>
      </c>
      <c r="L22" s="115" t="n">
        <f aca="false">(1+L9)*(1+L23)^(1-$D$2)*(1+L8)^$D$2-1</f>
      </c>
      <c r="M22" s="115" t="n">
        <f aca="false">(1+M9)*(1+M23)^(1-$D$2)*(1+M8)^$D$2-1</f>
      </c>
      <c r="N22" s="115" t="n">
        <f aca="false">(1+N9)*(1+N23)^(1-$D$2)*(1+N8)^$D$2-1</f>
      </c>
      <c r="O22" s="115" t="n">
        <f aca="false">(1+O9)*(1+O23)^(1-$D$2)*(1+O8)^$D$2-1</f>
      </c>
      <c r="P22" s="115" t="n">
        <f aca="false">(1+P9)*(1+P23)^(1-$D$2)*(1+P8)^$D$2-1</f>
      </c>
      <c r="Q22" s="115" t="n">
        <f aca="false">(1+Q9)*(1+Q23)^(1-$D$2)*(1+Q8)^$D$2-1</f>
      </c>
      <c r="R22" s="115" t="n">
        <f aca="false">(1+R9)*(1+R23)^(1-$D$2)*(1+R8)^$D$2-1</f>
      </c>
      <c r="S22" s="115" t="n">
        <f aca="false">(1+S9)*(1+S23)^(1-$D$2)*(1+S8)^$D$2-1</f>
      </c>
      <c r="T22" s="115" t="n">
        <f aca="false">(1+T9)*(1+T23)^(1-$D$2)*(1+T8)^$D$2-1</f>
      </c>
      <c r="U22" s="115" t="n">
        <f aca="false">(1+U9)*(1+U23)^(1-$D$2)*(1+U8)^$D$2-1</f>
      </c>
      <c r="V22" s="115" t="n">
        <f aca="false">(1+V9)*(1+V23)^(1-$D$2)*(1+V8)^$D$2-1</f>
      </c>
      <c r="W22" s="115" t="n">
        <f aca="false">(1+W9)*(1+W23)^(1-$D$2)*(1+W8)^$D$2-1</f>
      </c>
      <c r="X22" s="115" t="n">
        <f aca="false">(1+X9)*(1+X23)^(1-$D$2)*(1+X8)^$D$2-1</f>
      </c>
      <c r="Y22" s="115" t="n">
        <f aca="false">(1+Y9)*(1+Y23)^(1-$D$2)*(1+Y8)^$D$2-1</f>
      </c>
      <c r="Z22" s="115" t="n">
        <f aca="false">(1+Z9)*(1+Z23)^(1-$D$2)*(1+Z8)^$D$2-1</f>
      </c>
      <c r="AA22" s="115" t="n">
        <f aca="false">(1+AA9)*(1+AA23)^(1-$D$2)*(1+AA8)^$D$2-1</f>
      </c>
      <c r="AB22" s="115" t="n">
        <f aca="false">(1+AB9)*(1+AB23)^(1-$D$2)*(1+AB8)^$D$2-1</f>
      </c>
      <c r="AC22" s="115" t="n">
        <f aca="false">(1+AC9)*(1+AC23)^(1-$D$2)*(1+AC8)^$D$2-1</f>
      </c>
      <c r="AD22" s="115" t="n">
        <f aca="false">(1+AD9)*(1+AD23)^(1-$D$2)*(1+AD8)^$D$2-1</f>
      </c>
      <c r="AE22" s="115" t="n">
        <f aca="false">(1+AE9)*(1+AE23)^(1-$D$2)*(1+AE8)^$D$2-1</f>
      </c>
      <c r="AF22" s="115" t="n">
        <f aca="false">(1+AF9)*(1+AF23)^(1-$D$2)*(1+AF8)^$D$2-1</f>
      </c>
      <c r="AG22" s="115" t="n">
        <f aca="false">(1+AG9)*(1+AG23)^(1-$D$2)*(1+AG8)^$D$2-1</f>
      </c>
      <c r="AH22" s="115" t="n">
        <f aca="false">(1+AH9)*(1+AH23)^(1-$D$2)*(1+AH8)^$D$2-1</f>
      </c>
      <c r="AI22" s="115" t="n">
        <f aca="false">(1+AI9)*(1+AI23)^(1-$D$2)*(1+AI8)^$D$2-1</f>
      </c>
      <c r="AJ22" s="115" t="n">
        <f aca="false">(1+AJ9)*(1+AJ23)^(1-$D$2)*(1+AJ8)^$D$2-1</f>
      </c>
      <c r="AK22" s="115" t="e">
        <f aca="false">(1+AK9)*(1+AK23)^(1-$D$2)*(1+AK8)^$D$2-1</f>
      </c>
      <c r="AL22" s="115" t="e">
        <f aca="false">(1+AL9)*(1+AL23)^(1-$D$2)*(1+AL8)^$D$2-1</f>
      </c>
      <c r="AM22" s="115" t="e">
        <f aca="false">(1+AM9)*(1+AM23)^(1-$D$2)*(1+AM8)^$D$2-1</f>
      </c>
      <c r="AN22" s="115" t="e">
        <f aca="false">(1+AN9)*(1+AN23)^(1-$D$2)*(1+AN8)^$D$2-1</f>
      </c>
      <c r="AO22" s="115" t="e">
        <f aca="false">(1+AO9)*(1+AO23)^(1-$D$2)*(1+AO8)^$D$2-1</f>
      </c>
      <c r="AP22" s="115" t="e">
        <f aca="false">(1+AP9)*(1+AP23)^(1-$D$2)*(1+AP8)^$D$2-1</f>
      </c>
      <c r="AQ22" s="115" t="e">
        <f aca="false">(1+AQ9)*(1+AQ23)^(1-$D$2)*(1+AQ8)^$D$2-1</f>
      </c>
      <c r="AR22" s="115" t="e">
        <f aca="false">(1+AR9)*(1+AR23)^(1-$D$2)*(1+AR8)^$D$2-1</f>
      </c>
      <c r="AS22" s="115" t="e">
        <f aca="false">(1+AS9)*(1+AS23)^(1-$D$2)*(1+AS8)^$D$2-1</f>
      </c>
      <c r="AT22" s="115" t="e">
        <f aca="false">(1+AT9)*(1+AT23)^(1-$D$2)*(1+AT8)^$D$2-1</f>
      </c>
      <c r="AU22" s="115" t="e">
        <f aca="false">(1+AU9)*(1+AU23)^(1-$D$2)*(1+AU8)^$D$2-1</f>
      </c>
      <c r="AV22" s="115" t="e">
        <f aca="false">(1+AV9)*(1+AV23)^(1-$D$2)*(1+AV8)^$D$2-1</f>
      </c>
      <c r="AW22" s="115" t="e">
        <f aca="false">(1+AW9)*(1+AW23)^(1-$D$2)*(1+AW8)^$D$2-1</f>
      </c>
      <c r="AX22" s="115" t="e">
        <f aca="false">(1+AX9)*(1+AX23)^(1-$D$2)*(1+AX8)^$D$2-1</f>
      </c>
      <c r="AY22" s="115" t="e">
        <f aca="false">(1+AY9)*(1+AY23)^(1-$D$2)*(1+AY8)^$D$2-1</f>
      </c>
      <c r="AZ22" s="115" t="e">
        <f aca="false">(1+AZ9)*(1+AZ23)^(1-$D$2)*(1+AZ8)^$D$2-1</f>
      </c>
      <c r="BA22" s="115" t="e">
        <f aca="false">(1+BA9)*(1+BA23)^(1-$D$2)*(1+BA8)^$D$2-1</f>
      </c>
      <c r="BB22" s="115" t="e">
        <f aca="false">(1+BB9)*(1+BB23)^(1-$D$2)*(1+BB8)^$D$2-1</f>
      </c>
      <c r="BC22" s="115" t="e">
        <f aca="false">(1+BC9)*(1+BC23)^(1-$D$2)*(1+BC8)^$D$2-1</f>
      </c>
      <c r="BD22" s="115" t="e">
        <f aca="false">(1+BD9)*(1+BD23)^(1-$D$2)*(1+BD8)^$D$2-1</f>
      </c>
      <c r="BE22" s="115" t="e">
        <f aca="false">(1+BE9)*(1+BE23)^(1-$D$2)*(1+BE8)^$D$2-1</f>
      </c>
      <c r="BF22" s="115" t="e">
        <f aca="false">(1+BF9)*(1+BF23)^(1-$D$2)*(1+BF8)^$D$2-1</f>
      </c>
      <c r="BG22" s="115" t="e">
        <f aca="false">(1+BG9)*(1+BG23)^(1-$D$2)*(1+BG8)^$D$2-1</f>
      </c>
      <c r="BH22" s="115" t="e">
        <f aca="false">(1+BH9)*(1+BH23)^(1-$D$2)*(1+BH8)^$D$2-1</f>
      </c>
      <c r="BI22" s="115" t="e">
        <f aca="false">(1+BI9)*(1+BI23)^(1-$D$2)*(1+BI8)^$D$2-1</f>
      </c>
      <c r="BJ22" s="115" t="e">
        <f aca="false">(1+BJ9)*(1+BJ23)^(1-$D$2)*(1+BJ8)^$D$2-1</f>
      </c>
      <c r="BK22" s="115" t="e">
        <f aca="false">(1+BK9)*(1+BK23)^(1-$D$2)*(1+BK8)^$D$2-1</f>
      </c>
      <c r="BL22" s="115" t="e">
        <f aca="false">(1+BL9)*(1+BL23)^(1-$D$2)*(1+BL8)^$D$2-1</f>
      </c>
      <c r="BM22" s="115" t="e">
        <f aca="false">(1+BM9)*(1+BM23)^(1-$D$2)*(1+BM8)^$D$2-1</f>
      </c>
      <c r="BN22" s="115" t="e">
        <f aca="false">(1+BN9)*(1+BN23)^(1-$D$2)*(1+BN8)^$D$2-1</f>
      </c>
      <c r="BO22" s="115" t="e">
        <f aca="false">(1+BO9)*(1+BO23)^(1-$D$2)*(1+BO8)^$D$2-1</f>
      </c>
      <c r="BP22" s="115" t="e">
        <f aca="false">(1+BP9)*(1+BP23)^(1-$D$2)*(1+BP8)^$D$2-1</f>
      </c>
      <c r="BQ22" s="115" t="e">
        <f aca="false">(1+BQ9)*(1+BQ23)^(1-$D$2)*(1+BQ8)^$D$2-1</f>
      </c>
      <c r="BR22" s="115" t="e">
        <f aca="false">(1+BR9)*(1+BR23)^(1-$D$2)*(1+BR8)^$D$2-1</f>
      </c>
      <c r="BS22" s="115" t="e">
        <f aca="false">(1+BS9)*(1+BS23)^(1-$D$2)*(1+BS8)^$D$2-1</f>
      </c>
    </row>
    <row r="23" customFormat="false" ht="15.75" hidden="false" customHeight="false" outlineLevel="0" collapsed="false">
      <c r="A23" s="492" t="s">
        <v>1575</v>
      </c>
      <c r="C23" s="579" t="s">
        <v>1580</v>
      </c>
      <c r="D23" s="615" t="s">
        <v>1509</v>
      </c>
      <c r="E23" s="26" t="str">
        <f aca="false">IF(ISNUMBER(#ref!)=TRUE(),#ref!,".")</f>
      </c>
      <c r="F23" s="26" t="n">
        <f aca="false">((1-$D$3)+(E18/E19))/((1+F10)*(1+F11)*(1+F12))-1</f>
      </c>
      <c r="G23" s="26" t="n">
        <f aca="false">((1-$D$3)+(F18/F19))/((1+G10)*(1+G11)*(1+G12))-1</f>
      </c>
      <c r="H23" s="26" t="n">
        <f aca="false">((1-$D$3)+(G18/G19))/((1+H10)*(1+H11)*(1+H12))-1</f>
      </c>
      <c r="I23" s="26" t="n">
        <f aca="false">((1-$D$3)+(H18/H19))/((1+I10)*(1+I11)*(1+I12))-1</f>
      </c>
      <c r="J23" s="26" t="n">
        <f aca="false">((1-$D$3)+(I18/I19))/((1+J10)*(1+J11)*(1+J12))-1</f>
      </c>
      <c r="K23" s="26" t="n">
        <f aca="false">((1-$D$3)+(J18/J19))/((1+K10)*(1+K11)*(1+K12))-1</f>
      </c>
      <c r="L23" s="26" t="n">
        <f aca="false">((1-$D$3)+(K18/K19))/((1+L10)*(1+L11)*(1+L12))-1</f>
      </c>
      <c r="M23" s="26" t="n">
        <f aca="false">((1-$D$3)+(L18/L19))/((1+M10)*(1+M11)*(1+M12))-1</f>
      </c>
      <c r="N23" s="26" t="n">
        <f aca="false">((1-$D$3)+(M18/M19))/((1+N10)*(1+N11)*(1+N12))-1</f>
      </c>
      <c r="O23" s="26" t="n">
        <f aca="false">((1-$D$3)+(N18/N19))/((1+O10)*(1+O11)*(1+O12))-1</f>
      </c>
      <c r="P23" s="26" t="n">
        <f aca="false">((1-$D$3)+(O18/O19))/((1+P10)*(1+P11)*(1+P12))-1</f>
      </c>
      <c r="Q23" s="26" t="n">
        <f aca="false">((1-$D$3)+(P18/P19))/((1+Q10)*(1+Q11)*(1+Q12))-1</f>
      </c>
      <c r="R23" s="26" t="n">
        <f aca="false">((1-$D$3)+(Q18/Q19))/((1+R10)*(1+R11)*(1+R12))-1</f>
      </c>
      <c r="S23" s="26" t="n">
        <f aca="false">((1-$D$3)+(R18/R19))/((1+S10)*(1+S11)*(1+S12))-1</f>
      </c>
      <c r="T23" s="26" t="n">
        <f aca="false">((1-$D$3)+(S18/S19))/((1+T10)*(1+T11)*(1+T12))-1</f>
      </c>
      <c r="U23" s="26" t="n">
        <f aca="false">((1-$D$3)+(T18/T19))/((1+U10)*(1+U11)*(1+U12))-1</f>
      </c>
      <c r="V23" s="26" t="n">
        <f aca="false">((1-$D$3)+(U18/U19))/((1+V10)*(1+V11)*(1+V12))-1</f>
      </c>
      <c r="W23" s="26" t="n">
        <f aca="false">((1-$D$3)+(V18/V19))/((1+W10)*(1+W11)*(1+W12))-1</f>
      </c>
      <c r="X23" s="26" t="n">
        <f aca="false">((1-$D$3)+(W18/W19))/((1+X10)*(1+X11)*(1+X12))-1</f>
      </c>
      <c r="Y23" s="26" t="n">
        <f aca="false">((1-$D$3)+(X18/X19))/((1+Y10)*(1+Y11)*(1+Y12))-1</f>
      </c>
      <c r="Z23" s="26" t="n">
        <f aca="false">((1-$D$3)+(Y18/Y19))/((1+Z10)*(1+Z11)*(1+Z12))-1</f>
      </c>
      <c r="AA23" s="26" t="n">
        <f aca="false">((1-$D$3)+(Z18/Z19))/((1+AA10)*(1+AA11)*(1+AA12))-1</f>
      </c>
      <c r="AB23" s="26" t="n">
        <f aca="false">((1-$D$3)+(AA18/AA19))/((1+AB10)*(1+AB11)*(1+AB12))-1</f>
      </c>
      <c r="AC23" s="26" t="n">
        <f aca="false">((1-$D$3)+(AB18/AB19))/((1+AC10)*(1+AC11)*(1+AC12))-1</f>
      </c>
      <c r="AD23" s="26" t="n">
        <f aca="false">((1-$D$3)+(AC18/AC19))/((1+AD10)*(1+AD11)*(1+AD12))-1</f>
      </c>
      <c r="AE23" s="26" t="n">
        <f aca="false">((1-$D$3)+(AD18/AD19))/((1+AE10)*(1+AE11)*(1+AE12))-1</f>
      </c>
      <c r="AF23" s="26" t="n">
        <f aca="false">((1-$D$3)+(AE18/AE19))/((1+AF10)*(1+AF11)*(1+AF12))-1</f>
      </c>
      <c r="AG23" s="26" t="n">
        <f aca="false">((1-$D$3)+(AF18/AF19))/((1+AG10)*(1+AG11)*(1+AG12))-1</f>
      </c>
      <c r="AH23" s="26" t="n">
        <f aca="false">((1-$D$3)+(AG18/AG19))/((1+AH10)*(1+AH11)*(1+AH12))-1</f>
      </c>
      <c r="AI23" s="26" t="n">
        <f aca="false">((1-$D$3)+(AH18/AH19))/((1+AI10)*(1+AI11)*(1+AI12))-1</f>
      </c>
      <c r="AJ23" s="26" t="n">
        <f aca="false">((1-$D$3)+(AI18/AI19))/((1+AJ10)*(1+AJ11)*(1+AJ12))-1</f>
      </c>
      <c r="AK23" s="26" t="e">
        <f aca="false">((1-$D$3)+(AJ18/AJ19))/((1+AK10)*(1+AK11)*(1+AK12))-1</f>
      </c>
      <c r="AL23" s="26" t="e">
        <f aca="false">((1-$D$3)+(AK18/AK19))/((1+AL10)*(1+AL11)*(1+AL12))-1</f>
      </c>
      <c r="AM23" s="26" t="e">
        <f aca="false">((1-$D$3)+(AL18/AL19))/((1+AM10)*(1+AM11)*(1+AM12))-1</f>
      </c>
      <c r="AN23" s="26" t="e">
        <f aca="false">((1-$D$3)+(AM18/AM19))/((1+AN10)*(1+AN11)*(1+AN12))-1</f>
      </c>
      <c r="AO23" s="26" t="e">
        <f aca="false">((1-$D$3)+(AN18/AN19))/((1+AO10)*(1+AO11)*(1+AO12))-1</f>
      </c>
      <c r="AP23" s="26" t="e">
        <f aca="false">((1-$D$3)+(AO18/AO19))/((1+AP10)*(1+AP11)*(1+AP12))-1</f>
      </c>
      <c r="AQ23" s="26" t="e">
        <f aca="false">((1-$D$3)+(AP18/AP19))/((1+AQ10)*(1+AQ11)*(1+AQ12))-1</f>
      </c>
      <c r="AR23" s="26" t="e">
        <f aca="false">((1-$D$3)+(AQ18/AQ19))/((1+AR10)*(1+AR11)*(1+AR12))-1</f>
      </c>
      <c r="AS23" s="26" t="e">
        <f aca="false">((1-$D$3)+(AR18/AR19))/((1+AS10)*(1+AS11)*(1+AS12))-1</f>
      </c>
      <c r="AT23" s="26" t="e">
        <f aca="false">((1-$D$3)+(AS18/AS19))/((1+AT10)*(1+AT11)*(1+AT12))-1</f>
      </c>
      <c r="AU23" s="26" t="e">
        <f aca="false">((1-$D$3)+(AT18/AT19))/((1+AU10)*(1+AU11)*(1+AU12))-1</f>
      </c>
      <c r="AV23" s="26" t="e">
        <f aca="false">((1-$D$3)+(AU18/AU19))/((1+AV10)*(1+AV11)*(1+AV12))-1</f>
      </c>
      <c r="AW23" s="26" t="e">
        <f aca="false">((1-$D$3)+(AV18/AV19))/((1+AW10)*(1+AW11)*(1+AW12))-1</f>
      </c>
      <c r="AX23" s="26" t="e">
        <f aca="false">((1-$D$3)+(AW18/AW19))/((1+AX10)*(1+AX11)*(1+AX12))-1</f>
      </c>
      <c r="AY23" s="26" t="e">
        <f aca="false">((1-$D$3)+(AX18/AX19))/((1+AY10)*(1+AY11)*(1+AY12))-1</f>
      </c>
      <c r="AZ23" s="26" t="e">
        <f aca="false">((1-$D$3)+(AY18/AY19))/((1+AZ10)*(1+AZ11)*(1+AZ12))-1</f>
      </c>
      <c r="BA23" s="26" t="e">
        <f aca="false">((1-$D$3)+(AZ18/AZ19))/((1+BA10)*(1+BA11)*(1+BA12))-1</f>
      </c>
      <c r="BB23" s="26" t="e">
        <f aca="false">((1-$D$3)+(BA18/BA19))/((1+BB10)*(1+BB11)*(1+BB12))-1</f>
      </c>
      <c r="BC23" s="26" t="e">
        <f aca="false">((1-$D$3)+(BB18/BB19))/((1+BC10)*(1+BC11)*(1+BC12))-1</f>
      </c>
      <c r="BD23" s="26" t="e">
        <f aca="false">((1-$D$3)+(BC18/BC19))/((1+BD10)*(1+BD11)*(1+BD12))-1</f>
      </c>
      <c r="BE23" s="26" t="e">
        <f aca="false">((1-$D$3)+(BD18/BD19))/((1+BE10)*(1+BE11)*(1+BE12))-1</f>
      </c>
      <c r="BF23" s="26" t="e">
        <f aca="false">((1-$D$3)+(BE18/BE19))/((1+BF10)*(1+BF11)*(1+BF12))-1</f>
      </c>
      <c r="BG23" s="26" t="e">
        <f aca="false">((1-$D$3)+(BF18/BF19))/((1+BG10)*(1+BG11)*(1+BG12))-1</f>
      </c>
      <c r="BH23" s="26" t="e">
        <f aca="false">((1-$D$3)+(BG18/BG19))/((1+BH10)*(1+BH11)*(1+BH12))-1</f>
      </c>
      <c r="BI23" s="26" t="e">
        <f aca="false">((1-$D$3)+(BH18/BH19))/((1+BI10)*(1+BI11)*(1+BI12))-1</f>
      </c>
      <c r="BJ23" s="26" t="e">
        <f aca="false">((1-$D$3)+(BI18/BI19))/((1+BJ10)*(1+BJ11)*(1+BJ12))-1</f>
      </c>
      <c r="BK23" s="26" t="e">
        <f aca="false">((1-$D$3)+(BJ18/BJ19))/((1+BK10)*(1+BK11)*(1+BK12))-1</f>
      </c>
      <c r="BL23" s="26" t="e">
        <f aca="false">((1-$D$3)+(BK18/BK19))/((1+BL10)*(1+BL11)*(1+BL12))-1</f>
      </c>
      <c r="BM23" s="26" t="e">
        <f aca="false">((1-$D$3)+(BL18/BL19))/((1+BM10)*(1+BM11)*(1+BM12))-1</f>
      </c>
      <c r="BN23" s="26" t="e">
        <f aca="false">((1-$D$3)+(BM18/BM19))/((1+BN10)*(1+BN11)*(1+BN12))-1</f>
      </c>
      <c r="BO23" s="26" t="e">
        <f aca="false">((1-$D$3)+(BN18/BN19))/((1+BO10)*(1+BO11)*(1+BO12))-1</f>
      </c>
      <c r="BP23" s="26" t="e">
        <f aca="false">((1-$D$3)+(BO18/BO19))/((1+BP10)*(1+BP11)*(1+BP12))-1</f>
      </c>
      <c r="BQ23" s="26" t="e">
        <f aca="false">((1-$D$3)+(BP18/BP19))/((1+BQ10)*(1+BQ11)*(1+BQ12))-1</f>
      </c>
      <c r="BR23" s="26" t="e">
        <f aca="false">((1-$D$3)+(BQ18/BQ19))/((1+BR10)*(1+BR11)*(1+BR12))-1</f>
      </c>
      <c r="BS23" s="26" t="e">
        <f aca="false">((1-$D$3)+(BR18/BR19))/((1+BS10)*(1+BS11)*(1+BS12))-1</f>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c>
      <c r="F26" s="504" t="n">
        <f aca="false">F32/F18</f>
      </c>
      <c r="G26" s="504" t="n">
        <f aca="false">G32/G18</f>
      </c>
      <c r="H26" s="504" t="n">
        <f aca="false">H32/H18</f>
      </c>
      <c r="I26" s="504" t="n">
        <f aca="false">I32/I18</f>
      </c>
      <c r="J26" s="504" t="n">
        <f aca="false">J32/J18</f>
      </c>
      <c r="K26" s="504" t="n">
        <f aca="false">K32/K18</f>
      </c>
      <c r="L26" s="504" t="n">
        <f aca="false">L32/L18</f>
      </c>
      <c r="M26" s="504" t="n">
        <f aca="false">M32/M18</f>
      </c>
      <c r="N26" s="504" t="n">
        <f aca="false">N32/N18</f>
      </c>
      <c r="O26" s="504" t="n">
        <f aca="false">O32/O18</f>
      </c>
      <c r="P26" s="504" t="n">
        <f aca="false">P32/P18</f>
      </c>
      <c r="Q26" s="504" t="n">
        <f aca="false">Q32/Q18</f>
      </c>
      <c r="R26" s="504" t="n">
        <f aca="false">R32/R18</f>
      </c>
      <c r="S26" s="504" t="n">
        <f aca="false">S32/S18</f>
      </c>
      <c r="T26" s="504" t="n">
        <f aca="false">T32/T18</f>
      </c>
      <c r="U26" s="504" t="n">
        <f aca="false">U32/U18</f>
      </c>
      <c r="V26" s="504" t="n">
        <f aca="false">V32/V18</f>
      </c>
      <c r="W26" s="504" t="n">
        <f aca="false">W32/W18</f>
      </c>
      <c r="X26" s="504" t="n">
        <f aca="false">X32/X18</f>
      </c>
      <c r="Y26" s="504" t="n">
        <f aca="false">Y32/Y18</f>
      </c>
      <c r="Z26" s="504" t="n">
        <f aca="false">Z32/Z18</f>
      </c>
      <c r="AA26" s="504" t="n">
        <f aca="false">AA32/AA18</f>
      </c>
      <c r="AB26" s="504" t="n">
        <f aca="false">AB32/AB18</f>
      </c>
      <c r="AC26" s="504" t="n">
        <f aca="false">AC32/AC18</f>
      </c>
      <c r="AD26" s="504" t="n">
        <f aca="false">AD32/AD18</f>
      </c>
      <c r="AE26" s="504" t="n">
        <f aca="false">AE32/AE18</f>
      </c>
      <c r="AF26" s="504" t="n">
        <f aca="false">AF32/AF18</f>
      </c>
      <c r="AG26" s="504" t="n">
        <f aca="false">AG32/AG18</f>
      </c>
      <c r="AH26" s="504" t="n">
        <f aca="false">AH32/AH18</f>
      </c>
      <c r="AI26" s="504" t="n">
        <f aca="false">AI32/AI18</f>
      </c>
      <c r="AJ26" s="504" t="e">
        <f aca="false">AJ32/AJ18</f>
      </c>
      <c r="AK26" s="504" t="e">
        <f aca="false">AK32/AK18</f>
      </c>
      <c r="AL26" s="504" t="e">
        <f aca="false">AL32/AL18</f>
      </c>
      <c r="AM26" s="504" t="e">
        <f aca="false">AM32/AM18</f>
      </c>
      <c r="AN26" s="504" t="e">
        <f aca="false">AN32/AN18</f>
      </c>
      <c r="AO26" s="504" t="e">
        <f aca="false">AO32/AO18</f>
      </c>
      <c r="AP26" s="504" t="e">
        <f aca="false">AP32/AP18</f>
      </c>
      <c r="AQ26" s="504" t="e">
        <f aca="false">AQ32/AQ18</f>
      </c>
      <c r="AR26" s="504" t="e">
        <f aca="false">AR32/AR18</f>
      </c>
      <c r="AS26" s="504" t="e">
        <f aca="false">AS32/AS18</f>
      </c>
      <c r="AT26" s="504" t="e">
        <f aca="false">AT32/AT18</f>
      </c>
      <c r="AU26" s="504" t="e">
        <f aca="false">AU32/AU18</f>
      </c>
      <c r="AV26" s="504" t="e">
        <f aca="false">AV32/AV18</f>
      </c>
      <c r="AW26" s="504" t="e">
        <f aca="false">AW32/AW18</f>
      </c>
      <c r="AX26" s="504" t="e">
        <f aca="false">AX32/AX18</f>
      </c>
      <c r="AY26" s="504" t="e">
        <f aca="false">AY32/AY18</f>
      </c>
      <c r="AZ26" s="504" t="e">
        <f aca="false">AZ32/AZ18</f>
      </c>
      <c r="BA26" s="504" t="e">
        <f aca="false">BA32/BA18</f>
      </c>
      <c r="BB26" s="504" t="e">
        <f aca="false">BB32/BB18</f>
      </c>
      <c r="BC26" s="504" t="e">
        <f aca="false">BC32/BC18</f>
      </c>
      <c r="BD26" s="504" t="e">
        <f aca="false">BD32/BD18</f>
      </c>
      <c r="BE26" s="504" t="e">
        <f aca="false">BE32/BE18</f>
      </c>
      <c r="BF26" s="504" t="e">
        <f aca="false">BF32/BF18</f>
      </c>
      <c r="BG26" s="504" t="e">
        <f aca="false">BG32/BG18</f>
      </c>
      <c r="BH26" s="504" t="e">
        <f aca="false">BH32/BH18</f>
      </c>
      <c r="BI26" s="504" t="e">
        <f aca="false">BI32/BI18</f>
      </c>
      <c r="BJ26" s="504" t="e">
        <f aca="false">BJ32/BJ18</f>
      </c>
      <c r="BK26" s="504" t="e">
        <f aca="false">BK32/BK18</f>
      </c>
      <c r="BL26" s="504" t="e">
        <f aca="false">BL32/BL18</f>
      </c>
      <c r="BM26" s="504" t="e">
        <f aca="false">BM32/BM18</f>
      </c>
      <c r="BN26" s="504" t="e">
        <f aca="false">BN32/BN18</f>
      </c>
      <c r="BO26" s="504" t="e">
        <f aca="false">BO32/BO18</f>
      </c>
      <c r="BP26" s="504" t="e">
        <f aca="false">BP32/BP18</f>
      </c>
      <c r="BQ26" s="504" t="e">
        <f aca="false">BQ32/BQ18</f>
      </c>
      <c r="BR26" s="504" t="e">
        <f aca="false">BR32/BR18</f>
      </c>
      <c r="BS26" s="504" t="e">
        <f aca="false">BS32/BS18</f>
      </c>
    </row>
    <row r="27" customFormat="false" ht="15.75" hidden="false" customHeight="false" outlineLevel="0" collapsed="false">
      <c r="A27" s="503"/>
      <c r="C27" s="575" t="s">
        <v>1584</v>
      </c>
      <c r="D27" s="613" t="s">
        <v>100</v>
      </c>
      <c r="E27" s="115" t="n">
        <f aca="false">1/(1/(1-$D$2)*E19)</f>
      </c>
      <c r="F27" s="115" t="n">
        <f aca="false">1/(1/(1-$D$2)*F19)</f>
      </c>
      <c r="G27" s="115" t="n">
        <f aca="false">1/(1/(1-$D$2)*G19)</f>
      </c>
      <c r="H27" s="115" t="n">
        <f aca="false">1/(1/(1-$D$2)*H19)</f>
      </c>
      <c r="I27" s="115" t="n">
        <f aca="false">1/(1/(1-$D$2)*I19)</f>
      </c>
      <c r="J27" s="115" t="n">
        <f aca="false">1/(1/(1-$D$2)*J19)</f>
      </c>
      <c r="K27" s="115" t="n">
        <f aca="false">1/(1/(1-$D$2)*K19)</f>
      </c>
      <c r="L27" s="115" t="n">
        <f aca="false">1/(1/(1-$D$2)*L19)</f>
      </c>
      <c r="M27" s="115" t="n">
        <f aca="false">1/(1/(1-$D$2)*M19)</f>
      </c>
      <c r="N27" s="115" t="n">
        <f aca="false">1/(1/(1-$D$2)*N19)</f>
      </c>
      <c r="O27" s="115" t="n">
        <f aca="false">1/(1/(1-$D$2)*O19)</f>
      </c>
      <c r="P27" s="115" t="n">
        <f aca="false">1/(1/(1-$D$2)*P19)</f>
      </c>
      <c r="Q27" s="115" t="n">
        <f aca="false">1/(1/(1-$D$2)*Q19)</f>
      </c>
      <c r="R27" s="115" t="n">
        <f aca="false">1/(1/(1-$D$2)*R19)</f>
      </c>
      <c r="S27" s="115" t="n">
        <f aca="false">1/(1/(1-$D$2)*S19)</f>
      </c>
      <c r="T27" s="115" t="n">
        <f aca="false">1/(1/(1-$D$2)*T19)</f>
      </c>
      <c r="U27" s="115" t="n">
        <f aca="false">1/(1/(1-$D$2)*U19)</f>
      </c>
      <c r="V27" s="115" t="n">
        <f aca="false">1/(1/(1-$D$2)*V19)</f>
      </c>
      <c r="W27" s="115" t="n">
        <f aca="false">1/(1/(1-$D$2)*W19)</f>
      </c>
      <c r="X27" s="115" t="n">
        <f aca="false">1/(1/(1-$D$2)*X19)</f>
      </c>
      <c r="Y27" s="115" t="n">
        <f aca="false">1/(1/(1-$D$2)*Y19)</f>
      </c>
      <c r="Z27" s="115" t="n">
        <f aca="false">1/(1/(1-$D$2)*Z19)</f>
      </c>
      <c r="AA27" s="115" t="n">
        <f aca="false">1/(1/(1-$D$2)*AA19)</f>
      </c>
      <c r="AB27" s="115" t="n">
        <f aca="false">1/(1/(1-$D$2)*AB19)</f>
      </c>
      <c r="AC27" s="115" t="n">
        <f aca="false">1/(1/(1-$D$2)*AC19)</f>
      </c>
      <c r="AD27" s="115" t="n">
        <f aca="false">1/(1/(1-$D$2)*AD19)</f>
      </c>
      <c r="AE27" s="115" t="n">
        <f aca="false">1/(1/(1-$D$2)*AE19)</f>
      </c>
      <c r="AF27" s="115" t="n">
        <f aca="false">1/(1/(1-$D$2)*AF19)</f>
      </c>
      <c r="AG27" s="115" t="n">
        <f aca="false">1/(1/(1-$D$2)*AG19)</f>
      </c>
      <c r="AH27" s="115" t="n">
        <f aca="false">1/(1/(1-$D$2)*AH19)</f>
      </c>
      <c r="AI27" s="115" t="n">
        <f aca="false">1/(1/(1-$D$2)*AI19)</f>
      </c>
      <c r="AJ27" s="115" t="n">
        <f aca="false">1/(1/(1-$D$2)*AJ19)</f>
      </c>
      <c r="AK27" s="115" t="e">
        <f aca="false">1/(1/(1-$D$2)*AK19)</f>
      </c>
      <c r="AL27" s="115" t="e">
        <f aca="false">1/(1/(1-$D$2)*AL19)</f>
      </c>
      <c r="AM27" s="115" t="e">
        <f aca="false">1/(1/(1-$D$2)*AM19)</f>
      </c>
      <c r="AN27" s="115" t="e">
        <f aca="false">1/(1/(1-$D$2)*AN19)</f>
      </c>
      <c r="AO27" s="115" t="e">
        <f aca="false">1/(1/(1-$D$2)*AO19)</f>
      </c>
      <c r="AP27" s="115" t="e">
        <f aca="false">1/(1/(1-$D$2)*AP19)</f>
      </c>
      <c r="AQ27" s="115" t="e">
        <f aca="false">1/(1/(1-$D$2)*AQ19)</f>
      </c>
      <c r="AR27" s="115" t="e">
        <f aca="false">1/(1/(1-$D$2)*AR19)</f>
      </c>
      <c r="AS27" s="115" t="e">
        <f aca="false">1/(1/(1-$D$2)*AS19)</f>
      </c>
      <c r="AT27" s="115" t="e">
        <f aca="false">1/(1/(1-$D$2)*AT19)</f>
      </c>
      <c r="AU27" s="115" t="e">
        <f aca="false">1/(1/(1-$D$2)*AU19)</f>
      </c>
      <c r="AV27" s="115" t="e">
        <f aca="false">1/(1/(1-$D$2)*AV19)</f>
      </c>
      <c r="AW27" s="115" t="e">
        <f aca="false">1/(1/(1-$D$2)*AW19)</f>
      </c>
      <c r="AX27" s="115" t="e">
        <f aca="false">1/(1/(1-$D$2)*AX19)</f>
      </c>
      <c r="AY27" s="115" t="e">
        <f aca="false">1/(1/(1-$D$2)*AY19)</f>
      </c>
      <c r="AZ27" s="115" t="e">
        <f aca="false">1/(1/(1-$D$2)*AZ19)</f>
      </c>
      <c r="BA27" s="115" t="e">
        <f aca="false">1/(1/(1-$D$2)*BA19)</f>
      </c>
      <c r="BB27" s="115" t="e">
        <f aca="false">1/(1/(1-$D$2)*BB19)</f>
      </c>
      <c r="BC27" s="115" t="e">
        <f aca="false">1/(1/(1-$D$2)*BC19)</f>
      </c>
      <c r="BD27" s="115" t="e">
        <f aca="false">1/(1/(1-$D$2)*BD19)</f>
      </c>
      <c r="BE27" s="115" t="e">
        <f aca="false">1/(1/(1-$D$2)*BE19)</f>
      </c>
      <c r="BF27" s="115" t="e">
        <f aca="false">1/(1/(1-$D$2)*BF19)</f>
      </c>
      <c r="BG27" s="115" t="e">
        <f aca="false">1/(1/(1-$D$2)*BG19)</f>
      </c>
      <c r="BH27" s="115" t="e">
        <f aca="false">1/(1/(1-$D$2)*BH19)</f>
      </c>
      <c r="BI27" s="115" t="e">
        <f aca="false">1/(1/(1-$D$2)*BI19)</f>
      </c>
      <c r="BJ27" s="115" t="e">
        <f aca="false">1/(1/(1-$D$2)*BJ19)</f>
      </c>
      <c r="BK27" s="115" t="e">
        <f aca="false">1/(1/(1-$D$2)*BK19)</f>
      </c>
      <c r="BL27" s="115" t="e">
        <f aca="false">1/(1/(1-$D$2)*BL19)</f>
      </c>
      <c r="BM27" s="115" t="e">
        <f aca="false">1/(1/(1-$D$2)*BM19)</f>
      </c>
      <c r="BN27" s="115" t="e">
        <f aca="false">1/(1/(1-$D$2)*BN19)</f>
      </c>
      <c r="BO27" s="115" t="e">
        <f aca="false">1/(1/(1-$D$2)*BO19)</f>
      </c>
      <c r="BP27" s="115" t="e">
        <f aca="false">1/(1/(1-$D$2)*BP19)</f>
      </c>
      <c r="BQ27" s="115" t="e">
        <f aca="false">1/(1/(1-$D$2)*BQ19)</f>
      </c>
      <c r="BR27" s="115" t="e">
        <f aca="false">1/(1/(1-$D$2)*BR19)</f>
      </c>
      <c r="BS27" s="115" t="e">
        <f aca="false">1/(1/(1-$D$2)*BS19)</f>
      </c>
    </row>
    <row r="28" customFormat="false" ht="15.75" hidden="false" customHeight="false" outlineLevel="0" collapsed="false">
      <c r="A28" s="503"/>
      <c r="C28" s="575" t="s">
        <v>1528</v>
      </c>
      <c r="D28" s="613" t="s">
        <v>1529</v>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e">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75" t="s">
        <v>1530</v>
      </c>
      <c r="D29" s="556"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t="s">
        <v>1585</v>
      </c>
      <c r="C30" s="575" t="s">
        <v>1586</v>
      </c>
      <c r="D30" s="613" t="s">
        <v>1519</v>
      </c>
      <c r="E30" s="115" t="e">
        <f aca="false">(1+E22)*(1+E11)*(1+E12)-1</f>
      </c>
      <c r="F30" s="115" t="n">
        <f aca="false">F9+$D$2*(F8+F11+F12)+(1-$D$2)*(E18/E19-$D$3-F10)</f>
      </c>
      <c r="G30" s="115" t="n">
        <f aca="false">G9+$D$2*(G8+G11+G12)+(1-$D$2)*(F18/F19-$D$3-G10)</f>
      </c>
      <c r="H30" s="115" t="n">
        <f aca="false">H9+$D$2*(H8+H11+H12)+(1-$D$2)*(G18/G19-$D$3-H10)</f>
      </c>
      <c r="I30" s="115" t="n">
        <f aca="false">I9+$D$2*(I8+I11+I12)+(1-$D$2)*(H18/H19-$D$3-I10)</f>
      </c>
      <c r="J30" s="115" t="n">
        <f aca="false">J9+$D$2*(J8+J11+J12)+(1-$D$2)*(I18/I19-$D$3-J10)</f>
      </c>
      <c r="K30" s="115" t="n">
        <f aca="false">K9+$D$2*(K8+K11+K12)+(1-$D$2)*(J18/J19-$D$3-K10)</f>
      </c>
      <c r="L30" s="115" t="n">
        <f aca="false">L9+$D$2*(L8+L11+L12)+(1-$D$2)*(K18/K19-$D$3-L10)</f>
      </c>
      <c r="M30" s="115" t="n">
        <f aca="false">M9+$D$2*(M8+M11+M12)+(1-$D$2)*(L18/L19-$D$3-M10)</f>
      </c>
      <c r="N30" s="115" t="n">
        <f aca="false">N9+$D$2*(N8+N11+N12)+(1-$D$2)*(M18/M19-$D$3-N10)</f>
      </c>
      <c r="O30" s="115" t="n">
        <f aca="false">O9+$D$2*(O8+O11+O12)+(1-$D$2)*(N18/N19-$D$3-O10)</f>
      </c>
      <c r="P30" s="115" t="n">
        <f aca="false">P9+$D$2*(P8+P11+P12)+(1-$D$2)*(O18/O19-$D$3-P10)</f>
      </c>
      <c r="Q30" s="115" t="n">
        <f aca="false">Q9+$D$2*(Q8+Q11+Q12)+(1-$D$2)*(P18/P19-$D$3-Q10)</f>
      </c>
      <c r="R30" s="115" t="n">
        <f aca="false">R9+$D$2*(R8+R11+R12)+(1-$D$2)*(Q18/Q19-$D$3-R10)</f>
      </c>
      <c r="S30" s="115" t="n">
        <f aca="false">S9+$D$2*(S8+S11+S12)+(1-$D$2)*(R18/R19-$D$3-S10)</f>
      </c>
      <c r="T30" s="115" t="n">
        <f aca="false">T9+$D$2*(T8+T11+T12)+(1-$D$2)*(S18/S19-$D$3-T10)</f>
      </c>
      <c r="U30" s="115" t="n">
        <f aca="false">U9+$D$2*(U8+U11+U12)+(1-$D$2)*(T18/T19-$D$3-U10)</f>
      </c>
      <c r="V30" s="115" t="n">
        <f aca="false">V9+$D$2*(V8+V11+V12)+(1-$D$2)*(U18/U19-$D$3-V10)</f>
      </c>
      <c r="W30" s="115" t="n">
        <f aca="false">W9+$D$2*(W8+W11+W12)+(1-$D$2)*(V18/V19-$D$3-W10)</f>
      </c>
      <c r="X30" s="115" t="n">
        <f aca="false">X9+$D$2*(X8+X11+X12)+(1-$D$2)*(W18/W19-$D$3-X10)</f>
      </c>
      <c r="Y30" s="115" t="n">
        <f aca="false">Y9+$D$2*(Y8+Y11+Y12)+(1-$D$2)*(X18/X19-$D$3-Y10)</f>
      </c>
      <c r="Z30" s="115" t="n">
        <f aca="false">Z9+$D$2*(Z8+Z11+Z12)+(1-$D$2)*(Y18/Y19-$D$3-Z10)</f>
      </c>
      <c r="AA30" s="115" t="n">
        <f aca="false">AA9+$D$2*(AA8+AA11+AA12)+(1-$D$2)*(Z18/Z19-$D$3-AA10)</f>
      </c>
      <c r="AB30" s="115" t="n">
        <f aca="false">AB9+$D$2*(AB8+AB11+AB12)+(1-$D$2)*(AA18/AA19-$D$3-AB10)</f>
      </c>
      <c r="AC30" s="115" t="n">
        <f aca="false">AC9+$D$2*(AC8+AC11+AC12)+(1-$D$2)*(AB18/AB19-$D$3-AC10)</f>
      </c>
      <c r="AD30" s="115" t="n">
        <f aca="false">AD9+$D$2*(AD8+AD11+AD12)+(1-$D$2)*(AC18/AC19-$D$3-AD10)</f>
      </c>
      <c r="AE30" s="115" t="n">
        <f aca="false">AE9+$D$2*(AE8+AE11+AE12)+(1-$D$2)*(AD18/AD19-$D$3-AE10)</f>
      </c>
      <c r="AF30" s="115" t="n">
        <f aca="false">AF9+$D$2*(AF8+AF11+AF12)+(1-$D$2)*(AE18/AE19-$D$3-AF10)</f>
      </c>
      <c r="AG30" s="115" t="n">
        <f aca="false">AG9+$D$2*(AG8+AG11+AG12)+(1-$D$2)*(AF18/AF19-$D$3-AG10)</f>
      </c>
      <c r="AH30" s="115" t="n">
        <f aca="false">AH9+$D$2*(AH8+AH11+AH12)+(1-$D$2)*(AG18/AG19-$D$3-AH10)</f>
      </c>
      <c r="AI30" s="115" t="n">
        <f aca="false">AI9+$D$2*(AI8+AI11+AI12)+(1-$D$2)*(AH18/AH19-$D$3-AI10)</f>
      </c>
      <c r="AJ30" s="115" t="n">
        <f aca="false">AJ9+$D$2*(AJ8+AJ11+AJ12)+(1-$D$2)*(AI18/AI19-$D$3-AJ10)</f>
      </c>
      <c r="AK30" s="115" t="e">
        <f aca="false">AK9+$D$2*(AK8+AK11+AK12)+(1-$D$2)*(AJ18/AJ19-$D$3-AK10)</f>
      </c>
      <c r="AL30" s="115" t="e">
        <f aca="false">AL9+$D$2*(AL8+AL11+AL12)+(1-$D$2)*(AK18/AK19-$D$3-AL10)</f>
      </c>
      <c r="AM30" s="115" t="e">
        <f aca="false">AM9+$D$2*(AM8+AM11+AM12)+(1-$D$2)*(AL18/AL19-$D$3-AM10)</f>
      </c>
      <c r="AN30" s="115" t="e">
        <f aca="false">AN9+$D$2*(AN8+AN11+AN12)+(1-$D$2)*(AM18/AM19-$D$3-AN10)</f>
      </c>
      <c r="AO30" s="115" t="e">
        <f aca="false">AO9+$D$2*(AO8+AO11+AO12)+(1-$D$2)*(AN18/AN19-$D$3-AO10)</f>
      </c>
      <c r="AP30" s="115" t="e">
        <f aca="false">AP9+$D$2*(AP8+AP11+AP12)+(1-$D$2)*(AO18/AO19-$D$3-AP10)</f>
      </c>
      <c r="AQ30" s="115" t="e">
        <f aca="false">AQ9+$D$2*(AQ8+AQ11+AQ12)+(1-$D$2)*(AP18/AP19-$D$3-AQ10)</f>
      </c>
      <c r="AR30" s="115" t="e">
        <f aca="false">AR9+$D$2*(AR8+AR11+AR12)+(1-$D$2)*(AQ18/AQ19-$D$3-AR10)</f>
      </c>
      <c r="AS30" s="115" t="e">
        <f aca="false">AS9+$D$2*(AS8+AS11+AS12)+(1-$D$2)*(AR18/AR19-$D$3-AS10)</f>
      </c>
      <c r="AT30" s="115" t="e">
        <f aca="false">AT9+$D$2*(AT8+AT11+AT12)+(1-$D$2)*(AS18/AS19-$D$3-AT10)</f>
      </c>
      <c r="AU30" s="115" t="e">
        <f aca="false">AU9+$D$2*(AU8+AU11+AU12)+(1-$D$2)*(AT18/AT19-$D$3-AU10)</f>
      </c>
      <c r="AV30" s="115" t="e">
        <f aca="false">AV9+$D$2*(AV8+AV11+AV12)+(1-$D$2)*(AU18/AU19-$D$3-AV10)</f>
      </c>
      <c r="AW30" s="115" t="e">
        <f aca="false">AW9+$D$2*(AW8+AW11+AW12)+(1-$D$2)*(AV18/AV19-$D$3-AW10)</f>
      </c>
      <c r="AX30" s="115" t="e">
        <f aca="false">AX9+$D$2*(AX8+AX11+AX12)+(1-$D$2)*(AW18/AW19-$D$3-AX10)</f>
      </c>
      <c r="AY30" s="115" t="e">
        <f aca="false">AY9+$D$2*(AY8+AY11+AY12)+(1-$D$2)*(AX18/AX19-$D$3-AY10)</f>
      </c>
      <c r="AZ30" s="115" t="e">
        <f aca="false">AZ9+$D$2*(AZ8+AZ11+AZ12)+(1-$D$2)*(AY18/AY19-$D$3-AZ10)</f>
      </c>
      <c r="BA30" s="115" t="e">
        <f aca="false">BA9+$D$2*(BA8+BA11+BA12)+(1-$D$2)*(AZ18/AZ19-$D$3-BA10)</f>
      </c>
      <c r="BB30" s="115" t="e">
        <f aca="false">BB9+$D$2*(BB8+BB11+BB12)+(1-$D$2)*(BA18/BA19-$D$3-BB10)</f>
      </c>
      <c r="BC30" s="115" t="e">
        <f aca="false">BC9+$D$2*(BC8+BC11+BC12)+(1-$D$2)*(BB18/BB19-$D$3-BC10)</f>
      </c>
      <c r="BD30" s="115" t="e">
        <f aca="false">BD9+$D$2*(BD8+BD11+BD12)+(1-$D$2)*(BC18/BC19-$D$3-BD10)</f>
      </c>
      <c r="BE30" s="115" t="e">
        <f aca="false">BE9+$D$2*(BE8+BE11+BE12)+(1-$D$2)*(BD18/BD19-$D$3-BE10)</f>
      </c>
      <c r="BF30" s="115" t="e">
        <f aca="false">BF9+$D$2*(BF8+BF11+BF12)+(1-$D$2)*(BE18/BE19-$D$3-BF10)</f>
      </c>
      <c r="BG30" s="115" t="e">
        <f aca="false">BG9+$D$2*(BG8+BG11+BG12)+(1-$D$2)*(BF18/BF19-$D$3-BG10)</f>
      </c>
      <c r="BH30" s="115" t="e">
        <f aca="false">BH9+$D$2*(BH8+BH11+BH12)+(1-$D$2)*(BG18/BG19-$D$3-BH10)</f>
      </c>
      <c r="BI30" s="115" t="e">
        <f aca="false">BI9+$D$2*(BI8+BI11+BI12)+(1-$D$2)*(BH18/BH19-$D$3-BI10)</f>
      </c>
      <c r="BJ30" s="115" t="e">
        <f aca="false">BJ9+$D$2*(BJ8+BJ11+BJ12)+(1-$D$2)*(BI18/BI19-$D$3-BJ10)</f>
      </c>
      <c r="BK30" s="115" t="e">
        <f aca="false">BK9+$D$2*(BK8+BK11+BK12)+(1-$D$2)*(BJ18/BJ19-$D$3-BK10)</f>
      </c>
      <c r="BL30" s="115" t="e">
        <f aca="false">BL9+$D$2*(BL8+BL11+BL12)+(1-$D$2)*(BK18/BK19-$D$3-BL10)</f>
      </c>
      <c r="BM30" s="115" t="e">
        <f aca="false">BM9+$D$2*(BM8+BM11+BM12)+(1-$D$2)*(BL18/BL19-$D$3-BM10)</f>
      </c>
      <c r="BN30" s="115" t="e">
        <f aca="false">BN9+$D$2*(BN8+BN11+BN12)+(1-$D$2)*(BM18/BM19-$D$3-BN10)</f>
      </c>
      <c r="BO30" s="115" t="e">
        <f aca="false">BO9+$D$2*(BO8+BO11+BO12)+(1-$D$2)*(BN18/BN19-$D$3-BO10)</f>
      </c>
      <c r="BP30" s="115" t="e">
        <f aca="false">BP9+$D$2*(BP8+BP11+BP12)+(1-$D$2)*(BO18/BO19-$D$3-BP10)</f>
      </c>
      <c r="BQ30" s="115" t="e">
        <f aca="false">BQ9+$D$2*(BQ8+BQ11+BQ12)+(1-$D$2)*(BP18/BP19-$D$3-BQ10)</f>
      </c>
      <c r="BR30" s="115" t="e">
        <f aca="false">BR9+$D$2*(BR8+BR11+BR12)+(1-$D$2)*(BQ18/BQ19-$D$3-BR10)</f>
      </c>
      <c r="BS30" s="115" t="e">
        <f aca="false">BS9+$D$2*(BS8+BS11+BS12)+(1-$D$2)*(BR18/BR19-$D$3-BS10)</f>
      </c>
    </row>
    <row r="31" customFormat="false" ht="15.75" hidden="false" customHeight="false" outlineLevel="0" collapsed="false">
      <c r="A31" s="503"/>
      <c r="C31" s="575" t="s">
        <v>1587</v>
      </c>
      <c r="D31" s="618"/>
      <c r="E31" s="115" t="e">
        <f aca="false">E30-E7</f>
      </c>
      <c r="F31" s="115" t="n">
        <f aca="false">F30-F7</f>
      </c>
      <c r="G31" s="115" t="n">
        <f aca="false">G30-G7</f>
      </c>
      <c r="H31" s="115" t="n">
        <f aca="false">H30-H7</f>
      </c>
      <c r="I31" s="115" t="n">
        <f aca="false">I30-I7</f>
      </c>
      <c r="J31" s="115" t="n">
        <f aca="false">J30-J7</f>
      </c>
      <c r="K31" s="115" t="n">
        <f aca="false">K30-K7</f>
      </c>
      <c r="L31" s="115" t="n">
        <f aca="false">L30-L7</f>
      </c>
      <c r="M31" s="115" t="n">
        <f aca="false">M30-M7</f>
      </c>
      <c r="N31" s="115" t="n">
        <f aca="false">N30-N7</f>
      </c>
      <c r="O31" s="115" t="n">
        <f aca="false">O30-O7</f>
      </c>
      <c r="P31" s="115" t="n">
        <f aca="false">P30-P7</f>
      </c>
      <c r="Q31" s="115" t="n">
        <f aca="false">Q30-Q7</f>
      </c>
      <c r="R31" s="115" t="n">
        <f aca="false">R30-R7</f>
      </c>
      <c r="S31" s="115" t="n">
        <f aca="false">S30-S7</f>
      </c>
      <c r="T31" s="115" t="n">
        <f aca="false">T30-T7</f>
      </c>
      <c r="U31" s="115" t="n">
        <f aca="false">U30-U7</f>
      </c>
      <c r="V31" s="115" t="n">
        <f aca="false">V30-V7</f>
      </c>
      <c r="W31" s="115" t="n">
        <f aca="false">W30-W7</f>
      </c>
      <c r="X31" s="115" t="n">
        <f aca="false">X30-X7</f>
      </c>
      <c r="Y31" s="115" t="n">
        <f aca="false">Y30-Y7</f>
      </c>
      <c r="Z31" s="115" t="n">
        <f aca="false">Z30-Z7</f>
      </c>
      <c r="AA31" s="115" t="n">
        <f aca="false">AA30-AA7</f>
      </c>
      <c r="AB31" s="115" t="n">
        <f aca="false">AB30-AB7</f>
      </c>
      <c r="AC31" s="115" t="n">
        <f aca="false">AC30-AC7</f>
      </c>
      <c r="AD31" s="115" t="n">
        <f aca="false">AD30-AD7</f>
      </c>
      <c r="AE31" s="115" t="n">
        <f aca="false">AE30-AE7</f>
      </c>
      <c r="AF31" s="115" t="n">
        <f aca="false">AF30-AF7</f>
      </c>
      <c r="AG31" s="115" t="n">
        <f aca="false">AG30-AG7</f>
      </c>
      <c r="AH31" s="115" t="n">
        <f aca="false">AH30-AH7</f>
      </c>
      <c r="AI31" s="115" t="n">
        <f aca="false">AI30-AI7</f>
      </c>
      <c r="AJ31" s="115" t="n">
        <f aca="false">AJ30-AJ7</f>
      </c>
      <c r="AK31" s="115" t="e">
        <f aca="false">AK30-AK7</f>
      </c>
      <c r="AL31" s="115" t="e">
        <f aca="false">AL30-AL7</f>
      </c>
      <c r="AM31" s="115" t="e">
        <f aca="false">AM30-AM7</f>
      </c>
      <c r="AN31" s="115" t="e">
        <f aca="false">AN30-AN7</f>
      </c>
      <c r="AO31" s="115" t="e">
        <f aca="false">AO30-AO7</f>
      </c>
      <c r="AP31" s="115" t="e">
        <f aca="false">AP30-AP7</f>
      </c>
      <c r="AQ31" s="115" t="e">
        <f aca="false">AQ30-AQ7</f>
      </c>
      <c r="AR31" s="115" t="e">
        <f aca="false">AR30-AR7</f>
      </c>
      <c r="AS31" s="115" t="e">
        <f aca="false">AS30-AS7</f>
      </c>
      <c r="AT31" s="115" t="e">
        <f aca="false">AT30-AT7</f>
      </c>
      <c r="AU31" s="115" t="e">
        <f aca="false">AU30-AU7</f>
      </c>
      <c r="AV31" s="115" t="e">
        <f aca="false">AV30-AV7</f>
      </c>
      <c r="AW31" s="115" t="e">
        <f aca="false">AW30-AW7</f>
      </c>
      <c r="AX31" s="115" t="e">
        <f aca="false">AX30-AX7</f>
      </c>
      <c r="AY31" s="115" t="e">
        <f aca="false">AY30-AY7</f>
      </c>
      <c r="AZ31" s="115" t="e">
        <f aca="false">AZ30-AZ7</f>
      </c>
      <c r="BA31" s="115" t="e">
        <f aca="false">BA30-BA7</f>
      </c>
      <c r="BB31" s="115" t="e">
        <f aca="false">BB30-BB7</f>
      </c>
      <c r="BC31" s="115" t="e">
        <f aca="false">BC30-BC7</f>
      </c>
      <c r="BD31" s="115" t="e">
        <f aca="false">BD30-BD7</f>
      </c>
      <c r="BE31" s="115" t="e">
        <f aca="false">BE30-BE7</f>
      </c>
      <c r="BF31" s="115" t="e">
        <f aca="false">BF30-BF7</f>
      </c>
      <c r="BG31" s="115" t="e">
        <f aca="false">BG30-BG7</f>
      </c>
      <c r="BH31" s="115" t="e">
        <f aca="false">BH30-BH7</f>
      </c>
      <c r="BI31" s="115" t="e">
        <f aca="false">BI30-BI7</f>
      </c>
      <c r="BJ31" s="115" t="e">
        <f aca="false">BJ30-BJ7</f>
      </c>
      <c r="BK31" s="115" t="e">
        <f aca="false">BK30-BK7</f>
      </c>
      <c r="BL31" s="115" t="e">
        <f aca="false">BL30-BL7</f>
      </c>
      <c r="BM31" s="115" t="e">
        <f aca="false">BM30-BM7</f>
      </c>
      <c r="BN31" s="115" t="e">
        <f aca="false">BN30-BN7</f>
      </c>
      <c r="BO31" s="115" t="e">
        <f aca="false">BO30-BO7</f>
      </c>
      <c r="BP31" s="115" t="e">
        <f aca="false">BP30-BP7</f>
      </c>
      <c r="BQ31" s="115" t="e">
        <f aca="false">BQ30-BQ7</f>
      </c>
      <c r="BR31" s="115" t="e">
        <f aca="false">BR30-BR7</f>
      </c>
      <c r="BS31" s="115" t="e">
        <f aca="false">BS30-BS7</f>
      </c>
    </row>
    <row r="32" customFormat="false" ht="15.75" hidden="false" customHeight="false" outlineLevel="0" collapsed="false">
      <c r="A32" s="503" t="s">
        <v>1507</v>
      </c>
      <c r="C32" s="575" t="s">
        <v>1588</v>
      </c>
      <c r="D32" s="613" t="s">
        <v>121</v>
      </c>
      <c r="E32" s="115" t="n">
        <f aca="false">Submodel1s!E31</f>
      </c>
      <c r="F32" s="115" t="n">
        <f aca="false">(1+F7)*(1+F10)-1</f>
      </c>
      <c r="G32" s="115" t="n">
        <f aca="false">(1+G7)*(1+G10)-1</f>
      </c>
      <c r="H32" s="115" t="n">
        <f aca="false">(1+H7)*(1+H10)-1</f>
      </c>
      <c r="I32" s="115" t="n">
        <f aca="false">(1+I7)*(1+I10)-1</f>
      </c>
      <c r="J32" s="115" t="n">
        <f aca="false">(1+J7)*(1+J10)-1</f>
      </c>
      <c r="K32" s="115" t="n">
        <f aca="false">(1+K7)*(1+K10)-1</f>
      </c>
      <c r="L32" s="115" t="n">
        <f aca="false">(1+L7)*(1+L10)-1</f>
      </c>
      <c r="M32" s="115" t="n">
        <f aca="false">(1+M7)*(1+M10)-1</f>
      </c>
      <c r="N32" s="115" t="n">
        <f aca="false">(1+N7)*(1+N10)-1</f>
      </c>
      <c r="O32" s="115" t="n">
        <f aca="false">(1+O7)*(1+O10)-1</f>
      </c>
      <c r="P32" s="115" t="n">
        <f aca="false">(1+P7)*(1+P10)-1</f>
      </c>
      <c r="Q32" s="115" t="n">
        <f aca="false">(1+Q7)*(1+Q10)-1</f>
      </c>
      <c r="R32" s="115" t="n">
        <f aca="false">(1+R7)*(1+R10)-1</f>
      </c>
      <c r="S32" s="115" t="n">
        <f aca="false">(1+S7)*(1+S10)-1</f>
      </c>
      <c r="T32" s="115" t="n">
        <f aca="false">(1+T7)*(1+T10)-1</f>
      </c>
      <c r="U32" s="115" t="n">
        <f aca="false">(1+U7)*(1+U10)-1</f>
      </c>
      <c r="V32" s="115" t="n">
        <f aca="false">(1+V7)*(1+V10)-1</f>
      </c>
      <c r="W32" s="115" t="n">
        <f aca="false">(1+W7)*(1+W10)-1</f>
      </c>
      <c r="X32" s="115" t="n">
        <f aca="false">(1+X7)*(1+X10)-1</f>
      </c>
      <c r="Y32" s="115" t="n">
        <f aca="false">(1+Y7)*(1+Y10)-1</f>
      </c>
      <c r="Z32" s="115" t="n">
        <f aca="false">(1+Z7)*(1+Z10)-1</f>
      </c>
      <c r="AA32" s="115" t="n">
        <f aca="false">(1+AA7)*(1+AA10)-1</f>
      </c>
      <c r="AB32" s="115" t="n">
        <f aca="false">(1+AB7)*(1+AB10)-1</f>
      </c>
      <c r="AC32" s="115" t="n">
        <f aca="false">(1+AC7)*(1+AC10)-1</f>
      </c>
      <c r="AD32" s="115" t="n">
        <f aca="false">(1+AD7)*(1+AD10)-1</f>
      </c>
      <c r="AE32" s="115" t="n">
        <f aca="false">(1+AE7)*(1+AE10)-1</f>
      </c>
      <c r="AF32" s="115" t="n">
        <f aca="false">(1+AF7)*(1+AF10)-1</f>
      </c>
      <c r="AG32" s="115" t="n">
        <f aca="false">(1+AG7)*(1+AG10)-1</f>
      </c>
      <c r="AH32" s="115" t="n">
        <f aca="false">(1+AH7)*(1+AH10)-1</f>
      </c>
      <c r="AI32" s="115" t="n">
        <f aca="false">(1+AI7)*(1+AI10)-1</f>
      </c>
      <c r="AJ32" s="115" t="n">
        <f aca="false">(1+AJ7)*(1+AJ10)-1</f>
      </c>
      <c r="AK32" s="115" t="e">
        <f aca="false">(1+AK7)*(1+AK10)-1</f>
      </c>
      <c r="AL32" s="115" t="e">
        <f aca="false">(1+AL7)*(1+AL10)-1</f>
      </c>
      <c r="AM32" s="115" t="e">
        <f aca="false">(1+AM7)*(1+AM10)-1</f>
      </c>
      <c r="AN32" s="115" t="e">
        <f aca="false">(1+AN7)*(1+AN10)-1</f>
      </c>
      <c r="AO32" s="115" t="e">
        <f aca="false">(1+AO7)*(1+AO10)-1</f>
      </c>
      <c r="AP32" s="115" t="e">
        <f aca="false">(1+AP7)*(1+AP10)-1</f>
      </c>
      <c r="AQ32" s="115" t="e">
        <f aca="false">(1+AQ7)*(1+AQ10)-1</f>
      </c>
      <c r="AR32" s="115" t="e">
        <f aca="false">(1+AR7)*(1+AR10)-1</f>
      </c>
      <c r="AS32" s="115" t="e">
        <f aca="false">(1+AS7)*(1+AS10)-1</f>
      </c>
      <c r="AT32" s="115" t="e">
        <f aca="false">(1+AT7)*(1+AT10)-1</f>
      </c>
      <c r="AU32" s="115" t="e">
        <f aca="false">(1+AU7)*(1+AU10)-1</f>
      </c>
      <c r="AV32" s="115" t="e">
        <f aca="false">(1+AV7)*(1+AV10)-1</f>
      </c>
      <c r="AW32" s="115" t="e">
        <f aca="false">(1+AW7)*(1+AW10)-1</f>
      </c>
      <c r="AX32" s="115" t="e">
        <f aca="false">(1+AX7)*(1+AX10)-1</f>
      </c>
      <c r="AY32" s="115" t="e">
        <f aca="false">(1+AY7)*(1+AY10)-1</f>
      </c>
      <c r="AZ32" s="115" t="e">
        <f aca="false">(1+AZ7)*(1+AZ10)-1</f>
      </c>
      <c r="BA32" s="115" t="e">
        <f aca="false">(1+BA7)*(1+BA10)-1</f>
      </c>
      <c r="BB32" s="115" t="e">
        <f aca="false">(1+BB7)*(1+BB10)-1</f>
      </c>
      <c r="BC32" s="115" t="e">
        <f aca="false">(1+BC7)*(1+BC10)-1</f>
      </c>
      <c r="BD32" s="115" t="e">
        <f aca="false">(1+BD7)*(1+BD10)-1</f>
      </c>
      <c r="BE32" s="115" t="e">
        <f aca="false">(1+BE7)*(1+BE10)-1</f>
      </c>
      <c r="BF32" s="115" t="e">
        <f aca="false">(1+BF7)*(1+BF10)-1</f>
      </c>
      <c r="BG32" s="115" t="e">
        <f aca="false">(1+BG7)*(1+BG10)-1</f>
      </c>
      <c r="BH32" s="115" t="e">
        <f aca="false">(1+BH7)*(1+BH10)-1</f>
      </c>
      <c r="BI32" s="115" t="e">
        <f aca="false">(1+BI7)*(1+BI10)-1</f>
      </c>
      <c r="BJ32" s="115" t="e">
        <f aca="false">(1+BJ7)*(1+BJ10)-1</f>
      </c>
      <c r="BK32" s="115" t="e">
        <f aca="false">(1+BK7)*(1+BK10)-1</f>
      </c>
      <c r="BL32" s="115" t="e">
        <f aca="false">(1+BL7)*(1+BL10)-1</f>
      </c>
      <c r="BM32" s="115" t="e">
        <f aca="false">(1+BM7)*(1+BM10)-1</f>
      </c>
      <c r="BN32" s="115" t="e">
        <f aca="false">(1+BN7)*(1+BN10)-1</f>
      </c>
      <c r="BO32" s="115" t="e">
        <f aca="false">(1+BO7)*(1+BO10)-1</f>
      </c>
      <c r="BP32" s="115" t="e">
        <f aca="false">(1+BP7)*(1+BP10)-1</f>
      </c>
      <c r="BQ32" s="115" t="e">
        <f aca="false">(1+BQ7)*(1+BQ10)-1</f>
      </c>
      <c r="BR32" s="115" t="e">
        <f aca="false">(1+BR7)*(1+BR10)-1</f>
      </c>
      <c r="BS32" s="115" t="e">
        <f aca="false">(1+BS7)*(1+BS10)-1</f>
      </c>
    </row>
    <row r="33" customFormat="false" ht="15.75" hidden="false" customHeight="false" outlineLevel="0" collapsed="false">
      <c r="A33" s="503" t="s">
        <v>1589</v>
      </c>
      <c r="C33" s="575" t="s">
        <v>1521</v>
      </c>
      <c r="D33" s="619" t="s">
        <v>1522</v>
      </c>
      <c r="E33" s="538" t="n">
        <f aca="false">InputDataA_GeneralAssumptions!J16</f>
      </c>
      <c r="F33" s="538" t="n">
        <f aca="false">E33*(1+F7)</f>
      </c>
      <c r="G33" s="538" t="n">
        <f aca="false">F33*(1+G7)</f>
      </c>
      <c r="H33" s="538" t="n">
        <f aca="false">G33*(1+H7)</f>
      </c>
      <c r="I33" s="538" t="n">
        <f aca="false">H33*(1+I7)</f>
      </c>
      <c r="J33" s="538" t="n">
        <f aca="false">I33*(1+J7)</f>
      </c>
      <c r="K33" s="538" t="n">
        <f aca="false">J33*(1+K7)</f>
      </c>
      <c r="L33" s="538" t="n">
        <f aca="false">K33*(1+L7)</f>
      </c>
      <c r="M33" s="538" t="n">
        <f aca="false">L33*(1+M7)</f>
      </c>
      <c r="N33" s="538" t="n">
        <f aca="false">M33*(1+N7)</f>
      </c>
      <c r="O33" s="538" t="n">
        <f aca="false">N33*(1+O7)</f>
      </c>
      <c r="P33" s="538" t="n">
        <f aca="false">O33*(1+P7)</f>
      </c>
      <c r="Q33" s="538" t="n">
        <f aca="false">P33*(1+Q7)</f>
      </c>
      <c r="R33" s="538" t="n">
        <f aca="false">Q33*(1+R7)</f>
      </c>
      <c r="S33" s="538" t="n">
        <f aca="false">R33*(1+S7)</f>
      </c>
      <c r="T33" s="538" t="n">
        <f aca="false">S33*(1+T7)</f>
      </c>
      <c r="U33" s="538" t="n">
        <f aca="false">T33*(1+U7)</f>
      </c>
      <c r="V33" s="538" t="n">
        <f aca="false">U33*(1+V7)</f>
      </c>
      <c r="W33" s="538" t="n">
        <f aca="false">V33*(1+W7)</f>
      </c>
      <c r="X33" s="538" t="n">
        <f aca="false">W33*(1+X7)</f>
      </c>
      <c r="Y33" s="538" t="n">
        <f aca="false">X33*(1+Y7)</f>
      </c>
      <c r="Z33" s="538" t="n">
        <f aca="false">Y33*(1+Z7)</f>
      </c>
      <c r="AA33" s="538" t="n">
        <f aca="false">Z33*(1+AA7)</f>
      </c>
      <c r="AB33" s="538" t="n">
        <f aca="false">AA33*(1+AB7)</f>
      </c>
      <c r="AC33" s="538" t="n">
        <f aca="false">AB33*(1+AC7)</f>
      </c>
      <c r="AD33" s="538" t="n">
        <f aca="false">AC33*(1+AD7)</f>
      </c>
      <c r="AE33" s="538" t="n">
        <f aca="false">AD33*(1+AE7)</f>
      </c>
      <c r="AF33" s="538" t="n">
        <f aca="false">AE33*(1+AF7)</f>
      </c>
      <c r="AG33" s="538" t="n">
        <f aca="false">AF33*(1+AG7)</f>
      </c>
      <c r="AH33" s="538" t="n">
        <f aca="false">AG33*(1+AH7)</f>
      </c>
      <c r="AI33" s="538" t="n">
        <f aca="false">AH33*(1+AI7)</f>
      </c>
      <c r="AJ33" s="538" t="n">
        <f aca="false">AI33*(1+AJ7)</f>
      </c>
      <c r="AK33" s="538" t="e">
        <f aca="false">AJ33*(1+AK7)</f>
      </c>
      <c r="AL33" s="538" t="e">
        <f aca="false">AK33*(1+AL7)</f>
      </c>
      <c r="AM33" s="538" t="e">
        <f aca="false">AL33*(1+AM7)</f>
      </c>
      <c r="AN33" s="538" t="e">
        <f aca="false">AM33*(1+AN7)</f>
      </c>
      <c r="AO33" s="538" t="e">
        <f aca="false">AN33*(1+AO7)</f>
      </c>
      <c r="AP33" s="538" t="e">
        <f aca="false">AO33*(1+AP7)</f>
      </c>
      <c r="AQ33" s="538" t="e">
        <f aca="false">AP33*(1+AQ7)</f>
      </c>
      <c r="AR33" s="538" t="e">
        <f aca="false">AQ33*(1+AR7)</f>
      </c>
      <c r="AS33" s="538" t="e">
        <f aca="false">AR33*(1+AS7)</f>
      </c>
      <c r="AT33" s="538" t="e">
        <f aca="false">AS33*(1+AT7)</f>
      </c>
      <c r="AU33" s="538" t="e">
        <f aca="false">AT33*(1+AU7)</f>
      </c>
      <c r="AV33" s="538" t="e">
        <f aca="false">AU33*(1+AV7)</f>
      </c>
      <c r="AW33" s="538" t="e">
        <f aca="false">AV33*(1+AW7)</f>
      </c>
      <c r="AX33" s="538" t="e">
        <f aca="false">AW33*(1+AX7)</f>
      </c>
      <c r="AY33" s="538" t="e">
        <f aca="false">AX33*(1+AY7)</f>
      </c>
      <c r="AZ33" s="538" t="e">
        <f aca="false">AY33*(1+AZ7)</f>
      </c>
      <c r="BA33" s="538" t="e">
        <f aca="false">AZ33*(1+BA7)</f>
      </c>
      <c r="BB33" s="538" t="e">
        <f aca="false">BA33*(1+BB7)</f>
      </c>
      <c r="BC33" s="538" t="e">
        <f aca="false">BB33*(1+BC7)</f>
      </c>
      <c r="BD33" s="538" t="e">
        <f aca="false">BC33*(1+BD7)</f>
      </c>
      <c r="BE33" s="538" t="e">
        <f aca="false">BD33*(1+BE7)</f>
      </c>
      <c r="BF33" s="538" t="e">
        <f aca="false">BE33*(1+BF7)</f>
      </c>
      <c r="BG33" s="538" t="e">
        <f aca="false">BF33*(1+BG7)</f>
      </c>
      <c r="BH33" s="538" t="e">
        <f aca="false">BG33*(1+BH7)</f>
      </c>
      <c r="BI33" s="538" t="e">
        <f aca="false">BH33*(1+BI7)</f>
      </c>
      <c r="BJ33" s="538" t="e">
        <f aca="false">BI33*(1+BJ7)</f>
      </c>
      <c r="BK33" s="538" t="e">
        <f aca="false">BJ33*(1+BK7)</f>
      </c>
      <c r="BL33" s="538" t="e">
        <f aca="false">BK33*(1+BL7)</f>
      </c>
      <c r="BM33" s="538" t="e">
        <f aca="false">BL33*(1+BM7)</f>
      </c>
      <c r="BN33" s="538" t="e">
        <f aca="false">BM33*(1+BN7)</f>
      </c>
      <c r="BO33" s="538" t="e">
        <f aca="false">BN33*(1+BO7)</f>
      </c>
      <c r="BP33" s="538" t="e">
        <f aca="false">BO33*(1+BP7)</f>
      </c>
      <c r="BQ33" s="538" t="e">
        <f aca="false">BP33*(1+BQ7)</f>
      </c>
      <c r="BR33" s="538" t="e">
        <f aca="false">BQ33*(1+BR7)</f>
      </c>
      <c r="BS33" s="538" t="e">
        <f aca="false">BR33*(1+BS7)</f>
      </c>
    </row>
    <row r="34" customFormat="false" ht="15.75" hidden="false" customHeight="false" outlineLevel="0" collapsed="false">
      <c r="A34" s="503"/>
      <c r="C34" s="575" t="s">
        <v>1504</v>
      </c>
      <c r="D34" s="613" t="s">
        <v>121</v>
      </c>
      <c r="E34" s="605" t="n">
        <f aca="false">IF(ISNUMBER(E20)=TRUE(),E20,E15)</f>
      </c>
      <c r="F34" s="605" t="n">
        <f aca="false">IF(ISNUMBER(F20)=TRUE(),F20,F15)</f>
      </c>
      <c r="G34" s="605" t="n">
        <f aca="false">IF(ISNUMBER(G20)=TRUE(),G20,G15)</f>
      </c>
      <c r="H34" s="605" t="n">
        <f aca="false">IF(ISNUMBER(H20)=TRUE(),H20,H15)</f>
      </c>
      <c r="I34" s="605" t="n">
        <f aca="false">IF(ISNUMBER(I20)=TRUE(),I20,I15)</f>
      </c>
      <c r="J34" s="605" t="n">
        <f aca="false">IF(ISNUMBER(J20)=TRUE(),J20,J15)</f>
      </c>
      <c r="K34" s="605" t="n">
        <f aca="false">IF(ISNUMBER(K20)=TRUE(),K20,K15)</f>
      </c>
      <c r="L34" s="605" t="n">
        <f aca="false">IF(ISNUMBER(L20)=TRUE(),L20,L15)</f>
      </c>
      <c r="M34" s="605" t="n">
        <f aca="false">IF(ISNUMBER(M20)=TRUE(),M20,M15)</f>
      </c>
      <c r="N34" s="605" t="n">
        <f aca="false">IF(ISNUMBER(N20)=TRUE(),N20,N15)</f>
      </c>
      <c r="O34" s="605" t="n">
        <f aca="false">IF(ISNUMBER(O20)=TRUE(),O20,O15)</f>
      </c>
      <c r="P34" s="605" t="n">
        <f aca="false">IF(ISNUMBER(P20)=TRUE(),P20,P15)</f>
      </c>
      <c r="Q34" s="605" t="n">
        <f aca="false">IF(ISNUMBER(Q20)=TRUE(),Q20,Q15)</f>
      </c>
      <c r="R34" s="605" t="n">
        <f aca="false">IF(ISNUMBER(R20)=TRUE(),R20,R15)</f>
      </c>
      <c r="S34" s="605" t="n">
        <f aca="false">IF(ISNUMBER(S20)=TRUE(),S20,S15)</f>
      </c>
      <c r="T34" s="605" t="n">
        <f aca="false">IF(ISNUMBER(T20)=TRUE(),T20,T15)</f>
      </c>
      <c r="U34" s="605" t="n">
        <f aca="false">IF(ISNUMBER(U20)=TRUE(),U20,U15)</f>
      </c>
      <c r="V34" s="605" t="n">
        <f aca="false">IF(ISNUMBER(V20)=TRUE(),V20,V15)</f>
      </c>
      <c r="W34" s="605" t="n">
        <f aca="false">IF(ISNUMBER(W20)=TRUE(),W20,W15)</f>
      </c>
      <c r="X34" s="605" t="n">
        <f aca="false">IF(ISNUMBER(X20)=TRUE(),X20,X15)</f>
      </c>
      <c r="Y34" s="605" t="n">
        <f aca="false">IF(ISNUMBER(Y20)=TRUE(),Y20,Y15)</f>
      </c>
      <c r="Z34" s="605" t="n">
        <f aca="false">IF(ISNUMBER(Z20)=TRUE(),Z20,Z15)</f>
      </c>
      <c r="AA34" s="605" t="n">
        <f aca="false">IF(ISNUMBER(AA20)=TRUE(),AA20,AA15)</f>
      </c>
      <c r="AB34" s="605" t="n">
        <f aca="false">IF(ISNUMBER(AB20)=TRUE(),AB20,AB15)</f>
      </c>
      <c r="AC34" s="605" t="n">
        <f aca="false">IF(ISNUMBER(AC20)=TRUE(),AC20,AC15)</f>
      </c>
      <c r="AD34" s="605" t="n">
        <f aca="false">IF(ISNUMBER(AD20)=TRUE(),AD20,AD15)</f>
      </c>
      <c r="AE34" s="605" t="n">
        <f aca="false">IF(ISNUMBER(AE20)=TRUE(),AE20,AE15)</f>
      </c>
      <c r="AF34" s="605" t="n">
        <f aca="false">IF(ISNUMBER(AF20)=TRUE(),AF20,AF15)</f>
      </c>
      <c r="AG34" s="605" t="n">
        <f aca="false">IF(ISNUMBER(AG20)=TRUE(),AG20,AG15)</f>
      </c>
      <c r="AH34" s="605" t="n">
        <f aca="false">IF(ISNUMBER(AH20)=TRUE(),AH20,AH15)</f>
      </c>
      <c r="AI34" s="605" t="n">
        <f aca="false">IF(ISNUMBER(AI20)=TRUE(),AI20,AI15)</f>
      </c>
      <c r="AJ34" s="605" t="n">
        <f aca="false">IF(ISNUMBER(AJ20)=TRUE(),AJ20,AJ15)</f>
      </c>
      <c r="AK34" s="605" t="n">
        <f aca="false">IF(ISNUMBER(AK20)=TRUE(),AK20,AK15)</f>
      </c>
      <c r="AL34" s="605" t="n">
        <f aca="false">IF(ISNUMBER(AL20)=TRUE(),AL20,AL15)</f>
      </c>
      <c r="AM34" s="605" t="n">
        <f aca="false">IF(ISNUMBER(AM20)=TRUE(),AM20,AM15)</f>
      </c>
      <c r="AN34" s="605" t="n">
        <f aca="false">IF(ISNUMBER(AN20)=TRUE(),AN20,AN15)</f>
      </c>
      <c r="AO34" s="605" t="n">
        <f aca="false">IF(ISNUMBER(AO20)=TRUE(),AO20,AO15)</f>
      </c>
      <c r="AP34" s="605" t="n">
        <f aca="false">IF(ISNUMBER(AP20)=TRUE(),AP20,AP15)</f>
      </c>
      <c r="AQ34" s="605" t="n">
        <f aca="false">IF(ISNUMBER(AQ20)=TRUE(),AQ20,AQ15)</f>
      </c>
      <c r="AR34" s="605" t="n">
        <f aca="false">IF(ISNUMBER(AR20)=TRUE(),AR20,AR15)</f>
      </c>
      <c r="AS34" s="605" t="n">
        <f aca="false">IF(ISNUMBER(AS20)=TRUE(),AS20,AS15)</f>
      </c>
      <c r="AT34" s="605" t="n">
        <f aca="false">IF(ISNUMBER(AT20)=TRUE(),AT20,AT15)</f>
      </c>
      <c r="AU34" s="605" t="n">
        <f aca="false">IF(ISNUMBER(AU20)=TRUE(),AU20,AU15)</f>
      </c>
      <c r="AV34" s="605" t="n">
        <f aca="false">IF(ISNUMBER(AV20)=TRUE(),AV20,AV15)</f>
      </c>
      <c r="AW34" s="605" t="n">
        <f aca="false">IF(ISNUMBER(AW20)=TRUE(),AW20,AW15)</f>
      </c>
      <c r="AX34" s="605" t="n">
        <f aca="false">IF(ISNUMBER(AX20)=TRUE(),AX20,AX15)</f>
      </c>
      <c r="AY34" s="605" t="n">
        <f aca="false">IF(ISNUMBER(AY20)=TRUE(),AY20,AY15)</f>
      </c>
      <c r="AZ34" s="605" t="n">
        <f aca="false">IF(ISNUMBER(AZ20)=TRUE(),AZ20,AZ15)</f>
      </c>
      <c r="BA34" s="605" t="n">
        <f aca="false">IF(ISNUMBER(BA20)=TRUE(),BA20,BA15)</f>
      </c>
      <c r="BB34" s="605" t="n">
        <f aca="false">IF(ISNUMBER(BB20)=TRUE(),BB20,BB15)</f>
      </c>
      <c r="BC34" s="605" t="n">
        <f aca="false">IF(ISNUMBER(BC20)=TRUE(),BC20,BC15)</f>
      </c>
      <c r="BD34" s="605" t="n">
        <f aca="false">IF(ISNUMBER(BD20)=TRUE(),BD20,BD15)</f>
      </c>
      <c r="BE34" s="605" t="n">
        <f aca="false">IF(ISNUMBER(BE20)=TRUE(),BE20,BE15)</f>
      </c>
      <c r="BF34" s="605" t="n">
        <f aca="false">IF(ISNUMBER(BF20)=TRUE(),BF20,BF15)</f>
      </c>
      <c r="BG34" s="605" t="n">
        <f aca="false">IF(ISNUMBER(BG20)=TRUE(),BG20,BG15)</f>
      </c>
      <c r="BH34" s="605" t="n">
        <f aca="false">IF(ISNUMBER(BH20)=TRUE(),BH20,BH15)</f>
      </c>
      <c r="BI34" s="605" t="n">
        <f aca="false">IF(ISNUMBER(BI20)=TRUE(),BI20,BI15)</f>
      </c>
      <c r="BJ34" s="605" t="n">
        <f aca="false">IF(ISNUMBER(BJ20)=TRUE(),BJ20,BJ15)</f>
      </c>
      <c r="BK34" s="605" t="n">
        <f aca="false">IF(ISNUMBER(BK20)=TRUE(),BK20,BK15)</f>
      </c>
      <c r="BL34" s="605" t="n">
        <f aca="false">IF(ISNUMBER(BL20)=TRUE(),BL20,BL15)</f>
      </c>
      <c r="BM34" s="605" t="n">
        <f aca="false">IF(ISNUMBER(BM20)=TRUE(),BM20,BM15)</f>
      </c>
      <c r="BN34" s="605" t="n">
        <f aca="false">IF(ISNUMBER(BN20)=TRUE(),BN20,BN15)</f>
      </c>
      <c r="BO34" s="605" t="n">
        <f aca="false">IF(ISNUMBER(BO20)=TRUE(),BO20,BO15)</f>
      </c>
      <c r="BP34" s="605" t="n">
        <f aca="false">IF(ISNUMBER(BP20)=TRUE(),BP20,BP15)</f>
      </c>
      <c r="BQ34" s="605" t="n">
        <f aca="false">IF(ISNUMBER(BQ20)=TRUE(),BQ20,BQ15)</f>
      </c>
      <c r="BR34" s="605" t="n">
        <f aca="false">IF(ISNUMBER(BR20)=TRUE(),BR20,BR15)</f>
      </c>
      <c r="BS34" s="605" t="n">
        <f aca="false">IF(ISNUMBER(BS20)=TRUE(),BS20,BS15)</f>
      </c>
    </row>
    <row r="35" customFormat="false" ht="15.75" hidden="false" customHeight="false" outlineLevel="0" collapsed="false">
      <c r="A35" s="503"/>
      <c r="C35" s="575" t="s">
        <v>1503</v>
      </c>
      <c r="D35" s="614" t="s">
        <v>1516</v>
      </c>
      <c r="E35" s="605" t="n">
        <f aca="false">IF(ISNUMBER(E21)=TRUE(),E21,E14)</f>
      </c>
      <c r="F35" s="605" t="n">
        <f aca="false">IF(ISNUMBER(F21)=TRUE(),F21,F14)</f>
      </c>
      <c r="G35" s="605" t="n">
        <f aca="false">IF(ISNUMBER(G21)=TRUE(),G21,G14)</f>
      </c>
      <c r="H35" s="605" t="n">
        <f aca="false">IF(ISNUMBER(H21)=TRUE(),H21,H14)</f>
      </c>
      <c r="I35" s="605" t="n">
        <f aca="false">IF(ISNUMBER(I21)=TRUE(),I21,I14)</f>
      </c>
      <c r="J35" s="605" t="n">
        <f aca="false">IF(ISNUMBER(J21)=TRUE(),J21,J14)</f>
      </c>
      <c r="K35" s="605" t="n">
        <f aca="false">IF(ISNUMBER(K21)=TRUE(),K21,K14)</f>
      </c>
      <c r="L35" s="605" t="n">
        <f aca="false">IF(ISNUMBER(L21)=TRUE(),L21,L14)</f>
      </c>
      <c r="M35" s="605" t="n">
        <f aca="false">IF(ISNUMBER(M21)=TRUE(),M21,M14)</f>
      </c>
      <c r="N35" s="605" t="n">
        <f aca="false">IF(ISNUMBER(N21)=TRUE(),N21,N14)</f>
      </c>
      <c r="O35" s="605" t="n">
        <f aca="false">IF(ISNUMBER(O21)=TRUE(),O21,O14)</f>
      </c>
      <c r="P35" s="605" t="n">
        <f aca="false">IF(ISNUMBER(P21)=TRUE(),P21,P14)</f>
      </c>
      <c r="Q35" s="605" t="n">
        <f aca="false">IF(ISNUMBER(Q21)=TRUE(),Q21,Q14)</f>
      </c>
      <c r="R35" s="605" t="n">
        <f aca="false">IF(ISNUMBER(R21)=TRUE(),R21,R14)</f>
      </c>
      <c r="S35" s="605" t="n">
        <f aca="false">IF(ISNUMBER(S21)=TRUE(),S21,S14)</f>
      </c>
      <c r="T35" s="605" t="n">
        <f aca="false">IF(ISNUMBER(T21)=TRUE(),T21,T14)</f>
      </c>
      <c r="U35" s="605" t="n">
        <f aca="false">IF(ISNUMBER(U21)=TRUE(),U21,U14)</f>
      </c>
      <c r="V35" s="605" t="n">
        <f aca="false">IF(ISNUMBER(V21)=TRUE(),V21,V14)</f>
      </c>
      <c r="W35" s="605" t="n">
        <f aca="false">IF(ISNUMBER(W21)=TRUE(),W21,W14)</f>
      </c>
      <c r="X35" s="605" t="n">
        <f aca="false">IF(ISNUMBER(X21)=TRUE(),X21,X14)</f>
      </c>
      <c r="Y35" s="605" t="n">
        <f aca="false">IF(ISNUMBER(Y21)=TRUE(),Y21,Y14)</f>
      </c>
      <c r="Z35" s="605" t="n">
        <f aca="false">IF(ISNUMBER(Z21)=TRUE(),Z21,Z14)</f>
      </c>
      <c r="AA35" s="605" t="n">
        <f aca="false">IF(ISNUMBER(AA21)=TRUE(),AA21,AA14)</f>
      </c>
      <c r="AB35" s="605" t="n">
        <f aca="false">IF(ISNUMBER(AB21)=TRUE(),AB21,AB14)</f>
      </c>
      <c r="AC35" s="605" t="n">
        <f aca="false">IF(ISNUMBER(AC21)=TRUE(),AC21,AC14)</f>
      </c>
      <c r="AD35" s="605" t="n">
        <f aca="false">IF(ISNUMBER(AD21)=TRUE(),AD21,AD14)</f>
      </c>
      <c r="AE35" s="605" t="n">
        <f aca="false">IF(ISNUMBER(AE21)=TRUE(),AE21,AE14)</f>
      </c>
      <c r="AF35" s="605" t="n">
        <f aca="false">IF(ISNUMBER(AF21)=TRUE(),AF21,AF14)</f>
      </c>
      <c r="AG35" s="605" t="n">
        <f aca="false">IF(ISNUMBER(AG21)=TRUE(),AG21,AG14)</f>
      </c>
      <c r="AH35" s="605" t="n">
        <f aca="false">IF(ISNUMBER(AH21)=TRUE(),AH21,AH14)</f>
      </c>
      <c r="AI35" s="605" t="n">
        <f aca="false">IF(ISNUMBER(AI21)=TRUE(),AI21,AI14)</f>
      </c>
      <c r="AJ35" s="605" t="n">
        <f aca="false">IF(ISNUMBER(AJ21)=TRUE(),AJ21,AJ14)</f>
      </c>
      <c r="AK35" s="605" t="str">
        <f aca="false">IF(ISNUMBER(AK21)=TRUE(),AK21,AK14)</f>
      </c>
      <c r="AL35" s="605" t="str">
        <f aca="false">IF(ISNUMBER(AL21)=TRUE(),AL21,AL14)</f>
      </c>
      <c r="AM35" s="605" t="str">
        <f aca="false">IF(ISNUMBER(AM21)=TRUE(),AM21,AM14)</f>
      </c>
      <c r="AN35" s="605" t="str">
        <f aca="false">IF(ISNUMBER(AN21)=TRUE(),AN21,AN14)</f>
      </c>
      <c r="AO35" s="605" t="str">
        <f aca="false">IF(ISNUMBER(AO21)=TRUE(),AO21,AO14)</f>
      </c>
      <c r="AP35" s="605" t="str">
        <f aca="false">IF(ISNUMBER(AP21)=TRUE(),AP21,AP14)</f>
      </c>
      <c r="AQ35" s="605" t="str">
        <f aca="false">IF(ISNUMBER(AQ21)=TRUE(),AQ21,AQ14)</f>
      </c>
      <c r="AR35" s="605" t="str">
        <f aca="false">IF(ISNUMBER(AR21)=TRUE(),AR21,AR14)</f>
      </c>
      <c r="AS35" s="605" t="str">
        <f aca="false">IF(ISNUMBER(AS21)=TRUE(),AS21,AS14)</f>
      </c>
      <c r="AT35" s="605" t="str">
        <f aca="false">IF(ISNUMBER(AT21)=TRUE(),AT21,AT14)</f>
      </c>
      <c r="AU35" s="605" t="str">
        <f aca="false">IF(ISNUMBER(AU21)=TRUE(),AU21,AU14)</f>
      </c>
      <c r="AV35" s="605" t="str">
        <f aca="false">IF(ISNUMBER(AV21)=TRUE(),AV21,AV14)</f>
      </c>
      <c r="AW35" s="605" t="str">
        <f aca="false">IF(ISNUMBER(AW21)=TRUE(),AW21,AW14)</f>
      </c>
      <c r="AX35" s="605" t="str">
        <f aca="false">IF(ISNUMBER(AX21)=TRUE(),AX21,AX14)</f>
      </c>
      <c r="AY35" s="605" t="str">
        <f aca="false">IF(ISNUMBER(AY21)=TRUE(),AY21,AY14)</f>
      </c>
      <c r="AZ35" s="605" t="str">
        <f aca="false">IF(ISNUMBER(AZ21)=TRUE(),AZ21,AZ14)</f>
      </c>
      <c r="BA35" s="605" t="str">
        <f aca="false">IF(ISNUMBER(BA21)=TRUE(),BA21,BA14)</f>
      </c>
      <c r="BB35" s="605" t="str">
        <f aca="false">IF(ISNUMBER(BB21)=TRUE(),BB21,BB14)</f>
      </c>
      <c r="BC35" s="605" t="str">
        <f aca="false">IF(ISNUMBER(BC21)=TRUE(),BC21,BC14)</f>
      </c>
      <c r="BD35" s="605" t="str">
        <f aca="false">IF(ISNUMBER(BD21)=TRUE(),BD21,BD14)</f>
      </c>
      <c r="BE35" s="605" t="str">
        <f aca="false">IF(ISNUMBER(BE21)=TRUE(),BE21,BE14)</f>
      </c>
      <c r="BF35" s="605" t="str">
        <f aca="false">IF(ISNUMBER(BF21)=TRUE(),BF21,BF14)</f>
      </c>
      <c r="BG35" s="605" t="str">
        <f aca="false">IF(ISNUMBER(BG21)=TRUE(),BG21,BG14)</f>
      </c>
      <c r="BH35" s="605" t="str">
        <f aca="false">IF(ISNUMBER(BH21)=TRUE(),BH21,BH14)</f>
      </c>
      <c r="BI35" s="605" t="str">
        <f aca="false">IF(ISNUMBER(BI21)=TRUE(),BI21,BI14)</f>
      </c>
      <c r="BJ35" s="605" t="str">
        <f aca="false">IF(ISNUMBER(BJ21)=TRUE(),BJ21,BJ14)</f>
      </c>
      <c r="BK35" s="605" t="str">
        <f aca="false">IF(ISNUMBER(BK21)=TRUE(),BK21,BK14)</f>
      </c>
      <c r="BL35" s="605" t="str">
        <f aca="false">IF(ISNUMBER(BL21)=TRUE(),BL21,BL14)</f>
      </c>
      <c r="BM35" s="605" t="str">
        <f aca="false">IF(ISNUMBER(BM21)=TRUE(),BM21,BM14)</f>
      </c>
      <c r="BN35" s="605" t="str">
        <f aca="false">IF(ISNUMBER(BN21)=TRUE(),BN21,BN14)</f>
      </c>
      <c r="BO35" s="605" t="str">
        <f aca="false">IF(ISNUMBER(BO21)=TRUE(),BO21,BO14)</f>
      </c>
      <c r="BP35" s="605" t="str">
        <f aca="false">IF(ISNUMBER(BP21)=TRUE(),BP21,BP14)</f>
      </c>
      <c r="BQ35" s="605" t="str">
        <f aca="false">IF(ISNUMBER(BQ21)=TRUE(),BQ21,BQ14)</f>
      </c>
      <c r="BR35" s="605" t="str">
        <f aca="false">IF(ISNUMBER(BR21)=TRUE(),BR21,BR14)</f>
      </c>
      <c r="BS35" s="605" t="str">
        <f aca="false">IF(ISNUMBER(BS21)=TRUE(),BS21,BS14)</f>
      </c>
    </row>
    <row r="36" customFormat="false" ht="15.75" hidden="false" customHeight="false" outlineLevel="0" collapsed="false">
      <c r="C36" s="560" t="s">
        <v>258</v>
      </c>
      <c r="D36" s="620" t="s">
        <v>100</v>
      </c>
      <c r="E36" s="606" t="n">
        <f aca="false">IF(ISNUMBER(E18+IF(ISNUMBER(E15)=TRUE(),E15,E20)),E18+IF(ISNUMBER(E15)=TRUE(),E15,E20),".")</f>
      </c>
      <c r="F36" s="606" t="n">
        <f aca="false">F18+IF(ISNUMBER(F15)=TRUE(),F15,F20)</f>
      </c>
      <c r="G36" s="606" t="n">
        <f aca="false">G18+IF(ISNUMBER(G15)=TRUE(),G15,G20)</f>
      </c>
      <c r="H36" s="606" t="n">
        <f aca="false">H18+IF(ISNUMBER(H15)=TRUE(),H15,H20)</f>
      </c>
      <c r="I36" s="606" t="n">
        <f aca="false">I18+IF(ISNUMBER(I15)=TRUE(),I15,I20)</f>
      </c>
      <c r="J36" s="606" t="n">
        <f aca="false">J18+IF(ISNUMBER(J15)=TRUE(),J15,J20)</f>
      </c>
      <c r="K36" s="606" t="n">
        <f aca="false">K18+IF(ISNUMBER(K15)=TRUE(),K15,K20)</f>
      </c>
      <c r="L36" s="606" t="n">
        <f aca="false">L18+IF(ISNUMBER(L15)=TRUE(),L15,L20)</f>
      </c>
      <c r="M36" s="606" t="n">
        <f aca="false">M18+IF(ISNUMBER(M15)=TRUE(),M15,M20)</f>
      </c>
      <c r="N36" s="606" t="n">
        <f aca="false">N18+IF(ISNUMBER(N15)=TRUE(),N15,N20)</f>
      </c>
      <c r="O36" s="606" t="n">
        <f aca="false">O18+IF(ISNUMBER(O15)=TRUE(),O15,O20)</f>
      </c>
      <c r="P36" s="606" t="n">
        <f aca="false">P18+IF(ISNUMBER(P15)=TRUE(),P15,P20)</f>
      </c>
      <c r="Q36" s="606" t="n">
        <f aca="false">Q18+IF(ISNUMBER(Q15)=TRUE(),Q15,Q20)</f>
      </c>
      <c r="R36" s="606" t="n">
        <f aca="false">R18+IF(ISNUMBER(R15)=TRUE(),R15,R20)</f>
      </c>
      <c r="S36" s="606" t="n">
        <f aca="false">S18+IF(ISNUMBER(S15)=TRUE(),S15,S20)</f>
      </c>
      <c r="T36" s="606" t="n">
        <f aca="false">T18+IF(ISNUMBER(T15)=TRUE(),T15,T20)</f>
      </c>
      <c r="U36" s="606" t="n">
        <f aca="false">U18+IF(ISNUMBER(U15)=TRUE(),U15,U20)</f>
      </c>
      <c r="V36" s="606" t="n">
        <f aca="false">V18+IF(ISNUMBER(V15)=TRUE(),V15,V20)</f>
      </c>
      <c r="W36" s="606" t="n">
        <f aca="false">W18+IF(ISNUMBER(W15)=TRUE(),W15,W20)</f>
      </c>
      <c r="X36" s="606" t="n">
        <f aca="false">X18+IF(ISNUMBER(X15)=TRUE(),X15,X20)</f>
      </c>
      <c r="Y36" s="606" t="n">
        <f aca="false">Y18+IF(ISNUMBER(Y15)=TRUE(),Y15,Y20)</f>
      </c>
      <c r="Z36" s="606" t="n">
        <f aca="false">Z18+IF(ISNUMBER(Z15)=TRUE(),Z15,Z20)</f>
      </c>
      <c r="AA36" s="606" t="n">
        <f aca="false">AA18+IF(ISNUMBER(AA15)=TRUE(),AA15,AA20)</f>
      </c>
      <c r="AB36" s="606" t="n">
        <f aca="false">AB18+IF(ISNUMBER(AB15)=TRUE(),AB15,AB20)</f>
      </c>
      <c r="AC36" s="606" t="n">
        <f aca="false">AC18+IF(ISNUMBER(AC15)=TRUE(),AC15,AC20)</f>
      </c>
      <c r="AD36" s="606" t="n">
        <f aca="false">AD18+IF(ISNUMBER(AD15)=TRUE(),AD15,AD20)</f>
      </c>
      <c r="AE36" s="606" t="n">
        <f aca="false">AE18+IF(ISNUMBER(AE15)=TRUE(),AE15,AE20)</f>
      </c>
      <c r="AF36" s="606" t="n">
        <f aca="false">AF18+IF(ISNUMBER(AF15)=TRUE(),AF15,AF20)</f>
      </c>
      <c r="AG36" s="606" t="n">
        <f aca="false">AG18+IF(ISNUMBER(AG15)=TRUE(),AG15,AG20)</f>
      </c>
      <c r="AH36" s="606" t="n">
        <f aca="false">AH18+IF(ISNUMBER(AH15)=TRUE(),AH15,AH20)</f>
      </c>
      <c r="AI36" s="606" t="n">
        <f aca="false">AI18+IF(ISNUMBER(AI15)=TRUE(),AI15,AI20)</f>
      </c>
      <c r="AJ36" s="606" t="e">
        <f aca="false">AJ18+IF(ISNUMBER(AJ15)=TRUE(),AJ15,AJ20)</f>
      </c>
      <c r="AK36" s="606" t="e">
        <f aca="false">AK18+IF(ISNUMBER(AK15)=TRUE(),AK15,AK20)</f>
      </c>
      <c r="AL36" s="606" t="e">
        <f aca="false">AL18+IF(ISNUMBER(AL15)=TRUE(),AL15,AL20)</f>
      </c>
      <c r="AM36" s="606" t="e">
        <f aca="false">AM18+IF(ISNUMBER(AM15)=TRUE(),AM15,AM20)</f>
      </c>
      <c r="AN36" s="606" t="e">
        <f aca="false">AN18+IF(ISNUMBER(AN15)=TRUE(),AN15,AN20)</f>
      </c>
      <c r="AO36" s="606" t="e">
        <f aca="false">AO18+IF(ISNUMBER(AO15)=TRUE(),AO15,AO20)</f>
      </c>
      <c r="AP36" s="606" t="e">
        <f aca="false">AP18+IF(ISNUMBER(AP15)=TRUE(),AP15,AP20)</f>
      </c>
      <c r="AQ36" s="606" t="e">
        <f aca="false">AQ18+IF(ISNUMBER(AQ15)=TRUE(),AQ15,AQ20)</f>
      </c>
      <c r="AR36" s="606" t="e">
        <f aca="false">AR18+IF(ISNUMBER(AR15)=TRUE(),AR15,AR20)</f>
      </c>
      <c r="AS36" s="606" t="e">
        <f aca="false">AS18+IF(ISNUMBER(AS15)=TRUE(),AS15,AS20)</f>
      </c>
      <c r="AT36" s="606" t="e">
        <f aca="false">AT18+IF(ISNUMBER(AT15)=TRUE(),AT15,AT20)</f>
      </c>
      <c r="AU36" s="606" t="e">
        <f aca="false">AU18+IF(ISNUMBER(AU15)=TRUE(),AU15,AU20)</f>
      </c>
      <c r="AV36" s="606" t="e">
        <f aca="false">AV18+IF(ISNUMBER(AV15)=TRUE(),AV15,AV20)</f>
      </c>
      <c r="AW36" s="606" t="e">
        <f aca="false">AW18+IF(ISNUMBER(AW15)=TRUE(),AW15,AW20)</f>
      </c>
      <c r="AX36" s="606" t="e">
        <f aca="false">AX18+IF(ISNUMBER(AX15)=TRUE(),AX15,AX20)</f>
      </c>
      <c r="AY36" s="606" t="e">
        <f aca="false">AY18+IF(ISNUMBER(AY15)=TRUE(),AY15,AY20)</f>
      </c>
      <c r="AZ36" s="606" t="e">
        <f aca="false">AZ18+IF(ISNUMBER(AZ15)=TRUE(),AZ15,AZ20)</f>
      </c>
      <c r="BA36" s="606" t="e">
        <f aca="false">BA18+IF(ISNUMBER(BA15)=TRUE(),BA15,BA20)</f>
      </c>
      <c r="BB36" s="606" t="e">
        <f aca="false">BB18+IF(ISNUMBER(BB15)=TRUE(),BB15,BB20)</f>
      </c>
      <c r="BC36" s="606" t="e">
        <f aca="false">BC18+IF(ISNUMBER(BC15)=TRUE(),BC15,BC20)</f>
      </c>
      <c r="BD36" s="606" t="e">
        <f aca="false">BD18+IF(ISNUMBER(BD15)=TRUE(),BD15,BD20)</f>
      </c>
      <c r="BE36" s="606" t="e">
        <f aca="false">BE18+IF(ISNUMBER(BE15)=TRUE(),BE15,BE20)</f>
      </c>
      <c r="BF36" s="606" t="e">
        <f aca="false">BF18+IF(ISNUMBER(BF15)=TRUE(),BF15,BF20)</f>
      </c>
      <c r="BG36" s="606" t="e">
        <f aca="false">BG18+IF(ISNUMBER(BG15)=TRUE(),BG15,BG20)</f>
      </c>
      <c r="BH36" s="606" t="e">
        <f aca="false">BH18+IF(ISNUMBER(BH15)=TRUE(),BH15,BH20)</f>
      </c>
      <c r="BI36" s="606" t="e">
        <f aca="false">BI18+IF(ISNUMBER(BI15)=TRUE(),BI15,BI20)</f>
      </c>
      <c r="BJ36" s="606" t="e">
        <f aca="false">BJ18+IF(ISNUMBER(BJ15)=TRUE(),BJ15,BJ20)</f>
      </c>
      <c r="BK36" s="606" t="e">
        <f aca="false">BK18+IF(ISNUMBER(BK15)=TRUE(),BK15,BK20)</f>
      </c>
      <c r="BL36" s="606" t="e">
        <f aca="false">BL18+IF(ISNUMBER(BL15)=TRUE(),BL15,BL20)</f>
      </c>
      <c r="BM36" s="606" t="e">
        <f aca="false">BM18+IF(ISNUMBER(BM15)=TRUE(),BM15,BM20)</f>
      </c>
      <c r="BN36" s="606" t="e">
        <f aca="false">BN18+IF(ISNUMBER(BN15)=TRUE(),BN15,BN20)</f>
      </c>
      <c r="BO36" s="606" t="e">
        <f aca="false">BO18+IF(ISNUMBER(BO15)=TRUE(),BO15,BO20)</f>
      </c>
      <c r="BP36" s="606" t="e">
        <f aca="false">BP18+IF(ISNUMBER(BP15)=TRUE(),BP15,BP20)</f>
      </c>
      <c r="BQ36" s="606" t="e">
        <f aca="false">BQ18+IF(ISNUMBER(BQ15)=TRUE(),BQ15,BQ20)</f>
      </c>
      <c r="BR36" s="606" t="e">
        <f aca="false">BR18+IF(ISNUMBER(BR15)=TRUE(),BR15,BR20)</f>
      </c>
      <c r="BS36" s="606" t="e">
        <f aca="false">BS18+IF(ISNUMBER(BS15)=TRUE(),BS15,BS20)</f>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c>
    </row>
    <row r="40" customFormat="false" ht="15.75" hidden="false" customHeight="false" outlineLevel="0" collapsed="false">
      <c r="B40" s="496"/>
      <c r="C40" s="524" t="s">
        <v>1553</v>
      </c>
      <c r="D40" s="512"/>
      <c r="E40" s="504" t="n">
        <f aca="false">IF(InputDataA_GeneralAssumptions!$F$133="Automatic",InputDataA_GeneralAssumptions!I150,"Not an input")</f>
      </c>
      <c r="F40" s="504" t="n">
        <f aca="false">IF(InputDataA_GeneralAssumptions!$F$133="Automatic",InputDataA_GeneralAssumptions!J150,"Not an input")</f>
      </c>
      <c r="G40" s="504" t="n">
        <f aca="false">IF(InputDataA_GeneralAssumptions!$F$133="Automatic",InputDataA_GeneralAssumptions!K150,"Not an input")</f>
      </c>
      <c r="H40" s="504" t="n">
        <f aca="false">IF(InputDataA_GeneralAssumptions!$F$133="Automatic",InputDataA_GeneralAssumptions!L150,"Not an input")</f>
      </c>
      <c r="I40" s="504" t="n">
        <f aca="false">IF(InputDataA_GeneralAssumptions!$F$133="Automatic",InputDataA_GeneralAssumptions!M150,"Not an input")</f>
      </c>
      <c r="J40" s="504" t="n">
        <f aca="false">IF(InputDataA_GeneralAssumptions!$F$133="Automatic",InputDataA_GeneralAssumptions!N150,"Not an input")</f>
      </c>
      <c r="K40" s="504" t="n">
        <f aca="false">IF(InputDataA_GeneralAssumptions!$F$133="Automatic",InputDataA_GeneralAssumptions!O150,"Not an input")</f>
      </c>
      <c r="L40" s="504" t="n">
        <f aca="false">IF(InputDataA_GeneralAssumptions!$F$133="Automatic",InputDataA_GeneralAssumptions!P150,"Not an input")</f>
      </c>
      <c r="M40" s="504" t="n">
        <f aca="false">IF(InputDataA_GeneralAssumptions!$F$133="Automatic",InputDataA_GeneralAssumptions!Q150,"Not an input")</f>
      </c>
      <c r="N40" s="504" t="n">
        <f aca="false">IF(InputDataA_GeneralAssumptions!$F$133="Automatic",InputDataA_GeneralAssumptions!R150,"Not an input")</f>
      </c>
      <c r="O40" s="504" t="n">
        <f aca="false">IF(InputDataA_GeneralAssumptions!$F$133="Automatic",InputDataA_GeneralAssumptions!S150,"Not an input")</f>
      </c>
      <c r="P40" s="504" t="n">
        <f aca="false">IF(InputDataA_GeneralAssumptions!$F$133="Automatic",InputDataA_GeneralAssumptions!T150,"Not an input")</f>
      </c>
      <c r="Q40" s="504" t="n">
        <f aca="false">IF(InputDataA_GeneralAssumptions!$F$133="Automatic",InputDataA_GeneralAssumptions!U150,"Not an input")</f>
      </c>
      <c r="R40" s="504" t="n">
        <f aca="false">IF(InputDataA_GeneralAssumptions!$F$133="Automatic",InputDataA_GeneralAssumptions!V150,"Not an input")</f>
      </c>
      <c r="S40" s="504" t="n">
        <f aca="false">IF(InputDataA_GeneralAssumptions!$F$133="Automatic",InputDataA_GeneralAssumptions!W150,"Not an input")</f>
      </c>
      <c r="T40" s="504" t="n">
        <f aca="false">IF(InputDataA_GeneralAssumptions!$F$133="Automatic",InputDataA_GeneralAssumptions!X150,"Not an input")</f>
      </c>
      <c r="U40" s="504" t="n">
        <f aca="false">IF(InputDataA_GeneralAssumptions!$F$133="Automatic",InputDataA_GeneralAssumptions!Y150,"Not an input")</f>
      </c>
      <c r="V40" s="504" t="n">
        <f aca="false">IF(InputDataA_GeneralAssumptions!$F$133="Automatic",InputDataA_GeneralAssumptions!Z150,"Not an input")</f>
      </c>
      <c r="W40" s="504" t="n">
        <f aca="false">IF(InputDataA_GeneralAssumptions!$F$133="Automatic",InputDataA_GeneralAssumptions!AA150,"Not an input")</f>
      </c>
      <c r="X40" s="504" t="n">
        <f aca="false">IF(InputDataA_GeneralAssumptions!$F$133="Automatic",InputDataA_GeneralAssumptions!AB150,"Not an input")</f>
      </c>
      <c r="Y40" s="504" t="n">
        <f aca="false">IF(InputDataA_GeneralAssumptions!$F$133="Automatic",InputDataA_GeneralAssumptions!AC150,"Not an input")</f>
      </c>
      <c r="Z40" s="504" t="n">
        <f aca="false">IF(InputDataA_GeneralAssumptions!$F$133="Automatic",InputDataA_GeneralAssumptions!AD150,"Not an input")</f>
      </c>
      <c r="AA40" s="504" t="n">
        <f aca="false">IF(InputDataA_GeneralAssumptions!$F$133="Automatic",InputDataA_GeneralAssumptions!AE150,"Not an input")</f>
      </c>
      <c r="AB40" s="504" t="n">
        <f aca="false">IF(InputDataA_GeneralAssumptions!$F$133="Automatic",InputDataA_GeneralAssumptions!AF150,"Not an input")</f>
      </c>
      <c r="AC40" s="504" t="n">
        <f aca="false">IF(InputDataA_GeneralAssumptions!$F$133="Automatic",InputDataA_GeneralAssumptions!AG150,"Not an input")</f>
      </c>
      <c r="AD40" s="504" t="n">
        <f aca="false">IF(InputDataA_GeneralAssumptions!$F$133="Automatic",InputDataA_GeneralAssumptions!AH150,"Not an input")</f>
      </c>
      <c r="AE40" s="504" t="n">
        <f aca="false">IF(InputDataA_GeneralAssumptions!$F$133="Automatic",InputDataA_GeneralAssumptions!AI150,"Not an input")</f>
      </c>
      <c r="AF40" s="504" t="n">
        <f aca="false">IF(InputDataA_GeneralAssumptions!$F$133="Automatic",InputDataA_GeneralAssumptions!AJ150,"Not an input")</f>
      </c>
      <c r="AG40" s="504" t="n">
        <f aca="false">IF(InputDataA_GeneralAssumptions!$F$133="Automatic",InputDataA_GeneralAssumptions!AK150,"Not an input")</f>
      </c>
      <c r="AH40" s="504" t="n">
        <f aca="false">IF(InputDataA_GeneralAssumptions!$F$133="Automatic",InputDataA_GeneralAssumptions!AL150,"Not an input")</f>
      </c>
      <c r="AI40" s="504" t="n">
        <f aca="false">IF(InputDataA_GeneralAssumptions!$F$133="Automatic",InputDataA_GeneralAssumptions!AM150,"Not an input")</f>
      </c>
      <c r="AJ40" s="504" t="n">
        <f aca="false">IF(InputDataA_GeneralAssumptions!$F$133="Automatic",InputDataA_GeneralAssumptions!AN150,"Not an input")</f>
      </c>
      <c r="AK40" s="504" t="n">
        <f aca="false">IF(InputDataA_GeneralAssumptions!$F$133="Automatic",InputDataA_GeneralAssumptions!AO150,"Not an input")</f>
      </c>
      <c r="AL40" s="504" t="n">
        <f aca="false">IF(InputDataA_GeneralAssumptions!$F$133="Automatic",InputDataA_GeneralAssumptions!AP150,"Not an input")</f>
      </c>
      <c r="AM40" s="504" t="n">
        <f aca="false">IF(InputDataA_GeneralAssumptions!$F$133="Automatic",InputDataA_GeneralAssumptions!AQ150,"Not an input")</f>
      </c>
      <c r="AN40" s="504" t="n">
        <f aca="false">IF(InputDataA_GeneralAssumptions!$F$133="Automatic",InputDataA_GeneralAssumptions!AR150,"Not an input")</f>
      </c>
      <c r="AO40" s="504" t="n">
        <f aca="false">IF(InputDataA_GeneralAssumptions!$F$133="Automatic",InputDataA_GeneralAssumptions!AS150,"Not an input")</f>
      </c>
      <c r="AP40" s="504" t="n">
        <f aca="false">IF(InputDataA_GeneralAssumptions!$F$133="Automatic",InputDataA_GeneralAssumptions!AT150,"Not an input")</f>
      </c>
      <c r="AQ40" s="504" t="n">
        <f aca="false">IF(InputDataA_GeneralAssumptions!$F$133="Automatic",InputDataA_GeneralAssumptions!AU150,"Not an input")</f>
      </c>
      <c r="AR40" s="504" t="n">
        <f aca="false">IF(InputDataA_GeneralAssumptions!$F$133="Automatic",InputDataA_GeneralAssumptions!AV150,"Not an input")</f>
      </c>
      <c r="AS40" s="504" t="n">
        <f aca="false">IF(InputDataA_GeneralAssumptions!$F$133="Automatic",InputDataA_GeneralAssumptions!AW150,"Not an input")</f>
      </c>
      <c r="AT40" s="504" t="n">
        <f aca="false">IF(InputDataA_GeneralAssumptions!$F$133="Automatic",InputDataA_GeneralAssumptions!AX150,"Not an input")</f>
      </c>
      <c r="AU40" s="504" t="n">
        <f aca="false">IF(InputDataA_GeneralAssumptions!$F$133="Automatic",InputDataA_GeneralAssumptions!AY150,"Not an input")</f>
      </c>
      <c r="AV40" s="504" t="n">
        <f aca="false">IF(InputDataA_GeneralAssumptions!$F$133="Automatic",InputDataA_GeneralAssumptions!AZ150,"Not an input")</f>
      </c>
      <c r="AW40" s="504" t="n">
        <f aca="false">IF(InputDataA_GeneralAssumptions!$F$133="Automatic",InputDataA_GeneralAssumptions!BA150,"Not an input")</f>
      </c>
      <c r="AX40" s="504" t="n">
        <f aca="false">IF(InputDataA_GeneralAssumptions!$F$133="Automatic",InputDataA_GeneralAssumptions!BB150,"Not an input")</f>
      </c>
      <c r="AY40" s="504" t="n">
        <f aca="false">IF(InputDataA_GeneralAssumptions!$F$133="Automatic",InputDataA_GeneralAssumptions!BC150,"Not an input")</f>
      </c>
      <c r="AZ40" s="504" t="n">
        <f aca="false">IF(InputDataA_GeneralAssumptions!$F$133="Automatic",InputDataA_GeneralAssumptions!BD150,"Not an input")</f>
      </c>
      <c r="BA40" s="504" t="n">
        <f aca="false">IF(InputDataA_GeneralAssumptions!$F$133="Automatic",InputDataA_GeneralAssumptions!BE150,"Not an input")</f>
      </c>
      <c r="BB40" s="504" t="n">
        <f aca="false">IF(InputDataA_GeneralAssumptions!$F$133="Automatic",InputDataA_GeneralAssumptions!BF150,"Not an input")</f>
      </c>
      <c r="BC40" s="504" t="n">
        <f aca="false">IF(InputDataA_GeneralAssumptions!$F$133="Automatic",InputDataA_GeneralAssumptions!BG150,"Not an input")</f>
      </c>
      <c r="BD40" s="504" t="n">
        <f aca="false">IF(InputDataA_GeneralAssumptions!$F$133="Automatic",InputDataA_GeneralAssumptions!BH150,"Not an input")</f>
      </c>
      <c r="BE40" s="504" t="n">
        <f aca="false">IF(InputDataA_GeneralAssumptions!$F$133="Automatic",InputDataA_GeneralAssumptions!BI150,"Not an input")</f>
      </c>
      <c r="BF40" s="504" t="n">
        <f aca="false">IF(InputDataA_GeneralAssumptions!$F$133="Automatic",InputDataA_GeneralAssumptions!BJ150,"Not an input")</f>
      </c>
      <c r="BG40" s="504" t="n">
        <f aca="false">IF(InputDataA_GeneralAssumptions!$F$133="Automatic",InputDataA_GeneralAssumptions!BK150,"Not an input")</f>
      </c>
      <c r="BH40" s="504" t="n">
        <f aca="false">IF(InputDataA_GeneralAssumptions!$F$133="Automatic",InputDataA_GeneralAssumptions!BL150,"Not an input")</f>
      </c>
      <c r="BI40" s="504" t="n">
        <f aca="false">IF(InputDataA_GeneralAssumptions!$F$133="Automatic",InputDataA_GeneralAssumptions!BM150,"Not an input")</f>
      </c>
      <c r="BJ40" s="504" t="n">
        <f aca="false">IF(InputDataA_GeneralAssumptions!$F$133="Automatic",InputDataA_GeneralAssumptions!BN150,"Not an input")</f>
      </c>
      <c r="BK40" s="504" t="n">
        <f aca="false">IF(InputDataA_GeneralAssumptions!$F$133="Automatic",InputDataA_GeneralAssumptions!BO150,"Not an input")</f>
      </c>
      <c r="BL40" s="504" t="n">
        <f aca="false">IF(InputDataA_GeneralAssumptions!$F$133="Automatic",InputDataA_GeneralAssumptions!BP150,"Not an input")</f>
      </c>
      <c r="BM40" s="504" t="n">
        <f aca="false">IF(InputDataA_GeneralAssumptions!$F$133="Automatic",InputDataA_GeneralAssumptions!BQ150,"Not an input")</f>
      </c>
      <c r="BN40" s="504" t="n">
        <f aca="false">IF(InputDataA_GeneralAssumptions!$F$133="Automatic",InputDataA_GeneralAssumptions!BR150,"Not an input")</f>
      </c>
      <c r="BO40" s="504" t="n">
        <f aca="false">IF(InputDataA_GeneralAssumptions!$F$133="Automatic",InputDataA_GeneralAssumptions!BS150,"Not an input")</f>
      </c>
      <c r="BP40" s="504" t="n">
        <f aca="false">IF(InputDataA_GeneralAssumptions!$F$133="Automatic",InputDataA_GeneralAssumptions!BT150,"Not an input")</f>
      </c>
      <c r="BQ40" s="504" t="n">
        <f aca="false">IF(InputDataA_GeneralAssumptions!$F$133="Automatic",InputDataA_GeneralAssumptions!BU150,"Not an input")</f>
      </c>
      <c r="BR40" s="504" t="n">
        <f aca="false">IF(InputDataA_GeneralAssumptions!$F$133="Automatic",InputDataA_GeneralAssumptions!BV150,"Not an input")</f>
      </c>
      <c r="BS40" s="504" t="n">
        <f aca="false">IF(InputDataA_GeneralAssumptions!$F$133="Automatic",InputDataA_GeneralAssumptions!BW150,"Not an input")</f>
      </c>
    </row>
    <row r="41" customFormat="false" ht="15.75" hidden="false" customHeight="false" outlineLevel="0" collapsed="false">
      <c r="B41" s="496"/>
      <c r="C41" s="524" t="s">
        <v>1592</v>
      </c>
      <c r="D41" s="512" t="s">
        <v>1555</v>
      </c>
      <c r="E41" s="504" t="n">
        <f aca="false">IF(InputDataA_GeneralAssumptions!$F$133="Automatic",SQRT(2)*NORMSINV(0.5*(E40+1)),"Not an input")</f>
      </c>
      <c r="F41" s="504" t="n">
        <f aca="false">IF(InputDataA_GeneralAssumptions!$F$133="Automatic",SQRT(2)*NORMSINV(0.5*(F40+1)),"Not an input")</f>
      </c>
      <c r="G41" s="504" t="n">
        <f aca="false">IF(InputDataA_GeneralAssumptions!$F$133="Automatic",SQRT(2)*NORMSINV(0.5*(G40+1)),"Not an input")</f>
      </c>
      <c r="H41" s="504" t="n">
        <f aca="false">IF(InputDataA_GeneralAssumptions!$F$133="Automatic",SQRT(2)*NORMSINV(0.5*(H40+1)),"Not an input")</f>
      </c>
      <c r="I41" s="504" t="n">
        <f aca="false">IF(InputDataA_GeneralAssumptions!$F$133="Automatic",SQRT(2)*NORMSINV(0.5*(I40+1)),"Not an input")</f>
      </c>
      <c r="J41" s="504" t="n">
        <f aca="false">IF(InputDataA_GeneralAssumptions!$F$133="Automatic",SQRT(2)*NORMSINV(0.5*(J40+1)),"Not an input")</f>
      </c>
      <c r="K41" s="504" t="n">
        <f aca="false">IF(InputDataA_GeneralAssumptions!$F$133="Automatic",SQRT(2)*NORMSINV(0.5*(K40+1)),"Not an input")</f>
      </c>
      <c r="L41" s="504" t="n">
        <f aca="false">IF(InputDataA_GeneralAssumptions!$F$133="Automatic",SQRT(2)*NORMSINV(0.5*(L40+1)),"Not an input")</f>
      </c>
      <c r="M41" s="504" t="n">
        <f aca="false">IF(InputDataA_GeneralAssumptions!$F$133="Automatic",SQRT(2)*NORMSINV(0.5*(M40+1)),"Not an input")</f>
      </c>
      <c r="N41" s="504" t="n">
        <f aca="false">IF(InputDataA_GeneralAssumptions!$F$133="Automatic",SQRT(2)*NORMSINV(0.5*(N40+1)),"Not an input")</f>
      </c>
      <c r="O41" s="504" t="n">
        <f aca="false">IF(InputDataA_GeneralAssumptions!$F$133="Automatic",SQRT(2)*NORMSINV(0.5*(O40+1)),"Not an input")</f>
      </c>
      <c r="P41" s="504" t="n">
        <f aca="false">IF(InputDataA_GeneralAssumptions!$F$133="Automatic",SQRT(2)*NORMSINV(0.5*(P40+1)),"Not an input")</f>
      </c>
      <c r="Q41" s="504" t="n">
        <f aca="false">IF(InputDataA_GeneralAssumptions!$F$133="Automatic",SQRT(2)*NORMSINV(0.5*(Q40+1)),"Not an input")</f>
      </c>
      <c r="R41" s="504" t="n">
        <f aca="false">IF(InputDataA_GeneralAssumptions!$F$133="Automatic",SQRT(2)*NORMSINV(0.5*(R40+1)),"Not an input")</f>
      </c>
      <c r="S41" s="504" t="n">
        <f aca="false">IF(InputDataA_GeneralAssumptions!$F$133="Automatic",SQRT(2)*NORMSINV(0.5*(S40+1)),"Not an input")</f>
      </c>
      <c r="T41" s="504" t="n">
        <f aca="false">IF(InputDataA_GeneralAssumptions!$F$133="Automatic",SQRT(2)*NORMSINV(0.5*(T40+1)),"Not an input")</f>
      </c>
      <c r="U41" s="504" t="n">
        <f aca="false">IF(InputDataA_GeneralAssumptions!$F$133="Automatic",SQRT(2)*NORMSINV(0.5*(U40+1)),"Not an input")</f>
      </c>
      <c r="V41" s="504" t="n">
        <f aca="false">IF(InputDataA_GeneralAssumptions!$F$133="Automatic",SQRT(2)*NORMSINV(0.5*(V40+1)),"Not an input")</f>
      </c>
      <c r="W41" s="504" t="n">
        <f aca="false">IF(InputDataA_GeneralAssumptions!$F$133="Automatic",SQRT(2)*NORMSINV(0.5*(W40+1)),"Not an input")</f>
      </c>
      <c r="X41" s="504" t="n">
        <f aca="false">IF(InputDataA_GeneralAssumptions!$F$133="Automatic",SQRT(2)*NORMSINV(0.5*(X40+1)),"Not an input")</f>
      </c>
      <c r="Y41" s="504" t="n">
        <f aca="false">IF(InputDataA_GeneralAssumptions!$F$133="Automatic",SQRT(2)*NORMSINV(0.5*(Y40+1)),"Not an input")</f>
      </c>
      <c r="Z41" s="504" t="n">
        <f aca="false">IF(InputDataA_GeneralAssumptions!$F$133="Automatic",SQRT(2)*NORMSINV(0.5*(Z40+1)),"Not an input")</f>
      </c>
      <c r="AA41" s="504" t="n">
        <f aca="false">IF(InputDataA_GeneralAssumptions!$F$133="Automatic",SQRT(2)*NORMSINV(0.5*(AA40+1)),"Not an input")</f>
      </c>
      <c r="AB41" s="504" t="n">
        <f aca="false">IF(InputDataA_GeneralAssumptions!$F$133="Automatic",SQRT(2)*NORMSINV(0.5*(AB40+1)),"Not an input")</f>
      </c>
      <c r="AC41" s="504" t="n">
        <f aca="false">IF(InputDataA_GeneralAssumptions!$F$133="Automatic",SQRT(2)*NORMSINV(0.5*(AC40+1)),"Not an input")</f>
      </c>
      <c r="AD41" s="504" t="n">
        <f aca="false">IF(InputDataA_GeneralAssumptions!$F$133="Automatic",SQRT(2)*NORMSINV(0.5*(AD40+1)),"Not an input")</f>
      </c>
      <c r="AE41" s="504" t="n">
        <f aca="false">IF(InputDataA_GeneralAssumptions!$F$133="Automatic",SQRT(2)*NORMSINV(0.5*(AE40+1)),"Not an input")</f>
      </c>
      <c r="AF41" s="504" t="n">
        <f aca="false">IF(InputDataA_GeneralAssumptions!$F$133="Automatic",SQRT(2)*NORMSINV(0.5*(AF40+1)),"Not an input")</f>
      </c>
      <c r="AG41" s="504" t="n">
        <f aca="false">IF(InputDataA_GeneralAssumptions!$F$133="Automatic",SQRT(2)*NORMSINV(0.5*(AG40+1)),"Not an input")</f>
      </c>
      <c r="AH41" s="504" t="n">
        <f aca="false">IF(InputDataA_GeneralAssumptions!$F$133="Automatic",SQRT(2)*NORMSINV(0.5*(AH40+1)),"Not an input")</f>
      </c>
      <c r="AI41" s="504" t="n">
        <f aca="false">IF(InputDataA_GeneralAssumptions!$F$133="Automatic",SQRT(2)*NORMSINV(0.5*(AI40+1)),"Not an input")</f>
      </c>
      <c r="AJ41" s="504" t="n">
        <f aca="false">IF(InputDataA_GeneralAssumptions!$F$133="Automatic",SQRT(2)*NORMSINV(0.5*(AJ40+1)),"Not an input")</f>
      </c>
      <c r="AK41" s="504" t="n">
        <f aca="false">IF(InputDataA_GeneralAssumptions!$F$133="Automatic",SQRT(2)*NORMSINV(0.5*(AK40+1)),"Not an input")</f>
      </c>
      <c r="AL41" s="504" t="n">
        <f aca="false">IF(InputDataA_GeneralAssumptions!$F$133="Automatic",SQRT(2)*NORMSINV(0.5*(AL40+1)),"Not an input")</f>
      </c>
      <c r="AM41" s="504" t="n">
        <f aca="false">IF(InputDataA_GeneralAssumptions!$F$133="Automatic",SQRT(2)*NORMSINV(0.5*(AM40+1)),"Not an input")</f>
      </c>
      <c r="AN41" s="504" t="n">
        <f aca="false">IF(InputDataA_GeneralAssumptions!$F$133="Automatic",SQRT(2)*NORMSINV(0.5*(AN40+1)),"Not an input")</f>
      </c>
      <c r="AO41" s="504" t="n">
        <f aca="false">IF(InputDataA_GeneralAssumptions!$F$133="Automatic",SQRT(2)*NORMSINV(0.5*(AO40+1)),"Not an input")</f>
      </c>
      <c r="AP41" s="504" t="n">
        <f aca="false">IF(InputDataA_GeneralAssumptions!$F$133="Automatic",SQRT(2)*NORMSINV(0.5*(AP40+1)),"Not an input")</f>
      </c>
      <c r="AQ41" s="504" t="n">
        <f aca="false">IF(InputDataA_GeneralAssumptions!$F$133="Automatic",SQRT(2)*NORMSINV(0.5*(AQ40+1)),"Not an input")</f>
      </c>
      <c r="AR41" s="504" t="n">
        <f aca="false">IF(InputDataA_GeneralAssumptions!$F$133="Automatic",SQRT(2)*NORMSINV(0.5*(AR40+1)),"Not an input")</f>
      </c>
      <c r="AS41" s="504" t="n">
        <f aca="false">IF(InputDataA_GeneralAssumptions!$F$133="Automatic",SQRT(2)*NORMSINV(0.5*(AS40+1)),"Not an input")</f>
      </c>
      <c r="AT41" s="504" t="n">
        <f aca="false">IF(InputDataA_GeneralAssumptions!$F$133="Automatic",SQRT(2)*NORMSINV(0.5*(AT40+1)),"Not an input")</f>
      </c>
      <c r="AU41" s="504" t="n">
        <f aca="false">IF(InputDataA_GeneralAssumptions!$F$133="Automatic",SQRT(2)*NORMSINV(0.5*(AU40+1)),"Not an input")</f>
      </c>
      <c r="AV41" s="504" t="n">
        <f aca="false">IF(InputDataA_GeneralAssumptions!$F$133="Automatic",SQRT(2)*NORMSINV(0.5*(AV40+1)),"Not an input")</f>
      </c>
      <c r="AW41" s="504" t="n">
        <f aca="false">IF(InputDataA_GeneralAssumptions!$F$133="Automatic",SQRT(2)*NORMSINV(0.5*(AW40+1)),"Not an input")</f>
      </c>
      <c r="AX41" s="504" t="n">
        <f aca="false">IF(InputDataA_GeneralAssumptions!$F$133="Automatic",SQRT(2)*NORMSINV(0.5*(AX40+1)),"Not an input")</f>
      </c>
      <c r="AY41" s="504" t="n">
        <f aca="false">IF(InputDataA_GeneralAssumptions!$F$133="Automatic",SQRT(2)*NORMSINV(0.5*(AY40+1)),"Not an input")</f>
      </c>
      <c r="AZ41" s="504" t="n">
        <f aca="false">IF(InputDataA_GeneralAssumptions!$F$133="Automatic",SQRT(2)*NORMSINV(0.5*(AZ40+1)),"Not an input")</f>
      </c>
      <c r="BA41" s="504" t="n">
        <f aca="false">IF(InputDataA_GeneralAssumptions!$F$133="Automatic",SQRT(2)*NORMSINV(0.5*(BA40+1)),"Not an input")</f>
      </c>
      <c r="BB41" s="504" t="n">
        <f aca="false">IF(InputDataA_GeneralAssumptions!$F$133="Automatic",SQRT(2)*NORMSINV(0.5*(BB40+1)),"Not an input")</f>
      </c>
      <c r="BC41" s="504" t="n">
        <f aca="false">IF(InputDataA_GeneralAssumptions!$F$133="Automatic",SQRT(2)*NORMSINV(0.5*(BC40+1)),"Not an input")</f>
      </c>
      <c r="BD41" s="504" t="n">
        <f aca="false">IF(InputDataA_GeneralAssumptions!$F$133="Automatic",SQRT(2)*NORMSINV(0.5*(BD40+1)),"Not an input")</f>
      </c>
      <c r="BE41" s="504" t="n">
        <f aca="false">IF(InputDataA_GeneralAssumptions!$F$133="Automatic",SQRT(2)*NORMSINV(0.5*(BE40+1)),"Not an input")</f>
      </c>
      <c r="BF41" s="504" t="n">
        <f aca="false">IF(InputDataA_GeneralAssumptions!$F$133="Automatic",SQRT(2)*NORMSINV(0.5*(BF40+1)),"Not an input")</f>
      </c>
      <c r="BG41" s="504" t="n">
        <f aca="false">IF(InputDataA_GeneralAssumptions!$F$133="Automatic",SQRT(2)*NORMSINV(0.5*(BG40+1)),"Not an input")</f>
      </c>
      <c r="BH41" s="504" t="n">
        <f aca="false">IF(InputDataA_GeneralAssumptions!$F$133="Automatic",SQRT(2)*NORMSINV(0.5*(BH40+1)),"Not an input")</f>
      </c>
      <c r="BI41" s="504" t="n">
        <f aca="false">IF(InputDataA_GeneralAssumptions!$F$133="Automatic",SQRT(2)*NORMSINV(0.5*(BI40+1)),"Not an input")</f>
      </c>
      <c r="BJ41" s="504" t="n">
        <f aca="false">IF(InputDataA_GeneralAssumptions!$F$133="Automatic",SQRT(2)*NORMSINV(0.5*(BJ40+1)),"Not an input")</f>
      </c>
      <c r="BK41" s="504" t="n">
        <f aca="false">IF(InputDataA_GeneralAssumptions!$F$133="Automatic",SQRT(2)*NORMSINV(0.5*(BK40+1)),"Not an input")</f>
      </c>
      <c r="BL41" s="504" t="n">
        <f aca="false">IF(InputDataA_GeneralAssumptions!$F$133="Automatic",SQRT(2)*NORMSINV(0.5*(BL40+1)),"Not an input")</f>
      </c>
      <c r="BM41" s="504" t="n">
        <f aca="false">IF(InputDataA_GeneralAssumptions!$F$133="Automatic",SQRT(2)*NORMSINV(0.5*(BM40+1)),"Not an input")</f>
      </c>
      <c r="BN41" s="504" t="n">
        <f aca="false">IF(InputDataA_GeneralAssumptions!$F$133="Automatic",SQRT(2)*NORMSINV(0.5*(BN40+1)),"Not an input")</f>
      </c>
      <c r="BO41" s="504" t="n">
        <f aca="false">IF(InputDataA_GeneralAssumptions!$F$133="Automatic",SQRT(2)*NORMSINV(0.5*(BO40+1)),"Not an input")</f>
      </c>
      <c r="BP41" s="504" t="n">
        <f aca="false">IF(InputDataA_GeneralAssumptions!$F$133="Automatic",SQRT(2)*NORMSINV(0.5*(BP40+1)),"Not an input")</f>
      </c>
      <c r="BQ41" s="504" t="n">
        <f aca="false">IF(InputDataA_GeneralAssumptions!$F$133="Automatic",SQRT(2)*NORMSINV(0.5*(BQ40+1)),"Not an input")</f>
      </c>
      <c r="BR41" s="504" t="n">
        <f aca="false">IF(InputDataA_GeneralAssumptions!$F$133="Automatic",SQRT(2)*NORMSINV(0.5*(BR40+1)),"Not an input")</f>
      </c>
      <c r="BS41" s="504" t="n">
        <f aca="false">IF(InputDataA_GeneralAssumptions!$F$133="Automatic",SQRT(2)*NORMSINV(0.5*(BS40+1)),"Not an input")</f>
      </c>
    </row>
    <row r="42" customFormat="false" ht="15.75" hidden="false" customHeight="false" outlineLevel="0" collapsed="false">
      <c r="B42" s="496"/>
      <c r="C42" s="607" t="str">
        <f aca="false">IF($B$1=4,"GDP per capita target","Poverty Headcount Rate target")</f>
      </c>
      <c r="D42" s="512" t="s">
        <v>1593</v>
      </c>
      <c r="E42" s="608" t="n">
        <f aca="false">IF($B$1=4,E46,E50)</f>
      </c>
      <c r="F42" s="608" t="n">
        <f aca="false">IF($B$1=4,F46,F50)</f>
      </c>
      <c r="G42" s="608" t="n">
        <f aca="false">IF($B$1=4,G46,G50)</f>
      </c>
      <c r="H42" s="608" t="n">
        <f aca="false">IF($B$1=4,H46,H50)</f>
      </c>
      <c r="I42" s="608" t="n">
        <f aca="false">IF($B$1=4,I46,I50)</f>
      </c>
      <c r="J42" s="608" t="n">
        <f aca="false">IF($B$1=4,J46,J50)</f>
      </c>
      <c r="K42" s="608" t="n">
        <f aca="false">IF($B$1=4,K46,K50)</f>
      </c>
      <c r="L42" s="608" t="n">
        <f aca="false">IF($B$1=4,L46,L50)</f>
      </c>
      <c r="M42" s="608" t="n">
        <f aca="false">IF($B$1=4,M46,M50)</f>
      </c>
      <c r="N42" s="608" t="n">
        <f aca="false">IF($B$1=4,N46,N50)</f>
      </c>
      <c r="O42" s="608" t="n">
        <f aca="false">IF($B$1=4,O46,O50)</f>
      </c>
      <c r="P42" s="608" t="n">
        <f aca="false">IF($B$1=4,P46,P50)</f>
      </c>
      <c r="Q42" s="608" t="n">
        <f aca="false">IF($B$1=4,Q46,Q50)</f>
      </c>
      <c r="R42" s="608" t="n">
        <f aca="false">IF($B$1=4,R46,R50)</f>
      </c>
      <c r="S42" s="608" t="n">
        <f aca="false">IF($B$1=4,S46,S50)</f>
      </c>
      <c r="T42" s="608" t="n">
        <f aca="false">IF($B$1=4,T46,T50)</f>
      </c>
      <c r="U42" s="608" t="n">
        <f aca="false">IF($B$1=4,U46,U50)</f>
      </c>
      <c r="V42" s="608" t="n">
        <f aca="false">IF($B$1=4,V46,V50)</f>
      </c>
      <c r="W42" s="608" t="n">
        <f aca="false">IF($B$1=4,W46,W50)</f>
      </c>
      <c r="X42" s="608" t="n">
        <f aca="false">IF($B$1=4,X46,X50)</f>
      </c>
      <c r="Y42" s="608" t="n">
        <f aca="false">IF($B$1=4,Y46,Y50)</f>
      </c>
      <c r="Z42" s="608" t="n">
        <f aca="false">IF($B$1=4,Z46,Z50)</f>
      </c>
      <c r="AA42" s="608" t="n">
        <f aca="false">IF($B$1=4,AA46,AA50)</f>
      </c>
      <c r="AB42" s="608" t="n">
        <f aca="false">IF($B$1=4,AB46,AB50)</f>
      </c>
      <c r="AC42" s="608" t="n">
        <f aca="false">IF($B$1=4,AC46,AC50)</f>
      </c>
      <c r="AD42" s="608" t="n">
        <f aca="false">IF($B$1=4,AD46,AD50)</f>
      </c>
      <c r="AE42" s="608" t="n">
        <f aca="false">IF($B$1=4,AE46,AE50)</f>
      </c>
      <c r="AF42" s="608" t="n">
        <f aca="false">IF($B$1=4,AF46,AF50)</f>
      </c>
      <c r="AG42" s="608" t="n">
        <f aca="false">IF($B$1=4,AG46,AG50)</f>
      </c>
      <c r="AH42" s="608" t="n">
        <f aca="false">IF($B$1=4,AH46,AH50)</f>
      </c>
      <c r="AI42" s="608" t="n">
        <f aca="false">IF($B$1=4,AI46,AI50)</f>
      </c>
      <c r="AJ42" s="608" t="n">
        <f aca="false">IF($B$1=4,AJ46,AJ50)</f>
      </c>
      <c r="AK42" s="608" t="e">
        <f aca="false">IF($B$1=4,AK46,AK50)</f>
      </c>
      <c r="AL42" s="608" t="e">
        <f aca="false">IF($B$1=4,AL46,AL50)</f>
      </c>
      <c r="AM42" s="608" t="e">
        <f aca="false">IF($B$1=4,AM46,AM50)</f>
      </c>
      <c r="AN42" s="608" t="e">
        <f aca="false">IF($B$1=4,AN46,AN50)</f>
      </c>
      <c r="AO42" s="608" t="e">
        <f aca="false">IF($B$1=4,AO46,AO50)</f>
      </c>
      <c r="AP42" s="608" t="e">
        <f aca="false">IF($B$1=4,AP46,AP50)</f>
      </c>
      <c r="AQ42" s="608" t="e">
        <f aca="false">IF($B$1=4,AQ46,AQ50)</f>
      </c>
      <c r="AR42" s="608" t="e">
        <f aca="false">IF($B$1=4,AR46,AR50)</f>
      </c>
      <c r="AS42" s="608" t="e">
        <f aca="false">IF($B$1=4,AS46,AS50)</f>
      </c>
      <c r="AT42" s="608" t="e">
        <f aca="false">IF($B$1=4,AT46,AT50)</f>
      </c>
      <c r="AU42" s="608" t="e">
        <f aca="false">IF($B$1=4,AU46,AU50)</f>
      </c>
      <c r="AV42" s="608" t="e">
        <f aca="false">IF($B$1=4,AV46,AV50)</f>
      </c>
      <c r="AW42" s="608" t="e">
        <f aca="false">IF($B$1=4,AW46,AW50)</f>
      </c>
      <c r="AX42" s="608" t="e">
        <f aca="false">IF($B$1=4,AX46,AX50)</f>
      </c>
      <c r="AY42" s="608" t="e">
        <f aca="false">IF($B$1=4,AY46,AY50)</f>
      </c>
      <c r="AZ42" s="608" t="e">
        <f aca="false">IF($B$1=4,AZ46,AZ50)</f>
      </c>
      <c r="BA42" s="608" t="e">
        <f aca="false">IF($B$1=4,BA46,BA50)</f>
      </c>
      <c r="BB42" s="608" t="e">
        <f aca="false">IF($B$1=4,BB46,BB50)</f>
      </c>
      <c r="BC42" s="608" t="e">
        <f aca="false">IF($B$1=4,BC46,BC50)</f>
      </c>
      <c r="BD42" s="608" t="e">
        <f aca="false">IF($B$1=4,BD46,BD50)</f>
      </c>
      <c r="BE42" s="608" t="e">
        <f aca="false">IF($B$1=4,BE46,BE50)</f>
      </c>
      <c r="BF42" s="608" t="e">
        <f aca="false">IF($B$1=4,BF46,BF50)</f>
      </c>
      <c r="BG42" s="608" t="e">
        <f aca="false">IF($B$1=4,BG46,BG50)</f>
      </c>
      <c r="BH42" s="608" t="e">
        <f aca="false">IF($B$1=4,BH46,BH50)</f>
      </c>
      <c r="BI42" s="608" t="e">
        <f aca="false">IF($B$1=4,BI46,BI50)</f>
      </c>
      <c r="BJ42" s="608" t="e">
        <f aca="false">IF($B$1=4,BJ46,BJ50)</f>
      </c>
      <c r="BK42" s="608" t="e">
        <f aca="false">IF($B$1=4,BK46,BK50)</f>
      </c>
      <c r="BL42" s="608" t="e">
        <f aca="false">IF($B$1=4,BL46,BL50)</f>
      </c>
      <c r="BM42" s="608" t="e">
        <f aca="false">IF($B$1=4,BM46,BM50)</f>
      </c>
      <c r="BN42" s="608" t="e">
        <f aca="false">IF($B$1=4,BN46,BN50)</f>
      </c>
      <c r="BO42" s="608" t="e">
        <f aca="false">IF($B$1=4,BO46,BO50)</f>
      </c>
      <c r="BP42" s="608" t="e">
        <f aca="false">IF($B$1=4,BP46,BP50)</f>
      </c>
      <c r="BQ42" s="608" t="e">
        <f aca="false">IF($B$1=4,BQ46,BQ50)</f>
      </c>
      <c r="BR42" s="608" t="e">
        <f aca="false">IF($B$1=4,BR46,BR50)</f>
      </c>
      <c r="BS42" s="608" t="e">
        <f aca="false">IF($B$1=4,BS46,BS50)</f>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c>
      <c r="F44" s="504" t="str">
        <f aca="false">IF($B$1=4,IF(InputDataA_GeneralAssumptions!$F$133="Automatic",LN($D$51)-F41*NORMSINV(F6),"Not an input"),"not target")</f>
      </c>
      <c r="G44" s="504" t="str">
        <f aca="false">IF($B$1=4,IF(InputDataA_GeneralAssumptions!$F$133="Automatic",LN($D$51)-G41*NORMSINV(G6),"Not an input"),"not target")</f>
      </c>
      <c r="H44" s="504" t="str">
        <f aca="false">IF($B$1=4,IF(InputDataA_GeneralAssumptions!$F$133="Automatic",LN($D$51)-H41*NORMSINV(H6),"Not an input"),"not target")</f>
      </c>
      <c r="I44" s="504" t="str">
        <f aca="false">IF($B$1=4,IF(InputDataA_GeneralAssumptions!$F$133="Automatic",LN($D$51)-I41*NORMSINV(I6),"Not an input"),"not target")</f>
      </c>
      <c r="J44" s="504" t="str">
        <f aca="false">IF($B$1=4,IF(InputDataA_GeneralAssumptions!$F$133="Automatic",LN($D$51)-J41*NORMSINV(J6),"Not an input"),"not target")</f>
      </c>
      <c r="K44" s="504" t="str">
        <f aca="false">IF($B$1=4,IF(InputDataA_GeneralAssumptions!$F$133="Automatic",LN($D$51)-K41*NORMSINV(K6),"Not an input"),"not target")</f>
      </c>
      <c r="L44" s="504" t="str">
        <f aca="false">IF($B$1=4,IF(InputDataA_GeneralAssumptions!$F$133="Automatic",LN($D$51)-L41*NORMSINV(L6),"Not an input"),"not target")</f>
      </c>
      <c r="M44" s="504" t="str">
        <f aca="false">IF($B$1=4,IF(InputDataA_GeneralAssumptions!$F$133="Automatic",LN($D$51)-M41*NORMSINV(M6),"Not an input"),"not target")</f>
      </c>
      <c r="N44" s="504" t="str">
        <f aca="false">IF($B$1=4,IF(InputDataA_GeneralAssumptions!$F$133="Automatic",LN($D$51)-N41*NORMSINV(N6),"Not an input"),"not target")</f>
      </c>
      <c r="O44" s="504" t="str">
        <f aca="false">IF($B$1=4,IF(InputDataA_GeneralAssumptions!$F$133="Automatic",LN($D$51)-O41*NORMSINV(O6),"Not an input"),"not target")</f>
      </c>
      <c r="P44" s="504" t="str">
        <f aca="false">IF($B$1=4,IF(InputDataA_GeneralAssumptions!$F$133="Automatic",LN($D$51)-P41*NORMSINV(P6),"Not an input"),"not target")</f>
      </c>
      <c r="Q44" s="504" t="str">
        <f aca="false">IF($B$1=4,IF(InputDataA_GeneralAssumptions!$F$133="Automatic",LN($D$51)-Q41*NORMSINV(Q6),"Not an input"),"not target")</f>
      </c>
      <c r="R44" s="504" t="str">
        <f aca="false">IF($B$1=4,IF(InputDataA_GeneralAssumptions!$F$133="Automatic",LN($D$51)-R41*NORMSINV(R6),"Not an input"),"not target")</f>
      </c>
      <c r="S44" s="504" t="str">
        <f aca="false">IF($B$1=4,IF(InputDataA_GeneralAssumptions!$F$133="Automatic",LN($D$51)-S41*NORMSINV(S6),"Not an input"),"not target")</f>
      </c>
      <c r="T44" s="504" t="str">
        <f aca="false">IF($B$1=4,IF(InputDataA_GeneralAssumptions!$F$133="Automatic",LN($D$51)-T41*NORMSINV(T6),"Not an input"),"not target")</f>
      </c>
      <c r="U44" s="504" t="str">
        <f aca="false">IF($B$1=4,IF(InputDataA_GeneralAssumptions!$F$133="Automatic",LN($D$51)-U41*NORMSINV(U6),"Not an input"),"not target")</f>
      </c>
      <c r="V44" s="504" t="str">
        <f aca="false">IF($B$1=4,IF(InputDataA_GeneralAssumptions!$F$133="Automatic",LN($D$51)-V41*NORMSINV(V6),"Not an input"),"not target")</f>
      </c>
      <c r="W44" s="504" t="str">
        <f aca="false">IF($B$1=4,IF(InputDataA_GeneralAssumptions!$F$133="Automatic",LN($D$51)-W41*NORMSINV(W6),"Not an input"),"not target")</f>
      </c>
      <c r="X44" s="504" t="str">
        <f aca="false">IF($B$1=4,IF(InputDataA_GeneralAssumptions!$F$133="Automatic",LN($D$51)-X41*NORMSINV(X6),"Not an input"),"not target")</f>
      </c>
      <c r="Y44" s="504" t="str">
        <f aca="false">IF($B$1=4,IF(InputDataA_GeneralAssumptions!$F$133="Automatic",LN($D$51)-Y41*NORMSINV(Y6),"Not an input"),"not target")</f>
      </c>
      <c r="Z44" s="504" t="str">
        <f aca="false">IF($B$1=4,IF(InputDataA_GeneralAssumptions!$F$133="Automatic",LN($D$51)-Z41*NORMSINV(Z6),"Not an input"),"not target")</f>
      </c>
      <c r="AA44" s="504" t="str">
        <f aca="false">IF($B$1=4,IF(InputDataA_GeneralAssumptions!$F$133="Automatic",LN($D$51)-AA41*NORMSINV(AA6),"Not an input"),"not target")</f>
      </c>
      <c r="AB44" s="504" t="str">
        <f aca="false">IF($B$1=4,IF(InputDataA_GeneralAssumptions!$F$133="Automatic",LN($D$51)-AB41*NORMSINV(AB6),"Not an input"),"not target")</f>
      </c>
      <c r="AC44" s="504" t="str">
        <f aca="false">IF($B$1=4,IF(InputDataA_GeneralAssumptions!$F$133="Automatic",LN($D$51)-AC41*NORMSINV(AC6),"Not an input"),"not target")</f>
      </c>
      <c r="AD44" s="504" t="str">
        <f aca="false">IF($B$1=4,IF(InputDataA_GeneralAssumptions!$F$133="Automatic",LN($D$51)-AD41*NORMSINV(AD6),"Not an input"),"not target")</f>
      </c>
      <c r="AE44" s="504" t="str">
        <f aca="false">IF($B$1=4,IF(InputDataA_GeneralAssumptions!$F$133="Automatic",LN($D$51)-AE41*NORMSINV(AE6),"Not an input"),"not target")</f>
      </c>
      <c r="AF44" s="504" t="str">
        <f aca="false">IF($B$1=4,IF(InputDataA_GeneralAssumptions!$F$133="Automatic",LN($D$51)-AF41*NORMSINV(AF6),"Not an input"),"not target")</f>
      </c>
      <c r="AG44" s="504" t="str">
        <f aca="false">IF($B$1=4,IF(InputDataA_GeneralAssumptions!$F$133="Automatic",LN($D$51)-AG41*NORMSINV(AG6),"Not an input"),"not target")</f>
      </c>
      <c r="AH44" s="504" t="str">
        <f aca="false">IF($B$1=4,IF(InputDataA_GeneralAssumptions!$F$133="Automatic",LN($D$51)-AH41*NORMSINV(AH6),"Not an input"),"not target")</f>
      </c>
      <c r="AI44" s="504" t="str">
        <f aca="false">IF($B$1=4,IF(InputDataA_GeneralAssumptions!$F$133="Automatic",LN($D$51)-AI41*NORMSINV(AI6),"Not an input"),"not target")</f>
      </c>
      <c r="AJ44" s="504" t="str">
        <f aca="false">IF($B$1=4,IF(InputDataA_GeneralAssumptions!$F$133="Automatic",LN($D$51)-AJ41*NORMSINV(AJ6),"Not an input"),"not target")</f>
      </c>
      <c r="AK44" s="504" t="str">
        <f aca="false">IF($B$1=4,IF(InputDataA_GeneralAssumptions!$F$133="Automatic",LN($D$51)-AK41*NORMSINV(AK6),"Not an input"),"not target")</f>
      </c>
      <c r="AL44" s="504" t="str">
        <f aca="false">IF($B$1=4,IF(InputDataA_GeneralAssumptions!$F$133="Automatic",LN($D$51)-AL41*NORMSINV(AL6),"Not an input"),"not target")</f>
      </c>
      <c r="AM44" s="504" t="str">
        <f aca="false">IF($B$1=4,IF(InputDataA_GeneralAssumptions!$F$133="Automatic",LN($D$51)-AM41*NORMSINV(AM6),"Not an input"),"not target")</f>
      </c>
      <c r="AN44" s="504" t="str">
        <f aca="false">IF($B$1=4,IF(InputDataA_GeneralAssumptions!$F$133="Automatic",LN($D$51)-AN41*NORMSINV(AN6),"Not an input"),"not target")</f>
      </c>
      <c r="AO44" s="504" t="str">
        <f aca="false">IF($B$1=4,IF(InputDataA_GeneralAssumptions!$F$133="Automatic",LN($D$51)-AO41*NORMSINV(AO6),"Not an input"),"not target")</f>
      </c>
      <c r="AP44" s="504" t="str">
        <f aca="false">IF($B$1=4,IF(InputDataA_GeneralAssumptions!$F$133="Automatic",LN($D$51)-AP41*NORMSINV(AP6),"Not an input"),"not target")</f>
      </c>
      <c r="AQ44" s="504" t="str">
        <f aca="false">IF($B$1=4,IF(InputDataA_GeneralAssumptions!$F$133="Automatic",LN($D$51)-AQ41*NORMSINV(AQ6),"Not an input"),"not target")</f>
      </c>
      <c r="AR44" s="504" t="str">
        <f aca="false">IF($B$1=4,IF(InputDataA_GeneralAssumptions!$F$133="Automatic",LN($D$51)-AR41*NORMSINV(AR6),"Not an input"),"not target")</f>
      </c>
      <c r="AS44" s="504" t="str">
        <f aca="false">IF($B$1=4,IF(InputDataA_GeneralAssumptions!$F$133="Automatic",LN($D$51)-AS41*NORMSINV(AS6),"Not an input"),"not target")</f>
      </c>
      <c r="AT44" s="504" t="str">
        <f aca="false">IF($B$1=4,IF(InputDataA_GeneralAssumptions!$F$133="Automatic",LN($D$51)-AT41*NORMSINV(AT6),"Not an input"),"not target")</f>
      </c>
      <c r="AU44" s="504" t="str">
        <f aca="false">IF($B$1=4,IF(InputDataA_GeneralAssumptions!$F$133="Automatic",LN($D$51)-AU41*NORMSINV(AU6),"Not an input"),"not target")</f>
      </c>
      <c r="AV44" s="504" t="str">
        <f aca="false">IF($B$1=4,IF(InputDataA_GeneralAssumptions!$F$133="Automatic",LN($D$51)-AV41*NORMSINV(AV6),"Not an input"),"not target")</f>
      </c>
      <c r="AW44" s="504" t="str">
        <f aca="false">IF($B$1=4,IF(InputDataA_GeneralAssumptions!$F$133="Automatic",LN($D$51)-AW41*NORMSINV(AW6),"Not an input"),"not target")</f>
      </c>
      <c r="AX44" s="504" t="str">
        <f aca="false">IF($B$1=4,IF(InputDataA_GeneralAssumptions!$F$133="Automatic",LN($D$51)-AX41*NORMSINV(AX6),"Not an input"),"not target")</f>
      </c>
      <c r="AY44" s="504" t="str">
        <f aca="false">IF($B$1=4,IF(InputDataA_GeneralAssumptions!$F$133="Automatic",LN($D$51)-AY41*NORMSINV(AY6),"Not an input"),"not target")</f>
      </c>
      <c r="AZ44" s="504" t="str">
        <f aca="false">IF($B$1=4,IF(InputDataA_GeneralAssumptions!$F$133="Automatic",LN($D$51)-AZ41*NORMSINV(AZ6),"Not an input"),"not target")</f>
      </c>
      <c r="BA44" s="504" t="str">
        <f aca="false">IF($B$1=4,IF(InputDataA_GeneralAssumptions!$F$133="Automatic",LN($D$51)-BA41*NORMSINV(BA6),"Not an input"),"not target")</f>
      </c>
      <c r="BB44" s="504" t="str">
        <f aca="false">IF($B$1=4,IF(InputDataA_GeneralAssumptions!$F$133="Automatic",LN($D$51)-BB41*NORMSINV(BB6),"Not an input"),"not target")</f>
      </c>
      <c r="BC44" s="504" t="str">
        <f aca="false">IF($B$1=4,IF(InputDataA_GeneralAssumptions!$F$133="Automatic",LN($D$51)-BC41*NORMSINV(BC6),"Not an input"),"not target")</f>
      </c>
      <c r="BD44" s="504" t="str">
        <f aca="false">IF($B$1=4,IF(InputDataA_GeneralAssumptions!$F$133="Automatic",LN($D$51)-BD41*NORMSINV(BD6),"Not an input"),"not target")</f>
      </c>
      <c r="BE44" s="504" t="str">
        <f aca="false">IF($B$1=4,IF(InputDataA_GeneralAssumptions!$F$133="Automatic",LN($D$51)-BE41*NORMSINV(BE6),"Not an input"),"not target")</f>
      </c>
      <c r="BF44" s="504" t="str">
        <f aca="false">IF($B$1=4,IF(InputDataA_GeneralAssumptions!$F$133="Automatic",LN($D$51)-BF41*NORMSINV(BF6),"Not an input"),"not target")</f>
      </c>
      <c r="BG44" s="504" t="str">
        <f aca="false">IF($B$1=4,IF(InputDataA_GeneralAssumptions!$F$133="Automatic",LN($D$51)-BG41*NORMSINV(BG6),"Not an input"),"not target")</f>
      </c>
      <c r="BH44" s="504" t="str">
        <f aca="false">IF($B$1=4,IF(InputDataA_GeneralAssumptions!$F$133="Automatic",LN($D$51)-BH41*NORMSINV(BH6),"Not an input"),"not target")</f>
      </c>
      <c r="BI44" s="504" t="str">
        <f aca="false">IF($B$1=4,IF(InputDataA_GeneralAssumptions!$F$133="Automatic",LN($D$51)-BI41*NORMSINV(BI6),"Not an input"),"not target")</f>
      </c>
      <c r="BJ44" s="504" t="str">
        <f aca="false">IF($B$1=4,IF(InputDataA_GeneralAssumptions!$F$133="Automatic",LN($D$51)-BJ41*NORMSINV(BJ6),"Not an input"),"not target")</f>
      </c>
      <c r="BK44" s="504" t="str">
        <f aca="false">IF($B$1=4,IF(InputDataA_GeneralAssumptions!$F$133="Automatic",LN($D$51)-BK41*NORMSINV(BK6),"Not an input"),"not target")</f>
      </c>
      <c r="BL44" s="504" t="str">
        <f aca="false">IF($B$1=4,IF(InputDataA_GeneralAssumptions!$F$133="Automatic",LN($D$51)-BL41*NORMSINV(BL6),"Not an input"),"not target")</f>
      </c>
      <c r="BM44" s="504" t="str">
        <f aca="false">IF($B$1=4,IF(InputDataA_GeneralAssumptions!$F$133="Automatic",LN($D$51)-BM41*NORMSINV(BM6),"Not an input"),"not target")</f>
      </c>
      <c r="BN44" s="504" t="str">
        <f aca="false">IF($B$1=4,IF(InputDataA_GeneralAssumptions!$F$133="Automatic",LN($D$51)-BN41*NORMSINV(BN6),"Not an input"),"not target")</f>
      </c>
      <c r="BO44" s="504" t="str">
        <f aca="false">IF($B$1=4,IF(InputDataA_GeneralAssumptions!$F$133="Automatic",LN($D$51)-BO41*NORMSINV(BO6),"Not an input"),"not target")</f>
      </c>
      <c r="BP44" s="504" t="str">
        <f aca="false">IF($B$1=4,IF(InputDataA_GeneralAssumptions!$F$133="Automatic",LN($D$51)-BP41*NORMSINV(BP6),"Not an input"),"not target")</f>
      </c>
      <c r="BQ44" s="504" t="str">
        <f aca="false">IF($B$1=4,IF(InputDataA_GeneralAssumptions!$F$133="Automatic",LN($D$51)-BQ41*NORMSINV(BQ6),"Not an input"),"not target")</f>
      </c>
      <c r="BR44" s="504" t="str">
        <f aca="false">IF($B$1=4,IF(InputDataA_GeneralAssumptions!$F$133="Automatic",LN($D$51)-BR41*NORMSINV(BR6),"Not an input"),"not target")</f>
      </c>
      <c r="BS44" s="504" t="str">
        <f aca="false">IF($B$1=4,IF(InputDataA_GeneralAssumptions!$F$133="Automatic",LN($D$51)-BS41*NORMSINV(BS6),"Not an input"),"not target")</f>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c>
      <c r="F45" s="504" t="str">
        <f aca="false">IF($B$1=4,IF(InputDataA_GeneralAssumptions!$F$133="Automatic",(1/F41)*NORMDIST((LN($D$51)-(F44))/F41,0,1,FALSE())/NORMDIST((LN($D$51)-(F44))/F41,0,1,TRUE()),InputDataA_GeneralAssumptions!J135),"not target")</f>
      </c>
      <c r="G45" s="504" t="str">
        <f aca="false">IF($B$1=4,IF(InputDataA_GeneralAssumptions!$F$133="Automatic",(1/G41)*NORMDIST((LN($D$51)-(G44))/G41,0,1,FALSE())/NORMDIST((LN($D$51)-(G44))/G41,0,1,TRUE()),InputDataA_GeneralAssumptions!K135),"not target")</f>
      </c>
      <c r="H45" s="504" t="str">
        <f aca="false">IF($B$1=4,IF(InputDataA_GeneralAssumptions!$F$133="Automatic",(1/H41)*NORMDIST((LN($D$51)-(H44))/H41,0,1,FALSE())/NORMDIST((LN($D$51)-(H44))/H41,0,1,TRUE()),InputDataA_GeneralAssumptions!L135),"not target")</f>
      </c>
      <c r="I45" s="504" t="str">
        <f aca="false">IF($B$1=4,IF(InputDataA_GeneralAssumptions!$F$133="Automatic",(1/I41)*NORMDIST((LN($D$51)-(I44))/I41,0,1,FALSE())/NORMDIST((LN($D$51)-(I44))/I41,0,1,TRUE()),InputDataA_GeneralAssumptions!M135),"not target")</f>
      </c>
      <c r="J45" s="504" t="str">
        <f aca="false">IF($B$1=4,IF(InputDataA_GeneralAssumptions!$F$133="Automatic",(1/J41)*NORMDIST((LN($D$51)-(J44))/J41,0,1,FALSE())/NORMDIST((LN($D$51)-(J44))/J41,0,1,TRUE()),InputDataA_GeneralAssumptions!N135),"not target")</f>
      </c>
      <c r="K45" s="504" t="str">
        <f aca="false">IF($B$1=4,IF(InputDataA_GeneralAssumptions!$F$133="Automatic",(1/K41)*NORMDIST((LN($D$51)-(K44))/K41,0,1,FALSE())/NORMDIST((LN($D$51)-(K44))/K41,0,1,TRUE()),InputDataA_GeneralAssumptions!O135),"not target")</f>
      </c>
      <c r="L45" s="504" t="str">
        <f aca="false">IF($B$1=4,IF(InputDataA_GeneralAssumptions!$F$133="Automatic",(1/L41)*NORMDIST((LN($D$51)-(L44))/L41,0,1,FALSE())/NORMDIST((LN($D$51)-(L44))/L41,0,1,TRUE()),InputDataA_GeneralAssumptions!P135),"not target")</f>
      </c>
      <c r="M45" s="504" t="str">
        <f aca="false">IF($B$1=4,IF(InputDataA_GeneralAssumptions!$F$133="Automatic",(1/M41)*NORMDIST((LN($D$51)-(M44))/M41,0,1,FALSE())/NORMDIST((LN($D$51)-(M44))/M41,0,1,TRUE()),InputDataA_GeneralAssumptions!Q135),"not target")</f>
      </c>
      <c r="N45" s="504" t="str">
        <f aca="false">IF($B$1=4,IF(InputDataA_GeneralAssumptions!$F$133="Automatic",(1/N41)*NORMDIST((LN($D$51)-(N44))/N41,0,1,FALSE())/NORMDIST((LN($D$51)-(N44))/N41,0,1,TRUE()),InputDataA_GeneralAssumptions!R135),"not target")</f>
      </c>
      <c r="O45" s="504" t="str">
        <f aca="false">IF($B$1=4,IF(InputDataA_GeneralAssumptions!$F$133="Automatic",(1/O41)*NORMDIST((LN($D$51)-(O44))/O41,0,1,FALSE())/NORMDIST((LN($D$51)-(O44))/O41,0,1,TRUE()),InputDataA_GeneralAssumptions!S135),"not target")</f>
      </c>
      <c r="P45" s="504" t="str">
        <f aca="false">IF($B$1=4,IF(InputDataA_GeneralAssumptions!$F$133="Automatic",(1/P41)*NORMDIST((LN($D$51)-(P44))/P41,0,1,FALSE())/NORMDIST((LN($D$51)-(P44))/P41,0,1,TRUE()),InputDataA_GeneralAssumptions!T135),"not target")</f>
      </c>
      <c r="Q45" s="504" t="str">
        <f aca="false">IF($B$1=4,IF(InputDataA_GeneralAssumptions!$F$133="Automatic",(1/Q41)*NORMDIST((LN($D$51)-(Q44))/Q41,0,1,FALSE())/NORMDIST((LN($D$51)-(Q44))/Q41,0,1,TRUE()),InputDataA_GeneralAssumptions!U135),"not target")</f>
      </c>
      <c r="R45" s="504" t="str">
        <f aca="false">IF($B$1=4,IF(InputDataA_GeneralAssumptions!$F$133="Automatic",(1/R41)*NORMDIST((LN($D$51)-(R44))/R41,0,1,FALSE())/NORMDIST((LN($D$51)-(R44))/R41,0,1,TRUE()),InputDataA_GeneralAssumptions!V135),"not target")</f>
      </c>
      <c r="S45" s="504" t="str">
        <f aca="false">IF($B$1=4,IF(InputDataA_GeneralAssumptions!$F$133="Automatic",(1/S41)*NORMDIST((LN($D$51)-(S44))/S41,0,1,FALSE())/NORMDIST((LN($D$51)-(S44))/S41,0,1,TRUE()),InputDataA_GeneralAssumptions!W135),"not target")</f>
      </c>
      <c r="T45" s="504" t="str">
        <f aca="false">IF($B$1=4,IF(InputDataA_GeneralAssumptions!$F$133="Automatic",(1/T41)*NORMDIST((LN($D$51)-(T44))/T41,0,1,FALSE())/NORMDIST((LN($D$51)-(T44))/T41,0,1,TRUE()),InputDataA_GeneralAssumptions!X135),"not target")</f>
      </c>
      <c r="U45" s="504" t="str">
        <f aca="false">IF($B$1=4,IF(InputDataA_GeneralAssumptions!$F$133="Automatic",(1/U41)*NORMDIST((LN($D$51)-(U44))/U41,0,1,FALSE())/NORMDIST((LN($D$51)-(U44))/U41,0,1,TRUE()),InputDataA_GeneralAssumptions!Y135),"not target")</f>
      </c>
      <c r="V45" s="504" t="str">
        <f aca="false">IF($B$1=4,IF(InputDataA_GeneralAssumptions!$F$133="Automatic",(1/V41)*NORMDIST((LN($D$51)-(V44))/V41,0,1,FALSE())/NORMDIST((LN($D$51)-(V44))/V41,0,1,TRUE()),InputDataA_GeneralAssumptions!Z135),"not target")</f>
      </c>
      <c r="W45" s="504" t="str">
        <f aca="false">IF($B$1=4,IF(InputDataA_GeneralAssumptions!$F$133="Automatic",(1/W41)*NORMDIST((LN($D$51)-(W44))/W41,0,1,FALSE())/NORMDIST((LN($D$51)-(W44))/W41,0,1,TRUE()),InputDataA_GeneralAssumptions!AA135),"not target")</f>
      </c>
      <c r="X45" s="504" t="str">
        <f aca="false">IF($B$1=4,IF(InputDataA_GeneralAssumptions!$F$133="Automatic",(1/X41)*NORMDIST((LN($D$51)-(X44))/X41,0,1,FALSE())/NORMDIST((LN($D$51)-(X44))/X41,0,1,TRUE()),InputDataA_GeneralAssumptions!AB135),"not target")</f>
      </c>
      <c r="Y45" s="504" t="str">
        <f aca="false">IF($B$1=4,IF(InputDataA_GeneralAssumptions!$F$133="Automatic",(1/Y41)*NORMDIST((LN($D$51)-(Y44))/Y41,0,1,FALSE())/NORMDIST((LN($D$51)-(Y44))/Y41,0,1,TRUE()),InputDataA_GeneralAssumptions!AC135),"not target")</f>
      </c>
      <c r="Z45" s="504" t="str">
        <f aca="false">IF($B$1=4,IF(InputDataA_GeneralAssumptions!$F$133="Automatic",(1/Z41)*NORMDIST((LN($D$51)-(Z44))/Z41,0,1,FALSE())/NORMDIST((LN($D$51)-(Z44))/Z41,0,1,TRUE()),InputDataA_GeneralAssumptions!AD135),"not target")</f>
      </c>
      <c r="AA45" s="504" t="str">
        <f aca="false">IF($B$1=4,IF(InputDataA_GeneralAssumptions!$F$133="Automatic",(1/AA41)*NORMDIST((LN($D$51)-(AA44))/AA41,0,1,FALSE())/NORMDIST((LN($D$51)-(AA44))/AA41,0,1,TRUE()),InputDataA_GeneralAssumptions!AE135),"not target")</f>
      </c>
      <c r="AB45" s="504" t="str">
        <f aca="false">IF($B$1=4,IF(InputDataA_GeneralAssumptions!$F$133="Automatic",(1/AB41)*NORMDIST((LN($D$51)-(AB44))/AB41,0,1,FALSE())/NORMDIST((LN($D$51)-(AB44))/AB41,0,1,TRUE()),InputDataA_GeneralAssumptions!AF135),"not target")</f>
      </c>
      <c r="AC45" s="504" t="str">
        <f aca="false">IF($B$1=4,IF(InputDataA_GeneralAssumptions!$F$133="Automatic",(1/AC41)*NORMDIST((LN($D$51)-(AC44))/AC41,0,1,FALSE())/NORMDIST((LN($D$51)-(AC44))/AC41,0,1,TRUE()),InputDataA_GeneralAssumptions!AG135),"not target")</f>
      </c>
      <c r="AD45" s="504" t="str">
        <f aca="false">IF($B$1=4,IF(InputDataA_GeneralAssumptions!$F$133="Automatic",(1/AD41)*NORMDIST((LN($D$51)-(AD44))/AD41,0,1,FALSE())/NORMDIST((LN($D$51)-(AD44))/AD41,0,1,TRUE()),InputDataA_GeneralAssumptions!AH135),"not target")</f>
      </c>
      <c r="AE45" s="504" t="str">
        <f aca="false">IF($B$1=4,IF(InputDataA_GeneralAssumptions!$F$133="Automatic",(1/AE41)*NORMDIST((LN($D$51)-(AE44))/AE41,0,1,FALSE())/NORMDIST((LN($D$51)-(AE44))/AE41,0,1,TRUE()),InputDataA_GeneralAssumptions!AI135),"not target")</f>
      </c>
      <c r="AF45" s="504" t="str">
        <f aca="false">IF($B$1=4,IF(InputDataA_GeneralAssumptions!$F$133="Automatic",(1/AF41)*NORMDIST((LN($D$51)-(AF44))/AF41,0,1,FALSE())/NORMDIST((LN($D$51)-(AF44))/AF41,0,1,TRUE()),InputDataA_GeneralAssumptions!AJ135),"not target")</f>
      </c>
      <c r="AG45" s="504" t="str">
        <f aca="false">IF($B$1=4,IF(InputDataA_GeneralAssumptions!$F$133="Automatic",(1/AG41)*NORMDIST((LN($D$51)-(AG44))/AG41,0,1,FALSE())/NORMDIST((LN($D$51)-(AG44))/AG41,0,1,TRUE()),InputDataA_GeneralAssumptions!AK135),"not target")</f>
      </c>
      <c r="AH45" s="504" t="str">
        <f aca="false">IF($B$1=4,IF(InputDataA_GeneralAssumptions!$F$133="Automatic",(1/AH41)*NORMDIST((LN($D$51)-(AH44))/AH41,0,1,FALSE())/NORMDIST((LN($D$51)-(AH44))/AH41,0,1,TRUE()),InputDataA_GeneralAssumptions!AL135),"not target")</f>
      </c>
      <c r="AI45" s="504" t="str">
        <f aca="false">IF($B$1=4,IF(InputDataA_GeneralAssumptions!$F$133="Automatic",(1/AI41)*NORMDIST((LN($D$51)-(AI44))/AI41,0,1,FALSE())/NORMDIST((LN($D$51)-(AI44))/AI41,0,1,TRUE()),InputDataA_GeneralAssumptions!AM135),"not target")</f>
      </c>
      <c r="AJ45" s="504" t="str">
        <f aca="false">IF($B$1=4,IF(InputDataA_GeneralAssumptions!$F$133="Automatic",(1/AJ41)*NORMDIST((LN($D$51)-(AJ44))/AJ41,0,1,FALSE())/NORMDIST((LN($D$51)-(AJ44))/AJ41,0,1,TRUE()),InputDataA_GeneralAssumptions!AN135),"not target")</f>
      </c>
      <c r="AK45" s="504" t="str">
        <f aca="false">IF($B$1=4,IF(InputDataA_GeneralAssumptions!$F$133="Automatic",(1/AK41)*NORMDIST((LN($D$51)-(AK44))/AK41,0,1,FALSE())/NORMDIST((LN($D$51)-(AK44))/AK41,0,1,TRUE()),InputDataA_GeneralAssumptions!AO135),"not target")</f>
      </c>
      <c r="AL45" s="504" t="str">
        <f aca="false">IF($B$1=4,IF(InputDataA_GeneralAssumptions!$F$133="Automatic",(1/AL41)*NORMDIST((LN($D$51)-(AL44))/AL41,0,1,FALSE())/NORMDIST((LN($D$51)-(AL44))/AL41,0,1,TRUE()),InputDataA_GeneralAssumptions!AP135),"not target")</f>
      </c>
      <c r="AM45" s="504" t="str">
        <f aca="false">IF($B$1=4,IF(InputDataA_GeneralAssumptions!$F$133="Automatic",(1/AM41)*NORMDIST((LN($D$51)-(AM44))/AM41,0,1,FALSE())/NORMDIST((LN($D$51)-(AM44))/AM41,0,1,TRUE()),InputDataA_GeneralAssumptions!AQ135),"not target")</f>
      </c>
      <c r="AN45" s="504" t="str">
        <f aca="false">IF($B$1=4,IF(InputDataA_GeneralAssumptions!$F$133="Automatic",(1/AN41)*NORMDIST((LN($D$51)-(AN44))/AN41,0,1,FALSE())/NORMDIST((LN($D$51)-(AN44))/AN41,0,1,TRUE()),InputDataA_GeneralAssumptions!AR135),"not target")</f>
      </c>
      <c r="AO45" s="504" t="str">
        <f aca="false">IF($B$1=4,IF(InputDataA_GeneralAssumptions!$F$133="Automatic",(1/AO41)*NORMDIST((LN($D$51)-(AO44))/AO41,0,1,FALSE())/NORMDIST((LN($D$51)-(AO44))/AO41,0,1,TRUE()),InputDataA_GeneralAssumptions!AS135),"not target")</f>
      </c>
      <c r="AP45" s="504" t="str">
        <f aca="false">IF($B$1=4,IF(InputDataA_GeneralAssumptions!$F$133="Automatic",(1/AP41)*NORMDIST((LN($D$51)-(AP44))/AP41,0,1,FALSE())/NORMDIST((LN($D$51)-(AP44))/AP41,0,1,TRUE()),InputDataA_GeneralAssumptions!AT135),"not target")</f>
      </c>
      <c r="AQ45" s="504" t="str">
        <f aca="false">IF($B$1=4,IF(InputDataA_GeneralAssumptions!$F$133="Automatic",(1/AQ41)*NORMDIST((LN($D$51)-(AQ44))/AQ41,0,1,FALSE())/NORMDIST((LN($D$51)-(AQ44))/AQ41,0,1,TRUE()),InputDataA_GeneralAssumptions!AU135),"not target")</f>
      </c>
      <c r="AR45" s="504" t="str">
        <f aca="false">IF($B$1=4,IF(InputDataA_GeneralAssumptions!$F$133="Automatic",(1/AR41)*NORMDIST((LN($D$51)-(AR44))/AR41,0,1,FALSE())/NORMDIST((LN($D$51)-(AR44))/AR41,0,1,TRUE()),InputDataA_GeneralAssumptions!AV135),"not target")</f>
      </c>
      <c r="AS45" s="504" t="str">
        <f aca="false">IF($B$1=4,IF(InputDataA_GeneralAssumptions!$F$133="Automatic",(1/AS41)*NORMDIST((LN($D$51)-(AS44))/AS41,0,1,FALSE())/NORMDIST((LN($D$51)-(AS44))/AS41,0,1,TRUE()),InputDataA_GeneralAssumptions!AW135),"not target")</f>
      </c>
      <c r="AT45" s="504" t="str">
        <f aca="false">IF($B$1=4,IF(InputDataA_GeneralAssumptions!$F$133="Automatic",(1/AT41)*NORMDIST((LN($D$51)-(AT44))/AT41,0,1,FALSE())/NORMDIST((LN($D$51)-(AT44))/AT41,0,1,TRUE()),InputDataA_GeneralAssumptions!AX135),"not target")</f>
      </c>
      <c r="AU45" s="504" t="str">
        <f aca="false">IF($B$1=4,IF(InputDataA_GeneralAssumptions!$F$133="Automatic",(1/AU41)*NORMDIST((LN($D$51)-(AU44))/AU41,0,1,FALSE())/NORMDIST((LN($D$51)-(AU44))/AU41,0,1,TRUE()),InputDataA_GeneralAssumptions!AY135),"not target")</f>
      </c>
      <c r="AV45" s="504" t="str">
        <f aca="false">IF($B$1=4,IF(InputDataA_GeneralAssumptions!$F$133="Automatic",(1/AV41)*NORMDIST((LN($D$51)-(AV44))/AV41,0,1,FALSE())/NORMDIST((LN($D$51)-(AV44))/AV41,0,1,TRUE()),InputDataA_GeneralAssumptions!AZ135),"not target")</f>
      </c>
      <c r="AW45" s="504" t="str">
        <f aca="false">IF($B$1=4,IF(InputDataA_GeneralAssumptions!$F$133="Automatic",(1/AW41)*NORMDIST((LN($D$51)-(AW44))/AW41,0,1,FALSE())/NORMDIST((LN($D$51)-(AW44))/AW41,0,1,TRUE()),InputDataA_GeneralAssumptions!BA135),"not target")</f>
      </c>
      <c r="AX45" s="504" t="str">
        <f aca="false">IF($B$1=4,IF(InputDataA_GeneralAssumptions!$F$133="Automatic",(1/AX41)*NORMDIST((LN($D$51)-(AX44))/AX41,0,1,FALSE())/NORMDIST((LN($D$51)-(AX44))/AX41,0,1,TRUE()),InputDataA_GeneralAssumptions!BB135),"not target")</f>
      </c>
      <c r="AY45" s="504" t="str">
        <f aca="false">IF($B$1=4,IF(InputDataA_GeneralAssumptions!$F$133="Automatic",(1/AY41)*NORMDIST((LN($D$51)-(AY44))/AY41,0,1,FALSE())/NORMDIST((LN($D$51)-(AY44))/AY41,0,1,TRUE()),InputDataA_GeneralAssumptions!BC135),"not target")</f>
      </c>
      <c r="AZ45" s="504" t="str">
        <f aca="false">IF($B$1=4,IF(InputDataA_GeneralAssumptions!$F$133="Automatic",(1/AZ41)*NORMDIST((LN($D$51)-(AZ44))/AZ41,0,1,FALSE())/NORMDIST((LN($D$51)-(AZ44))/AZ41,0,1,TRUE()),InputDataA_GeneralAssumptions!BD135),"not target")</f>
      </c>
      <c r="BA45" s="504" t="str">
        <f aca="false">IF($B$1=4,IF(InputDataA_GeneralAssumptions!$F$133="Automatic",(1/BA41)*NORMDIST((LN($D$51)-(BA44))/BA41,0,1,FALSE())/NORMDIST((LN($D$51)-(BA44))/BA41,0,1,TRUE()),InputDataA_GeneralAssumptions!BE135),"not target")</f>
      </c>
      <c r="BB45" s="504" t="str">
        <f aca="false">IF($B$1=4,IF(InputDataA_GeneralAssumptions!$F$133="Automatic",(1/BB41)*NORMDIST((LN($D$51)-(BB44))/BB41,0,1,FALSE())/NORMDIST((LN($D$51)-(BB44))/BB41,0,1,TRUE()),InputDataA_GeneralAssumptions!BF135),"not target")</f>
      </c>
      <c r="BC45" s="504" t="str">
        <f aca="false">IF($B$1=4,IF(InputDataA_GeneralAssumptions!$F$133="Automatic",(1/BC41)*NORMDIST((LN($D$51)-(BC44))/BC41,0,1,FALSE())/NORMDIST((LN($D$51)-(BC44))/BC41,0,1,TRUE()),InputDataA_GeneralAssumptions!BG135),"not target")</f>
      </c>
      <c r="BD45" s="504" t="str">
        <f aca="false">IF($B$1=4,IF(InputDataA_GeneralAssumptions!$F$133="Automatic",(1/BD41)*NORMDIST((LN($D$51)-(BD44))/BD41,0,1,FALSE())/NORMDIST((LN($D$51)-(BD44))/BD41,0,1,TRUE()),InputDataA_GeneralAssumptions!BH135),"not target")</f>
      </c>
      <c r="BE45" s="504" t="str">
        <f aca="false">IF($B$1=4,IF(InputDataA_GeneralAssumptions!$F$133="Automatic",(1/BE41)*NORMDIST((LN($D$51)-(BE44))/BE41,0,1,FALSE())/NORMDIST((LN($D$51)-(BE44))/BE41,0,1,TRUE()),InputDataA_GeneralAssumptions!BI135),"not target")</f>
      </c>
      <c r="BF45" s="504" t="str">
        <f aca="false">IF($B$1=4,IF(InputDataA_GeneralAssumptions!$F$133="Automatic",(1/BF41)*NORMDIST((LN($D$51)-(BF44))/BF41,0,1,FALSE())/NORMDIST((LN($D$51)-(BF44))/BF41,0,1,TRUE()),InputDataA_GeneralAssumptions!BJ135),"not target")</f>
      </c>
      <c r="BG45" s="504" t="str">
        <f aca="false">IF($B$1=4,IF(InputDataA_GeneralAssumptions!$F$133="Automatic",(1/BG41)*NORMDIST((LN($D$51)-(BG44))/BG41,0,1,FALSE())/NORMDIST((LN($D$51)-(BG44))/BG41,0,1,TRUE()),InputDataA_GeneralAssumptions!BK135),"not target")</f>
      </c>
      <c r="BH45" s="504" t="str">
        <f aca="false">IF($B$1=4,IF(InputDataA_GeneralAssumptions!$F$133="Automatic",(1/BH41)*NORMDIST((LN($D$51)-(BH44))/BH41,0,1,FALSE())/NORMDIST((LN($D$51)-(BH44))/BH41,0,1,TRUE()),InputDataA_GeneralAssumptions!BL135),"not target")</f>
      </c>
      <c r="BI45" s="504" t="str">
        <f aca="false">IF($B$1=4,IF(InputDataA_GeneralAssumptions!$F$133="Automatic",(1/BI41)*NORMDIST((LN($D$51)-(BI44))/BI41,0,1,FALSE())/NORMDIST((LN($D$51)-(BI44))/BI41,0,1,TRUE()),InputDataA_GeneralAssumptions!BM135),"not target")</f>
      </c>
      <c r="BJ45" s="504" t="str">
        <f aca="false">IF($B$1=4,IF(InputDataA_GeneralAssumptions!$F$133="Automatic",(1/BJ41)*NORMDIST((LN($D$51)-(BJ44))/BJ41,0,1,FALSE())/NORMDIST((LN($D$51)-(BJ44))/BJ41,0,1,TRUE()),InputDataA_GeneralAssumptions!BN135),"not target")</f>
      </c>
      <c r="BK45" s="504" t="str">
        <f aca="false">IF($B$1=4,IF(InputDataA_GeneralAssumptions!$F$133="Automatic",(1/BK41)*NORMDIST((LN($D$51)-(BK44))/BK41,0,1,FALSE())/NORMDIST((LN($D$51)-(BK44))/BK41,0,1,TRUE()),InputDataA_GeneralAssumptions!BO135),"not target")</f>
      </c>
      <c r="BL45" s="504" t="str">
        <f aca="false">IF($B$1=4,IF(InputDataA_GeneralAssumptions!$F$133="Automatic",(1/BL41)*NORMDIST((LN($D$51)-(BL44))/BL41,0,1,FALSE())/NORMDIST((LN($D$51)-(BL44))/BL41,0,1,TRUE()),InputDataA_GeneralAssumptions!BP135),"not target")</f>
      </c>
      <c r="BM45" s="504" t="str">
        <f aca="false">IF($B$1=4,IF(InputDataA_GeneralAssumptions!$F$133="Automatic",(1/BM41)*NORMDIST((LN($D$51)-(BM44))/BM41,0,1,FALSE())/NORMDIST((LN($D$51)-(BM44))/BM41,0,1,TRUE()),InputDataA_GeneralAssumptions!BQ135),"not target")</f>
      </c>
      <c r="BN45" s="504" t="str">
        <f aca="false">IF($B$1=4,IF(InputDataA_GeneralAssumptions!$F$133="Automatic",(1/BN41)*NORMDIST((LN($D$51)-(BN44))/BN41,0,1,FALSE())/NORMDIST((LN($D$51)-(BN44))/BN41,0,1,TRUE()),InputDataA_GeneralAssumptions!BR135),"not target")</f>
      </c>
      <c r="BO45" s="504" t="str">
        <f aca="false">IF($B$1=4,IF(InputDataA_GeneralAssumptions!$F$133="Automatic",(1/BO41)*NORMDIST((LN($D$51)-(BO44))/BO41,0,1,FALSE())/NORMDIST((LN($D$51)-(BO44))/BO41,0,1,TRUE()),InputDataA_GeneralAssumptions!BS135),"not target")</f>
      </c>
      <c r="BP45" s="504" t="str">
        <f aca="false">IF($B$1=4,IF(InputDataA_GeneralAssumptions!$F$133="Automatic",(1/BP41)*NORMDIST((LN($D$51)-(BP44))/BP41,0,1,FALSE())/NORMDIST((LN($D$51)-(BP44))/BP41,0,1,TRUE()),InputDataA_GeneralAssumptions!BT135),"not target")</f>
      </c>
      <c r="BQ45" s="504" t="str">
        <f aca="false">IF($B$1=4,IF(InputDataA_GeneralAssumptions!$F$133="Automatic",(1/BQ41)*NORMDIST((LN($D$51)-(BQ44))/BQ41,0,1,FALSE())/NORMDIST((LN($D$51)-(BQ44))/BQ41,0,1,TRUE()),InputDataA_GeneralAssumptions!BU135),"not target")</f>
      </c>
      <c r="BR45" s="504" t="str">
        <f aca="false">IF($B$1=4,IF(InputDataA_GeneralAssumptions!$F$133="Automatic",(1/BR41)*NORMDIST((LN($D$51)-(BR44))/BR41,0,1,FALSE())/NORMDIST((LN($D$51)-(BR44))/BR41,0,1,TRUE()),InputDataA_GeneralAssumptions!BV135),"not target")</f>
      </c>
      <c r="BS45" s="504" t="str">
        <f aca="false">IF($B$1=4,IF(InputDataA_GeneralAssumptions!$F$133="Automatic",(1/BS41)*NORMDIST((LN($D$51)-(BS44))/BS41,0,1,FALSE())/NORMDIST((LN($D$51)-(BS44))/BS41,0,1,TRUE()),InputDataA_GeneralAssumptions!BW135),"not target")</f>
      </c>
    </row>
    <row r="46" customFormat="false" ht="15.75" hidden="false" customHeight="false" outlineLevel="0" collapsed="false">
      <c r="B46" s="496"/>
      <c r="C46" s="524" t="s">
        <v>1596</v>
      </c>
      <c r="D46" s="512" t="s">
        <v>1597</v>
      </c>
      <c r="E46" s="504" t="str">
        <f aca="false">IF($B$1=4,E7,"not target")</f>
      </c>
      <c r="F46" s="504" t="str">
        <f aca="false">IF($B$1=4,IF(InputDataA_GeneralAssumptions!$F$133="Automatic",EXP(F44-E44+0.5*(F41^2-E41^2))-1,-(1/F45)*(F6/E6-1)),"not target")</f>
      </c>
      <c r="G46" s="504" t="str">
        <f aca="false">IF($B$1=4,IF(InputDataA_GeneralAssumptions!$F$133="Automatic",EXP(G44-F44+0.5*(G41^2-F41^2))-1,-(1/G45)*(G6/F6-1)),"not target")</f>
      </c>
      <c r="H46" s="504" t="str">
        <f aca="false">IF($B$1=4,IF(InputDataA_GeneralAssumptions!$F$133="Automatic",EXP(H44-G44+0.5*(H41^2-G41^2))-1,-(1/H45)*(H6/G6-1)),"not target")</f>
      </c>
      <c r="I46" s="504" t="str">
        <f aca="false">IF($B$1=4,IF(InputDataA_GeneralAssumptions!$F$133="Automatic",EXP(I44-H44+0.5*(I41^2-H41^2))-1,-(1/I45)*(I6/H6-1)),"not target")</f>
      </c>
      <c r="J46" s="504" t="str">
        <f aca="false">IF($B$1=4,IF(InputDataA_GeneralAssumptions!$F$133="Automatic",EXP(J44-I44+0.5*(J41^2-I41^2))-1,-(1/J45)*(J6/I6-1)),"not target")</f>
      </c>
      <c r="K46" s="504" t="str">
        <f aca="false">IF($B$1=4,IF(InputDataA_GeneralAssumptions!$F$133="Automatic",EXP(K44-J44+0.5*(K41^2-J41^2))-1,-(1/K45)*(K6/J6-1)),"not target")</f>
      </c>
      <c r="L46" s="504" t="str">
        <f aca="false">IF($B$1=4,IF(InputDataA_GeneralAssumptions!$F$133="Automatic",EXP(L44-K44+0.5*(L41^2-K41^2))-1,-(1/L45)*(L6/K6-1)),"not target")</f>
      </c>
      <c r="M46" s="504" t="str">
        <f aca="false">IF($B$1=4,IF(InputDataA_GeneralAssumptions!$F$133="Automatic",EXP(M44-L44+0.5*(M41^2-L41^2))-1,-(1/M45)*(M6/L6-1)),"not target")</f>
      </c>
      <c r="N46" s="504" t="str">
        <f aca="false">IF($B$1=4,IF(InputDataA_GeneralAssumptions!$F$133="Automatic",EXP(N44-M44+0.5*(N41^2-M41^2))-1,-(1/N45)*(N6/M6-1)),"not target")</f>
      </c>
      <c r="O46" s="504" t="str">
        <f aca="false">IF($B$1=4,IF(InputDataA_GeneralAssumptions!$F$133="Automatic",EXP(O44-N44+0.5*(O41^2-N41^2))-1,-(1/O45)*(O6/N6-1)),"not target")</f>
      </c>
      <c r="P46" s="504" t="str">
        <f aca="false">IF($B$1=4,IF(InputDataA_GeneralAssumptions!$F$133="Automatic",EXP(P44-O44+0.5*(P41^2-O41^2))-1,-(1/P45)*(P6/O6-1)),"not target")</f>
      </c>
      <c r="Q46" s="504" t="str">
        <f aca="false">IF($B$1=4,IF(InputDataA_GeneralAssumptions!$F$133="Automatic",EXP(Q44-P44+0.5*(Q41^2-P41^2))-1,-(1/Q45)*(Q6/P6-1)),"not target")</f>
      </c>
      <c r="R46" s="504" t="str">
        <f aca="false">IF($B$1=4,IF(InputDataA_GeneralAssumptions!$F$133="Automatic",EXP(R44-Q44+0.5*(R41^2-Q41^2))-1,-(1/R45)*(R6/Q6-1)),"not target")</f>
      </c>
      <c r="S46" s="504" t="str">
        <f aca="false">IF($B$1=4,IF(InputDataA_GeneralAssumptions!$F$133="Automatic",EXP(S44-R44+0.5*(S41^2-R41^2))-1,-(1/S45)*(S6/R6-1)),"not target")</f>
      </c>
      <c r="T46" s="504" t="str">
        <f aca="false">IF($B$1=4,IF(InputDataA_GeneralAssumptions!$F$133="Automatic",EXP(T44-S44+0.5*(T41^2-S41^2))-1,-(1/T45)*(T6/S6-1)),"not target")</f>
      </c>
      <c r="U46" s="504" t="str">
        <f aca="false">IF($B$1=4,IF(InputDataA_GeneralAssumptions!$F$133="Automatic",EXP(U44-T44+0.5*(U41^2-T41^2))-1,-(1/U45)*(U6/T6-1)),"not target")</f>
      </c>
      <c r="V46" s="504" t="str">
        <f aca="false">IF($B$1=4,IF(InputDataA_GeneralAssumptions!$F$133="Automatic",EXP(V44-U44+0.5*(V41^2-U41^2))-1,-(1/V45)*(V6/U6-1)),"not target")</f>
      </c>
      <c r="W46" s="504" t="str">
        <f aca="false">IF($B$1=4,IF(InputDataA_GeneralAssumptions!$F$133="Automatic",EXP(W44-V44+0.5*(W41^2-V41^2))-1,-(1/W45)*(W6/V6-1)),"not target")</f>
      </c>
      <c r="X46" s="504" t="str">
        <f aca="false">IF($B$1=4,IF(InputDataA_GeneralAssumptions!$F$133="Automatic",EXP(X44-W44+0.5*(X41^2-W41^2))-1,-(1/X45)*(X6/W6-1)),"not target")</f>
      </c>
      <c r="Y46" s="504" t="str">
        <f aca="false">IF($B$1=4,IF(InputDataA_GeneralAssumptions!$F$133="Automatic",EXP(Y44-X44+0.5*(Y41^2-X41^2))-1,-(1/Y45)*(Y6/X6-1)),"not target")</f>
      </c>
      <c r="Z46" s="504" t="str">
        <f aca="false">IF($B$1=4,IF(InputDataA_GeneralAssumptions!$F$133="Automatic",EXP(Z44-Y44+0.5*(Z41^2-Y41^2))-1,-(1/Z45)*(Z6/Y6-1)),"not target")</f>
      </c>
      <c r="AA46" s="504" t="str">
        <f aca="false">IF($B$1=4,IF(InputDataA_GeneralAssumptions!$F$133="Automatic",EXP(AA44-Z44+0.5*(AA41^2-Z41^2))-1,-(1/AA45)*(AA6/Z6-1)),"not target")</f>
      </c>
      <c r="AB46" s="504" t="str">
        <f aca="false">IF($B$1=4,IF(InputDataA_GeneralAssumptions!$F$133="Automatic",EXP(AB44-AA44+0.5*(AB41^2-AA41^2))-1,-(1/AB45)*(AB6/AA6-1)),"not target")</f>
      </c>
      <c r="AC46" s="504" t="str">
        <f aca="false">IF($B$1=4,IF(InputDataA_GeneralAssumptions!$F$133="Automatic",EXP(AC44-AB44+0.5*(AC41^2-AB41^2))-1,-(1/AC45)*(AC6/AB6-1)),"not target")</f>
      </c>
      <c r="AD46" s="504" t="str">
        <f aca="false">IF($B$1=4,IF(InputDataA_GeneralAssumptions!$F$133="Automatic",EXP(AD44-AC44+0.5*(AD41^2-AC41^2))-1,-(1/AD45)*(AD6/AC6-1)),"not target")</f>
      </c>
      <c r="AE46" s="504" t="str">
        <f aca="false">IF($B$1=4,IF(InputDataA_GeneralAssumptions!$F$133="Automatic",EXP(AE44-AD44+0.5*(AE41^2-AD41^2))-1,-(1/AE45)*(AE6/AD6-1)),"not target")</f>
      </c>
      <c r="AF46" s="504" t="str">
        <f aca="false">IF($B$1=4,IF(InputDataA_GeneralAssumptions!$F$133="Automatic",EXP(AF44-AE44+0.5*(AF41^2-AE41^2))-1,-(1/AF45)*(AF6/AE6-1)),"not target")</f>
      </c>
      <c r="AG46" s="504" t="str">
        <f aca="false">IF($B$1=4,IF(InputDataA_GeneralAssumptions!$F$133="Automatic",EXP(AG44-AF44+0.5*(AG41^2-AF41^2))-1,-(1/AG45)*(AG6/AF6-1)),"not target")</f>
      </c>
      <c r="AH46" s="504" t="str">
        <f aca="false">IF($B$1=4,IF(InputDataA_GeneralAssumptions!$F$133="Automatic",EXP(AH44-AG44+0.5*(AH41^2-AG41^2))-1,-(1/AH45)*(AH6/AG6-1)),"not target")</f>
      </c>
      <c r="AI46" s="504" t="str">
        <f aca="false">IF($B$1=4,IF(InputDataA_GeneralAssumptions!$F$133="Automatic",EXP(AI44-AH44+0.5*(AI41^2-AH41^2))-1,-(1/AI45)*(AI6/AH6-1)),"not target")</f>
      </c>
      <c r="AJ46" s="504" t="str">
        <f aca="false">IF($B$1=4,IF(InputDataA_GeneralAssumptions!$F$133="Automatic",EXP(AJ44-AI44+0.5*(AJ41^2-AI41^2))-1,-(1/AJ45)*(AJ6/AI6-1)),"not target")</f>
      </c>
      <c r="AK46" s="504" t="str">
        <f aca="false">IF($B$1=4,IF(InputDataA_GeneralAssumptions!$F$133="Automatic",EXP(AK44-AJ44+0.5*(AK41^2-AJ41^2))-1,-(1/AK45)*(AK6/AJ6-1)),"not target")</f>
      </c>
      <c r="AL46" s="504" t="str">
        <f aca="false">IF($B$1=4,IF(InputDataA_GeneralAssumptions!$F$133="Automatic",EXP(AL44-AK44+0.5*(AL41^2-AK41^2))-1,-(1/AL45)*(AL6/AK6-1)),"not target")</f>
      </c>
      <c r="AM46" s="504" t="str">
        <f aca="false">IF($B$1=4,IF(InputDataA_GeneralAssumptions!$F$133="Automatic",EXP(AM44-AL44+0.5*(AM41^2-AL41^2))-1,-(1/AM45)*(AM6/AL6-1)),"not target")</f>
      </c>
      <c r="AN46" s="504" t="str">
        <f aca="false">IF($B$1=4,IF(InputDataA_GeneralAssumptions!$F$133="Automatic",EXP(AN44-AM44+0.5*(AN41^2-AM41^2))-1,-(1/AN45)*(AN6/AM6-1)),"not target")</f>
      </c>
      <c r="AO46" s="504" t="str">
        <f aca="false">IF($B$1=4,IF(InputDataA_GeneralAssumptions!$F$133="Automatic",EXP(AO44-AN44+0.5*(AO41^2-AN41^2))-1,-(1/AO45)*(AO6/AN6-1)),"not target")</f>
      </c>
      <c r="AP46" s="504" t="str">
        <f aca="false">IF($B$1=4,IF(InputDataA_GeneralAssumptions!$F$133="Automatic",EXP(AP44-AO44+0.5*(AP41^2-AO41^2))-1,-(1/AP45)*(AP6/AO6-1)),"not target")</f>
      </c>
      <c r="AQ46" s="504" t="str">
        <f aca="false">IF($B$1=4,IF(InputDataA_GeneralAssumptions!$F$133="Automatic",EXP(AQ44-AP44+0.5*(AQ41^2-AP41^2))-1,-(1/AQ45)*(AQ6/AP6-1)),"not target")</f>
      </c>
      <c r="AR46" s="504" t="str">
        <f aca="false">IF($B$1=4,IF(InputDataA_GeneralAssumptions!$F$133="Automatic",EXP(AR44-AQ44+0.5*(AR41^2-AQ41^2))-1,-(1/AR45)*(AR6/AQ6-1)),"not target")</f>
      </c>
      <c r="AS46" s="504" t="str">
        <f aca="false">IF($B$1=4,IF(InputDataA_GeneralAssumptions!$F$133="Automatic",EXP(AS44-AR44+0.5*(AS41^2-AR41^2))-1,-(1/AS45)*(AS6/AR6-1)),"not target")</f>
      </c>
      <c r="AT46" s="504" t="str">
        <f aca="false">IF($B$1=4,IF(InputDataA_GeneralAssumptions!$F$133="Automatic",EXP(AT44-AS44+0.5*(AT41^2-AS41^2))-1,-(1/AT45)*(AT6/AS6-1)),"not target")</f>
      </c>
      <c r="AU46" s="504" t="str">
        <f aca="false">IF($B$1=4,IF(InputDataA_GeneralAssumptions!$F$133="Automatic",EXP(AU44-AT44+0.5*(AU41^2-AT41^2))-1,-(1/AU45)*(AU6/AT6-1)),"not target")</f>
      </c>
      <c r="AV46" s="504" t="str">
        <f aca="false">IF($B$1=4,IF(InputDataA_GeneralAssumptions!$F$133="Automatic",EXP(AV44-AU44+0.5*(AV41^2-AU41^2))-1,-(1/AV45)*(AV6/AU6-1)),"not target")</f>
      </c>
      <c r="AW46" s="504" t="str">
        <f aca="false">IF($B$1=4,IF(InputDataA_GeneralAssumptions!$F$133="Automatic",EXP(AW44-AV44+0.5*(AW41^2-AV41^2))-1,-(1/AW45)*(AW6/AV6-1)),"not target")</f>
      </c>
      <c r="AX46" s="504" t="str">
        <f aca="false">IF($B$1=4,IF(InputDataA_GeneralAssumptions!$F$133="Automatic",EXP(AX44-AW44+0.5*(AX41^2-AW41^2))-1,-(1/AX45)*(AX6/AW6-1)),"not target")</f>
      </c>
      <c r="AY46" s="504" t="str">
        <f aca="false">IF($B$1=4,IF(InputDataA_GeneralAssumptions!$F$133="Automatic",EXP(AY44-AX44+0.5*(AY41^2-AX41^2))-1,-(1/AY45)*(AY6/AX6-1)),"not target")</f>
      </c>
      <c r="AZ46" s="504" t="str">
        <f aca="false">IF($B$1=4,IF(InputDataA_GeneralAssumptions!$F$133="Automatic",EXP(AZ44-AY44+0.5*(AZ41^2-AY41^2))-1,-(1/AZ45)*(AZ6/AY6-1)),"not target")</f>
      </c>
      <c r="BA46" s="504" t="str">
        <f aca="false">IF($B$1=4,IF(InputDataA_GeneralAssumptions!$F$133="Automatic",EXP(BA44-AZ44+0.5*(BA41^2-AZ41^2))-1,-(1/BA45)*(BA6/AZ6-1)),"not target")</f>
      </c>
      <c r="BB46" s="504" t="str">
        <f aca="false">IF($B$1=4,IF(InputDataA_GeneralAssumptions!$F$133="Automatic",EXP(BB44-BA44+0.5*(BB41^2-BA41^2))-1,-(1/BB45)*(BB6/BA6-1)),"not target")</f>
      </c>
      <c r="BC46" s="504" t="str">
        <f aca="false">IF($B$1=4,IF(InputDataA_GeneralAssumptions!$F$133="Automatic",EXP(BC44-BB44+0.5*(BC41^2-BB41^2))-1,-(1/BC45)*(BC6/BB6-1)),"not target")</f>
      </c>
      <c r="BD46" s="504" t="str">
        <f aca="false">IF($B$1=4,IF(InputDataA_GeneralAssumptions!$F$133="Automatic",EXP(BD44-BC44+0.5*(BD41^2-BC41^2))-1,-(1/BD45)*(BD6/BC6-1)),"not target")</f>
      </c>
      <c r="BE46" s="504" t="str">
        <f aca="false">IF($B$1=4,IF(InputDataA_GeneralAssumptions!$F$133="Automatic",EXP(BE44-BD44+0.5*(BE41^2-BD41^2))-1,-(1/BE45)*(BE6/BD6-1)),"not target")</f>
      </c>
      <c r="BF46" s="504" t="str">
        <f aca="false">IF($B$1=4,IF(InputDataA_GeneralAssumptions!$F$133="Automatic",EXP(BF44-BE44+0.5*(BF41^2-BE41^2))-1,-(1/BF45)*(BF6/BE6-1)),"not target")</f>
      </c>
      <c r="BG46" s="504" t="str">
        <f aca="false">IF($B$1=4,IF(InputDataA_GeneralAssumptions!$F$133="Automatic",EXP(BG44-BF44+0.5*(BG41^2-BF41^2))-1,-(1/BG45)*(BG6/BF6-1)),"not target")</f>
      </c>
      <c r="BH46" s="504" t="str">
        <f aca="false">IF($B$1=4,IF(InputDataA_GeneralAssumptions!$F$133="Automatic",EXP(BH44-BG44+0.5*(BH41^2-BG41^2))-1,-(1/BH45)*(BH6/BG6-1)),"not target")</f>
      </c>
      <c r="BI46" s="504" t="str">
        <f aca="false">IF($B$1=4,IF(InputDataA_GeneralAssumptions!$F$133="Automatic",EXP(BI44-BH44+0.5*(BI41^2-BH41^2))-1,-(1/BI45)*(BI6/BH6-1)),"not target")</f>
      </c>
      <c r="BJ46" s="504" t="str">
        <f aca="false">IF($B$1=4,IF(InputDataA_GeneralAssumptions!$F$133="Automatic",EXP(BJ44-BI44+0.5*(BJ41^2-BI41^2))-1,-(1/BJ45)*(BJ6/BI6-1)),"not target")</f>
      </c>
      <c r="BK46" s="504" t="str">
        <f aca="false">IF($B$1=4,IF(InputDataA_GeneralAssumptions!$F$133="Automatic",EXP(BK44-BJ44+0.5*(BK41^2-BJ41^2))-1,-(1/BK45)*(BK6/BJ6-1)),"not target")</f>
      </c>
      <c r="BL46" s="504" t="str">
        <f aca="false">IF($B$1=4,IF(InputDataA_GeneralAssumptions!$F$133="Automatic",EXP(BL44-BK44+0.5*(BL41^2-BK41^2))-1,-(1/BL45)*(BL6/BK6-1)),"not target")</f>
      </c>
      <c r="BM46" s="504" t="str">
        <f aca="false">IF($B$1=4,IF(InputDataA_GeneralAssumptions!$F$133="Automatic",EXP(BM44-BL44+0.5*(BM41^2-BL41^2))-1,-(1/BM45)*(BM6/BL6-1)),"not target")</f>
      </c>
      <c r="BN46" s="504" t="str">
        <f aca="false">IF($B$1=4,IF(InputDataA_GeneralAssumptions!$F$133="Automatic",EXP(BN44-BM44+0.5*(BN41^2-BM41^2))-1,-(1/BN45)*(BN6/BM6-1)),"not target")</f>
      </c>
      <c r="BO46" s="504" t="str">
        <f aca="false">IF($B$1=4,IF(InputDataA_GeneralAssumptions!$F$133="Automatic",EXP(BO44-BN44+0.5*(BO41^2-BN41^2))-1,-(1/BO45)*(BO6/BN6-1)),"not target")</f>
      </c>
      <c r="BP46" s="504" t="str">
        <f aca="false">IF($B$1=4,IF(InputDataA_GeneralAssumptions!$F$133="Automatic",EXP(BP44-BO44+0.5*(BP41^2-BO41^2))-1,-(1/BP45)*(BP6/BO6-1)),"not target")</f>
      </c>
      <c r="BQ46" s="504" t="str">
        <f aca="false">IF($B$1=4,IF(InputDataA_GeneralAssumptions!$F$133="Automatic",EXP(BQ44-BP44+0.5*(BQ41^2-BP41^2))-1,-(1/BQ45)*(BQ6/BP6-1)),"not target")</f>
      </c>
      <c r="BR46" s="504" t="str">
        <f aca="false">IF($B$1=4,IF(InputDataA_GeneralAssumptions!$F$133="Automatic",EXP(BR44-BQ44+0.5*(BR41^2-BQ41^2))-1,-(1/BR45)*(BR6/BQ6-1)),"not target")</f>
      </c>
      <c r="BS46" s="504" t="str">
        <f aca="false">IF($B$1=4,IF(InputDataA_GeneralAssumptions!$F$133="Automatic",EXP(BS44-BR44+0.5*(BS41^2-BR41^2))-1,-(1/BS45)*(BS6/BR6-1)),"not target")</f>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c>
      <c r="F48" s="504" t="n">
        <f aca="false">IF($B$1&lt;&gt;4,IF(InputDataA_GeneralAssumptions!$F$133="Automatic",E48+LN(1+F7)-0.5*(F41^2-E41^2),"Not an input"),"not target")</f>
      </c>
      <c r="G48" s="504" t="n">
        <f aca="false">IF($B$1&lt;&gt;4,IF(InputDataA_GeneralAssumptions!$F$133="Automatic",F48+LN(1+G7)-0.5*(G41^2-F41^2),"Not an input"),"not target")</f>
      </c>
      <c r="H48" s="504" t="n">
        <f aca="false">IF($B$1&lt;&gt;4,IF(InputDataA_GeneralAssumptions!$F$133="Automatic",G48+LN(1+H7)-0.5*(H41^2-G41^2),"Not an input"),"not target")</f>
      </c>
      <c r="I48" s="504" t="n">
        <f aca="false">IF($B$1&lt;&gt;4,IF(InputDataA_GeneralAssumptions!$F$133="Automatic",H48+LN(1+I7)-0.5*(I41^2-H41^2),"Not an input"),"not target")</f>
      </c>
      <c r="J48" s="504" t="n">
        <f aca="false">IF($B$1&lt;&gt;4,IF(InputDataA_GeneralAssumptions!$F$133="Automatic",I48+LN(1+J7)-0.5*(J41^2-I41^2),"Not an input"),"not target")</f>
      </c>
      <c r="K48" s="504" t="n">
        <f aca="false">IF($B$1&lt;&gt;4,IF(InputDataA_GeneralAssumptions!$F$133="Automatic",J48+LN(1+K7)-0.5*(K41^2-J41^2),"Not an input"),"not target")</f>
      </c>
      <c r="L48" s="504" t="n">
        <f aca="false">IF($B$1&lt;&gt;4,IF(InputDataA_GeneralAssumptions!$F$133="Automatic",K48+LN(1+L7)-0.5*(L41^2-K41^2),"Not an input"),"not target")</f>
      </c>
      <c r="M48" s="504" t="n">
        <f aca="false">IF($B$1&lt;&gt;4,IF(InputDataA_GeneralAssumptions!$F$133="Automatic",L48+LN(1+M7)-0.5*(M41^2-L41^2),"Not an input"),"not target")</f>
      </c>
      <c r="N48" s="504" t="n">
        <f aca="false">IF($B$1&lt;&gt;4,IF(InputDataA_GeneralAssumptions!$F$133="Automatic",M48+LN(1+N7)-0.5*(N41^2-M41^2),"Not an input"),"not target")</f>
      </c>
      <c r="O48" s="504" t="n">
        <f aca="false">IF($B$1&lt;&gt;4,IF(InputDataA_GeneralAssumptions!$F$133="Automatic",N48+LN(1+O7)-0.5*(O41^2-N41^2),"Not an input"),"not target")</f>
      </c>
      <c r="P48" s="504" t="n">
        <f aca="false">IF($B$1&lt;&gt;4,IF(InputDataA_GeneralAssumptions!$F$133="Automatic",O48+LN(1+P7)-0.5*(P41^2-O41^2),"Not an input"),"not target")</f>
      </c>
      <c r="Q48" s="504" t="n">
        <f aca="false">IF($B$1&lt;&gt;4,IF(InputDataA_GeneralAssumptions!$F$133="Automatic",P48+LN(1+Q7)-0.5*(Q41^2-P41^2),"Not an input"),"not target")</f>
      </c>
      <c r="R48" s="504" t="n">
        <f aca="false">IF($B$1&lt;&gt;4,IF(InputDataA_GeneralAssumptions!$F$133="Automatic",Q48+LN(1+R7)-0.5*(R41^2-Q41^2),"Not an input"),"not target")</f>
      </c>
      <c r="S48" s="504" t="n">
        <f aca="false">IF($B$1&lt;&gt;4,IF(InputDataA_GeneralAssumptions!$F$133="Automatic",R48+LN(1+S7)-0.5*(S41^2-R41^2),"Not an input"),"not target")</f>
      </c>
      <c r="T48" s="504" t="n">
        <f aca="false">IF($B$1&lt;&gt;4,IF(InputDataA_GeneralAssumptions!$F$133="Automatic",S48+LN(1+T7)-0.5*(T41^2-S41^2),"Not an input"),"not target")</f>
      </c>
      <c r="U48" s="504" t="n">
        <f aca="false">IF($B$1&lt;&gt;4,IF(InputDataA_GeneralAssumptions!$F$133="Automatic",T48+LN(1+U7)-0.5*(U41^2-T41^2),"Not an input"),"not target")</f>
      </c>
      <c r="V48" s="504" t="n">
        <f aca="false">IF($B$1&lt;&gt;4,IF(InputDataA_GeneralAssumptions!$F$133="Automatic",U48+LN(1+V7)-0.5*(V41^2-U41^2),"Not an input"),"not target")</f>
      </c>
      <c r="W48" s="504" t="n">
        <f aca="false">IF($B$1&lt;&gt;4,IF(InputDataA_GeneralAssumptions!$F$133="Automatic",V48+LN(1+W7)-0.5*(W41^2-V41^2),"Not an input"),"not target")</f>
      </c>
      <c r="X48" s="504" t="n">
        <f aca="false">IF($B$1&lt;&gt;4,IF(InputDataA_GeneralAssumptions!$F$133="Automatic",W48+LN(1+X7)-0.5*(X41^2-W41^2),"Not an input"),"not target")</f>
      </c>
      <c r="Y48" s="504" t="n">
        <f aca="false">IF($B$1&lt;&gt;4,IF(InputDataA_GeneralAssumptions!$F$133="Automatic",X48+LN(1+Y7)-0.5*(Y41^2-X41^2),"Not an input"),"not target")</f>
      </c>
      <c r="Z48" s="504" t="n">
        <f aca="false">IF($B$1&lt;&gt;4,IF(InputDataA_GeneralAssumptions!$F$133="Automatic",Y48+LN(1+Z7)-0.5*(Z41^2-Y41^2),"Not an input"),"not target")</f>
      </c>
      <c r="AA48" s="504" t="n">
        <f aca="false">IF($B$1&lt;&gt;4,IF(InputDataA_GeneralAssumptions!$F$133="Automatic",Z48+LN(1+AA7)-0.5*(AA41^2-Z41^2),"Not an input"),"not target")</f>
      </c>
      <c r="AB48" s="504" t="n">
        <f aca="false">IF($B$1&lt;&gt;4,IF(InputDataA_GeneralAssumptions!$F$133="Automatic",AA48+LN(1+AB7)-0.5*(AB41^2-AA41^2),"Not an input"),"not target")</f>
      </c>
      <c r="AC48" s="504" t="n">
        <f aca="false">IF($B$1&lt;&gt;4,IF(InputDataA_GeneralAssumptions!$F$133="Automatic",AB48+LN(1+AC7)-0.5*(AC41^2-AB41^2),"Not an input"),"not target")</f>
      </c>
      <c r="AD48" s="504" t="n">
        <f aca="false">IF($B$1&lt;&gt;4,IF(InputDataA_GeneralAssumptions!$F$133="Automatic",AC48+LN(1+AD7)-0.5*(AD41^2-AC41^2),"Not an input"),"not target")</f>
      </c>
      <c r="AE48" s="504" t="n">
        <f aca="false">IF($B$1&lt;&gt;4,IF(InputDataA_GeneralAssumptions!$F$133="Automatic",AD48+LN(1+AE7)-0.5*(AE41^2-AD41^2),"Not an input"),"not target")</f>
      </c>
      <c r="AF48" s="504" t="n">
        <f aca="false">IF($B$1&lt;&gt;4,IF(InputDataA_GeneralAssumptions!$F$133="Automatic",AE48+LN(1+AF7)-0.5*(AF41^2-AE41^2),"Not an input"),"not target")</f>
      </c>
      <c r="AG48" s="504" t="n">
        <f aca="false">IF($B$1&lt;&gt;4,IF(InputDataA_GeneralAssumptions!$F$133="Automatic",AF48+LN(1+AG7)-0.5*(AG41^2-AF41^2),"Not an input"),"not target")</f>
      </c>
      <c r="AH48" s="504" t="n">
        <f aca="false">IF($B$1&lt;&gt;4,IF(InputDataA_GeneralAssumptions!$F$133="Automatic",AG48+LN(1+AH7)-0.5*(AH41^2-AG41^2),"Not an input"),"not target")</f>
      </c>
      <c r="AI48" s="504" t="n">
        <f aca="false">IF($B$1&lt;&gt;4,IF(InputDataA_GeneralAssumptions!$F$133="Automatic",AH48+LN(1+AI7)-0.5*(AI41^2-AH41^2),"Not an input"),"not target")</f>
      </c>
      <c r="AJ48" s="504" t="n">
        <f aca="false">IF($B$1&lt;&gt;4,IF(InputDataA_GeneralAssumptions!$F$133="Automatic",AI48+LN(1+AJ7)-0.5*(AJ41^2-AI41^2),"Not an input"),"not target")</f>
      </c>
      <c r="AK48" s="504" t="e">
        <f aca="false">IF($B$1&lt;&gt;4,IF(InputDataA_GeneralAssumptions!$F$133="Automatic",AJ48+LN(1+AK7)-0.5*(AK41^2-AJ41^2),"Not an input"),"not target")</f>
      </c>
      <c r="AL48" s="504" t="e">
        <f aca="false">IF($B$1&lt;&gt;4,IF(InputDataA_GeneralAssumptions!$F$133="Automatic",AK48+LN(1+AL7)-0.5*(AL41^2-AK41^2),"Not an input"),"not target")</f>
      </c>
      <c r="AM48" s="504" t="e">
        <f aca="false">IF($B$1&lt;&gt;4,IF(InputDataA_GeneralAssumptions!$F$133="Automatic",AL48+LN(1+AM7)-0.5*(AM41^2-AL41^2),"Not an input"),"not target")</f>
      </c>
      <c r="AN48" s="504" t="e">
        <f aca="false">IF($B$1&lt;&gt;4,IF(InputDataA_GeneralAssumptions!$F$133="Automatic",AM48+LN(1+AN7)-0.5*(AN41^2-AM41^2),"Not an input"),"not target")</f>
      </c>
      <c r="AO48" s="504" t="e">
        <f aca="false">IF($B$1&lt;&gt;4,IF(InputDataA_GeneralAssumptions!$F$133="Automatic",AN48+LN(1+AO7)-0.5*(AO41^2-AN41^2),"Not an input"),"not target")</f>
      </c>
      <c r="AP48" s="504" t="e">
        <f aca="false">IF($B$1&lt;&gt;4,IF(InputDataA_GeneralAssumptions!$F$133="Automatic",AO48+LN(1+AP7)-0.5*(AP41^2-AO41^2),"Not an input"),"not target")</f>
      </c>
      <c r="AQ48" s="504" t="e">
        <f aca="false">IF($B$1&lt;&gt;4,IF(InputDataA_GeneralAssumptions!$F$133="Automatic",AP48+LN(1+AQ7)-0.5*(AQ41^2-AP41^2),"Not an input"),"not target")</f>
      </c>
      <c r="AR48" s="504" t="e">
        <f aca="false">IF($B$1&lt;&gt;4,IF(InputDataA_GeneralAssumptions!$F$133="Automatic",AQ48+LN(1+AR7)-0.5*(AR41^2-AQ41^2),"Not an input"),"not target")</f>
      </c>
      <c r="AS48" s="504" t="e">
        <f aca="false">IF($B$1&lt;&gt;4,IF(InputDataA_GeneralAssumptions!$F$133="Automatic",AR48+LN(1+AS7)-0.5*(AS41^2-AR41^2),"Not an input"),"not target")</f>
      </c>
      <c r="AT48" s="504" t="e">
        <f aca="false">IF($B$1&lt;&gt;4,IF(InputDataA_GeneralAssumptions!$F$133="Automatic",AS48+LN(1+AT7)-0.5*(AT41^2-AS41^2),"Not an input"),"not target")</f>
      </c>
      <c r="AU48" s="504" t="e">
        <f aca="false">IF($B$1&lt;&gt;4,IF(InputDataA_GeneralAssumptions!$F$133="Automatic",AT48+LN(1+AU7)-0.5*(AU41^2-AT41^2),"Not an input"),"not target")</f>
      </c>
      <c r="AV48" s="504" t="e">
        <f aca="false">IF($B$1&lt;&gt;4,IF(InputDataA_GeneralAssumptions!$F$133="Automatic",AU48+LN(1+AV7)-0.5*(AV41^2-AU41^2),"Not an input"),"not target")</f>
      </c>
      <c r="AW48" s="504" t="e">
        <f aca="false">IF($B$1&lt;&gt;4,IF(InputDataA_GeneralAssumptions!$F$133="Automatic",AV48+LN(1+AW7)-0.5*(AW41^2-AV41^2),"Not an input"),"not target")</f>
      </c>
      <c r="AX48" s="504" t="e">
        <f aca="false">IF($B$1&lt;&gt;4,IF(InputDataA_GeneralAssumptions!$F$133="Automatic",AW48+LN(1+AX7)-0.5*(AX41^2-AW41^2),"Not an input"),"not target")</f>
      </c>
      <c r="AY48" s="504" t="e">
        <f aca="false">IF($B$1&lt;&gt;4,IF(InputDataA_GeneralAssumptions!$F$133="Automatic",AX48+LN(1+AY7)-0.5*(AY41^2-AX41^2),"Not an input"),"not target")</f>
      </c>
      <c r="AZ48" s="504" t="e">
        <f aca="false">IF($B$1&lt;&gt;4,IF(InputDataA_GeneralAssumptions!$F$133="Automatic",AY48+LN(1+AZ7)-0.5*(AZ41^2-AY41^2),"Not an input"),"not target")</f>
      </c>
      <c r="BA48" s="504" t="e">
        <f aca="false">IF($B$1&lt;&gt;4,IF(InputDataA_GeneralAssumptions!$F$133="Automatic",AZ48+LN(1+BA7)-0.5*(BA41^2-AZ41^2),"Not an input"),"not target")</f>
      </c>
      <c r="BB48" s="504" t="e">
        <f aca="false">IF($B$1&lt;&gt;4,IF(InputDataA_GeneralAssumptions!$F$133="Automatic",BA48+LN(1+BB7)-0.5*(BB41^2-BA41^2),"Not an input"),"not target")</f>
      </c>
      <c r="BC48" s="504" t="e">
        <f aca="false">IF($B$1&lt;&gt;4,IF(InputDataA_GeneralAssumptions!$F$133="Automatic",BB48+LN(1+BC7)-0.5*(BC41^2-BB41^2),"Not an input"),"not target")</f>
      </c>
      <c r="BD48" s="504" t="e">
        <f aca="false">IF($B$1&lt;&gt;4,IF(InputDataA_GeneralAssumptions!$F$133="Automatic",BC48+LN(1+BD7)-0.5*(BD41^2-BC41^2),"Not an input"),"not target")</f>
      </c>
      <c r="BE48" s="504" t="e">
        <f aca="false">IF($B$1&lt;&gt;4,IF(InputDataA_GeneralAssumptions!$F$133="Automatic",BD48+LN(1+BE7)-0.5*(BE41^2-BD41^2),"Not an input"),"not target")</f>
      </c>
      <c r="BF48" s="504" t="e">
        <f aca="false">IF($B$1&lt;&gt;4,IF(InputDataA_GeneralAssumptions!$F$133="Automatic",BE48+LN(1+BF7)-0.5*(BF41^2-BE41^2),"Not an input"),"not target")</f>
      </c>
      <c r="BG48" s="504" t="e">
        <f aca="false">IF($B$1&lt;&gt;4,IF(InputDataA_GeneralAssumptions!$F$133="Automatic",BF48+LN(1+BG7)-0.5*(BG41^2-BF41^2),"Not an input"),"not target")</f>
      </c>
      <c r="BH48" s="504" t="e">
        <f aca="false">IF($B$1&lt;&gt;4,IF(InputDataA_GeneralAssumptions!$F$133="Automatic",BG48+LN(1+BH7)-0.5*(BH41^2-BG41^2),"Not an input"),"not target")</f>
      </c>
      <c r="BI48" s="504" t="e">
        <f aca="false">IF($B$1&lt;&gt;4,IF(InputDataA_GeneralAssumptions!$F$133="Automatic",BH48+LN(1+BI7)-0.5*(BI41^2-BH41^2),"Not an input"),"not target")</f>
      </c>
      <c r="BJ48" s="504" t="e">
        <f aca="false">IF($B$1&lt;&gt;4,IF(InputDataA_GeneralAssumptions!$F$133="Automatic",BI48+LN(1+BJ7)-0.5*(BJ41^2-BI41^2),"Not an input"),"not target")</f>
      </c>
      <c r="BK48" s="504" t="e">
        <f aca="false">IF($B$1&lt;&gt;4,IF(InputDataA_GeneralAssumptions!$F$133="Automatic",BJ48+LN(1+BK7)-0.5*(BK41^2-BJ41^2),"Not an input"),"not target")</f>
      </c>
      <c r="BL48" s="504" t="e">
        <f aca="false">IF($B$1&lt;&gt;4,IF(InputDataA_GeneralAssumptions!$F$133="Automatic",BK48+LN(1+BL7)-0.5*(BL41^2-BK41^2),"Not an input"),"not target")</f>
      </c>
      <c r="BM48" s="504" t="e">
        <f aca="false">IF($B$1&lt;&gt;4,IF(InputDataA_GeneralAssumptions!$F$133="Automatic",BL48+LN(1+BM7)-0.5*(BM41^2-BL41^2),"Not an input"),"not target")</f>
      </c>
      <c r="BN48" s="504" t="e">
        <f aca="false">IF($B$1&lt;&gt;4,IF(InputDataA_GeneralAssumptions!$F$133="Automatic",BM48+LN(1+BN7)-0.5*(BN41^2-BM41^2),"Not an input"),"not target")</f>
      </c>
      <c r="BO48" s="504" t="e">
        <f aca="false">IF($B$1&lt;&gt;4,IF(InputDataA_GeneralAssumptions!$F$133="Automatic",BN48+LN(1+BO7)-0.5*(BO41^2-BN41^2),"Not an input"),"not target")</f>
      </c>
      <c r="BP48" s="504" t="e">
        <f aca="false">IF($B$1&lt;&gt;4,IF(InputDataA_GeneralAssumptions!$F$133="Automatic",BO48+LN(1+BP7)-0.5*(BP41^2-BO41^2),"Not an input"),"not target")</f>
      </c>
      <c r="BQ48" s="504" t="e">
        <f aca="false">IF($B$1&lt;&gt;4,IF(InputDataA_GeneralAssumptions!$F$133="Automatic",BP48+LN(1+BQ7)-0.5*(BQ41^2-BP41^2),"Not an input"),"not target")</f>
      </c>
      <c r="BR48" s="504" t="e">
        <f aca="false">IF($B$1&lt;&gt;4,IF(InputDataA_GeneralAssumptions!$F$133="Automatic",BQ48+LN(1+BR7)-0.5*(BR41^2-BQ41^2),"Not an input"),"not target")</f>
      </c>
      <c r="BS48" s="504" t="e">
        <f aca="false">IF($B$1&lt;&gt;4,IF(InputDataA_GeneralAssumptions!$F$133="Automatic",BR48+LN(1+BS7)-0.5*(BS41^2-BR41^2),"Not an input"),"not target")</f>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c>
      <c r="F49" s="504" t="n">
        <f aca="false">IF($B$1&lt;&gt;4,IF(InputDataA_GeneralAssumptions!$F$133="Automatic",(1/F41)*NORMDIST((LN($D$51)-(F48))/F41,0,1,FALSE())/NORMSDIST((LN($D$51)-(F48))/F41),InputDataA_GeneralAssumptions!J135),"not target")</f>
      </c>
      <c r="G49" s="504" t="n">
        <f aca="false">IF($B$1&lt;&gt;4,IF(InputDataA_GeneralAssumptions!$F$133="Automatic",(1/G41)*NORMDIST((LN($D$51)-(G48))/G41,0,1,FALSE())/NORMSDIST((LN($D$51)-(G48))/G41),InputDataA_GeneralAssumptions!K135),"not target")</f>
      </c>
      <c r="H49" s="504" t="n">
        <f aca="false">IF($B$1&lt;&gt;4,IF(InputDataA_GeneralAssumptions!$F$133="Automatic",(1/H41)*NORMDIST((LN($D$51)-(H48))/H41,0,1,FALSE())/NORMSDIST((LN($D$51)-(H48))/H41),InputDataA_GeneralAssumptions!L135),"not target")</f>
      </c>
      <c r="I49" s="504" t="n">
        <f aca="false">IF($B$1&lt;&gt;4,IF(InputDataA_GeneralAssumptions!$F$133="Automatic",(1/I41)*NORMDIST((LN($D$51)-(I48))/I41,0,1,FALSE())/NORMSDIST((LN($D$51)-(I48))/I41),InputDataA_GeneralAssumptions!M135),"not target")</f>
      </c>
      <c r="J49" s="504" t="n">
        <f aca="false">IF($B$1&lt;&gt;4,IF(InputDataA_GeneralAssumptions!$F$133="Automatic",(1/J41)*NORMDIST((LN($D$51)-(J48))/J41,0,1,FALSE())/NORMSDIST((LN($D$51)-(J48))/J41),InputDataA_GeneralAssumptions!N135),"not target")</f>
      </c>
      <c r="K49" s="504" t="n">
        <f aca="false">IF($B$1&lt;&gt;4,IF(InputDataA_GeneralAssumptions!$F$133="Automatic",(1/K41)*NORMDIST((LN($D$51)-(K48))/K41,0,1,FALSE())/NORMSDIST((LN($D$51)-(K48))/K41),InputDataA_GeneralAssumptions!O135),"not target")</f>
      </c>
      <c r="L49" s="504" t="n">
        <f aca="false">IF($B$1&lt;&gt;4,IF(InputDataA_GeneralAssumptions!$F$133="Automatic",(1/L41)*NORMDIST((LN($D$51)-(L48))/L41,0,1,FALSE())/NORMSDIST((LN($D$51)-(L48))/L41),InputDataA_GeneralAssumptions!P135),"not target")</f>
      </c>
      <c r="M49" s="504" t="n">
        <f aca="false">IF($B$1&lt;&gt;4,IF(InputDataA_GeneralAssumptions!$F$133="Automatic",(1/M41)*NORMDIST((LN($D$51)-(M48))/M41,0,1,FALSE())/NORMSDIST((LN($D$51)-(M48))/M41),InputDataA_GeneralAssumptions!Q135),"not target")</f>
      </c>
      <c r="N49" s="504" t="n">
        <f aca="false">IF($B$1&lt;&gt;4,IF(InputDataA_GeneralAssumptions!$F$133="Automatic",(1/N41)*NORMDIST((LN($D$51)-(N48))/N41,0,1,FALSE())/NORMSDIST((LN($D$51)-(N48))/N41),InputDataA_GeneralAssumptions!R135),"not target")</f>
      </c>
      <c r="O49" s="504" t="n">
        <f aca="false">IF($B$1&lt;&gt;4,IF(InputDataA_GeneralAssumptions!$F$133="Automatic",(1/O41)*NORMDIST((LN($D$51)-(O48))/O41,0,1,FALSE())/NORMSDIST((LN($D$51)-(O48))/O41),InputDataA_GeneralAssumptions!S135),"not target")</f>
      </c>
      <c r="P49" s="504" t="n">
        <f aca="false">IF($B$1&lt;&gt;4,IF(InputDataA_GeneralAssumptions!$F$133="Automatic",(1/P41)*NORMDIST((LN($D$51)-(P48))/P41,0,1,FALSE())/NORMSDIST((LN($D$51)-(P48))/P41),InputDataA_GeneralAssumptions!T135),"not target")</f>
      </c>
      <c r="Q49" s="504" t="n">
        <f aca="false">IF($B$1&lt;&gt;4,IF(InputDataA_GeneralAssumptions!$F$133="Automatic",(1/Q41)*NORMDIST((LN($D$51)-(Q48))/Q41,0,1,FALSE())/NORMSDIST((LN($D$51)-(Q48))/Q41),InputDataA_GeneralAssumptions!U135),"not target")</f>
      </c>
      <c r="R49" s="504" t="n">
        <f aca="false">IF($B$1&lt;&gt;4,IF(InputDataA_GeneralAssumptions!$F$133="Automatic",(1/R41)*NORMDIST((LN($D$51)-(R48))/R41,0,1,FALSE())/NORMSDIST((LN($D$51)-(R48))/R41),InputDataA_GeneralAssumptions!V135),"not target")</f>
      </c>
      <c r="S49" s="504" t="n">
        <f aca="false">IF($B$1&lt;&gt;4,IF(InputDataA_GeneralAssumptions!$F$133="Automatic",(1/S41)*NORMDIST((LN($D$51)-(S48))/S41,0,1,FALSE())/NORMSDIST((LN($D$51)-(S48))/S41),InputDataA_GeneralAssumptions!W135),"not target")</f>
      </c>
      <c r="T49" s="504" t="n">
        <f aca="false">IF($B$1&lt;&gt;4,IF(InputDataA_GeneralAssumptions!$F$133="Automatic",(1/T41)*NORMDIST((LN($D$51)-(T48))/T41,0,1,FALSE())/NORMSDIST((LN($D$51)-(T48))/T41),InputDataA_GeneralAssumptions!X135),"not target")</f>
      </c>
      <c r="U49" s="504" t="n">
        <f aca="false">IF($B$1&lt;&gt;4,IF(InputDataA_GeneralAssumptions!$F$133="Automatic",(1/U41)*NORMDIST((LN($D$51)-(U48))/U41,0,1,FALSE())/NORMSDIST((LN($D$51)-(U48))/U41),InputDataA_GeneralAssumptions!Y135),"not target")</f>
      </c>
      <c r="V49" s="504" t="n">
        <f aca="false">IF($B$1&lt;&gt;4,IF(InputDataA_GeneralAssumptions!$F$133="Automatic",(1/V41)*NORMDIST((LN($D$51)-(V48))/V41,0,1,FALSE())/NORMSDIST((LN($D$51)-(V48))/V41),InputDataA_GeneralAssumptions!Z135),"not target")</f>
      </c>
      <c r="W49" s="504" t="n">
        <f aca="false">IF($B$1&lt;&gt;4,IF(InputDataA_GeneralAssumptions!$F$133="Automatic",(1/W41)*NORMDIST((LN($D$51)-(W48))/W41,0,1,FALSE())/NORMSDIST((LN($D$51)-(W48))/W41),InputDataA_GeneralAssumptions!AA135),"not target")</f>
      </c>
      <c r="X49" s="504" t="n">
        <f aca="false">IF($B$1&lt;&gt;4,IF(InputDataA_GeneralAssumptions!$F$133="Automatic",(1/X41)*NORMDIST((LN($D$51)-(X48))/X41,0,1,FALSE())/NORMSDIST((LN($D$51)-(X48))/X41),InputDataA_GeneralAssumptions!AB135),"not target")</f>
      </c>
      <c r="Y49" s="504" t="n">
        <f aca="false">IF($B$1&lt;&gt;4,IF(InputDataA_GeneralAssumptions!$F$133="Automatic",(1/Y41)*NORMDIST((LN($D$51)-(Y48))/Y41,0,1,FALSE())/NORMSDIST((LN($D$51)-(Y48))/Y41),InputDataA_GeneralAssumptions!AC135),"not target")</f>
      </c>
      <c r="Z49" s="504" t="n">
        <f aca="false">IF($B$1&lt;&gt;4,IF(InputDataA_GeneralAssumptions!$F$133="Automatic",(1/Z41)*NORMDIST((LN($D$51)-(Z48))/Z41,0,1,FALSE())/NORMSDIST((LN($D$51)-(Z48))/Z41),InputDataA_GeneralAssumptions!AD135),"not target")</f>
      </c>
      <c r="AA49" s="504" t="n">
        <f aca="false">IF($B$1&lt;&gt;4,IF(InputDataA_GeneralAssumptions!$F$133="Automatic",(1/AA41)*NORMDIST((LN($D$51)-(AA48))/AA41,0,1,FALSE())/NORMSDIST((LN($D$51)-(AA48))/AA41),InputDataA_GeneralAssumptions!AE135),"not target")</f>
      </c>
      <c r="AB49" s="504" t="n">
        <f aca="false">IF($B$1&lt;&gt;4,IF(InputDataA_GeneralAssumptions!$F$133="Automatic",(1/AB41)*NORMDIST((LN($D$51)-(AB48))/AB41,0,1,FALSE())/NORMSDIST((LN($D$51)-(AB48))/AB41),InputDataA_GeneralAssumptions!AF135),"not target")</f>
      </c>
      <c r="AC49" s="504" t="n">
        <f aca="false">IF($B$1&lt;&gt;4,IF(InputDataA_GeneralAssumptions!$F$133="Automatic",(1/AC41)*NORMDIST((LN($D$51)-(AC48))/AC41,0,1,FALSE())/NORMSDIST((LN($D$51)-(AC48))/AC41),InputDataA_GeneralAssumptions!AG135),"not target")</f>
      </c>
      <c r="AD49" s="504" t="n">
        <f aca="false">IF($B$1&lt;&gt;4,IF(InputDataA_GeneralAssumptions!$F$133="Automatic",(1/AD41)*NORMDIST((LN($D$51)-(AD48))/AD41,0,1,FALSE())/NORMSDIST((LN($D$51)-(AD48))/AD41),InputDataA_GeneralAssumptions!AH135),"not target")</f>
      </c>
      <c r="AE49" s="504" t="n">
        <f aca="false">IF($B$1&lt;&gt;4,IF(InputDataA_GeneralAssumptions!$F$133="Automatic",(1/AE41)*NORMDIST((LN($D$51)-(AE48))/AE41,0,1,FALSE())/NORMSDIST((LN($D$51)-(AE48))/AE41),InputDataA_GeneralAssumptions!AI135),"not target")</f>
      </c>
      <c r="AF49" s="504" t="n">
        <f aca="false">IF($B$1&lt;&gt;4,IF(InputDataA_GeneralAssumptions!$F$133="Automatic",(1/AF41)*NORMDIST((LN($D$51)-(AF48))/AF41,0,1,FALSE())/NORMSDIST((LN($D$51)-(AF48))/AF41),InputDataA_GeneralAssumptions!AJ135),"not target")</f>
      </c>
      <c r="AG49" s="504" t="n">
        <f aca="false">IF($B$1&lt;&gt;4,IF(InputDataA_GeneralAssumptions!$F$133="Automatic",(1/AG41)*NORMDIST((LN($D$51)-(AG48))/AG41,0,1,FALSE())/NORMSDIST((LN($D$51)-(AG48))/AG41),InputDataA_GeneralAssumptions!AK135),"not target")</f>
      </c>
      <c r="AH49" s="504" t="n">
        <f aca="false">IF($B$1&lt;&gt;4,IF(InputDataA_GeneralAssumptions!$F$133="Automatic",(1/AH41)*NORMDIST((LN($D$51)-(AH48))/AH41,0,1,FALSE())/NORMSDIST((LN($D$51)-(AH48))/AH41),InputDataA_GeneralAssumptions!AL135),"not target")</f>
      </c>
      <c r="AI49" s="504" t="n">
        <f aca="false">IF($B$1&lt;&gt;4,IF(InputDataA_GeneralAssumptions!$F$133="Automatic",(1/AI41)*NORMDIST((LN($D$51)-(AI48))/AI41,0,1,FALSE())/NORMSDIST((LN($D$51)-(AI48))/AI41),InputDataA_GeneralAssumptions!AM135),"not target")</f>
      </c>
      <c r="AJ49" s="504" t="n">
        <f aca="false">IF($B$1&lt;&gt;4,IF(InputDataA_GeneralAssumptions!$F$133="Automatic",(1/AJ41)*NORMDIST((LN($D$51)-(AJ48))/AJ41,0,1,FALSE())/NORMSDIST((LN($D$51)-(AJ48))/AJ41),InputDataA_GeneralAssumptions!AN135),"not target")</f>
      </c>
      <c r="AK49" s="504" t="e">
        <f aca="false">IF($B$1&lt;&gt;4,IF(InputDataA_GeneralAssumptions!$F$133="Automatic",(1/AK41)*NORMDIST((LN($D$51)-(AK48))/AK41,0,1,FALSE())/NORMSDIST((LN($D$51)-(AK48))/AK41),InputDataA_GeneralAssumptions!AO135),"not target")</f>
      </c>
      <c r="AL49" s="504" t="e">
        <f aca="false">IF($B$1&lt;&gt;4,IF(InputDataA_GeneralAssumptions!$F$133="Automatic",(1/AL41)*NORMDIST((LN($D$51)-(AL48))/AL41,0,1,FALSE())/NORMSDIST((LN($D$51)-(AL48))/AL41),InputDataA_GeneralAssumptions!AP135),"not target")</f>
      </c>
      <c r="AM49" s="504" t="e">
        <f aca="false">IF($B$1&lt;&gt;4,IF(InputDataA_GeneralAssumptions!$F$133="Automatic",(1/AM41)*NORMDIST((LN($D$51)-(AM48))/AM41,0,1,FALSE())/NORMSDIST((LN($D$51)-(AM48))/AM41),InputDataA_GeneralAssumptions!AQ135),"not target")</f>
      </c>
      <c r="AN49" s="504" t="e">
        <f aca="false">IF($B$1&lt;&gt;4,IF(InputDataA_GeneralAssumptions!$F$133="Automatic",(1/AN41)*NORMDIST((LN($D$51)-(AN48))/AN41,0,1,FALSE())/NORMSDIST((LN($D$51)-(AN48))/AN41),InputDataA_GeneralAssumptions!AR135),"not target")</f>
      </c>
      <c r="AO49" s="504" t="e">
        <f aca="false">IF($B$1&lt;&gt;4,IF(InputDataA_GeneralAssumptions!$F$133="Automatic",(1/AO41)*NORMDIST((LN($D$51)-(AO48))/AO41,0,1,FALSE())/NORMSDIST((LN($D$51)-(AO48))/AO41),InputDataA_GeneralAssumptions!AS135),"not target")</f>
      </c>
      <c r="AP49" s="504" t="e">
        <f aca="false">IF($B$1&lt;&gt;4,IF(InputDataA_GeneralAssumptions!$F$133="Automatic",(1/AP41)*NORMDIST((LN($D$51)-(AP48))/AP41,0,1,FALSE())/NORMSDIST((LN($D$51)-(AP48))/AP41),InputDataA_GeneralAssumptions!AT135),"not target")</f>
      </c>
      <c r="AQ49" s="504" t="e">
        <f aca="false">IF($B$1&lt;&gt;4,IF(InputDataA_GeneralAssumptions!$F$133="Automatic",(1/AQ41)*NORMDIST((LN($D$51)-(AQ48))/AQ41,0,1,FALSE())/NORMSDIST((LN($D$51)-(AQ48))/AQ41),InputDataA_GeneralAssumptions!AU135),"not target")</f>
      </c>
      <c r="AR49" s="504" t="e">
        <f aca="false">IF($B$1&lt;&gt;4,IF(InputDataA_GeneralAssumptions!$F$133="Automatic",(1/AR41)*NORMDIST((LN($D$51)-(AR48))/AR41,0,1,FALSE())/NORMSDIST((LN($D$51)-(AR48))/AR41),InputDataA_GeneralAssumptions!AV135),"not target")</f>
      </c>
      <c r="AS49" s="504" t="e">
        <f aca="false">IF($B$1&lt;&gt;4,IF(InputDataA_GeneralAssumptions!$F$133="Automatic",(1/AS41)*NORMDIST((LN($D$51)-(AS48))/AS41,0,1,FALSE())/NORMSDIST((LN($D$51)-(AS48))/AS41),InputDataA_GeneralAssumptions!AW135),"not target")</f>
      </c>
      <c r="AT49" s="504" t="e">
        <f aca="false">IF($B$1&lt;&gt;4,IF(InputDataA_GeneralAssumptions!$F$133="Automatic",(1/AT41)*NORMDIST((LN($D$51)-(AT48))/AT41,0,1,FALSE())/NORMSDIST((LN($D$51)-(AT48))/AT41),InputDataA_GeneralAssumptions!AX135),"not target")</f>
      </c>
      <c r="AU49" s="504" t="e">
        <f aca="false">IF($B$1&lt;&gt;4,IF(InputDataA_GeneralAssumptions!$F$133="Automatic",(1/AU41)*NORMDIST((LN($D$51)-(AU48))/AU41,0,1,FALSE())/NORMSDIST((LN($D$51)-(AU48))/AU41),InputDataA_GeneralAssumptions!AY135),"not target")</f>
      </c>
      <c r="AV49" s="504" t="e">
        <f aca="false">IF($B$1&lt;&gt;4,IF(InputDataA_GeneralAssumptions!$F$133="Automatic",(1/AV41)*NORMDIST((LN($D$51)-(AV48))/AV41,0,1,FALSE())/NORMSDIST((LN($D$51)-(AV48))/AV41),InputDataA_GeneralAssumptions!AZ135),"not target")</f>
      </c>
      <c r="AW49" s="504" t="e">
        <f aca="false">IF($B$1&lt;&gt;4,IF(InputDataA_GeneralAssumptions!$F$133="Automatic",(1/AW41)*NORMDIST((LN($D$51)-(AW48))/AW41,0,1,FALSE())/NORMSDIST((LN($D$51)-(AW48))/AW41),InputDataA_GeneralAssumptions!BA135),"not target")</f>
      </c>
      <c r="AX49" s="504" t="e">
        <f aca="false">IF($B$1&lt;&gt;4,IF(InputDataA_GeneralAssumptions!$F$133="Automatic",(1/AX41)*NORMDIST((LN($D$51)-(AX48))/AX41,0,1,FALSE())/NORMSDIST((LN($D$51)-(AX48))/AX41),InputDataA_GeneralAssumptions!BB135),"not target")</f>
      </c>
      <c r="AY49" s="504" t="e">
        <f aca="false">IF($B$1&lt;&gt;4,IF(InputDataA_GeneralAssumptions!$F$133="Automatic",(1/AY41)*NORMDIST((LN($D$51)-(AY48))/AY41,0,1,FALSE())/NORMSDIST((LN($D$51)-(AY48))/AY41),InputDataA_GeneralAssumptions!BC135),"not target")</f>
      </c>
      <c r="AZ49" s="504" t="e">
        <f aca="false">IF($B$1&lt;&gt;4,IF(InputDataA_GeneralAssumptions!$F$133="Automatic",(1/AZ41)*NORMDIST((LN($D$51)-(AZ48))/AZ41,0,1,FALSE())/NORMSDIST((LN($D$51)-(AZ48))/AZ41),InputDataA_GeneralAssumptions!BD135),"not target")</f>
      </c>
      <c r="BA49" s="504" t="e">
        <f aca="false">IF($B$1&lt;&gt;4,IF(InputDataA_GeneralAssumptions!$F$133="Automatic",(1/BA41)*NORMDIST((LN($D$51)-(BA48))/BA41,0,1,FALSE())/NORMSDIST((LN($D$51)-(BA48))/BA41),InputDataA_GeneralAssumptions!BE135),"not target")</f>
      </c>
      <c r="BB49" s="504" t="e">
        <f aca="false">IF($B$1&lt;&gt;4,IF(InputDataA_GeneralAssumptions!$F$133="Automatic",(1/BB41)*NORMDIST((LN($D$51)-(BB48))/BB41,0,1,FALSE())/NORMSDIST((LN($D$51)-(BB48))/BB41),InputDataA_GeneralAssumptions!BF135),"not target")</f>
      </c>
      <c r="BC49" s="504" t="e">
        <f aca="false">IF($B$1&lt;&gt;4,IF(InputDataA_GeneralAssumptions!$F$133="Automatic",(1/BC41)*NORMDIST((LN($D$51)-(BC48))/BC41,0,1,FALSE())/NORMSDIST((LN($D$51)-(BC48))/BC41),InputDataA_GeneralAssumptions!BG135),"not target")</f>
      </c>
      <c r="BD49" s="504" t="e">
        <f aca="false">IF($B$1&lt;&gt;4,IF(InputDataA_GeneralAssumptions!$F$133="Automatic",(1/BD41)*NORMDIST((LN($D$51)-(BD48))/BD41,0,1,FALSE())/NORMSDIST((LN($D$51)-(BD48))/BD41),InputDataA_GeneralAssumptions!BH135),"not target")</f>
      </c>
      <c r="BE49" s="504" t="e">
        <f aca="false">IF($B$1&lt;&gt;4,IF(InputDataA_GeneralAssumptions!$F$133="Automatic",(1/BE41)*NORMDIST((LN($D$51)-(BE48))/BE41,0,1,FALSE())/NORMSDIST((LN($D$51)-(BE48))/BE41),InputDataA_GeneralAssumptions!BI135),"not target")</f>
      </c>
      <c r="BF49" s="504" t="e">
        <f aca="false">IF($B$1&lt;&gt;4,IF(InputDataA_GeneralAssumptions!$F$133="Automatic",(1/BF41)*NORMDIST((LN($D$51)-(BF48))/BF41,0,1,FALSE())/NORMSDIST((LN($D$51)-(BF48))/BF41),InputDataA_GeneralAssumptions!BJ135),"not target")</f>
      </c>
      <c r="BG49" s="504" t="e">
        <f aca="false">IF($B$1&lt;&gt;4,IF(InputDataA_GeneralAssumptions!$F$133="Automatic",(1/BG41)*NORMDIST((LN($D$51)-(BG48))/BG41,0,1,FALSE())/NORMSDIST((LN($D$51)-(BG48))/BG41),InputDataA_GeneralAssumptions!BK135),"not target")</f>
      </c>
      <c r="BH49" s="504" t="e">
        <f aca="false">IF($B$1&lt;&gt;4,IF(InputDataA_GeneralAssumptions!$F$133="Automatic",(1/BH41)*NORMDIST((LN($D$51)-(BH48))/BH41,0,1,FALSE())/NORMSDIST((LN($D$51)-(BH48))/BH41),InputDataA_GeneralAssumptions!BL135),"not target")</f>
      </c>
      <c r="BI49" s="504" t="e">
        <f aca="false">IF($B$1&lt;&gt;4,IF(InputDataA_GeneralAssumptions!$F$133="Automatic",(1/BI41)*NORMDIST((LN($D$51)-(BI48))/BI41,0,1,FALSE())/NORMSDIST((LN($D$51)-(BI48))/BI41),InputDataA_GeneralAssumptions!BM135),"not target")</f>
      </c>
      <c r="BJ49" s="504" t="e">
        <f aca="false">IF($B$1&lt;&gt;4,IF(InputDataA_GeneralAssumptions!$F$133="Automatic",(1/BJ41)*NORMDIST((LN($D$51)-(BJ48))/BJ41,0,1,FALSE())/NORMSDIST((LN($D$51)-(BJ48))/BJ41),InputDataA_GeneralAssumptions!BN135),"not target")</f>
      </c>
      <c r="BK49" s="504" t="e">
        <f aca="false">IF($B$1&lt;&gt;4,IF(InputDataA_GeneralAssumptions!$F$133="Automatic",(1/BK41)*NORMDIST((LN($D$51)-(BK48))/BK41,0,1,FALSE())/NORMSDIST((LN($D$51)-(BK48))/BK41),InputDataA_GeneralAssumptions!BO135),"not target")</f>
      </c>
      <c r="BL49" s="504" t="e">
        <f aca="false">IF($B$1&lt;&gt;4,IF(InputDataA_GeneralAssumptions!$F$133="Automatic",(1/BL41)*NORMDIST((LN($D$51)-(BL48))/BL41,0,1,FALSE())/NORMSDIST((LN($D$51)-(BL48))/BL41),InputDataA_GeneralAssumptions!BP135),"not target")</f>
      </c>
      <c r="BM49" s="504" t="e">
        <f aca="false">IF($B$1&lt;&gt;4,IF(InputDataA_GeneralAssumptions!$F$133="Automatic",(1/BM41)*NORMDIST((LN($D$51)-(BM48))/BM41,0,1,FALSE())/NORMSDIST((LN($D$51)-(BM48))/BM41),InputDataA_GeneralAssumptions!BQ135),"not target")</f>
      </c>
      <c r="BN49" s="504" t="e">
        <f aca="false">IF($B$1&lt;&gt;4,IF(InputDataA_GeneralAssumptions!$F$133="Automatic",(1/BN41)*NORMDIST((LN($D$51)-(BN48))/BN41,0,1,FALSE())/NORMSDIST((LN($D$51)-(BN48))/BN41),InputDataA_GeneralAssumptions!BR135),"not target")</f>
      </c>
      <c r="BO49" s="504" t="e">
        <f aca="false">IF($B$1&lt;&gt;4,IF(InputDataA_GeneralAssumptions!$F$133="Automatic",(1/BO41)*NORMDIST((LN($D$51)-(BO48))/BO41,0,1,FALSE())/NORMSDIST((LN($D$51)-(BO48))/BO41),InputDataA_GeneralAssumptions!BS135),"not target")</f>
      </c>
      <c r="BP49" s="504" t="e">
        <f aca="false">IF($B$1&lt;&gt;4,IF(InputDataA_GeneralAssumptions!$F$133="Automatic",(1/BP41)*NORMDIST((LN($D$51)-(BP48))/BP41,0,1,FALSE())/NORMSDIST((LN($D$51)-(BP48))/BP41),InputDataA_GeneralAssumptions!BT135),"not target")</f>
      </c>
      <c r="BQ49" s="504" t="e">
        <f aca="false">IF($B$1&lt;&gt;4,IF(InputDataA_GeneralAssumptions!$F$133="Automatic",(1/BQ41)*NORMDIST((LN($D$51)-(BQ48))/BQ41,0,1,FALSE())/NORMSDIST((LN($D$51)-(BQ48))/BQ41),InputDataA_GeneralAssumptions!BU135),"not target")</f>
      </c>
      <c r="BR49" s="504" t="e">
        <f aca="false">IF($B$1&lt;&gt;4,IF(InputDataA_GeneralAssumptions!$F$133="Automatic",(1/BR41)*NORMDIST((LN($D$51)-(BR48))/BR41,0,1,FALSE())/NORMSDIST((LN($D$51)-(BR48))/BR41),InputDataA_GeneralAssumptions!BV135),"not target")</f>
      </c>
      <c r="BS49" s="504" t="e">
        <f aca="false">IF($B$1&lt;&gt;4,IF(InputDataA_GeneralAssumptions!$F$133="Automatic",(1/BS41)*NORMDIST((LN($D$51)-(BS48))/BS41,0,1,FALSE())/NORMSDIST((LN($D$51)-(BS48))/BS41),InputDataA_GeneralAssumptions!BW135),"not target")</f>
      </c>
    </row>
    <row r="50" customFormat="false" ht="15.75" hidden="false" customHeight="false" outlineLevel="0" collapsed="false">
      <c r="C50" s="524" t="s">
        <v>1599</v>
      </c>
      <c r="D50" s="512" t="s">
        <v>1560</v>
      </c>
      <c r="E50" s="504" t="n">
        <f aca="false">IF($B$1&lt;&gt;4,E39,"not target")</f>
      </c>
      <c r="F50" s="504" t="n">
        <f aca="false">IF($B$1&lt;&gt;4,IF(InputDataA_GeneralAssumptions!$F$133="Automatic",NORMSDIST((LN($D$51)-F48)/F41),(1-F49*F7)*E50),"not target")</f>
      </c>
      <c r="G50" s="504" t="n">
        <f aca="false">IF($B$1&lt;&gt;4,IF(InputDataA_GeneralAssumptions!$F$133="Automatic",NORMSDIST((LN($D$51)-G48)/G41),(1-G49*G7)*F50),"not target")</f>
      </c>
      <c r="H50" s="504" t="n">
        <f aca="false">IF($B$1&lt;&gt;4,IF(InputDataA_GeneralAssumptions!$F$133="Automatic",NORMSDIST((LN($D$51)-H48)/H41),(1-H49*H7)*G50),"not target")</f>
      </c>
      <c r="I50" s="504" t="n">
        <f aca="false">IF($B$1&lt;&gt;4,IF(InputDataA_GeneralAssumptions!$F$133="Automatic",NORMSDIST((LN($D$51)-I48)/I41),(1-I49*I7)*H50),"not target")</f>
      </c>
      <c r="J50" s="504" t="n">
        <f aca="false">IF($B$1&lt;&gt;4,IF(InputDataA_GeneralAssumptions!$F$133="Automatic",NORMSDIST((LN($D$51)-J48)/J41),(1-J49*J7)*I50),"not target")</f>
      </c>
      <c r="K50" s="504" t="n">
        <f aca="false">IF($B$1&lt;&gt;4,IF(InputDataA_GeneralAssumptions!$F$133="Automatic",NORMSDIST((LN($D$51)-K48)/K41),(1-K49*K7)*J50),"not target")</f>
      </c>
      <c r="L50" s="504" t="n">
        <f aca="false">IF($B$1&lt;&gt;4,IF(InputDataA_GeneralAssumptions!$F$133="Automatic",NORMSDIST((LN($D$51)-L48)/L41),(1-L49*L7)*K50),"not target")</f>
      </c>
      <c r="M50" s="504" t="n">
        <f aca="false">IF($B$1&lt;&gt;4,IF(InputDataA_GeneralAssumptions!$F$133="Automatic",NORMSDIST((LN($D$51)-M48)/M41),(1-M49*M7)*L50),"not target")</f>
      </c>
      <c r="N50" s="504" t="n">
        <f aca="false">IF($B$1&lt;&gt;4,IF(InputDataA_GeneralAssumptions!$F$133="Automatic",NORMSDIST((LN($D$51)-N48)/N41),(1-N49*N7)*M50),"not target")</f>
      </c>
      <c r="O50" s="504" t="n">
        <f aca="false">IF($B$1&lt;&gt;4,IF(InputDataA_GeneralAssumptions!$F$133="Automatic",NORMSDIST((LN($D$51)-O48)/O41),(1-O49*O7)*N50),"not target")</f>
      </c>
      <c r="P50" s="504" t="n">
        <f aca="false">IF($B$1&lt;&gt;4,IF(InputDataA_GeneralAssumptions!$F$133="Automatic",NORMSDIST((LN($D$51)-P48)/P41),(1-P49*P7)*O50),"not target")</f>
      </c>
      <c r="Q50" s="504" t="n">
        <f aca="false">IF($B$1&lt;&gt;4,IF(InputDataA_GeneralAssumptions!$F$133="Automatic",NORMSDIST((LN($D$51)-Q48)/Q41),(1-Q49*Q7)*P50),"not target")</f>
      </c>
      <c r="R50" s="504" t="n">
        <f aca="false">IF($B$1&lt;&gt;4,IF(InputDataA_GeneralAssumptions!$F$133="Automatic",NORMSDIST((LN($D$51)-R48)/R41),(1-R49*R7)*Q50),"not target")</f>
      </c>
      <c r="S50" s="504" t="n">
        <f aca="false">IF($B$1&lt;&gt;4,IF(InputDataA_GeneralAssumptions!$F$133="Automatic",NORMSDIST((LN($D$51)-S48)/S41),(1-S49*S7)*R50),"not target")</f>
      </c>
      <c r="T50" s="504" t="n">
        <f aca="false">IF($B$1&lt;&gt;4,IF(InputDataA_GeneralAssumptions!$F$133="Automatic",NORMSDIST((LN($D$51)-T48)/T41),(1-T49*T7)*S50),"not target")</f>
      </c>
      <c r="U50" s="504" t="n">
        <f aca="false">IF($B$1&lt;&gt;4,IF(InputDataA_GeneralAssumptions!$F$133="Automatic",NORMSDIST((LN($D$51)-U48)/U41),(1-U49*U7)*T50),"not target")</f>
      </c>
      <c r="V50" s="504" t="n">
        <f aca="false">IF($B$1&lt;&gt;4,IF(InputDataA_GeneralAssumptions!$F$133="Automatic",NORMSDIST((LN($D$51)-V48)/V41),(1-V49*V7)*U50),"not target")</f>
      </c>
      <c r="W50" s="504" t="n">
        <f aca="false">IF($B$1&lt;&gt;4,IF(InputDataA_GeneralAssumptions!$F$133="Automatic",NORMSDIST((LN($D$51)-W48)/W41),(1-W49*W7)*V50),"not target")</f>
      </c>
      <c r="X50" s="504" t="n">
        <f aca="false">IF($B$1&lt;&gt;4,IF(InputDataA_GeneralAssumptions!$F$133="Automatic",NORMSDIST((LN($D$51)-X48)/X41),(1-X49*X7)*W50),"not target")</f>
      </c>
      <c r="Y50" s="504" t="n">
        <f aca="false">IF($B$1&lt;&gt;4,IF(InputDataA_GeneralAssumptions!$F$133="Automatic",NORMSDIST((LN($D$51)-Y48)/Y41),(1-Y49*Y7)*X50),"not target")</f>
      </c>
      <c r="Z50" s="504" t="n">
        <f aca="false">IF($B$1&lt;&gt;4,IF(InputDataA_GeneralAssumptions!$F$133="Automatic",NORMSDIST((LN($D$51)-Z48)/Z41),(1-Z49*Z7)*Y50),"not target")</f>
      </c>
      <c r="AA50" s="504" t="n">
        <f aca="false">IF($B$1&lt;&gt;4,IF(InputDataA_GeneralAssumptions!$F$133="Automatic",NORMSDIST((LN($D$51)-AA48)/AA41),(1-AA49*AA7)*Z50),"not target")</f>
      </c>
      <c r="AB50" s="504" t="n">
        <f aca="false">IF($B$1&lt;&gt;4,IF(InputDataA_GeneralAssumptions!$F$133="Automatic",NORMSDIST((LN($D$51)-AB48)/AB41),(1-AB49*AB7)*AA50),"not target")</f>
      </c>
      <c r="AC50" s="504" t="n">
        <f aca="false">IF($B$1&lt;&gt;4,IF(InputDataA_GeneralAssumptions!$F$133="Automatic",NORMSDIST((LN($D$51)-AC48)/AC41),(1-AC49*AC7)*AB50),"not target")</f>
      </c>
      <c r="AD50" s="504" t="n">
        <f aca="false">IF($B$1&lt;&gt;4,IF(InputDataA_GeneralAssumptions!$F$133="Automatic",NORMSDIST((LN($D$51)-AD48)/AD41),(1-AD49*AD7)*AC50),"not target")</f>
      </c>
      <c r="AE50" s="504" t="n">
        <f aca="false">IF($B$1&lt;&gt;4,IF(InputDataA_GeneralAssumptions!$F$133="Automatic",NORMSDIST((LN($D$51)-AE48)/AE41),(1-AE49*AE7)*AD50),"not target")</f>
      </c>
      <c r="AF50" s="504" t="n">
        <f aca="false">IF($B$1&lt;&gt;4,IF(InputDataA_GeneralAssumptions!$F$133="Automatic",NORMSDIST((LN($D$51)-AF48)/AF41),(1-AF49*AF7)*AE50),"not target")</f>
      </c>
      <c r="AG50" s="504" t="n">
        <f aca="false">IF($B$1&lt;&gt;4,IF(InputDataA_GeneralAssumptions!$F$133="Automatic",NORMSDIST((LN($D$51)-AG48)/AG41),(1-AG49*AG7)*AF50),"not target")</f>
      </c>
      <c r="AH50" s="504" t="n">
        <f aca="false">IF($B$1&lt;&gt;4,IF(InputDataA_GeneralAssumptions!$F$133="Automatic",NORMSDIST((LN($D$51)-AH48)/AH41),(1-AH49*AH7)*AG50),"not target")</f>
      </c>
      <c r="AI50" s="504" t="n">
        <f aca="false">IF($B$1&lt;&gt;4,IF(InputDataA_GeneralAssumptions!$F$133="Automatic",NORMSDIST((LN($D$51)-AI48)/AI41),(1-AI49*AI7)*AH50),"not target")</f>
      </c>
      <c r="AJ50" s="504" t="n">
        <f aca="false">IF($B$1&lt;&gt;4,IF(InputDataA_GeneralAssumptions!$F$133="Automatic",NORMSDIST((LN($D$51)-AJ48)/AJ41),(1-AJ49*AJ7)*AI50),"not target")</f>
      </c>
      <c r="AK50" s="504" t="e">
        <f aca="false">IF($B$1&lt;&gt;4,IF(InputDataA_GeneralAssumptions!$F$133="Automatic",NORMSDIST((LN($D$51)-AK48)/AK41),(1-AK49*AK7)*AJ50),"not target")</f>
      </c>
      <c r="AL50" s="504" t="e">
        <f aca="false">IF($B$1&lt;&gt;4,IF(InputDataA_GeneralAssumptions!$F$133="Automatic",NORMSDIST((LN($D$51)-AL48)/AL41),(1-AL49*AL7)*AK50),"not target")</f>
      </c>
      <c r="AM50" s="504" t="e">
        <f aca="false">IF($B$1&lt;&gt;4,IF(InputDataA_GeneralAssumptions!$F$133="Automatic",NORMSDIST((LN($D$51)-AM48)/AM41),(1-AM49*AM7)*AL50),"not target")</f>
      </c>
      <c r="AN50" s="504" t="e">
        <f aca="false">IF($B$1&lt;&gt;4,IF(InputDataA_GeneralAssumptions!$F$133="Automatic",NORMSDIST((LN($D$51)-AN48)/AN41),(1-AN49*AN7)*AM50),"not target")</f>
      </c>
      <c r="AO50" s="504" t="e">
        <f aca="false">IF($B$1&lt;&gt;4,IF(InputDataA_GeneralAssumptions!$F$133="Automatic",NORMSDIST((LN($D$51)-AO48)/AO41),(1-AO49*AO7)*AN50),"not target")</f>
      </c>
      <c r="AP50" s="504" t="e">
        <f aca="false">IF($B$1&lt;&gt;4,IF(InputDataA_GeneralAssumptions!$F$133="Automatic",NORMSDIST((LN($D$51)-AP48)/AP41),(1-AP49*AP7)*AO50),"not target")</f>
      </c>
      <c r="AQ50" s="504" t="e">
        <f aca="false">IF($B$1&lt;&gt;4,IF(InputDataA_GeneralAssumptions!$F$133="Automatic",NORMSDIST((LN($D$51)-AQ48)/AQ41),(1-AQ49*AQ7)*AP50),"not target")</f>
      </c>
      <c r="AR50" s="504" t="e">
        <f aca="false">IF($B$1&lt;&gt;4,IF(InputDataA_GeneralAssumptions!$F$133="Automatic",NORMSDIST((LN($D$51)-AR48)/AR41),(1-AR49*AR7)*AQ50),"not target")</f>
      </c>
      <c r="AS50" s="504" t="e">
        <f aca="false">IF($B$1&lt;&gt;4,IF(InputDataA_GeneralAssumptions!$F$133="Automatic",NORMSDIST((LN($D$51)-AS48)/AS41),(1-AS49*AS7)*AR50),"not target")</f>
      </c>
      <c r="AT50" s="504" t="e">
        <f aca="false">IF($B$1&lt;&gt;4,IF(InputDataA_GeneralAssumptions!$F$133="Automatic",NORMSDIST((LN($D$51)-AT48)/AT41),(1-AT49*AT7)*AS50),"not target")</f>
      </c>
      <c r="AU50" s="504" t="e">
        <f aca="false">IF($B$1&lt;&gt;4,IF(InputDataA_GeneralAssumptions!$F$133="Automatic",NORMSDIST((LN($D$51)-AU48)/AU41),(1-AU49*AU7)*AT50),"not target")</f>
      </c>
      <c r="AV50" s="504" t="e">
        <f aca="false">IF($B$1&lt;&gt;4,IF(InputDataA_GeneralAssumptions!$F$133="Automatic",NORMSDIST((LN($D$51)-AV48)/AV41),(1-AV49*AV7)*AU50),"not target")</f>
      </c>
      <c r="AW50" s="504" t="e">
        <f aca="false">IF($B$1&lt;&gt;4,IF(InputDataA_GeneralAssumptions!$F$133="Automatic",NORMSDIST((LN($D$51)-AW48)/AW41),(1-AW49*AW7)*AV50),"not target")</f>
      </c>
      <c r="AX50" s="504" t="e">
        <f aca="false">IF($B$1&lt;&gt;4,IF(InputDataA_GeneralAssumptions!$F$133="Automatic",NORMSDIST((LN($D$51)-AX48)/AX41),(1-AX49*AX7)*AW50),"not target")</f>
      </c>
      <c r="AY50" s="504" t="e">
        <f aca="false">IF($B$1&lt;&gt;4,IF(InputDataA_GeneralAssumptions!$F$133="Automatic",NORMSDIST((LN($D$51)-AY48)/AY41),(1-AY49*AY7)*AX50),"not target")</f>
      </c>
      <c r="AZ50" s="504" t="e">
        <f aca="false">IF($B$1&lt;&gt;4,IF(InputDataA_GeneralAssumptions!$F$133="Automatic",NORMSDIST((LN($D$51)-AZ48)/AZ41),(1-AZ49*AZ7)*AY50),"not target")</f>
      </c>
      <c r="BA50" s="504" t="e">
        <f aca="false">IF($B$1&lt;&gt;4,IF(InputDataA_GeneralAssumptions!$F$133="Automatic",NORMSDIST((LN($D$51)-BA48)/BA41),(1-BA49*BA7)*AZ50),"not target")</f>
      </c>
      <c r="BB50" s="504" t="e">
        <f aca="false">IF($B$1&lt;&gt;4,IF(InputDataA_GeneralAssumptions!$F$133="Automatic",NORMSDIST((LN($D$51)-BB48)/BB41),(1-BB49*BB7)*BA50),"not target")</f>
      </c>
      <c r="BC50" s="504" t="e">
        <f aca="false">IF($B$1&lt;&gt;4,IF(InputDataA_GeneralAssumptions!$F$133="Automatic",NORMSDIST((LN($D$51)-BC48)/BC41),(1-BC49*BC7)*BB50),"not target")</f>
      </c>
      <c r="BD50" s="504" t="e">
        <f aca="false">IF($B$1&lt;&gt;4,IF(InputDataA_GeneralAssumptions!$F$133="Automatic",NORMSDIST((LN($D$51)-BD48)/BD41),(1-BD49*BD7)*BC50),"not target")</f>
      </c>
      <c r="BE50" s="504" t="e">
        <f aca="false">IF($B$1&lt;&gt;4,IF(InputDataA_GeneralAssumptions!$F$133="Automatic",NORMSDIST((LN($D$51)-BE48)/BE41),(1-BE49*BE7)*BD50),"not target")</f>
      </c>
      <c r="BF50" s="504" t="e">
        <f aca="false">IF($B$1&lt;&gt;4,IF(InputDataA_GeneralAssumptions!$F$133="Automatic",NORMSDIST((LN($D$51)-BF48)/BF41),(1-BF49*BF7)*BE50),"not target")</f>
      </c>
      <c r="BG50" s="504" t="e">
        <f aca="false">IF($B$1&lt;&gt;4,IF(InputDataA_GeneralAssumptions!$F$133="Automatic",NORMSDIST((LN($D$51)-BG48)/BG41),(1-BG49*BG7)*BF50),"not target")</f>
      </c>
      <c r="BH50" s="504" t="e">
        <f aca="false">IF($B$1&lt;&gt;4,IF(InputDataA_GeneralAssumptions!$F$133="Automatic",NORMSDIST((LN($D$51)-BH48)/BH41),(1-BH49*BH7)*BG50),"not target")</f>
      </c>
      <c r="BI50" s="504" t="e">
        <f aca="false">IF($B$1&lt;&gt;4,IF(InputDataA_GeneralAssumptions!$F$133="Automatic",NORMSDIST((LN($D$51)-BI48)/BI41),(1-BI49*BI7)*BH50),"not target")</f>
      </c>
      <c r="BJ50" s="504" t="e">
        <f aca="false">IF($B$1&lt;&gt;4,IF(InputDataA_GeneralAssumptions!$F$133="Automatic",NORMSDIST((LN($D$51)-BJ48)/BJ41),(1-BJ49*BJ7)*BI50),"not target")</f>
      </c>
      <c r="BK50" s="504" t="e">
        <f aca="false">IF($B$1&lt;&gt;4,IF(InputDataA_GeneralAssumptions!$F$133="Automatic",NORMSDIST((LN($D$51)-BK48)/BK41),(1-BK49*BK7)*BJ50),"not target")</f>
      </c>
      <c r="BL50" s="504" t="e">
        <f aca="false">IF($B$1&lt;&gt;4,IF(InputDataA_GeneralAssumptions!$F$133="Automatic",NORMSDIST((LN($D$51)-BL48)/BL41),(1-BL49*BL7)*BK50),"not target")</f>
      </c>
      <c r="BM50" s="504" t="e">
        <f aca="false">IF($B$1&lt;&gt;4,IF(InputDataA_GeneralAssumptions!$F$133="Automatic",NORMSDIST((LN($D$51)-BM48)/BM41),(1-BM49*BM7)*BL50),"not target")</f>
      </c>
      <c r="BN50" s="504" t="e">
        <f aca="false">IF($B$1&lt;&gt;4,IF(InputDataA_GeneralAssumptions!$F$133="Automatic",NORMSDIST((LN($D$51)-BN48)/BN41),(1-BN49*BN7)*BM50),"not target")</f>
      </c>
      <c r="BO50" s="504" t="e">
        <f aca="false">IF($B$1&lt;&gt;4,IF(InputDataA_GeneralAssumptions!$F$133="Automatic",NORMSDIST((LN($D$51)-BO48)/BO41),(1-BO49*BO7)*BN50),"not target")</f>
      </c>
      <c r="BP50" s="504" t="e">
        <f aca="false">IF($B$1&lt;&gt;4,IF(InputDataA_GeneralAssumptions!$F$133="Automatic",NORMSDIST((LN($D$51)-BP48)/BP41),(1-BP49*BP7)*BO50),"not target")</f>
      </c>
      <c r="BQ50" s="504" t="e">
        <f aca="false">IF($B$1&lt;&gt;4,IF(InputDataA_GeneralAssumptions!$F$133="Automatic",NORMSDIST((LN($D$51)-BQ48)/BQ41),(1-BQ49*BQ7)*BP50),"not target")</f>
      </c>
      <c r="BR50" s="504" t="e">
        <f aca="false">IF($B$1&lt;&gt;4,IF(InputDataA_GeneralAssumptions!$F$133="Automatic",NORMSDIST((LN($D$51)-BR48)/BR41),(1-BR49*BR7)*BQ50),"not target")</f>
      </c>
      <c r="BS50" s="504" t="e">
        <f aca="false">IF($B$1&lt;&gt;4,IF(InputDataA_GeneralAssumptions!$F$133="Automatic",NORMSDIST((LN($D$51)-BS48)/BS41),(1-BS49*BS7)*BR50),"not target")</f>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c>
      <c r="F53" s="504" t="n">
        <f aca="false">IF($B$1=4,IF(InputDataA_GeneralAssumptions!$F$133="Automatic",(1/F41)*NORMDIST((LN($D$51)-F44)/F41,0,1,FALSE()),F45*F6),IF(InputDataA_GeneralAssumptions!$F$133="Automatic",(1/F41)*NORMDIST((LN($D$51)-F48)/F41,0,1,FALSE()),F49*F50))</f>
      </c>
      <c r="G53" s="504" t="n">
        <f aca="false">IF($B$1=4,IF(InputDataA_GeneralAssumptions!$F$133="Automatic",(1/G41)*NORMDIST((LN($D$51)-G44)/G41,0,1,FALSE()),G45*G6),IF(InputDataA_GeneralAssumptions!$F$133="Automatic",(1/G41)*NORMDIST((LN($D$51)-G48)/G41,0,1,FALSE()),G49*G50))</f>
      </c>
      <c r="H53" s="504" t="n">
        <f aca="false">IF($B$1=4,IF(InputDataA_GeneralAssumptions!$F$133="Automatic",(1/H41)*NORMDIST((LN($D$51)-H44)/H41,0,1,FALSE()),H45*H6),IF(InputDataA_GeneralAssumptions!$F$133="Automatic",(1/H41)*NORMDIST((LN($D$51)-H48)/H41,0,1,FALSE()),H49*H50))</f>
      </c>
      <c r="I53" s="504" t="n">
        <f aca="false">IF($B$1=4,IF(InputDataA_GeneralAssumptions!$F$133="Automatic",(1/I41)*NORMDIST((LN($D$51)-I44)/I41,0,1,FALSE()),I45*I6),IF(InputDataA_GeneralAssumptions!$F$133="Automatic",(1/I41)*NORMDIST((LN($D$51)-I48)/I41,0,1,FALSE()),I49*I50))</f>
      </c>
      <c r="J53" s="504" t="n">
        <f aca="false">IF($B$1=4,IF(InputDataA_GeneralAssumptions!$F$133="Automatic",(1/J41)*NORMDIST((LN($D$51)-J44)/J41,0,1,FALSE()),J45*J6),IF(InputDataA_GeneralAssumptions!$F$133="Automatic",(1/J41)*NORMDIST((LN($D$51)-J48)/J41,0,1,FALSE()),J49*J50))</f>
      </c>
      <c r="K53" s="504" t="n">
        <f aca="false">IF($B$1=4,IF(InputDataA_GeneralAssumptions!$F$133="Automatic",(1/K41)*NORMDIST((LN($D$51)-K44)/K41,0,1,FALSE()),K45*K6),IF(InputDataA_GeneralAssumptions!$F$133="Automatic",(1/K41)*NORMDIST((LN($D$51)-K48)/K41,0,1,FALSE()),K49*K50))</f>
      </c>
      <c r="L53" s="504" t="n">
        <f aca="false">IF($B$1=4,IF(InputDataA_GeneralAssumptions!$F$133="Automatic",(1/L41)*NORMDIST((LN($D$51)-L44)/L41,0,1,FALSE()),L45*L6),IF(InputDataA_GeneralAssumptions!$F$133="Automatic",(1/L41)*NORMDIST((LN($D$51)-L48)/L41,0,1,FALSE()),L49*L50))</f>
      </c>
      <c r="M53" s="504" t="n">
        <f aca="false">IF($B$1=4,IF(InputDataA_GeneralAssumptions!$F$133="Automatic",(1/M41)*NORMDIST((LN($D$51)-M44)/M41,0,1,FALSE()),M45*M6),IF(InputDataA_GeneralAssumptions!$F$133="Automatic",(1/M41)*NORMDIST((LN($D$51)-M48)/M41,0,1,FALSE()),M49*M50))</f>
      </c>
      <c r="N53" s="504" t="n">
        <f aca="false">IF($B$1=4,IF(InputDataA_GeneralAssumptions!$F$133="Automatic",(1/N41)*NORMDIST((LN($D$51)-N44)/N41,0,1,FALSE()),N45*N6),IF(InputDataA_GeneralAssumptions!$F$133="Automatic",(1/N41)*NORMDIST((LN($D$51)-N48)/N41,0,1,FALSE()),N49*N50))</f>
      </c>
      <c r="O53" s="504" t="n">
        <f aca="false">IF($B$1=4,IF(InputDataA_GeneralAssumptions!$F$133="Automatic",(1/O41)*NORMDIST((LN($D$51)-O44)/O41,0,1,FALSE()),O45*O6),IF(InputDataA_GeneralAssumptions!$F$133="Automatic",(1/O41)*NORMDIST((LN($D$51)-O48)/O41,0,1,FALSE()),O49*O50))</f>
      </c>
      <c r="P53" s="504" t="n">
        <f aca="false">IF($B$1=4,IF(InputDataA_GeneralAssumptions!$F$133="Automatic",(1/P41)*NORMDIST((LN($D$51)-P44)/P41,0,1,FALSE()),P45*P6),IF(InputDataA_GeneralAssumptions!$F$133="Automatic",(1/P41)*NORMDIST((LN($D$51)-P48)/P41,0,1,FALSE()),P49*P50))</f>
      </c>
      <c r="Q53" s="504" t="n">
        <f aca="false">IF($B$1=4,IF(InputDataA_GeneralAssumptions!$F$133="Automatic",(1/Q41)*NORMDIST((LN($D$51)-Q44)/Q41,0,1,FALSE()),Q45*Q6),IF(InputDataA_GeneralAssumptions!$F$133="Automatic",(1/Q41)*NORMDIST((LN($D$51)-Q48)/Q41,0,1,FALSE()),Q49*Q50))</f>
      </c>
      <c r="R53" s="504" t="n">
        <f aca="false">IF($B$1=4,IF(InputDataA_GeneralAssumptions!$F$133="Automatic",(1/R41)*NORMDIST((LN($D$51)-R44)/R41,0,1,FALSE()),R45*R6),IF(InputDataA_GeneralAssumptions!$F$133="Automatic",(1/R41)*NORMDIST((LN($D$51)-R48)/R41,0,1,FALSE()),R49*R50))</f>
      </c>
      <c r="S53" s="504" t="n">
        <f aca="false">IF($B$1=4,IF(InputDataA_GeneralAssumptions!$F$133="Automatic",(1/S41)*NORMDIST((LN($D$51)-S44)/S41,0,1,FALSE()),S45*S6),IF(InputDataA_GeneralAssumptions!$F$133="Automatic",(1/S41)*NORMDIST((LN($D$51)-S48)/S41,0,1,FALSE()),S49*S50))</f>
      </c>
      <c r="T53" s="504" t="n">
        <f aca="false">IF($B$1=4,IF(InputDataA_GeneralAssumptions!$F$133="Automatic",(1/T41)*NORMDIST((LN($D$51)-T44)/T41,0,1,FALSE()),T45*T6),IF(InputDataA_GeneralAssumptions!$F$133="Automatic",(1/T41)*NORMDIST((LN($D$51)-T48)/T41,0,1,FALSE()),T49*T50))</f>
      </c>
      <c r="U53" s="504" t="n">
        <f aca="false">IF($B$1=4,IF(InputDataA_GeneralAssumptions!$F$133="Automatic",(1/U41)*NORMDIST((LN($D$51)-U44)/U41,0,1,FALSE()),U45*U6),IF(InputDataA_GeneralAssumptions!$F$133="Automatic",(1/U41)*NORMDIST((LN($D$51)-U48)/U41,0,1,FALSE()),U49*U50))</f>
      </c>
      <c r="V53" s="504" t="n">
        <f aca="false">IF($B$1=4,IF(InputDataA_GeneralAssumptions!$F$133="Automatic",(1/V41)*NORMDIST((LN($D$51)-V44)/V41,0,1,FALSE()),V45*V6),IF(InputDataA_GeneralAssumptions!$F$133="Automatic",(1/V41)*NORMDIST((LN($D$51)-V48)/V41,0,1,FALSE()),V49*V50))</f>
      </c>
      <c r="W53" s="504" t="n">
        <f aca="false">IF($B$1=4,IF(InputDataA_GeneralAssumptions!$F$133="Automatic",(1/W41)*NORMDIST((LN($D$51)-W44)/W41,0,1,FALSE()),W45*W6),IF(InputDataA_GeneralAssumptions!$F$133="Automatic",(1/W41)*NORMDIST((LN($D$51)-W48)/W41,0,1,FALSE()),W49*W50))</f>
      </c>
      <c r="X53" s="504" t="n">
        <f aca="false">IF($B$1=4,IF(InputDataA_GeneralAssumptions!$F$133="Automatic",(1/X41)*NORMDIST((LN($D$51)-X44)/X41,0,1,FALSE()),X45*X6),IF(InputDataA_GeneralAssumptions!$F$133="Automatic",(1/X41)*NORMDIST((LN($D$51)-X48)/X41,0,1,FALSE()),X49*X50))</f>
      </c>
      <c r="Y53" s="504" t="n">
        <f aca="false">IF($B$1=4,IF(InputDataA_GeneralAssumptions!$F$133="Automatic",(1/Y41)*NORMDIST((LN($D$51)-Y44)/Y41,0,1,FALSE()),Y45*Y6),IF(InputDataA_GeneralAssumptions!$F$133="Automatic",(1/Y41)*NORMDIST((LN($D$51)-Y48)/Y41,0,1,FALSE()),Y49*Y50))</f>
      </c>
      <c r="Z53" s="504" t="n">
        <f aca="false">IF($B$1=4,IF(InputDataA_GeneralAssumptions!$F$133="Automatic",(1/Z41)*NORMDIST((LN($D$51)-Z44)/Z41,0,1,FALSE()),Z45*Z6),IF(InputDataA_GeneralAssumptions!$F$133="Automatic",(1/Z41)*NORMDIST((LN($D$51)-Z48)/Z41,0,1,FALSE()),Z49*Z50))</f>
      </c>
      <c r="AA53" s="504" t="n">
        <f aca="false">IF($B$1=4,IF(InputDataA_GeneralAssumptions!$F$133="Automatic",(1/AA41)*NORMDIST((LN($D$51)-AA44)/AA41,0,1,FALSE()),AA45*AA6),IF(InputDataA_GeneralAssumptions!$F$133="Automatic",(1/AA41)*NORMDIST((LN($D$51)-AA48)/AA41,0,1,FALSE()),AA49*AA50))</f>
      </c>
      <c r="AB53" s="504" t="n">
        <f aca="false">IF($B$1=4,IF(InputDataA_GeneralAssumptions!$F$133="Automatic",(1/AB41)*NORMDIST((LN($D$51)-AB44)/AB41,0,1,FALSE()),AB45*AB6),IF(InputDataA_GeneralAssumptions!$F$133="Automatic",(1/AB41)*NORMDIST((LN($D$51)-AB48)/AB41,0,1,FALSE()),AB49*AB50))</f>
      </c>
      <c r="AC53" s="504" t="n">
        <f aca="false">IF($B$1=4,IF(InputDataA_GeneralAssumptions!$F$133="Automatic",(1/AC41)*NORMDIST((LN($D$51)-AC44)/AC41,0,1,FALSE()),AC45*AC6),IF(InputDataA_GeneralAssumptions!$F$133="Automatic",(1/AC41)*NORMDIST((LN($D$51)-AC48)/AC41,0,1,FALSE()),AC49*AC50))</f>
      </c>
      <c r="AD53" s="504" t="n">
        <f aca="false">IF($B$1=4,IF(InputDataA_GeneralAssumptions!$F$133="Automatic",(1/AD41)*NORMDIST((LN($D$51)-AD44)/AD41,0,1,FALSE()),AD45*AD6),IF(InputDataA_GeneralAssumptions!$F$133="Automatic",(1/AD41)*NORMDIST((LN($D$51)-AD48)/AD41,0,1,FALSE()),AD49*AD50))</f>
      </c>
      <c r="AE53" s="504" t="n">
        <f aca="false">IF($B$1=4,IF(InputDataA_GeneralAssumptions!$F$133="Automatic",(1/AE41)*NORMDIST((LN($D$51)-AE44)/AE41,0,1,FALSE()),AE45*AE6),IF(InputDataA_GeneralAssumptions!$F$133="Automatic",(1/AE41)*NORMDIST((LN($D$51)-AE48)/AE41,0,1,FALSE()),AE49*AE50))</f>
      </c>
      <c r="AF53" s="504" t="n">
        <f aca="false">IF($B$1=4,IF(InputDataA_GeneralAssumptions!$F$133="Automatic",(1/AF41)*NORMDIST((LN($D$51)-AF44)/AF41,0,1,FALSE()),AF45*AF6),IF(InputDataA_GeneralAssumptions!$F$133="Automatic",(1/AF41)*NORMDIST((LN($D$51)-AF48)/AF41,0,1,FALSE()),AF49*AF50))</f>
      </c>
      <c r="AG53" s="504" t="n">
        <f aca="false">IF($B$1=4,IF(InputDataA_GeneralAssumptions!$F$133="Automatic",(1/AG41)*NORMDIST((LN($D$51)-AG44)/AG41,0,1,FALSE()),AG45*AG6),IF(InputDataA_GeneralAssumptions!$F$133="Automatic",(1/AG41)*NORMDIST((LN($D$51)-AG48)/AG41,0,1,FALSE()),AG49*AG50))</f>
      </c>
      <c r="AH53" s="504" t="n">
        <f aca="false">IF($B$1=4,IF(InputDataA_GeneralAssumptions!$F$133="Automatic",(1/AH41)*NORMDIST((LN($D$51)-AH44)/AH41,0,1,FALSE()),AH45*AH6),IF(InputDataA_GeneralAssumptions!$F$133="Automatic",(1/AH41)*NORMDIST((LN($D$51)-AH48)/AH41,0,1,FALSE()),AH49*AH50))</f>
      </c>
      <c r="AI53" s="504" t="n">
        <f aca="false">IF($B$1=4,IF(InputDataA_GeneralAssumptions!$F$133="Automatic",(1/AI41)*NORMDIST((LN($D$51)-AI44)/AI41,0,1,FALSE()),AI45*AI6),IF(InputDataA_GeneralAssumptions!$F$133="Automatic",(1/AI41)*NORMDIST((LN($D$51)-AI48)/AI41,0,1,FALSE()),AI49*AI50))</f>
      </c>
      <c r="AJ53" s="504" t="n">
        <f aca="false">IF($B$1=4,IF(InputDataA_GeneralAssumptions!$F$133="Automatic",(1/AJ41)*NORMDIST((LN($D$51)-AJ44)/AJ41,0,1,FALSE()),AJ45*AJ6),IF(InputDataA_GeneralAssumptions!$F$133="Automatic",(1/AJ41)*NORMDIST((LN($D$51)-AJ48)/AJ41,0,1,FALSE()),AJ49*AJ50))</f>
      </c>
      <c r="AK53" s="504" t="e">
        <f aca="false">IF($B$1=4,IF(InputDataA_GeneralAssumptions!$F$133="Automatic",(1/AK41)*NORMDIST((LN($D$51)-AK44)/AK41,0,1,FALSE()),AK45*AK6),IF(InputDataA_GeneralAssumptions!$F$133="Automatic",(1/AK41)*NORMDIST((LN($D$51)-AK48)/AK41,0,1,FALSE()),AK49*AK50))</f>
      </c>
      <c r="AL53" s="504" t="e">
        <f aca="false">IF($B$1=4,IF(InputDataA_GeneralAssumptions!$F$133="Automatic",(1/AL41)*NORMDIST((LN($D$51)-AL44)/AL41,0,1,FALSE()),AL45*AL6),IF(InputDataA_GeneralAssumptions!$F$133="Automatic",(1/AL41)*NORMDIST((LN($D$51)-AL48)/AL41,0,1,FALSE()),AL49*AL50))</f>
      </c>
      <c r="AM53" s="504" t="e">
        <f aca="false">IF($B$1=4,IF(InputDataA_GeneralAssumptions!$F$133="Automatic",(1/AM41)*NORMDIST((LN($D$51)-AM44)/AM41,0,1,FALSE()),AM45*AM6),IF(InputDataA_GeneralAssumptions!$F$133="Automatic",(1/AM41)*NORMDIST((LN($D$51)-AM48)/AM41,0,1,FALSE()),AM49*AM50))</f>
      </c>
      <c r="AN53" s="504" t="e">
        <f aca="false">IF($B$1=4,IF(InputDataA_GeneralAssumptions!$F$133="Automatic",(1/AN41)*NORMDIST((LN($D$51)-AN44)/AN41,0,1,FALSE()),AN45*AN6),IF(InputDataA_GeneralAssumptions!$F$133="Automatic",(1/AN41)*NORMDIST((LN($D$51)-AN48)/AN41,0,1,FALSE()),AN49*AN50))</f>
      </c>
      <c r="AO53" s="504" t="e">
        <f aca="false">IF($B$1=4,IF(InputDataA_GeneralAssumptions!$F$133="Automatic",(1/AO41)*NORMDIST((LN($D$51)-AO44)/AO41,0,1,FALSE()),AO45*AO6),IF(InputDataA_GeneralAssumptions!$F$133="Automatic",(1/AO41)*NORMDIST((LN($D$51)-AO48)/AO41,0,1,FALSE()),AO49*AO50))</f>
      </c>
      <c r="AP53" s="504" t="e">
        <f aca="false">IF($B$1=4,IF(InputDataA_GeneralAssumptions!$F$133="Automatic",(1/AP41)*NORMDIST((LN($D$51)-AP44)/AP41,0,1,FALSE()),AP45*AP6),IF(InputDataA_GeneralAssumptions!$F$133="Automatic",(1/AP41)*NORMDIST((LN($D$51)-AP48)/AP41,0,1,FALSE()),AP49*AP50))</f>
      </c>
      <c r="AQ53" s="504" t="e">
        <f aca="false">IF($B$1=4,IF(InputDataA_GeneralAssumptions!$F$133="Automatic",(1/AQ41)*NORMDIST((LN($D$51)-AQ44)/AQ41,0,1,FALSE()),AQ45*AQ6),IF(InputDataA_GeneralAssumptions!$F$133="Automatic",(1/AQ41)*NORMDIST((LN($D$51)-AQ48)/AQ41,0,1,FALSE()),AQ49*AQ50))</f>
      </c>
      <c r="AR53" s="504" t="e">
        <f aca="false">IF($B$1=4,IF(InputDataA_GeneralAssumptions!$F$133="Automatic",(1/AR41)*NORMDIST((LN($D$51)-AR44)/AR41,0,1,FALSE()),AR45*AR6),IF(InputDataA_GeneralAssumptions!$F$133="Automatic",(1/AR41)*NORMDIST((LN($D$51)-AR48)/AR41,0,1,FALSE()),AR49*AR50))</f>
      </c>
      <c r="AS53" s="504" t="e">
        <f aca="false">IF($B$1=4,IF(InputDataA_GeneralAssumptions!$F$133="Automatic",(1/AS41)*NORMDIST((LN($D$51)-AS44)/AS41,0,1,FALSE()),AS45*AS6),IF(InputDataA_GeneralAssumptions!$F$133="Automatic",(1/AS41)*NORMDIST((LN($D$51)-AS48)/AS41,0,1,FALSE()),AS49*AS50))</f>
      </c>
      <c r="AT53" s="504" t="e">
        <f aca="false">IF($B$1=4,IF(InputDataA_GeneralAssumptions!$F$133="Automatic",(1/AT41)*NORMDIST((LN($D$51)-AT44)/AT41,0,1,FALSE()),AT45*AT6),IF(InputDataA_GeneralAssumptions!$F$133="Automatic",(1/AT41)*NORMDIST((LN($D$51)-AT48)/AT41,0,1,FALSE()),AT49*AT50))</f>
      </c>
      <c r="AU53" s="504" t="e">
        <f aca="false">IF($B$1=4,IF(InputDataA_GeneralAssumptions!$F$133="Automatic",(1/AU41)*NORMDIST((LN($D$51)-AU44)/AU41,0,1,FALSE()),AU45*AU6),IF(InputDataA_GeneralAssumptions!$F$133="Automatic",(1/AU41)*NORMDIST((LN($D$51)-AU48)/AU41,0,1,FALSE()),AU49*AU50))</f>
      </c>
      <c r="AV53" s="504" t="e">
        <f aca="false">IF($B$1=4,IF(InputDataA_GeneralAssumptions!$F$133="Automatic",(1/AV41)*NORMDIST((LN($D$51)-AV44)/AV41,0,1,FALSE()),AV45*AV6),IF(InputDataA_GeneralAssumptions!$F$133="Automatic",(1/AV41)*NORMDIST((LN($D$51)-AV48)/AV41,0,1,FALSE()),AV49*AV50))</f>
      </c>
      <c r="AW53" s="504" t="e">
        <f aca="false">IF($B$1=4,IF(InputDataA_GeneralAssumptions!$F$133="Automatic",(1/AW41)*NORMDIST((LN($D$51)-AW44)/AW41,0,1,FALSE()),AW45*AW6),IF(InputDataA_GeneralAssumptions!$F$133="Automatic",(1/AW41)*NORMDIST((LN($D$51)-AW48)/AW41,0,1,FALSE()),AW49*AW50))</f>
      </c>
      <c r="AX53" s="504" t="e">
        <f aca="false">IF($B$1=4,IF(InputDataA_GeneralAssumptions!$F$133="Automatic",(1/AX41)*NORMDIST((LN($D$51)-AX44)/AX41,0,1,FALSE()),AX45*AX6),IF(InputDataA_GeneralAssumptions!$F$133="Automatic",(1/AX41)*NORMDIST((LN($D$51)-AX48)/AX41,0,1,FALSE()),AX49*AX50))</f>
      </c>
      <c r="AY53" s="504" t="e">
        <f aca="false">IF($B$1=4,IF(InputDataA_GeneralAssumptions!$F$133="Automatic",(1/AY41)*NORMDIST((LN($D$51)-AY44)/AY41,0,1,FALSE()),AY45*AY6),IF(InputDataA_GeneralAssumptions!$F$133="Automatic",(1/AY41)*NORMDIST((LN($D$51)-AY48)/AY41,0,1,FALSE()),AY49*AY50))</f>
      </c>
      <c r="AZ53" s="504" t="e">
        <f aca="false">IF($B$1=4,IF(InputDataA_GeneralAssumptions!$F$133="Automatic",(1/AZ41)*NORMDIST((LN($D$51)-AZ44)/AZ41,0,1,FALSE()),AZ45*AZ6),IF(InputDataA_GeneralAssumptions!$F$133="Automatic",(1/AZ41)*NORMDIST((LN($D$51)-AZ48)/AZ41,0,1,FALSE()),AZ49*AZ50))</f>
      </c>
      <c r="BA53" s="504" t="e">
        <f aca="false">IF($B$1=4,IF(InputDataA_GeneralAssumptions!$F$133="Automatic",(1/BA41)*NORMDIST((LN($D$51)-BA44)/BA41,0,1,FALSE()),BA45*BA6),IF(InputDataA_GeneralAssumptions!$F$133="Automatic",(1/BA41)*NORMDIST((LN($D$51)-BA48)/BA41,0,1,FALSE()),BA49*BA50))</f>
      </c>
      <c r="BB53" s="504" t="e">
        <f aca="false">IF($B$1=4,IF(InputDataA_GeneralAssumptions!$F$133="Automatic",(1/BB41)*NORMDIST((LN($D$51)-BB44)/BB41,0,1,FALSE()),BB45*BB6),IF(InputDataA_GeneralAssumptions!$F$133="Automatic",(1/BB41)*NORMDIST((LN($D$51)-BB48)/BB41,0,1,FALSE()),BB49*BB50))</f>
      </c>
      <c r="BC53" s="504" t="e">
        <f aca="false">IF($B$1=4,IF(InputDataA_GeneralAssumptions!$F$133="Automatic",(1/BC41)*NORMDIST((LN($D$51)-BC44)/BC41,0,1,FALSE()),BC45*BC6),IF(InputDataA_GeneralAssumptions!$F$133="Automatic",(1/BC41)*NORMDIST((LN($D$51)-BC48)/BC41,0,1,FALSE()),BC49*BC50))</f>
      </c>
      <c r="BD53" s="504" t="e">
        <f aca="false">IF($B$1=4,IF(InputDataA_GeneralAssumptions!$F$133="Automatic",(1/BD41)*NORMDIST((LN($D$51)-BD44)/BD41,0,1,FALSE()),BD45*BD6),IF(InputDataA_GeneralAssumptions!$F$133="Automatic",(1/BD41)*NORMDIST((LN($D$51)-BD48)/BD41,0,1,FALSE()),BD49*BD50))</f>
      </c>
      <c r="BE53" s="504" t="e">
        <f aca="false">IF($B$1=4,IF(InputDataA_GeneralAssumptions!$F$133="Automatic",(1/BE41)*NORMDIST((LN($D$51)-BE44)/BE41,0,1,FALSE()),BE45*BE6),IF(InputDataA_GeneralAssumptions!$F$133="Automatic",(1/BE41)*NORMDIST((LN($D$51)-BE48)/BE41,0,1,FALSE()),BE49*BE50))</f>
      </c>
      <c r="BF53" s="504" t="e">
        <f aca="false">IF($B$1=4,IF(InputDataA_GeneralAssumptions!$F$133="Automatic",(1/BF41)*NORMDIST((LN($D$51)-BF44)/BF41,0,1,FALSE()),BF45*BF6),IF(InputDataA_GeneralAssumptions!$F$133="Automatic",(1/BF41)*NORMDIST((LN($D$51)-BF48)/BF41,0,1,FALSE()),BF49*BF50))</f>
      </c>
      <c r="BG53" s="504" t="e">
        <f aca="false">IF($B$1=4,IF(InputDataA_GeneralAssumptions!$F$133="Automatic",(1/BG41)*NORMDIST((LN($D$51)-BG44)/BG41,0,1,FALSE()),BG45*BG6),IF(InputDataA_GeneralAssumptions!$F$133="Automatic",(1/BG41)*NORMDIST((LN($D$51)-BG48)/BG41,0,1,FALSE()),BG49*BG50))</f>
      </c>
      <c r="BH53" s="504" t="e">
        <f aca="false">IF($B$1=4,IF(InputDataA_GeneralAssumptions!$F$133="Automatic",(1/BH41)*NORMDIST((LN($D$51)-BH44)/BH41,0,1,FALSE()),BH45*BH6),IF(InputDataA_GeneralAssumptions!$F$133="Automatic",(1/BH41)*NORMDIST((LN($D$51)-BH48)/BH41,0,1,FALSE()),BH49*BH50))</f>
      </c>
      <c r="BI53" s="504" t="e">
        <f aca="false">IF($B$1=4,IF(InputDataA_GeneralAssumptions!$F$133="Automatic",(1/BI41)*NORMDIST((LN($D$51)-BI44)/BI41,0,1,FALSE()),BI45*BI6),IF(InputDataA_GeneralAssumptions!$F$133="Automatic",(1/BI41)*NORMDIST((LN($D$51)-BI48)/BI41,0,1,FALSE()),BI49*BI50))</f>
      </c>
      <c r="BJ53" s="504" t="e">
        <f aca="false">IF($B$1=4,IF(InputDataA_GeneralAssumptions!$F$133="Automatic",(1/BJ41)*NORMDIST((LN($D$51)-BJ44)/BJ41,0,1,FALSE()),BJ45*BJ6),IF(InputDataA_GeneralAssumptions!$F$133="Automatic",(1/BJ41)*NORMDIST((LN($D$51)-BJ48)/BJ41,0,1,FALSE()),BJ49*BJ50))</f>
      </c>
      <c r="BK53" s="504" t="e">
        <f aca="false">IF($B$1=4,IF(InputDataA_GeneralAssumptions!$F$133="Automatic",(1/BK41)*NORMDIST((LN($D$51)-BK44)/BK41,0,1,FALSE()),BK45*BK6),IF(InputDataA_GeneralAssumptions!$F$133="Automatic",(1/BK41)*NORMDIST((LN($D$51)-BK48)/BK41,0,1,FALSE()),BK49*BK50))</f>
      </c>
      <c r="BL53" s="504" t="e">
        <f aca="false">IF($B$1=4,IF(InputDataA_GeneralAssumptions!$F$133="Automatic",(1/BL41)*NORMDIST((LN($D$51)-BL44)/BL41,0,1,FALSE()),BL45*BL6),IF(InputDataA_GeneralAssumptions!$F$133="Automatic",(1/BL41)*NORMDIST((LN($D$51)-BL48)/BL41,0,1,FALSE()),BL49*BL50))</f>
      </c>
      <c r="BM53" s="504" t="e">
        <f aca="false">IF($B$1=4,IF(InputDataA_GeneralAssumptions!$F$133="Automatic",(1/BM41)*NORMDIST((LN($D$51)-BM44)/BM41,0,1,FALSE()),BM45*BM6),IF(InputDataA_GeneralAssumptions!$F$133="Automatic",(1/BM41)*NORMDIST((LN($D$51)-BM48)/BM41,0,1,FALSE()),BM49*BM50))</f>
      </c>
      <c r="BN53" s="504" t="e">
        <f aca="false">IF($B$1=4,IF(InputDataA_GeneralAssumptions!$F$133="Automatic",(1/BN41)*NORMDIST((LN($D$51)-BN44)/BN41,0,1,FALSE()),BN45*BN6),IF(InputDataA_GeneralAssumptions!$F$133="Automatic",(1/BN41)*NORMDIST((LN($D$51)-BN48)/BN41,0,1,FALSE()),BN49*BN50))</f>
      </c>
      <c r="BO53" s="504" t="e">
        <f aca="false">IF($B$1=4,IF(InputDataA_GeneralAssumptions!$F$133="Automatic",(1/BO41)*NORMDIST((LN($D$51)-BO44)/BO41,0,1,FALSE()),BO45*BO6),IF(InputDataA_GeneralAssumptions!$F$133="Automatic",(1/BO41)*NORMDIST((LN($D$51)-BO48)/BO41,0,1,FALSE()),BO49*BO50))</f>
      </c>
      <c r="BP53" s="504" t="e">
        <f aca="false">IF($B$1=4,IF(InputDataA_GeneralAssumptions!$F$133="Automatic",(1/BP41)*NORMDIST((LN($D$51)-BP44)/BP41,0,1,FALSE()),BP45*BP6),IF(InputDataA_GeneralAssumptions!$F$133="Automatic",(1/BP41)*NORMDIST((LN($D$51)-BP48)/BP41,0,1,FALSE()),BP49*BP50))</f>
      </c>
      <c r="BQ53" s="504" t="e">
        <f aca="false">IF($B$1=4,IF(InputDataA_GeneralAssumptions!$F$133="Automatic",(1/BQ41)*NORMDIST((LN($D$51)-BQ44)/BQ41,0,1,FALSE()),BQ45*BQ6),IF(InputDataA_GeneralAssumptions!$F$133="Automatic",(1/BQ41)*NORMDIST((LN($D$51)-BQ48)/BQ41,0,1,FALSE()),BQ49*BQ50))</f>
      </c>
      <c r="BR53" s="504" t="e">
        <f aca="false">IF($B$1=4,IF(InputDataA_GeneralAssumptions!$F$133="Automatic",(1/BR41)*NORMDIST((LN($D$51)-BR44)/BR41,0,1,FALSE()),BR45*BR6),IF(InputDataA_GeneralAssumptions!$F$133="Automatic",(1/BR41)*NORMDIST((LN($D$51)-BR48)/BR41,0,1,FALSE()),BR49*BR50))</f>
      </c>
      <c r="BS53" s="504" t="e">
        <f aca="false">IF($B$1=4,IF(InputDataA_GeneralAssumptions!$F$133="Automatic",(1/BS41)*NORMDIST((LN($D$51)-BS44)/BS41,0,1,FALSE()),BS45*BS6),IF(InputDataA_GeneralAssumptions!$F$133="Automatic",(1/BS41)*NORMDIST((LN($D$51)-BS48)/BS41,0,1,FALSE()),BS49*BS50))</f>
      </c>
    </row>
    <row r="54" customFormat="false" ht="15.75" hidden="false" customHeight="false" outlineLevel="0" collapsed="false">
      <c r="C54" s="524" t="s">
        <v>1565</v>
      </c>
      <c r="D54" s="512"/>
      <c r="E54" s="504"/>
      <c r="F54" s="504" t="n">
        <f aca="false">InputDataA_GeneralAssumptions!J159</f>
      </c>
      <c r="G54" s="504" t="n">
        <f aca="false">InputDataA_GeneralAssumptions!K159</f>
      </c>
      <c r="H54" s="504" t="n">
        <f aca="false">InputDataA_GeneralAssumptions!L159</f>
      </c>
      <c r="I54" s="504" t="n">
        <f aca="false">InputDataA_GeneralAssumptions!M159</f>
      </c>
      <c r="J54" s="504" t="n">
        <f aca="false">InputDataA_GeneralAssumptions!N159</f>
      </c>
      <c r="K54" s="504" t="n">
        <f aca="false">InputDataA_GeneralAssumptions!O159</f>
      </c>
      <c r="L54" s="504" t="n">
        <f aca="false">InputDataA_GeneralAssumptions!P159</f>
      </c>
      <c r="M54" s="504" t="n">
        <f aca="false">InputDataA_GeneralAssumptions!Q159</f>
      </c>
      <c r="N54" s="504" t="n">
        <f aca="false">InputDataA_GeneralAssumptions!R159</f>
      </c>
      <c r="O54" s="504" t="n">
        <f aca="false">InputDataA_GeneralAssumptions!S159</f>
      </c>
      <c r="P54" s="504" t="n">
        <f aca="false">InputDataA_GeneralAssumptions!T159</f>
      </c>
      <c r="Q54" s="504" t="n">
        <f aca="false">InputDataA_GeneralAssumptions!U159</f>
      </c>
      <c r="R54" s="504" t="n">
        <f aca="false">InputDataA_GeneralAssumptions!V159</f>
      </c>
      <c r="S54" s="504" t="n">
        <f aca="false">InputDataA_GeneralAssumptions!W159</f>
      </c>
      <c r="T54" s="504" t="n">
        <f aca="false">InputDataA_GeneralAssumptions!X159</f>
      </c>
      <c r="U54" s="504" t="n">
        <f aca="false">InputDataA_GeneralAssumptions!Y159</f>
      </c>
      <c r="V54" s="504" t="n">
        <f aca="false">InputDataA_GeneralAssumptions!Z159</f>
      </c>
      <c r="W54" s="504" t="n">
        <f aca="false">InputDataA_GeneralAssumptions!AA159</f>
      </c>
      <c r="X54" s="504" t="n">
        <f aca="false">InputDataA_GeneralAssumptions!AB159</f>
      </c>
      <c r="Y54" s="504" t="n">
        <f aca="false">InputDataA_GeneralAssumptions!AC159</f>
      </c>
      <c r="Z54" s="504" t="n">
        <f aca="false">InputDataA_GeneralAssumptions!AD159</f>
      </c>
      <c r="AA54" s="504" t="n">
        <f aca="false">InputDataA_GeneralAssumptions!AE159</f>
      </c>
      <c r="AB54" s="504" t="n">
        <f aca="false">InputDataA_GeneralAssumptions!AF159</f>
      </c>
      <c r="AC54" s="504" t="n">
        <f aca="false">InputDataA_GeneralAssumptions!AG159</f>
      </c>
      <c r="AD54" s="504" t="n">
        <f aca="false">InputDataA_GeneralAssumptions!AH159</f>
      </c>
      <c r="AE54" s="504" t="n">
        <f aca="false">InputDataA_GeneralAssumptions!AI159</f>
      </c>
      <c r="AF54" s="504" t="n">
        <f aca="false">InputDataA_GeneralAssumptions!AJ159</f>
      </c>
      <c r="AG54" s="504" t="n">
        <f aca="false">InputDataA_GeneralAssumptions!AK159</f>
      </c>
      <c r="AH54" s="504" t="n">
        <f aca="false">InputDataA_GeneralAssumptions!AL159</f>
      </c>
      <c r="AI54" s="504" t="n">
        <f aca="false">InputDataA_GeneralAssumptions!AM159</f>
      </c>
      <c r="AJ54" s="504" t="n">
        <f aca="false">InputDataA_GeneralAssumptions!AN159</f>
      </c>
      <c r="AK54" s="504" t="n">
        <f aca="false">InputDataA_GeneralAssumptions!AO159</f>
      </c>
      <c r="AL54" s="504" t="n">
        <f aca="false">InputDataA_GeneralAssumptions!AP159</f>
      </c>
      <c r="AM54" s="504" t="n">
        <f aca="false">InputDataA_GeneralAssumptions!AQ159</f>
      </c>
      <c r="AN54" s="504" t="n">
        <f aca="false">InputDataA_GeneralAssumptions!AR159</f>
      </c>
      <c r="AO54" s="504" t="n">
        <f aca="false">InputDataA_GeneralAssumptions!AS159</f>
      </c>
      <c r="AP54" s="504" t="n">
        <f aca="false">InputDataA_GeneralAssumptions!AT159</f>
      </c>
      <c r="AQ54" s="504" t="n">
        <f aca="false">InputDataA_GeneralAssumptions!AU159</f>
      </c>
      <c r="AR54" s="504" t="n">
        <f aca="false">InputDataA_GeneralAssumptions!AV159</f>
      </c>
      <c r="AS54" s="504" t="n">
        <f aca="false">InputDataA_GeneralAssumptions!AW159</f>
      </c>
      <c r="AT54" s="504" t="n">
        <f aca="false">InputDataA_GeneralAssumptions!AX159</f>
      </c>
      <c r="AU54" s="504" t="n">
        <f aca="false">InputDataA_GeneralAssumptions!AY159</f>
      </c>
      <c r="AV54" s="504" t="n">
        <f aca="false">InputDataA_GeneralAssumptions!AZ159</f>
      </c>
      <c r="AW54" s="504" t="n">
        <f aca="false">InputDataA_GeneralAssumptions!BA159</f>
      </c>
      <c r="AX54" s="504" t="n">
        <f aca="false">InputDataA_GeneralAssumptions!BB159</f>
      </c>
      <c r="AY54" s="504" t="n">
        <f aca="false">InputDataA_GeneralAssumptions!BC159</f>
      </c>
      <c r="AZ54" s="504" t="n">
        <f aca="false">InputDataA_GeneralAssumptions!BD159</f>
      </c>
      <c r="BA54" s="504" t="n">
        <f aca="false">InputDataA_GeneralAssumptions!BE159</f>
      </c>
      <c r="BB54" s="504" t="n">
        <f aca="false">InputDataA_GeneralAssumptions!BF159</f>
      </c>
      <c r="BC54" s="504" t="n">
        <f aca="false">InputDataA_GeneralAssumptions!BG159</f>
      </c>
      <c r="BD54" s="504" t="n">
        <f aca="false">InputDataA_GeneralAssumptions!BH159</f>
      </c>
      <c r="BE54" s="504" t="n">
        <f aca="false">InputDataA_GeneralAssumptions!BI159</f>
      </c>
      <c r="BF54" s="504" t="n">
        <f aca="false">InputDataA_GeneralAssumptions!BJ159</f>
      </c>
      <c r="BG54" s="504" t="n">
        <f aca="false">InputDataA_GeneralAssumptions!BK159</f>
      </c>
      <c r="BH54" s="504" t="n">
        <f aca="false">InputDataA_GeneralAssumptions!BL159</f>
      </c>
      <c r="BI54" s="504" t="n">
        <f aca="false">InputDataA_GeneralAssumptions!BM159</f>
      </c>
      <c r="BJ54" s="504" t="n">
        <f aca="false">InputDataA_GeneralAssumptions!BN159</f>
      </c>
      <c r="BK54" s="504" t="n">
        <f aca="false">InputDataA_GeneralAssumptions!BO159</f>
      </c>
      <c r="BL54" s="504" t="n">
        <f aca="false">InputDataA_GeneralAssumptions!BP159</f>
      </c>
      <c r="BM54" s="504" t="n">
        <f aca="false">InputDataA_GeneralAssumptions!BQ159</f>
      </c>
      <c r="BN54" s="504" t="n">
        <f aca="false">InputDataA_GeneralAssumptions!BR159</f>
      </c>
      <c r="BO54" s="504" t="n">
        <f aca="false">InputDataA_GeneralAssumptions!BS159</f>
      </c>
      <c r="BP54" s="504" t="n">
        <f aca="false">InputDataA_GeneralAssumptions!BT159</f>
      </c>
      <c r="BQ54" s="504" t="n">
        <f aca="false">InputDataA_GeneralAssumptions!BU159</f>
      </c>
      <c r="BR54" s="504" t="n">
        <f aca="false">InputDataA_GeneralAssumptions!BV159</f>
      </c>
      <c r="BS54" s="504" t="n">
        <f aca="false">InputDataA_GeneralAssumptions!BW159</f>
      </c>
    </row>
    <row r="55" customFormat="false" ht="15.75" hidden="false" customHeight="false" outlineLevel="0" collapsed="false">
      <c r="C55" s="524" t="s">
        <v>1566</v>
      </c>
      <c r="D55" s="512"/>
      <c r="E55" s="504"/>
      <c r="F55" s="504" t="n">
        <f aca="false">F7+F54</f>
      </c>
      <c r="G55" s="504" t="n">
        <f aca="false">G7+G54</f>
      </c>
      <c r="H55" s="504" t="n">
        <f aca="false">H7+H54</f>
      </c>
      <c r="I55" s="504" t="n">
        <f aca="false">I7+I54</f>
      </c>
      <c r="J55" s="504" t="n">
        <f aca="false">J7+J54</f>
      </c>
      <c r="K55" s="504" t="n">
        <f aca="false">K7+K54</f>
      </c>
      <c r="L55" s="504" t="n">
        <f aca="false">L7+L54</f>
      </c>
      <c r="M55" s="504" t="n">
        <f aca="false">M7+M54</f>
      </c>
      <c r="N55" s="504" t="n">
        <f aca="false">N7+N54</f>
      </c>
      <c r="O55" s="504" t="n">
        <f aca="false">O7+O54</f>
      </c>
      <c r="P55" s="504" t="n">
        <f aca="false">P7+P54</f>
      </c>
      <c r="Q55" s="504" t="n">
        <f aca="false">Q7+Q54</f>
      </c>
      <c r="R55" s="504" t="n">
        <f aca="false">R7+R54</f>
      </c>
      <c r="S55" s="504" t="n">
        <f aca="false">S7+S54</f>
      </c>
      <c r="T55" s="504" t="n">
        <f aca="false">T7+T54</f>
      </c>
      <c r="U55" s="504" t="n">
        <f aca="false">U7+U54</f>
      </c>
      <c r="V55" s="504" t="n">
        <f aca="false">V7+V54</f>
      </c>
      <c r="W55" s="504" t="n">
        <f aca="false">W7+W54</f>
      </c>
      <c r="X55" s="504" t="n">
        <f aca="false">X7+X54</f>
      </c>
      <c r="Y55" s="504" t="n">
        <f aca="false">Y7+Y54</f>
      </c>
      <c r="Z55" s="504" t="n">
        <f aca="false">Z7+Z54</f>
      </c>
      <c r="AA55" s="504" t="n">
        <f aca="false">AA7+AA54</f>
      </c>
      <c r="AB55" s="504" t="n">
        <f aca="false">AB7+AB54</f>
      </c>
      <c r="AC55" s="504" t="n">
        <f aca="false">AC7+AC54</f>
      </c>
      <c r="AD55" s="504" t="n">
        <f aca="false">AD7+AD54</f>
      </c>
      <c r="AE55" s="504" t="n">
        <f aca="false">AE7+AE54</f>
      </c>
      <c r="AF55" s="504" t="n">
        <f aca="false">AF7+AF54</f>
      </c>
      <c r="AG55" s="504" t="n">
        <f aca="false">AG7+AG54</f>
      </c>
      <c r="AH55" s="504" t="n">
        <f aca="false">AH7+AH54</f>
      </c>
      <c r="AI55" s="504" t="n">
        <f aca="false">AI7+AI54</f>
      </c>
      <c r="AJ55" s="504" t="n">
        <f aca="false">AJ7+AJ54</f>
      </c>
      <c r="AK55" s="504" t="e">
        <f aca="false">AK7+AK54</f>
      </c>
      <c r="AL55" s="504" t="e">
        <f aca="false">AL7+AL54</f>
      </c>
      <c r="AM55" s="504" t="e">
        <f aca="false">AM7+AM54</f>
      </c>
      <c r="AN55" s="504" t="e">
        <f aca="false">AN7+AN54</f>
      </c>
      <c r="AO55" s="504" t="e">
        <f aca="false">AO7+AO54</f>
      </c>
      <c r="AP55" s="504" t="e">
        <f aca="false">AP7+AP54</f>
      </c>
      <c r="AQ55" s="504" t="e">
        <f aca="false">AQ7+AQ54</f>
      </c>
      <c r="AR55" s="504" t="e">
        <f aca="false">AR7+AR54</f>
      </c>
      <c r="AS55" s="504" t="e">
        <f aca="false">AS7+AS54</f>
      </c>
      <c r="AT55" s="504" t="e">
        <f aca="false">AT7+AT54</f>
      </c>
      <c r="AU55" s="504" t="e">
        <f aca="false">AU7+AU54</f>
      </c>
      <c r="AV55" s="504" t="e">
        <f aca="false">AV7+AV54</f>
      </c>
      <c r="AW55" s="504" t="e">
        <f aca="false">AW7+AW54</f>
      </c>
      <c r="AX55" s="504" t="e">
        <f aca="false">AX7+AX54</f>
      </c>
      <c r="AY55" s="504" t="e">
        <f aca="false">AY7+AY54</f>
      </c>
      <c r="AZ55" s="504" t="e">
        <f aca="false">AZ7+AZ54</f>
      </c>
      <c r="BA55" s="504" t="e">
        <f aca="false">BA7+BA54</f>
      </c>
      <c r="BB55" s="504" t="e">
        <f aca="false">BB7+BB54</f>
      </c>
      <c r="BC55" s="504" t="e">
        <f aca="false">BC7+BC54</f>
      </c>
      <c r="BD55" s="504" t="e">
        <f aca="false">BD7+BD54</f>
      </c>
      <c r="BE55" s="504" t="e">
        <f aca="false">BE7+BE54</f>
      </c>
      <c r="BF55" s="504" t="e">
        <f aca="false">BF7+BF54</f>
      </c>
      <c r="BG55" s="504" t="e">
        <f aca="false">BG7+BG54</f>
      </c>
      <c r="BH55" s="504" t="e">
        <f aca="false">BH7+BH54</f>
      </c>
      <c r="BI55" s="504" t="e">
        <f aca="false">BI7+BI54</f>
      </c>
      <c r="BJ55" s="504" t="e">
        <f aca="false">BJ7+BJ54</f>
      </c>
      <c r="BK55" s="504" t="e">
        <f aca="false">BK7+BK54</f>
      </c>
      <c r="BL55" s="504" t="e">
        <f aca="false">BL7+BL54</f>
      </c>
      <c r="BM55" s="504" t="e">
        <f aca="false">BM7+BM54</f>
      </c>
      <c r="BN55" s="504" t="e">
        <f aca="false">BN7+BN54</f>
      </c>
      <c r="BO55" s="504" t="e">
        <f aca="false">BO7+BO54</f>
      </c>
      <c r="BP55" s="504" t="e">
        <f aca="false">BP7+BP54</f>
      </c>
      <c r="BQ55" s="504" t="e">
        <f aca="false">BQ7+BQ54</f>
      </c>
      <c r="BR55" s="504" t="e">
        <f aca="false">BR7+BR54</f>
      </c>
      <c r="BS55" s="504" t="e">
        <f aca="false">BS7+BS54</f>
      </c>
    </row>
    <row r="56" customFormat="false" ht="15.75" hidden="false" customHeight="false" outlineLevel="0" collapsed="false">
      <c r="C56" s="524" t="s">
        <v>1567</v>
      </c>
      <c r="D56" s="512"/>
      <c r="E56" s="504" t="n">
        <f aca="false">NORMSDIST(NORMSINV(0.4)-E41)</f>
      </c>
      <c r="F56" s="504" t="n">
        <f aca="false">NORMSDIST(NORMSINV(0.4)-F41)</f>
      </c>
      <c r="G56" s="504" t="n">
        <f aca="false">NORMSDIST(NORMSINV(0.4)-G41)</f>
      </c>
      <c r="H56" s="504" t="n">
        <f aca="false">NORMSDIST(NORMSINV(0.4)-H41)</f>
      </c>
      <c r="I56" s="504" t="n">
        <f aca="false">NORMSDIST(NORMSINV(0.4)-I41)</f>
      </c>
      <c r="J56" s="504" t="n">
        <f aca="false">NORMSDIST(NORMSINV(0.4)-J41)</f>
      </c>
      <c r="K56" s="504" t="n">
        <f aca="false">NORMSDIST(NORMSINV(0.4)-K41)</f>
      </c>
      <c r="L56" s="504" t="n">
        <f aca="false">NORMSDIST(NORMSINV(0.4)-L41)</f>
      </c>
      <c r="M56" s="504" t="n">
        <f aca="false">NORMSDIST(NORMSINV(0.4)-M41)</f>
      </c>
      <c r="N56" s="504" t="n">
        <f aca="false">NORMSDIST(NORMSINV(0.4)-N41)</f>
      </c>
      <c r="O56" s="504" t="n">
        <f aca="false">NORMSDIST(NORMSINV(0.4)-O41)</f>
      </c>
      <c r="P56" s="504" t="n">
        <f aca="false">NORMSDIST(NORMSINV(0.4)-P41)</f>
      </c>
      <c r="Q56" s="504" t="n">
        <f aca="false">NORMSDIST(NORMSINV(0.4)-Q41)</f>
      </c>
      <c r="R56" s="504" t="n">
        <f aca="false">NORMSDIST(NORMSINV(0.4)-R41)</f>
      </c>
      <c r="S56" s="504" t="n">
        <f aca="false">NORMSDIST(NORMSINV(0.4)-S41)</f>
      </c>
      <c r="T56" s="504" t="n">
        <f aca="false">NORMSDIST(NORMSINV(0.4)-T41)</f>
      </c>
      <c r="U56" s="504" t="n">
        <f aca="false">NORMSDIST(NORMSINV(0.4)-U41)</f>
      </c>
      <c r="V56" s="504" t="n">
        <f aca="false">NORMSDIST(NORMSINV(0.4)-V41)</f>
      </c>
      <c r="W56" s="504" t="n">
        <f aca="false">NORMSDIST(NORMSINV(0.4)-W41)</f>
      </c>
      <c r="X56" s="504" t="n">
        <f aca="false">NORMSDIST(NORMSINV(0.4)-X41)</f>
      </c>
      <c r="Y56" s="504" t="n">
        <f aca="false">NORMSDIST(NORMSINV(0.4)-Y41)</f>
      </c>
      <c r="Z56" s="504" t="n">
        <f aca="false">NORMSDIST(NORMSINV(0.4)-Z41)</f>
      </c>
      <c r="AA56" s="504" t="n">
        <f aca="false">NORMSDIST(NORMSINV(0.4)-AA41)</f>
      </c>
      <c r="AB56" s="504" t="n">
        <f aca="false">NORMSDIST(NORMSINV(0.4)-AB41)</f>
      </c>
      <c r="AC56" s="504" t="n">
        <f aca="false">NORMSDIST(NORMSINV(0.4)-AC41)</f>
      </c>
      <c r="AD56" s="504" t="n">
        <f aca="false">NORMSDIST(NORMSINV(0.4)-AD41)</f>
      </c>
      <c r="AE56" s="504" t="n">
        <f aca="false">NORMSDIST(NORMSINV(0.4)-AE41)</f>
      </c>
      <c r="AF56" s="504" t="n">
        <f aca="false">NORMSDIST(NORMSINV(0.4)-AF41)</f>
      </c>
      <c r="AG56" s="504" t="n">
        <f aca="false">NORMSDIST(NORMSINV(0.4)-AG41)</f>
      </c>
      <c r="AH56" s="504" t="n">
        <f aca="false">NORMSDIST(NORMSINV(0.4)-AH41)</f>
      </c>
      <c r="AI56" s="504" t="n">
        <f aca="false">NORMSDIST(NORMSINV(0.4)-AI41)</f>
      </c>
      <c r="AJ56" s="504" t="n">
        <f aca="false">NORMSDIST(NORMSINV(0.4)-AJ41)</f>
      </c>
      <c r="AK56" s="504" t="n">
        <f aca="false">NORMSDIST(NORMSINV(0.4)-AK41)</f>
      </c>
      <c r="AL56" s="504" t="n">
        <f aca="false">NORMSDIST(NORMSINV(0.4)-AL41)</f>
      </c>
      <c r="AM56" s="504" t="n">
        <f aca="false">NORMSDIST(NORMSINV(0.4)-AM41)</f>
      </c>
      <c r="AN56" s="504" t="n">
        <f aca="false">NORMSDIST(NORMSINV(0.4)-AN41)</f>
      </c>
      <c r="AO56" s="504" t="n">
        <f aca="false">NORMSDIST(NORMSINV(0.4)-AO41)</f>
      </c>
      <c r="AP56" s="504" t="n">
        <f aca="false">NORMSDIST(NORMSINV(0.4)-AP41)</f>
      </c>
      <c r="AQ56" s="504" t="n">
        <f aca="false">NORMSDIST(NORMSINV(0.4)-AQ41)</f>
      </c>
      <c r="AR56" s="504" t="n">
        <f aca="false">NORMSDIST(NORMSINV(0.4)-AR41)</f>
      </c>
      <c r="AS56" s="504" t="n">
        <f aca="false">NORMSDIST(NORMSINV(0.4)-AS41)</f>
      </c>
      <c r="AT56" s="504" t="n">
        <f aca="false">NORMSDIST(NORMSINV(0.4)-AT41)</f>
      </c>
      <c r="AU56" s="504" t="n">
        <f aca="false">NORMSDIST(NORMSINV(0.4)-AU41)</f>
      </c>
      <c r="AV56" s="504" t="n">
        <f aca="false">NORMSDIST(NORMSINV(0.4)-AV41)</f>
      </c>
      <c r="AW56" s="504" t="n">
        <f aca="false">NORMSDIST(NORMSINV(0.4)-AW41)</f>
      </c>
      <c r="AX56" s="504" t="n">
        <f aca="false">NORMSDIST(NORMSINV(0.4)-AX41)</f>
      </c>
      <c r="AY56" s="504" t="n">
        <f aca="false">NORMSDIST(NORMSINV(0.4)-AY41)</f>
      </c>
      <c r="AZ56" s="504" t="n">
        <f aca="false">NORMSDIST(NORMSINV(0.4)-AZ41)</f>
      </c>
      <c r="BA56" s="504" t="n">
        <f aca="false">NORMSDIST(NORMSINV(0.4)-BA41)</f>
      </c>
      <c r="BB56" s="504" t="n">
        <f aca="false">NORMSDIST(NORMSINV(0.4)-BB41)</f>
      </c>
      <c r="BC56" s="504" t="n">
        <f aca="false">NORMSDIST(NORMSINV(0.4)-BC41)</f>
      </c>
      <c r="BD56" s="504" t="n">
        <f aca="false">NORMSDIST(NORMSINV(0.4)-BD41)</f>
      </c>
      <c r="BE56" s="504" t="n">
        <f aca="false">NORMSDIST(NORMSINV(0.4)-BE41)</f>
      </c>
      <c r="BF56" s="504" t="n">
        <f aca="false">NORMSDIST(NORMSINV(0.4)-BF41)</f>
      </c>
      <c r="BG56" s="504" t="n">
        <f aca="false">NORMSDIST(NORMSINV(0.4)-BG41)</f>
      </c>
      <c r="BH56" s="504" t="n">
        <f aca="false">NORMSDIST(NORMSINV(0.4)-BH41)</f>
      </c>
      <c r="BI56" s="504" t="n">
        <f aca="false">NORMSDIST(NORMSINV(0.4)-BI41)</f>
      </c>
      <c r="BJ56" s="504" t="n">
        <f aca="false">NORMSDIST(NORMSINV(0.4)-BJ41)</f>
      </c>
      <c r="BK56" s="504" t="n">
        <f aca="false">NORMSDIST(NORMSINV(0.4)-BK41)</f>
      </c>
      <c r="BL56" s="504" t="n">
        <f aca="false">NORMSDIST(NORMSINV(0.4)-BL41)</f>
      </c>
      <c r="BM56" s="504" t="n">
        <f aca="false">NORMSDIST(NORMSINV(0.4)-BM41)</f>
      </c>
      <c r="BN56" s="504" t="n">
        <f aca="false">NORMSDIST(NORMSINV(0.4)-BN41)</f>
      </c>
      <c r="BO56" s="504" t="n">
        <f aca="false">NORMSDIST(NORMSINV(0.4)-BO41)</f>
      </c>
      <c r="BP56" s="504" t="n">
        <f aca="false">NORMSDIST(NORMSINV(0.4)-BP41)</f>
      </c>
      <c r="BQ56" s="504" t="n">
        <f aca="false">NORMSDIST(NORMSINV(0.4)-BQ41)</f>
      </c>
      <c r="BR56" s="504" t="n">
        <f aca="false">NORMSDIST(NORMSINV(0.4)-BR41)</f>
      </c>
      <c r="BS56" s="504" t="n">
        <f aca="false">NORMSDIST(NORMSINV(0.4)-BS41)</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c>
      <c r="AJ2" s="35" t="str">
        <f aca="false">"35 hidden columns for years "&amp;AJ4+1&amp;" to "&amp;BS4&amp;" --&gt;"</f>
      </c>
      <c r="AM2" s="496" t="s">
        <v>1495</v>
      </c>
      <c r="AO2" s="35"/>
    </row>
    <row r="3" s="24" customFormat="true" ht="15.75" hidden="false" customHeight="false" outlineLevel="0" collapsed="false">
      <c r="A3" s="503"/>
      <c r="C3" s="497" t="s">
        <v>1496</v>
      </c>
      <c r="D3" s="586" t="n">
        <f aca="false">InputDataA_GeneralAssumptions!D13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c>
      <c r="F6" s="621" t="n">
        <f aca="false">InputDataB_ModelSpecAssumptions!J28</f>
      </c>
      <c r="G6" s="621" t="n">
        <f aca="false">InputDataB_ModelSpecAssumptions!K28</f>
      </c>
      <c r="H6" s="621" t="n">
        <f aca="false">InputDataB_ModelSpecAssumptions!L28</f>
      </c>
      <c r="I6" s="621" t="n">
        <f aca="false">InputDataB_ModelSpecAssumptions!M28</f>
      </c>
      <c r="J6" s="621" t="n">
        <f aca="false">InputDataB_ModelSpecAssumptions!N28</f>
      </c>
      <c r="K6" s="621" t="n">
        <f aca="false">InputDataB_ModelSpecAssumptions!O28</f>
      </c>
      <c r="L6" s="621" t="n">
        <f aca="false">InputDataB_ModelSpecAssumptions!P28</f>
      </c>
      <c r="M6" s="621" t="n">
        <f aca="false">InputDataB_ModelSpecAssumptions!Q28</f>
      </c>
      <c r="N6" s="621" t="n">
        <f aca="false">InputDataB_ModelSpecAssumptions!R28</f>
      </c>
      <c r="O6" s="621" t="n">
        <f aca="false">InputDataB_ModelSpecAssumptions!S28</f>
      </c>
      <c r="P6" s="621" t="n">
        <f aca="false">InputDataB_ModelSpecAssumptions!T28</f>
      </c>
      <c r="Q6" s="621" t="n">
        <f aca="false">InputDataB_ModelSpecAssumptions!U28</f>
      </c>
      <c r="R6" s="621" t="n">
        <f aca="false">InputDataB_ModelSpecAssumptions!V28</f>
      </c>
      <c r="S6" s="621" t="n">
        <f aca="false">InputDataB_ModelSpecAssumptions!W28</f>
      </c>
      <c r="T6" s="621" t="n">
        <f aca="false">InputDataB_ModelSpecAssumptions!X28</f>
      </c>
      <c r="U6" s="621" t="n">
        <f aca="false">InputDataB_ModelSpecAssumptions!Y28</f>
      </c>
      <c r="V6" s="621" t="n">
        <f aca="false">InputDataB_ModelSpecAssumptions!Z28</f>
      </c>
      <c r="W6" s="621" t="n">
        <f aca="false">InputDataB_ModelSpecAssumptions!AA28</f>
      </c>
      <c r="X6" s="621" t="n">
        <f aca="false">InputDataB_ModelSpecAssumptions!AB28</f>
      </c>
      <c r="Y6" s="621" t="n">
        <f aca="false">InputDataB_ModelSpecAssumptions!AC28</f>
      </c>
      <c r="Z6" s="621" t="n">
        <f aca="false">InputDataB_ModelSpecAssumptions!AD28</f>
      </c>
      <c r="AA6" s="621" t="n">
        <f aca="false">InputDataB_ModelSpecAssumptions!AE28</f>
      </c>
      <c r="AB6" s="621" t="n">
        <f aca="false">InputDataB_ModelSpecAssumptions!AF28</f>
      </c>
      <c r="AC6" s="621" t="n">
        <f aca="false">InputDataB_ModelSpecAssumptions!AG28</f>
      </c>
      <c r="AD6" s="621" t="n">
        <f aca="false">InputDataB_ModelSpecAssumptions!AH28</f>
      </c>
      <c r="AE6" s="621" t="n">
        <f aca="false">InputDataB_ModelSpecAssumptions!AI28</f>
      </c>
      <c r="AF6" s="621" t="n">
        <f aca="false">InputDataB_ModelSpecAssumptions!AJ28</f>
      </c>
      <c r="AG6" s="621" t="n">
        <f aca="false">InputDataB_ModelSpecAssumptions!AK28</f>
      </c>
      <c r="AH6" s="621" t="n">
        <f aca="false">InputDataB_ModelSpecAssumptions!AL28</f>
      </c>
      <c r="AI6" s="621" t="n">
        <f aca="false">InputDataB_ModelSpecAssumptions!AM28</f>
      </c>
      <c r="AJ6" s="621" t="n">
        <f aca="false">InputDataB_ModelSpecAssumptions!AN28</f>
      </c>
      <c r="AK6" s="621" t="n">
        <f aca="false">InputDataB_ModelSpecAssumptions!AO28</f>
      </c>
      <c r="AL6" s="621" t="n">
        <f aca="false">InputDataB_ModelSpecAssumptions!AP28</f>
      </c>
      <c r="AM6" s="621" t="n">
        <f aca="false">InputDataB_ModelSpecAssumptions!AQ28</f>
      </c>
      <c r="AN6" s="621" t="n">
        <f aca="false">InputDataB_ModelSpecAssumptions!AR28</f>
      </c>
      <c r="AO6" s="621" t="n">
        <f aca="false">InputDataB_ModelSpecAssumptions!AS28</f>
      </c>
      <c r="AP6" s="621" t="n">
        <f aca="false">InputDataB_ModelSpecAssumptions!AT28</f>
      </c>
      <c r="AQ6" s="621" t="n">
        <f aca="false">InputDataB_ModelSpecAssumptions!AU28</f>
      </c>
      <c r="AR6" s="621" t="n">
        <f aca="false">InputDataB_ModelSpecAssumptions!AV28</f>
      </c>
      <c r="AS6" s="621" t="n">
        <f aca="false">InputDataB_ModelSpecAssumptions!AW28</f>
      </c>
      <c r="AT6" s="621" t="n">
        <f aca="false">InputDataB_ModelSpecAssumptions!AX28</f>
      </c>
      <c r="AU6" s="621" t="n">
        <f aca="false">InputDataB_ModelSpecAssumptions!AY28</f>
      </c>
      <c r="AV6" s="621" t="n">
        <f aca="false">InputDataB_ModelSpecAssumptions!AZ28</f>
      </c>
      <c r="AW6" s="621" t="n">
        <f aca="false">InputDataB_ModelSpecAssumptions!BA28</f>
      </c>
      <c r="AX6" s="621" t="n">
        <f aca="false">InputDataB_ModelSpecAssumptions!BB28</f>
      </c>
      <c r="AY6" s="621" t="n">
        <f aca="false">InputDataB_ModelSpecAssumptions!BC28</f>
      </c>
      <c r="AZ6" s="621" t="n">
        <f aca="false">InputDataB_ModelSpecAssumptions!BD28</f>
      </c>
      <c r="BA6" s="621" t="n">
        <f aca="false">InputDataB_ModelSpecAssumptions!BE28</f>
      </c>
      <c r="BB6" s="621" t="n">
        <f aca="false">InputDataB_ModelSpecAssumptions!BF28</f>
      </c>
      <c r="BC6" s="621" t="n">
        <f aca="false">InputDataB_ModelSpecAssumptions!BG28</f>
      </c>
      <c r="BD6" s="621" t="n">
        <f aca="false">InputDataB_ModelSpecAssumptions!BH28</f>
      </c>
      <c r="BE6" s="621" t="n">
        <f aca="false">InputDataB_ModelSpecAssumptions!BI28</f>
      </c>
      <c r="BF6" s="621" t="n">
        <f aca="false">InputDataB_ModelSpecAssumptions!BJ28</f>
      </c>
      <c r="BG6" s="621" t="n">
        <f aca="false">InputDataB_ModelSpecAssumptions!BK28</f>
      </c>
      <c r="BH6" s="621" t="n">
        <f aca="false">InputDataB_ModelSpecAssumptions!BL28</f>
      </c>
      <c r="BI6" s="621" t="n">
        <f aca="false">InputDataB_ModelSpecAssumptions!BM28</f>
      </c>
      <c r="BJ6" s="621" t="n">
        <f aca="false">InputDataB_ModelSpecAssumptions!BN28</f>
      </c>
      <c r="BK6" s="621" t="n">
        <f aca="false">InputDataB_ModelSpecAssumptions!BO28</f>
      </c>
      <c r="BL6" s="621" t="n">
        <f aca="false">InputDataB_ModelSpecAssumptions!BP28</f>
      </c>
      <c r="BM6" s="621" t="n">
        <f aca="false">InputDataB_ModelSpecAssumptions!BQ28</f>
      </c>
      <c r="BN6" s="621" t="n">
        <f aca="false">InputDataB_ModelSpecAssumptions!BR28</f>
      </c>
      <c r="BO6" s="621" t="n">
        <f aca="false">InputDataB_ModelSpecAssumptions!BS28</f>
      </c>
      <c r="BP6" s="621" t="n">
        <f aca="false">InputDataB_ModelSpecAssumptions!BT28</f>
      </c>
      <c r="BQ6" s="621" t="n">
        <f aca="false">InputDataB_ModelSpecAssumptions!BU28</f>
      </c>
      <c r="BR6" s="621" t="n">
        <f aca="false">InputDataB_ModelSpecAssumptions!BV28</f>
      </c>
      <c r="BS6" s="621" t="n">
        <f aca="false">InputDataB_ModelSpecAssumptions!BW28</f>
      </c>
    </row>
    <row r="7" customFormat="false" ht="15.75" hidden="false" customHeight="false" outlineLevel="0" collapsed="false">
      <c r="A7" s="503"/>
      <c r="B7" s="594" t="str">
        <f aca="false">LEFT(InputDataA_GeneralAssumptions!D24,1)</f>
      </c>
      <c r="C7" s="497" t="s">
        <v>116</v>
      </c>
      <c r="D7" s="108" t="s">
        <v>121</v>
      </c>
      <c r="E7" s="504" t="n">
        <f aca="false">InputDataA_GeneralAssumptions!I22</f>
      </c>
      <c r="F7" s="504" t="n">
        <f aca="false">InputDataA_GeneralAssumptions!J22</f>
      </c>
      <c r="G7" s="504" t="n">
        <f aca="false">InputDataA_GeneralAssumptions!K22</f>
      </c>
      <c r="H7" s="504" t="n">
        <f aca="false">InputDataA_GeneralAssumptions!L22</f>
      </c>
      <c r="I7" s="504" t="n">
        <f aca="false">InputDataA_GeneralAssumptions!M22</f>
      </c>
      <c r="J7" s="504" t="n">
        <f aca="false">InputDataA_GeneralAssumptions!N22</f>
      </c>
      <c r="K7" s="504" t="n">
        <f aca="false">InputDataA_GeneralAssumptions!O22</f>
      </c>
      <c r="L7" s="504" t="n">
        <f aca="false">InputDataA_GeneralAssumptions!P22</f>
      </c>
      <c r="M7" s="504" t="n">
        <f aca="false">InputDataA_GeneralAssumptions!Q22</f>
      </c>
      <c r="N7" s="504" t="n">
        <f aca="false">InputDataA_GeneralAssumptions!R22</f>
      </c>
      <c r="O7" s="504" t="n">
        <f aca="false">InputDataA_GeneralAssumptions!S22</f>
      </c>
      <c r="P7" s="504" t="n">
        <f aca="false">InputDataA_GeneralAssumptions!T22</f>
      </c>
      <c r="Q7" s="504" t="n">
        <f aca="false">InputDataA_GeneralAssumptions!U22</f>
      </c>
      <c r="R7" s="504" t="n">
        <f aca="false">InputDataA_GeneralAssumptions!V22</f>
      </c>
      <c r="S7" s="504" t="n">
        <f aca="false">InputDataA_GeneralAssumptions!W22</f>
      </c>
      <c r="T7" s="504" t="n">
        <f aca="false">InputDataA_GeneralAssumptions!X22</f>
      </c>
      <c r="U7" s="504" t="n">
        <f aca="false">InputDataA_GeneralAssumptions!Y22</f>
      </c>
      <c r="V7" s="504" t="n">
        <f aca="false">InputDataA_GeneralAssumptions!Z22</f>
      </c>
      <c r="W7" s="504" t="n">
        <f aca="false">InputDataA_GeneralAssumptions!AA22</f>
      </c>
      <c r="X7" s="504" t="n">
        <f aca="false">InputDataA_GeneralAssumptions!AB22</f>
      </c>
      <c r="Y7" s="504" t="n">
        <f aca="false">InputDataA_GeneralAssumptions!AC22</f>
      </c>
      <c r="Z7" s="504" t="n">
        <f aca="false">InputDataA_GeneralAssumptions!AD22</f>
      </c>
      <c r="AA7" s="504" t="n">
        <f aca="false">InputDataA_GeneralAssumptions!AE22</f>
      </c>
      <c r="AB7" s="504" t="n">
        <f aca="false">InputDataA_GeneralAssumptions!AF22</f>
      </c>
      <c r="AC7" s="504" t="n">
        <f aca="false">InputDataA_GeneralAssumptions!AG22</f>
      </c>
      <c r="AD7" s="504" t="n">
        <f aca="false">InputDataA_GeneralAssumptions!AH22</f>
      </c>
      <c r="AE7" s="504" t="n">
        <f aca="false">InputDataA_GeneralAssumptions!AI22</f>
      </c>
      <c r="AF7" s="504" t="n">
        <f aca="false">InputDataA_GeneralAssumptions!AJ22</f>
      </c>
      <c r="AG7" s="504" t="n">
        <f aca="false">InputDataA_GeneralAssumptions!AK22</f>
      </c>
      <c r="AH7" s="504" t="n">
        <f aca="false">InputDataA_GeneralAssumptions!AL22</f>
      </c>
      <c r="AI7" s="504" t="n">
        <f aca="false">InputDataA_GeneralAssumptions!AM22</f>
      </c>
      <c r="AJ7" s="504" t="n">
        <f aca="false">InputDataA_GeneralAssumptions!AN22</f>
      </c>
      <c r="AK7" s="504" t="n">
        <f aca="false">InputDataA_GeneralAssumptions!AO22</f>
      </c>
      <c r="AL7" s="504" t="n">
        <f aca="false">InputDataA_GeneralAssumptions!AP22</f>
      </c>
      <c r="AM7" s="504" t="n">
        <f aca="false">InputDataA_GeneralAssumptions!AQ22</f>
      </c>
      <c r="AN7" s="504" t="n">
        <f aca="false">InputDataA_GeneralAssumptions!AR22</f>
      </c>
      <c r="AO7" s="504" t="n">
        <f aca="false">InputDataA_GeneralAssumptions!AS22</f>
      </c>
      <c r="AP7" s="504" t="n">
        <f aca="false">InputDataA_GeneralAssumptions!AT22</f>
      </c>
      <c r="AQ7" s="504" t="n">
        <f aca="false">InputDataA_GeneralAssumptions!AU22</f>
      </c>
      <c r="AR7" s="504" t="n">
        <f aca="false">InputDataA_GeneralAssumptions!AV22</f>
      </c>
      <c r="AS7" s="504" t="n">
        <f aca="false">InputDataA_GeneralAssumptions!AW22</f>
      </c>
      <c r="AT7" s="504" t="n">
        <f aca="false">InputDataA_GeneralAssumptions!AX22</f>
      </c>
      <c r="AU7" s="504" t="n">
        <f aca="false">InputDataA_GeneralAssumptions!AY22</f>
      </c>
      <c r="AV7" s="504" t="n">
        <f aca="false">InputDataA_GeneralAssumptions!AZ22</f>
      </c>
      <c r="AW7" s="504" t="n">
        <f aca="false">InputDataA_GeneralAssumptions!BA22</f>
      </c>
      <c r="AX7" s="504" t="n">
        <f aca="false">InputDataA_GeneralAssumptions!BB22</f>
      </c>
      <c r="AY7" s="504" t="n">
        <f aca="false">InputDataA_GeneralAssumptions!BC22</f>
      </c>
      <c r="AZ7" s="504" t="n">
        <f aca="false">InputDataA_GeneralAssumptions!BD22</f>
      </c>
      <c r="BA7" s="504" t="n">
        <f aca="false">InputDataA_GeneralAssumptions!BE22</f>
      </c>
      <c r="BB7" s="504" t="n">
        <f aca="false">InputDataA_GeneralAssumptions!BF22</f>
      </c>
      <c r="BC7" s="504" t="n">
        <f aca="false">InputDataA_GeneralAssumptions!BG22</f>
      </c>
      <c r="BD7" s="504" t="n">
        <f aca="false">InputDataA_GeneralAssumptions!BH22</f>
      </c>
      <c r="BE7" s="504" t="n">
        <f aca="false">InputDataA_GeneralAssumptions!BI22</f>
      </c>
      <c r="BF7" s="504" t="n">
        <f aca="false">InputDataA_GeneralAssumptions!BJ22</f>
      </c>
      <c r="BG7" s="504" t="n">
        <f aca="false">InputDataA_GeneralAssumptions!BK22</f>
      </c>
      <c r="BH7" s="504" t="n">
        <f aca="false">InputDataA_GeneralAssumptions!BL22</f>
      </c>
      <c r="BI7" s="504" t="n">
        <f aca="false">InputDataA_GeneralAssumptions!BM22</f>
      </c>
      <c r="BJ7" s="504" t="n">
        <f aca="false">InputDataA_GeneralAssumptions!BN22</f>
      </c>
      <c r="BK7" s="504" t="n">
        <f aca="false">InputDataA_GeneralAssumptions!BO22</f>
      </c>
      <c r="BL7" s="504" t="n">
        <f aca="false">InputDataA_GeneralAssumptions!BP22</f>
      </c>
      <c r="BM7" s="504" t="n">
        <f aca="false">InputDataA_GeneralAssumptions!BQ22</f>
      </c>
      <c r="BN7" s="504" t="n">
        <f aca="false">InputDataA_GeneralAssumptions!BR22</f>
      </c>
      <c r="BO7" s="504" t="n">
        <f aca="false">InputDataA_GeneralAssumptions!BS22</f>
      </c>
      <c r="BP7" s="504" t="n">
        <f aca="false">InputDataA_GeneralAssumptions!BT22</f>
      </c>
      <c r="BQ7" s="504" t="n">
        <f aca="false">InputDataA_GeneralAssumptions!BU22</f>
      </c>
      <c r="BR7" s="504" t="n">
        <f aca="false">InputDataA_GeneralAssumptions!BV22</f>
      </c>
      <c r="BS7" s="504" t="n">
        <f aca="false">InputDataA_GeneralAssumptions!BW22</f>
      </c>
    </row>
    <row r="8" customFormat="false" ht="15.75" hidden="false" customHeight="false" outlineLevel="0" collapsed="false">
      <c r="A8" s="503"/>
      <c r="B8" s="594" t="str">
        <f aca="false">LEFT(InputDataA_GeneralAssumptions!D33,1)</f>
      </c>
      <c r="C8" s="505" t="s">
        <v>134</v>
      </c>
      <c r="D8" s="138" t="s">
        <v>121</v>
      </c>
      <c r="E8" s="115" t="n">
        <f aca="false">InputDataA_GeneralAssumptions!I31</f>
      </c>
      <c r="F8" s="115" t="n">
        <f aca="false">InputDataA_GeneralAssumptions!J31</f>
      </c>
      <c r="G8" s="115" t="n">
        <f aca="false">InputDataA_GeneralAssumptions!K31</f>
      </c>
      <c r="H8" s="115" t="n">
        <f aca="false">InputDataA_GeneralAssumptions!L31</f>
      </c>
      <c r="I8" s="115" t="n">
        <f aca="false">InputDataA_GeneralAssumptions!M31</f>
      </c>
      <c r="J8" s="115" t="n">
        <f aca="false">InputDataA_GeneralAssumptions!N31</f>
      </c>
      <c r="K8" s="115" t="n">
        <f aca="false">InputDataA_GeneralAssumptions!O31</f>
      </c>
      <c r="L8" s="115" t="n">
        <f aca="false">InputDataA_GeneralAssumptions!P31</f>
      </c>
      <c r="M8" s="115" t="n">
        <f aca="false">InputDataA_GeneralAssumptions!Q31</f>
      </c>
      <c r="N8" s="115" t="n">
        <f aca="false">InputDataA_GeneralAssumptions!R31</f>
      </c>
      <c r="O8" s="115" t="n">
        <f aca="false">InputDataA_GeneralAssumptions!S31</f>
      </c>
      <c r="P8" s="115" t="n">
        <f aca="false">InputDataA_GeneralAssumptions!T31</f>
      </c>
      <c r="Q8" s="115" t="n">
        <f aca="false">InputDataA_GeneralAssumptions!U31</f>
      </c>
      <c r="R8" s="115" t="n">
        <f aca="false">InputDataA_GeneralAssumptions!V31</f>
      </c>
      <c r="S8" s="115" t="n">
        <f aca="false">InputDataA_GeneralAssumptions!W31</f>
      </c>
      <c r="T8" s="115" t="n">
        <f aca="false">InputDataA_GeneralAssumptions!X31</f>
      </c>
      <c r="U8" s="115" t="n">
        <f aca="false">InputDataA_GeneralAssumptions!Y31</f>
      </c>
      <c r="V8" s="115" t="n">
        <f aca="false">InputDataA_GeneralAssumptions!Z31</f>
      </c>
      <c r="W8" s="115" t="n">
        <f aca="false">InputDataA_GeneralAssumptions!AA31</f>
      </c>
      <c r="X8" s="115" t="n">
        <f aca="false">InputDataA_GeneralAssumptions!AB31</f>
      </c>
      <c r="Y8" s="115" t="n">
        <f aca="false">InputDataA_GeneralAssumptions!AC31</f>
      </c>
      <c r="Z8" s="115" t="n">
        <f aca="false">InputDataA_GeneralAssumptions!AD31</f>
      </c>
      <c r="AA8" s="115" t="n">
        <f aca="false">InputDataA_GeneralAssumptions!AE31</f>
      </c>
      <c r="AB8" s="115" t="n">
        <f aca="false">InputDataA_GeneralAssumptions!AF31</f>
      </c>
      <c r="AC8" s="115" t="n">
        <f aca="false">InputDataA_GeneralAssumptions!AG31</f>
      </c>
      <c r="AD8" s="115" t="n">
        <f aca="false">InputDataA_GeneralAssumptions!AH31</f>
      </c>
      <c r="AE8" s="115" t="n">
        <f aca="false">InputDataA_GeneralAssumptions!AI31</f>
      </c>
      <c r="AF8" s="115" t="n">
        <f aca="false">InputDataA_GeneralAssumptions!AJ31</f>
      </c>
      <c r="AG8" s="115" t="n">
        <f aca="false">InputDataA_GeneralAssumptions!AK31</f>
      </c>
      <c r="AH8" s="115" t="n">
        <f aca="false">InputDataA_GeneralAssumptions!AL31</f>
      </c>
      <c r="AI8" s="115" t="n">
        <f aca="false">InputDataA_GeneralAssumptions!AM31</f>
      </c>
      <c r="AJ8" s="115" t="n">
        <f aca="false">InputDataA_GeneralAssumptions!AN31</f>
      </c>
      <c r="AK8" s="115" t="n">
        <f aca="false">InputDataA_GeneralAssumptions!AO31</f>
      </c>
      <c r="AL8" s="115" t="n">
        <f aca="false">InputDataA_GeneralAssumptions!AP31</f>
      </c>
      <c r="AM8" s="115" t="n">
        <f aca="false">InputDataA_GeneralAssumptions!AQ31</f>
      </c>
      <c r="AN8" s="115" t="n">
        <f aca="false">InputDataA_GeneralAssumptions!AR31</f>
      </c>
      <c r="AO8" s="115" t="n">
        <f aca="false">InputDataA_GeneralAssumptions!AS31</f>
      </c>
      <c r="AP8" s="115" t="n">
        <f aca="false">InputDataA_GeneralAssumptions!AT31</f>
      </c>
      <c r="AQ8" s="115" t="n">
        <f aca="false">InputDataA_GeneralAssumptions!AU31</f>
      </c>
      <c r="AR8" s="115" t="n">
        <f aca="false">InputDataA_GeneralAssumptions!AV31</f>
      </c>
      <c r="AS8" s="115" t="n">
        <f aca="false">InputDataA_GeneralAssumptions!AW31</f>
      </c>
      <c r="AT8" s="115" t="n">
        <f aca="false">InputDataA_GeneralAssumptions!AX31</f>
      </c>
      <c r="AU8" s="115" t="n">
        <f aca="false">InputDataA_GeneralAssumptions!AY31</f>
      </c>
      <c r="AV8" s="115" t="n">
        <f aca="false">InputDataA_GeneralAssumptions!AZ31</f>
      </c>
      <c r="AW8" s="115" t="n">
        <f aca="false">InputDataA_GeneralAssumptions!BA31</f>
      </c>
      <c r="AX8" s="115" t="n">
        <f aca="false">InputDataA_GeneralAssumptions!BB31</f>
      </c>
      <c r="AY8" s="115" t="n">
        <f aca="false">InputDataA_GeneralAssumptions!BC31</f>
      </c>
      <c r="AZ8" s="115" t="n">
        <f aca="false">InputDataA_GeneralAssumptions!BD31</f>
      </c>
      <c r="BA8" s="115" t="n">
        <f aca="false">InputDataA_GeneralAssumptions!BE31</f>
      </c>
      <c r="BB8" s="115" t="n">
        <f aca="false">InputDataA_GeneralAssumptions!BF31</f>
      </c>
      <c r="BC8" s="115" t="n">
        <f aca="false">InputDataA_GeneralAssumptions!BG31</f>
      </c>
      <c r="BD8" s="115" t="n">
        <f aca="false">InputDataA_GeneralAssumptions!BH31</f>
      </c>
      <c r="BE8" s="115" t="n">
        <f aca="false">InputDataA_GeneralAssumptions!BI31</f>
      </c>
      <c r="BF8" s="115" t="n">
        <f aca="false">InputDataA_GeneralAssumptions!BJ31</f>
      </c>
      <c r="BG8" s="115" t="n">
        <f aca="false">InputDataA_GeneralAssumptions!BK31</f>
      </c>
      <c r="BH8" s="115" t="n">
        <f aca="false">InputDataA_GeneralAssumptions!BL31</f>
      </c>
      <c r="BI8" s="115" t="n">
        <f aca="false">InputDataA_GeneralAssumptions!BM31</f>
      </c>
      <c r="BJ8" s="115" t="n">
        <f aca="false">InputDataA_GeneralAssumptions!BN31</f>
      </c>
      <c r="BK8" s="115" t="n">
        <f aca="false">InputDataA_GeneralAssumptions!BO31</f>
      </c>
      <c r="BL8" s="115" t="n">
        <f aca="false">InputDataA_GeneralAssumptions!BP31</f>
      </c>
      <c r="BM8" s="115" t="n">
        <f aca="false">InputDataA_GeneralAssumptions!BQ31</f>
      </c>
      <c r="BN8" s="115" t="n">
        <f aca="false">InputDataA_GeneralAssumptions!BR31</f>
      </c>
      <c r="BO8" s="115" t="n">
        <f aca="false">InputDataA_GeneralAssumptions!BS31</f>
      </c>
      <c r="BP8" s="115" t="n">
        <f aca="false">InputDataA_GeneralAssumptions!BT31</f>
      </c>
      <c r="BQ8" s="115" t="n">
        <f aca="false">InputDataA_GeneralAssumptions!BU31</f>
      </c>
      <c r="BR8" s="115" t="n">
        <f aca="false">InputDataA_GeneralAssumptions!BV31</f>
      </c>
      <c r="BS8" s="115" t="n">
        <f aca="false">InputDataA_GeneralAssumptions!BW31</f>
      </c>
    </row>
    <row r="9" customFormat="false" ht="15.75" hidden="false" customHeight="false" outlineLevel="0" collapsed="false">
      <c r="A9" s="503"/>
      <c r="B9" s="594" t="str">
        <f aca="false">LEFT(InputDataA_GeneralAssumptions!D92,1)</f>
      </c>
      <c r="C9" s="505" t="s">
        <v>185</v>
      </c>
      <c r="D9" s="138" t="s">
        <v>121</v>
      </c>
      <c r="E9" s="115" t="n">
        <f aca="false">InputDataA_GeneralAssumptions!I94</f>
      </c>
      <c r="F9" s="115" t="n">
        <f aca="false">InputDataA_GeneralAssumptions!J94</f>
      </c>
      <c r="G9" s="115" t="n">
        <f aca="false">InputDataA_GeneralAssumptions!K94</f>
      </c>
      <c r="H9" s="115" t="n">
        <f aca="false">InputDataA_GeneralAssumptions!L94</f>
      </c>
      <c r="I9" s="115" t="n">
        <f aca="false">InputDataA_GeneralAssumptions!M94</f>
      </c>
      <c r="J9" s="115" t="n">
        <f aca="false">InputDataA_GeneralAssumptions!N94</f>
      </c>
      <c r="K9" s="115" t="n">
        <f aca="false">InputDataA_GeneralAssumptions!O94</f>
      </c>
      <c r="L9" s="115" t="n">
        <f aca="false">InputDataA_GeneralAssumptions!P94</f>
      </c>
      <c r="M9" s="115" t="n">
        <f aca="false">InputDataA_GeneralAssumptions!Q94</f>
      </c>
      <c r="N9" s="115" t="n">
        <f aca="false">InputDataA_GeneralAssumptions!R94</f>
      </c>
      <c r="O9" s="115" t="n">
        <f aca="false">InputDataA_GeneralAssumptions!S94</f>
      </c>
      <c r="P9" s="115" t="n">
        <f aca="false">InputDataA_GeneralAssumptions!T94</f>
      </c>
      <c r="Q9" s="115" t="n">
        <f aca="false">InputDataA_GeneralAssumptions!U94</f>
      </c>
      <c r="R9" s="115" t="n">
        <f aca="false">InputDataA_GeneralAssumptions!V94</f>
      </c>
      <c r="S9" s="115" t="n">
        <f aca="false">InputDataA_GeneralAssumptions!W94</f>
      </c>
      <c r="T9" s="115" t="n">
        <f aca="false">InputDataA_GeneralAssumptions!X94</f>
      </c>
      <c r="U9" s="115" t="n">
        <f aca="false">InputDataA_GeneralAssumptions!Y94</f>
      </c>
      <c r="V9" s="115" t="n">
        <f aca="false">InputDataA_GeneralAssumptions!Z94</f>
      </c>
      <c r="W9" s="115" t="n">
        <f aca="false">InputDataA_GeneralAssumptions!AA94</f>
      </c>
      <c r="X9" s="115" t="n">
        <f aca="false">InputDataA_GeneralAssumptions!AB94</f>
      </c>
      <c r="Y9" s="115" t="n">
        <f aca="false">InputDataA_GeneralAssumptions!AC94</f>
      </c>
      <c r="Z9" s="115" t="n">
        <f aca="false">InputDataA_GeneralAssumptions!AD94</f>
      </c>
      <c r="AA9" s="115" t="n">
        <f aca="false">InputDataA_GeneralAssumptions!AE94</f>
      </c>
      <c r="AB9" s="115" t="n">
        <f aca="false">InputDataA_GeneralAssumptions!AF94</f>
      </c>
      <c r="AC9" s="115" t="n">
        <f aca="false">InputDataA_GeneralAssumptions!AG94</f>
      </c>
      <c r="AD9" s="115" t="n">
        <f aca="false">InputDataA_GeneralAssumptions!AH94</f>
      </c>
      <c r="AE9" s="115" t="n">
        <f aca="false">InputDataA_GeneralAssumptions!AI94</f>
      </c>
      <c r="AF9" s="115" t="n">
        <f aca="false">InputDataA_GeneralAssumptions!AJ94</f>
      </c>
      <c r="AG9" s="115" t="n">
        <f aca="false">InputDataA_GeneralAssumptions!AK94</f>
      </c>
      <c r="AH9" s="115" t="n">
        <f aca="false">InputDataA_GeneralAssumptions!AL94</f>
      </c>
      <c r="AI9" s="115" t="n">
        <f aca="false">InputDataA_GeneralAssumptions!AM94</f>
      </c>
      <c r="AJ9" s="115" t="n">
        <f aca="false">InputDataA_GeneralAssumptions!AN94</f>
      </c>
      <c r="AK9" s="115" t="str">
        <f aca="false">InputDataA_GeneralAssumptions!AO94</f>
      </c>
      <c r="AL9" s="115" t="str">
        <f aca="false">InputDataA_GeneralAssumptions!AP94</f>
      </c>
      <c r="AM9" s="115" t="str">
        <f aca="false">InputDataA_GeneralAssumptions!AQ94</f>
      </c>
      <c r="AN9" s="115" t="str">
        <f aca="false">InputDataA_GeneralAssumptions!AR94</f>
      </c>
      <c r="AO9" s="115" t="str">
        <f aca="false">InputDataA_GeneralAssumptions!AS94</f>
      </c>
      <c r="AP9" s="115" t="str">
        <f aca="false">InputDataA_GeneralAssumptions!AT94</f>
      </c>
      <c r="AQ9" s="115" t="str">
        <f aca="false">InputDataA_GeneralAssumptions!AU94</f>
      </c>
      <c r="AR9" s="115" t="str">
        <f aca="false">InputDataA_GeneralAssumptions!AV94</f>
      </c>
      <c r="AS9" s="115" t="str">
        <f aca="false">InputDataA_GeneralAssumptions!AW94</f>
      </c>
      <c r="AT9" s="115" t="str">
        <f aca="false">InputDataA_GeneralAssumptions!AX94</f>
      </c>
      <c r="AU9" s="115" t="str">
        <f aca="false">InputDataA_GeneralAssumptions!AY94</f>
      </c>
      <c r="AV9" s="115" t="str">
        <f aca="false">InputDataA_GeneralAssumptions!AZ94</f>
      </c>
      <c r="AW9" s="115" t="str">
        <f aca="false">InputDataA_GeneralAssumptions!BA94</f>
      </c>
      <c r="AX9" s="115" t="str">
        <f aca="false">InputDataA_GeneralAssumptions!BB94</f>
      </c>
      <c r="AY9" s="115" t="str">
        <f aca="false">InputDataA_GeneralAssumptions!BC94</f>
      </c>
      <c r="AZ9" s="115" t="str">
        <f aca="false">InputDataA_GeneralAssumptions!BD94</f>
      </c>
      <c r="BA9" s="115" t="str">
        <f aca="false">InputDataA_GeneralAssumptions!BE94</f>
      </c>
      <c r="BB9" s="115" t="str">
        <f aca="false">InputDataA_GeneralAssumptions!BF94</f>
      </c>
      <c r="BC9" s="115" t="str">
        <f aca="false">InputDataA_GeneralAssumptions!BG94</f>
      </c>
      <c r="BD9" s="115" t="str">
        <f aca="false">InputDataA_GeneralAssumptions!BH94</f>
      </c>
      <c r="BE9" s="115" t="str">
        <f aca="false">InputDataA_GeneralAssumptions!BI94</f>
      </c>
      <c r="BF9" s="115" t="str">
        <f aca="false">InputDataA_GeneralAssumptions!BJ94</f>
      </c>
      <c r="BG9" s="115" t="str">
        <f aca="false">InputDataA_GeneralAssumptions!BK94</f>
      </c>
      <c r="BH9" s="115" t="str">
        <f aca="false">InputDataA_GeneralAssumptions!BL94</f>
      </c>
      <c r="BI9" s="115" t="str">
        <f aca="false">InputDataA_GeneralAssumptions!BM94</f>
      </c>
      <c r="BJ9" s="115" t="str">
        <f aca="false">InputDataA_GeneralAssumptions!BN94</f>
      </c>
      <c r="BK9" s="115" t="str">
        <f aca="false">InputDataA_GeneralAssumptions!BO94</f>
      </c>
      <c r="BL9" s="115" t="str">
        <f aca="false">InputDataA_GeneralAssumptions!BP94</f>
      </c>
      <c r="BM9" s="115" t="str">
        <f aca="false">InputDataA_GeneralAssumptions!BQ94</f>
      </c>
      <c r="BN9" s="115" t="str">
        <f aca="false">InputDataA_GeneralAssumptions!BR94</f>
      </c>
      <c r="BO9" s="115" t="str">
        <f aca="false">InputDataA_GeneralAssumptions!BS94</f>
      </c>
      <c r="BP9" s="115" t="str">
        <f aca="false">InputDataA_GeneralAssumptions!BT94</f>
      </c>
      <c r="BQ9" s="115" t="str">
        <f aca="false">InputDataA_GeneralAssumptions!BU94</f>
      </c>
      <c r="BR9" s="115" t="str">
        <f aca="false">InputDataA_GeneralAssumptions!BV94</f>
      </c>
      <c r="BS9" s="115" t="str">
        <f aca="false">InputDataA_GeneralAssumptions!BW94</f>
      </c>
    </row>
    <row r="10" s="24" customFormat="true" ht="15.75" hidden="false" customHeight="false" outlineLevel="0" collapsed="false">
      <c r="A10" s="503"/>
      <c r="B10" s="594" t="str">
        <f aca="false">LEFT(InputDataA_GeneralAssumptions!D92,1)</f>
      </c>
      <c r="C10" s="505" t="s">
        <v>192</v>
      </c>
      <c r="D10" s="138" t="s">
        <v>121</v>
      </c>
      <c r="E10" s="115" t="n">
        <f aca="false">InputDataA_GeneralAssumptions!I113</f>
      </c>
      <c r="F10" s="115" t="n">
        <f aca="false">InputDataA_GeneralAssumptions!J113</f>
      </c>
      <c r="G10" s="115" t="n">
        <f aca="false">InputDataA_GeneralAssumptions!K113</f>
      </c>
      <c r="H10" s="115" t="n">
        <f aca="false">InputDataA_GeneralAssumptions!L113</f>
      </c>
      <c r="I10" s="115" t="n">
        <f aca="false">InputDataA_GeneralAssumptions!M113</f>
      </c>
      <c r="J10" s="115" t="n">
        <f aca="false">InputDataA_GeneralAssumptions!N113</f>
      </c>
      <c r="K10" s="115" t="n">
        <f aca="false">InputDataA_GeneralAssumptions!O113</f>
      </c>
      <c r="L10" s="115" t="n">
        <f aca="false">InputDataA_GeneralAssumptions!P113</f>
      </c>
      <c r="M10" s="115" t="n">
        <f aca="false">InputDataA_GeneralAssumptions!Q113</f>
      </c>
      <c r="N10" s="115" t="n">
        <f aca="false">InputDataA_GeneralAssumptions!R113</f>
      </c>
      <c r="O10" s="115" t="n">
        <f aca="false">InputDataA_GeneralAssumptions!S113</f>
      </c>
      <c r="P10" s="115" t="n">
        <f aca="false">InputDataA_GeneralAssumptions!T113</f>
      </c>
      <c r="Q10" s="115" t="n">
        <f aca="false">InputDataA_GeneralAssumptions!U113</f>
      </c>
      <c r="R10" s="115" t="n">
        <f aca="false">InputDataA_GeneralAssumptions!V113</f>
      </c>
      <c r="S10" s="115" t="n">
        <f aca="false">InputDataA_GeneralAssumptions!W113</f>
      </c>
      <c r="T10" s="115" t="n">
        <f aca="false">InputDataA_GeneralAssumptions!X113</f>
      </c>
      <c r="U10" s="115" t="n">
        <f aca="false">InputDataA_GeneralAssumptions!Y113</f>
      </c>
      <c r="V10" s="115" t="n">
        <f aca="false">InputDataA_GeneralAssumptions!Z113</f>
      </c>
      <c r="W10" s="115" t="n">
        <f aca="false">InputDataA_GeneralAssumptions!AA113</f>
      </c>
      <c r="X10" s="115" t="n">
        <f aca="false">InputDataA_GeneralAssumptions!AB113</f>
      </c>
      <c r="Y10" s="115" t="n">
        <f aca="false">InputDataA_GeneralAssumptions!AC113</f>
      </c>
      <c r="Z10" s="115" t="n">
        <f aca="false">InputDataA_GeneralAssumptions!AD113</f>
      </c>
      <c r="AA10" s="115" t="n">
        <f aca="false">InputDataA_GeneralAssumptions!AE113</f>
      </c>
      <c r="AB10" s="115" t="n">
        <f aca="false">InputDataA_GeneralAssumptions!AF113</f>
      </c>
      <c r="AC10" s="115" t="n">
        <f aca="false">InputDataA_GeneralAssumptions!AG113</f>
      </c>
      <c r="AD10" s="115" t="n">
        <f aca="false">InputDataA_GeneralAssumptions!AH113</f>
      </c>
      <c r="AE10" s="115" t="n">
        <f aca="false">InputDataA_GeneralAssumptions!AI113</f>
      </c>
      <c r="AF10" s="115" t="n">
        <f aca="false">InputDataA_GeneralAssumptions!AJ113</f>
      </c>
      <c r="AG10" s="115" t="n">
        <f aca="false">InputDataA_GeneralAssumptions!AK113</f>
      </c>
      <c r="AH10" s="115" t="n">
        <f aca="false">InputDataA_GeneralAssumptions!AL113</f>
      </c>
      <c r="AI10" s="115" t="n">
        <f aca="false">InputDataA_GeneralAssumptions!AM113</f>
      </c>
      <c r="AJ10" s="115" t="n">
        <f aca="false">InputDataA_GeneralAssumptions!AN113</f>
      </c>
      <c r="AK10" s="115" t="e">
        <f aca="false">InputDataA_GeneralAssumptions!AO113</f>
      </c>
      <c r="AL10" s="115" t="e">
        <f aca="false">InputDataA_GeneralAssumptions!AP113</f>
      </c>
      <c r="AM10" s="115" t="e">
        <f aca="false">InputDataA_GeneralAssumptions!AQ113</f>
      </c>
      <c r="AN10" s="115" t="e">
        <f aca="false">InputDataA_GeneralAssumptions!AR113</f>
      </c>
      <c r="AO10" s="115" t="e">
        <f aca="false">InputDataA_GeneralAssumptions!AS113</f>
      </c>
      <c r="AP10" s="115" t="e">
        <f aca="false">InputDataA_GeneralAssumptions!AT113</f>
      </c>
      <c r="AQ10" s="115" t="e">
        <f aca="false">InputDataA_GeneralAssumptions!AU113</f>
      </c>
      <c r="AR10" s="115" t="e">
        <f aca="false">InputDataA_GeneralAssumptions!AV113</f>
      </c>
      <c r="AS10" s="115" t="e">
        <f aca="false">InputDataA_GeneralAssumptions!AW113</f>
      </c>
      <c r="AT10" s="115" t="e">
        <f aca="false">InputDataA_GeneralAssumptions!AX113</f>
      </c>
      <c r="AU10" s="115" t="e">
        <f aca="false">InputDataA_GeneralAssumptions!AY113</f>
      </c>
      <c r="AV10" s="115" t="e">
        <f aca="false">InputDataA_GeneralAssumptions!AZ113</f>
      </c>
      <c r="AW10" s="115" t="e">
        <f aca="false">InputDataA_GeneralAssumptions!BA113</f>
      </c>
      <c r="AX10" s="115" t="e">
        <f aca="false">InputDataA_GeneralAssumptions!BB113</f>
      </c>
      <c r="AY10" s="115" t="e">
        <f aca="false">InputDataA_GeneralAssumptions!BC113</f>
      </c>
      <c r="AZ10" s="115" t="e">
        <f aca="false">InputDataA_GeneralAssumptions!BD113</f>
      </c>
      <c r="BA10" s="115" t="e">
        <f aca="false">InputDataA_GeneralAssumptions!BE113</f>
      </c>
      <c r="BB10" s="115" t="e">
        <f aca="false">InputDataA_GeneralAssumptions!BF113</f>
      </c>
      <c r="BC10" s="115" t="e">
        <f aca="false">InputDataA_GeneralAssumptions!BG113</f>
      </c>
      <c r="BD10" s="115" t="e">
        <f aca="false">InputDataA_GeneralAssumptions!BH113</f>
      </c>
      <c r="BE10" s="115" t="e">
        <f aca="false">InputDataA_GeneralAssumptions!BI113</f>
      </c>
      <c r="BF10" s="115" t="e">
        <f aca="false">InputDataA_GeneralAssumptions!BJ113</f>
      </c>
      <c r="BG10" s="115" t="e">
        <f aca="false">InputDataA_GeneralAssumptions!BK113</f>
      </c>
      <c r="BH10" s="115" t="e">
        <f aca="false">InputDataA_GeneralAssumptions!BL113</f>
      </c>
      <c r="BI10" s="115" t="e">
        <f aca="false">InputDataA_GeneralAssumptions!BM113</f>
      </c>
      <c r="BJ10" s="115" t="e">
        <f aca="false">InputDataA_GeneralAssumptions!BN113</f>
      </c>
      <c r="BK10" s="115" t="e">
        <f aca="false">InputDataA_GeneralAssumptions!BO113</f>
      </c>
      <c r="BL10" s="115" t="e">
        <f aca="false">InputDataA_GeneralAssumptions!BP113</f>
      </c>
      <c r="BM10" s="115" t="e">
        <f aca="false">InputDataA_GeneralAssumptions!BQ113</f>
      </c>
      <c r="BN10" s="115" t="e">
        <f aca="false">InputDataA_GeneralAssumptions!BR113</f>
      </c>
      <c r="BO10" s="115" t="e">
        <f aca="false">InputDataA_GeneralAssumptions!BS113</f>
      </c>
      <c r="BP10" s="115" t="e">
        <f aca="false">InputDataA_GeneralAssumptions!BT113</f>
      </c>
      <c r="BQ10" s="115" t="e">
        <f aca="false">InputDataA_GeneralAssumptions!BU113</f>
      </c>
      <c r="BR10" s="115" t="e">
        <f aca="false">InputDataA_GeneralAssumptions!BV113</f>
      </c>
      <c r="BS10" s="115" t="e">
        <f aca="false">InputDataA_GeneralAssumptions!BW113</f>
      </c>
    </row>
    <row r="11" s="24" customFormat="true" ht="15.75" hidden="false" customHeight="false" outlineLevel="0" collapsed="false">
      <c r="A11" s="503"/>
      <c r="B11" s="594" t="str">
        <f aca="false">LEFT(InputDataA_GeneralAssumptions!D39,1)</f>
      </c>
      <c r="C11" s="505" t="s">
        <v>193</v>
      </c>
      <c r="D11" s="138" t="s">
        <v>121</v>
      </c>
      <c r="E11" s="115" t="n">
        <f aca="false">InputDataA_GeneralAssumptions!I121</f>
      </c>
      <c r="F11" s="115" t="n">
        <f aca="false">InputDataA_GeneralAssumptions!J121</f>
      </c>
      <c r="G11" s="115" t="n">
        <f aca="false">InputDataA_GeneralAssumptions!K121</f>
      </c>
      <c r="H11" s="115" t="n">
        <f aca="false">InputDataA_GeneralAssumptions!L121</f>
      </c>
      <c r="I11" s="115" t="n">
        <f aca="false">InputDataA_GeneralAssumptions!M121</f>
      </c>
      <c r="J11" s="115" t="n">
        <f aca="false">InputDataA_GeneralAssumptions!N121</f>
      </c>
      <c r="K11" s="115" t="n">
        <f aca="false">InputDataA_GeneralAssumptions!O121</f>
      </c>
      <c r="L11" s="115" t="n">
        <f aca="false">InputDataA_GeneralAssumptions!P121</f>
      </c>
      <c r="M11" s="115" t="n">
        <f aca="false">InputDataA_GeneralAssumptions!Q121</f>
      </c>
      <c r="N11" s="115" t="n">
        <f aca="false">InputDataA_GeneralAssumptions!R121</f>
      </c>
      <c r="O11" s="115" t="n">
        <f aca="false">InputDataA_GeneralAssumptions!S121</f>
      </c>
      <c r="P11" s="115" t="n">
        <f aca="false">InputDataA_GeneralAssumptions!T121</f>
      </c>
      <c r="Q11" s="115" t="n">
        <f aca="false">InputDataA_GeneralAssumptions!U121</f>
      </c>
      <c r="R11" s="115" t="n">
        <f aca="false">InputDataA_GeneralAssumptions!V121</f>
      </c>
      <c r="S11" s="115" t="n">
        <f aca="false">InputDataA_GeneralAssumptions!W121</f>
      </c>
      <c r="T11" s="115" t="n">
        <f aca="false">InputDataA_GeneralAssumptions!X121</f>
      </c>
      <c r="U11" s="115" t="n">
        <f aca="false">InputDataA_GeneralAssumptions!Y121</f>
      </c>
      <c r="V11" s="115" t="n">
        <f aca="false">InputDataA_GeneralAssumptions!Z121</f>
      </c>
      <c r="W11" s="115" t="n">
        <f aca="false">InputDataA_GeneralAssumptions!AA121</f>
      </c>
      <c r="X11" s="115" t="n">
        <f aca="false">InputDataA_GeneralAssumptions!AB121</f>
      </c>
      <c r="Y11" s="115" t="n">
        <f aca="false">InputDataA_GeneralAssumptions!AC121</f>
      </c>
      <c r="Z11" s="115" t="n">
        <f aca="false">InputDataA_GeneralAssumptions!AD121</f>
      </c>
      <c r="AA11" s="115" t="n">
        <f aca="false">InputDataA_GeneralAssumptions!AE121</f>
      </c>
      <c r="AB11" s="115" t="n">
        <f aca="false">InputDataA_GeneralAssumptions!AF121</f>
      </c>
      <c r="AC11" s="115" t="n">
        <f aca="false">InputDataA_GeneralAssumptions!AG121</f>
      </c>
      <c r="AD11" s="115" t="n">
        <f aca="false">InputDataA_GeneralAssumptions!AH121</f>
      </c>
      <c r="AE11" s="115" t="n">
        <f aca="false">InputDataA_GeneralAssumptions!AI121</f>
      </c>
      <c r="AF11" s="115" t="n">
        <f aca="false">InputDataA_GeneralAssumptions!AJ121</f>
      </c>
      <c r="AG11" s="115" t="n">
        <f aca="false">InputDataA_GeneralAssumptions!AK121</f>
      </c>
      <c r="AH11" s="115" t="n">
        <f aca="false">InputDataA_GeneralAssumptions!AL121</f>
      </c>
      <c r="AI11" s="115" t="n">
        <f aca="false">InputDataA_GeneralAssumptions!AM121</f>
      </c>
      <c r="AJ11" s="115" t="n">
        <f aca="false">InputDataA_GeneralAssumptions!AN121</f>
      </c>
      <c r="AK11" s="115" t="e">
        <f aca="false">InputDataA_GeneralAssumptions!AO121</f>
      </c>
      <c r="AL11" s="115" t="e">
        <f aca="false">InputDataA_GeneralAssumptions!AP121</f>
      </c>
      <c r="AM11" s="115" t="e">
        <f aca="false">InputDataA_GeneralAssumptions!AQ121</f>
      </c>
      <c r="AN11" s="115" t="e">
        <f aca="false">InputDataA_GeneralAssumptions!AR121</f>
      </c>
      <c r="AO11" s="115" t="e">
        <f aca="false">InputDataA_GeneralAssumptions!AS121</f>
      </c>
      <c r="AP11" s="115" t="e">
        <f aca="false">InputDataA_GeneralAssumptions!AT121</f>
      </c>
      <c r="AQ11" s="115" t="e">
        <f aca="false">InputDataA_GeneralAssumptions!AU121</f>
      </c>
      <c r="AR11" s="115" t="e">
        <f aca="false">InputDataA_GeneralAssumptions!AV121</f>
      </c>
      <c r="AS11" s="115" t="e">
        <f aca="false">InputDataA_GeneralAssumptions!AW121</f>
      </c>
      <c r="AT11" s="115" t="e">
        <f aca="false">InputDataA_GeneralAssumptions!AX121</f>
      </c>
      <c r="AU11" s="115" t="e">
        <f aca="false">InputDataA_GeneralAssumptions!AY121</f>
      </c>
      <c r="AV11" s="115" t="e">
        <f aca="false">InputDataA_GeneralAssumptions!AZ121</f>
      </c>
      <c r="AW11" s="115" t="e">
        <f aca="false">InputDataA_GeneralAssumptions!BA121</f>
      </c>
      <c r="AX11" s="115" t="e">
        <f aca="false">InputDataA_GeneralAssumptions!BB121</f>
      </c>
      <c r="AY11" s="115" t="e">
        <f aca="false">InputDataA_GeneralAssumptions!BC121</f>
      </c>
      <c r="AZ11" s="115" t="e">
        <f aca="false">InputDataA_GeneralAssumptions!BD121</f>
      </c>
      <c r="BA11" s="115" t="e">
        <f aca="false">InputDataA_GeneralAssumptions!BE121</f>
      </c>
      <c r="BB11" s="115" t="e">
        <f aca="false">InputDataA_GeneralAssumptions!BF121</f>
      </c>
      <c r="BC11" s="115" t="e">
        <f aca="false">InputDataA_GeneralAssumptions!BG121</f>
      </c>
      <c r="BD11" s="115" t="e">
        <f aca="false">InputDataA_GeneralAssumptions!BH121</f>
      </c>
      <c r="BE11" s="115" t="e">
        <f aca="false">InputDataA_GeneralAssumptions!BI121</f>
      </c>
      <c r="BF11" s="115" t="e">
        <f aca="false">InputDataA_GeneralAssumptions!BJ121</f>
      </c>
      <c r="BG11" s="115" t="e">
        <f aca="false">InputDataA_GeneralAssumptions!BK121</f>
      </c>
      <c r="BH11" s="115" t="e">
        <f aca="false">InputDataA_GeneralAssumptions!BL121</f>
      </c>
      <c r="BI11" s="115" t="e">
        <f aca="false">InputDataA_GeneralAssumptions!BM121</f>
      </c>
      <c r="BJ11" s="115" t="e">
        <f aca="false">InputDataA_GeneralAssumptions!BN121</f>
      </c>
      <c r="BK11" s="115" t="e">
        <f aca="false">InputDataA_GeneralAssumptions!BO121</f>
      </c>
      <c r="BL11" s="115" t="e">
        <f aca="false">InputDataA_GeneralAssumptions!BP121</f>
      </c>
      <c r="BM11" s="115" t="e">
        <f aca="false">InputDataA_GeneralAssumptions!BQ121</f>
      </c>
      <c r="BN11" s="115" t="e">
        <f aca="false">InputDataA_GeneralAssumptions!BR121</f>
      </c>
      <c r="BO11" s="115" t="e">
        <f aca="false">InputDataA_GeneralAssumptions!BS121</f>
      </c>
      <c r="BP11" s="115" t="e">
        <f aca="false">InputDataA_GeneralAssumptions!BT121</f>
      </c>
      <c r="BQ11" s="115" t="e">
        <f aca="false">InputDataA_GeneralAssumptions!BU121</f>
      </c>
      <c r="BR11" s="115" t="e">
        <f aca="false">InputDataA_GeneralAssumptions!BV121</f>
      </c>
      <c r="BS11" s="115" t="e">
        <f aca="false">InputDataA_GeneralAssumptions!BW121</f>
      </c>
    </row>
    <row r="12" s="24" customFormat="true" ht="15.75" hidden="false" customHeight="false" outlineLevel="0" collapsed="false">
      <c r="A12" s="503"/>
      <c r="B12" s="594" t="str">
        <f aca="false">LEFT(InputDataA_GeneralAssumptions!D68,1)</f>
      </c>
      <c r="C12" s="505" t="s">
        <v>1601</v>
      </c>
      <c r="D12" s="138" t="s">
        <v>100</v>
      </c>
      <c r="E12" s="115" t="str">
        <f aca="false">InputDataA_GeneralAssumptions!I76</f>
      </c>
      <c r="F12" s="115" t="str">
        <f aca="false">InputDataA_GeneralAssumptions!J76</f>
      </c>
      <c r="G12" s="115" t="str">
        <f aca="false">InputDataA_GeneralAssumptions!K76</f>
      </c>
      <c r="H12" s="115" t="str">
        <f aca="false">InputDataA_GeneralAssumptions!L76</f>
      </c>
      <c r="I12" s="115" t="str">
        <f aca="false">InputDataA_GeneralAssumptions!M76</f>
      </c>
      <c r="J12" s="115" t="str">
        <f aca="false">InputDataA_GeneralAssumptions!N76</f>
      </c>
      <c r="K12" s="115" t="str">
        <f aca="false">InputDataA_GeneralAssumptions!O76</f>
      </c>
      <c r="L12" s="115" t="str">
        <f aca="false">InputDataA_GeneralAssumptions!P76</f>
      </c>
      <c r="M12" s="115" t="str">
        <f aca="false">InputDataA_GeneralAssumptions!Q76</f>
      </c>
      <c r="N12" s="115" t="str">
        <f aca="false">InputDataA_GeneralAssumptions!R76</f>
      </c>
      <c r="O12" s="115" t="str">
        <f aca="false">InputDataA_GeneralAssumptions!S76</f>
      </c>
      <c r="P12" s="115" t="str">
        <f aca="false">InputDataA_GeneralAssumptions!T76</f>
      </c>
      <c r="Q12" s="115" t="str">
        <f aca="false">InputDataA_GeneralAssumptions!U76</f>
      </c>
      <c r="R12" s="115" t="str">
        <f aca="false">InputDataA_GeneralAssumptions!V76</f>
      </c>
      <c r="S12" s="115" t="str">
        <f aca="false">InputDataA_GeneralAssumptions!W76</f>
      </c>
      <c r="T12" s="115" t="str">
        <f aca="false">InputDataA_GeneralAssumptions!X76</f>
      </c>
      <c r="U12" s="115" t="str">
        <f aca="false">InputDataA_GeneralAssumptions!Y76</f>
      </c>
      <c r="V12" s="115" t="str">
        <f aca="false">InputDataA_GeneralAssumptions!Z76</f>
      </c>
      <c r="W12" s="115" t="str">
        <f aca="false">InputDataA_GeneralAssumptions!AA76</f>
      </c>
      <c r="X12" s="115" t="str">
        <f aca="false">InputDataA_GeneralAssumptions!AB76</f>
      </c>
      <c r="Y12" s="115" t="str">
        <f aca="false">InputDataA_GeneralAssumptions!AC76</f>
      </c>
      <c r="Z12" s="115" t="str">
        <f aca="false">InputDataA_GeneralAssumptions!AD76</f>
      </c>
      <c r="AA12" s="115" t="str">
        <f aca="false">InputDataA_GeneralAssumptions!AE76</f>
      </c>
      <c r="AB12" s="115" t="str">
        <f aca="false">InputDataA_GeneralAssumptions!AF76</f>
      </c>
      <c r="AC12" s="115" t="str">
        <f aca="false">InputDataA_GeneralAssumptions!AG76</f>
      </c>
      <c r="AD12" s="115" t="str">
        <f aca="false">InputDataA_GeneralAssumptions!AH76</f>
      </c>
      <c r="AE12" s="115" t="str">
        <f aca="false">InputDataA_GeneralAssumptions!AI76</f>
      </c>
      <c r="AF12" s="115" t="str">
        <f aca="false">InputDataA_GeneralAssumptions!AJ76</f>
      </c>
      <c r="AG12" s="115" t="str">
        <f aca="false">InputDataA_GeneralAssumptions!AK76</f>
      </c>
      <c r="AH12" s="115" t="str">
        <f aca="false">InputDataA_GeneralAssumptions!AL76</f>
      </c>
      <c r="AI12" s="115" t="str">
        <f aca="false">InputDataA_GeneralAssumptions!AM76</f>
      </c>
      <c r="AJ12" s="115" t="str">
        <f aca="false">InputDataA_GeneralAssumptions!AN76</f>
      </c>
      <c r="AK12" s="115" t="str">
        <f aca="false">InputDataA_GeneralAssumptions!AO76</f>
      </c>
      <c r="AL12" s="115" t="str">
        <f aca="false">InputDataA_GeneralAssumptions!AP76</f>
      </c>
      <c r="AM12" s="115" t="str">
        <f aca="false">InputDataA_GeneralAssumptions!AQ76</f>
      </c>
      <c r="AN12" s="115" t="str">
        <f aca="false">InputDataA_GeneralAssumptions!AR76</f>
      </c>
      <c r="AO12" s="115" t="str">
        <f aca="false">InputDataA_GeneralAssumptions!AS76</f>
      </c>
      <c r="AP12" s="115" t="str">
        <f aca="false">InputDataA_GeneralAssumptions!AT76</f>
      </c>
      <c r="AQ12" s="115" t="str">
        <f aca="false">InputDataA_GeneralAssumptions!AU76</f>
      </c>
      <c r="AR12" s="115" t="str">
        <f aca="false">InputDataA_GeneralAssumptions!AV76</f>
      </c>
      <c r="AS12" s="115" t="str">
        <f aca="false">InputDataA_GeneralAssumptions!AW76</f>
      </c>
      <c r="AT12" s="115" t="str">
        <f aca="false">InputDataA_GeneralAssumptions!AX76</f>
      </c>
      <c r="AU12" s="115" t="str">
        <f aca="false">InputDataA_GeneralAssumptions!AY76</f>
      </c>
      <c r="AV12" s="115" t="str">
        <f aca="false">InputDataA_GeneralAssumptions!AZ76</f>
      </c>
      <c r="AW12" s="115" t="str">
        <f aca="false">InputDataA_GeneralAssumptions!BA76</f>
      </c>
      <c r="AX12" s="115" t="str">
        <f aca="false">InputDataA_GeneralAssumptions!BB76</f>
      </c>
      <c r="AY12" s="115" t="str">
        <f aca="false">InputDataA_GeneralAssumptions!BC76</f>
      </c>
      <c r="AZ12" s="115" t="str">
        <f aca="false">InputDataA_GeneralAssumptions!BD76</f>
      </c>
      <c r="BA12" s="115" t="str">
        <f aca="false">InputDataA_GeneralAssumptions!BE76</f>
      </c>
      <c r="BB12" s="115" t="str">
        <f aca="false">InputDataA_GeneralAssumptions!BF76</f>
      </c>
      <c r="BC12" s="115" t="str">
        <f aca="false">InputDataA_GeneralAssumptions!BG76</f>
      </c>
      <c r="BD12" s="115" t="str">
        <f aca="false">InputDataA_GeneralAssumptions!BH76</f>
      </c>
      <c r="BE12" s="115" t="str">
        <f aca="false">InputDataA_GeneralAssumptions!BI76</f>
      </c>
      <c r="BF12" s="115" t="str">
        <f aca="false">InputDataA_GeneralAssumptions!BJ76</f>
      </c>
      <c r="BG12" s="115" t="str">
        <f aca="false">InputDataA_GeneralAssumptions!BK76</f>
      </c>
      <c r="BH12" s="115" t="str">
        <f aca="false">InputDataA_GeneralAssumptions!BL76</f>
      </c>
      <c r="BI12" s="115" t="str">
        <f aca="false">InputDataA_GeneralAssumptions!BM76</f>
      </c>
      <c r="BJ12" s="115" t="str">
        <f aca="false">InputDataA_GeneralAssumptions!BN76</f>
      </c>
      <c r="BK12" s="115" t="str">
        <f aca="false">InputDataA_GeneralAssumptions!BO76</f>
      </c>
      <c r="BL12" s="115" t="str">
        <f aca="false">InputDataA_GeneralAssumptions!BP76</f>
      </c>
      <c r="BM12" s="115" t="str">
        <f aca="false">InputDataA_GeneralAssumptions!BQ76</f>
      </c>
      <c r="BN12" s="115" t="str">
        <f aca="false">InputDataA_GeneralAssumptions!BR76</f>
      </c>
      <c r="BO12" s="115" t="str">
        <f aca="false">InputDataA_GeneralAssumptions!BS76</f>
      </c>
      <c r="BP12" s="115" t="str">
        <f aca="false">InputDataA_GeneralAssumptions!BT76</f>
      </c>
      <c r="BQ12" s="115" t="str">
        <f aca="false">InputDataA_GeneralAssumptions!BU76</f>
      </c>
      <c r="BR12" s="115" t="str">
        <f aca="false">InputDataA_GeneralAssumptions!BV76</f>
      </c>
      <c r="BS12" s="115" t="str">
        <f aca="false">InputDataA_GeneralAssumptions!BW76</f>
      </c>
    </row>
    <row r="13" customFormat="false" ht="15.75" hidden="false" customHeight="false" outlineLevel="0" collapsed="false">
      <c r="A13" s="503"/>
      <c r="B13" s="594" t="str">
        <f aca="false">LEFT(InputDataA_GeneralAssumptions!D87,1)</f>
      </c>
      <c r="C13" s="505" t="s">
        <v>1602</v>
      </c>
      <c r="D13" s="138" t="s">
        <v>121</v>
      </c>
      <c r="E13" s="115" t="n">
        <f aca="false">InputDataA_GeneralAssumptions!I85</f>
      </c>
      <c r="F13" s="115" t="n">
        <f aca="false">InputDataA_GeneralAssumptions!J85</f>
      </c>
      <c r="G13" s="115" t="n">
        <f aca="false">InputDataA_GeneralAssumptions!K85</f>
      </c>
      <c r="H13" s="115" t="n">
        <f aca="false">InputDataA_GeneralAssumptions!L85</f>
      </c>
      <c r="I13" s="115" t="n">
        <f aca="false">InputDataA_GeneralAssumptions!M85</f>
      </c>
      <c r="J13" s="115" t="n">
        <f aca="false">InputDataA_GeneralAssumptions!N85</f>
      </c>
      <c r="K13" s="115" t="n">
        <f aca="false">InputDataA_GeneralAssumptions!O85</f>
      </c>
      <c r="L13" s="115" t="n">
        <f aca="false">InputDataA_GeneralAssumptions!P85</f>
      </c>
      <c r="M13" s="115" t="n">
        <f aca="false">InputDataA_GeneralAssumptions!Q85</f>
      </c>
      <c r="N13" s="115" t="n">
        <f aca="false">InputDataA_GeneralAssumptions!R85</f>
      </c>
      <c r="O13" s="115" t="n">
        <f aca="false">InputDataA_GeneralAssumptions!S85</f>
      </c>
      <c r="P13" s="115" t="n">
        <f aca="false">InputDataA_GeneralAssumptions!T85</f>
      </c>
      <c r="Q13" s="115" t="n">
        <f aca="false">InputDataA_GeneralAssumptions!U85</f>
      </c>
      <c r="R13" s="115" t="n">
        <f aca="false">InputDataA_GeneralAssumptions!V85</f>
      </c>
      <c r="S13" s="115" t="n">
        <f aca="false">InputDataA_GeneralAssumptions!W85</f>
      </c>
      <c r="T13" s="115" t="n">
        <f aca="false">InputDataA_GeneralAssumptions!X85</f>
      </c>
      <c r="U13" s="115" t="n">
        <f aca="false">InputDataA_GeneralAssumptions!Y85</f>
      </c>
      <c r="V13" s="115" t="n">
        <f aca="false">InputDataA_GeneralAssumptions!Z85</f>
      </c>
      <c r="W13" s="115" t="n">
        <f aca="false">InputDataA_GeneralAssumptions!AA85</f>
      </c>
      <c r="X13" s="115" t="n">
        <f aca="false">InputDataA_GeneralAssumptions!AB85</f>
      </c>
      <c r="Y13" s="115" t="n">
        <f aca="false">InputDataA_GeneralAssumptions!AC85</f>
      </c>
      <c r="Z13" s="115" t="n">
        <f aca="false">InputDataA_GeneralAssumptions!AD85</f>
      </c>
      <c r="AA13" s="115" t="n">
        <f aca="false">InputDataA_GeneralAssumptions!AE85</f>
      </c>
      <c r="AB13" s="115" t="n">
        <f aca="false">InputDataA_GeneralAssumptions!AF85</f>
      </c>
      <c r="AC13" s="115" t="n">
        <f aca="false">InputDataA_GeneralAssumptions!AG85</f>
      </c>
      <c r="AD13" s="115" t="n">
        <f aca="false">InputDataA_GeneralAssumptions!AH85</f>
      </c>
      <c r="AE13" s="115" t="n">
        <f aca="false">InputDataA_GeneralAssumptions!AI85</f>
      </c>
      <c r="AF13" s="115" t="n">
        <f aca="false">InputDataA_GeneralAssumptions!AJ85</f>
      </c>
      <c r="AG13" s="115" t="n">
        <f aca="false">InputDataA_GeneralAssumptions!AK85</f>
      </c>
      <c r="AH13" s="115" t="n">
        <f aca="false">InputDataA_GeneralAssumptions!AL85</f>
      </c>
      <c r="AI13" s="115" t="n">
        <f aca="false">InputDataA_GeneralAssumptions!AM85</f>
      </c>
      <c r="AJ13" s="115" t="n">
        <f aca="false">InputDataA_GeneralAssumptions!AN85</f>
      </c>
      <c r="AK13" s="115" t="n">
        <f aca="false">InputDataA_GeneralAssumptions!AO85</f>
      </c>
      <c r="AL13" s="115" t="n">
        <f aca="false">InputDataA_GeneralAssumptions!AP85</f>
      </c>
      <c r="AM13" s="115" t="n">
        <f aca="false">InputDataA_GeneralAssumptions!AQ85</f>
      </c>
      <c r="AN13" s="115" t="n">
        <f aca="false">InputDataA_GeneralAssumptions!AR85</f>
      </c>
      <c r="AO13" s="115" t="n">
        <f aca="false">InputDataA_GeneralAssumptions!AS85</f>
      </c>
      <c r="AP13" s="115" t="n">
        <f aca="false">InputDataA_GeneralAssumptions!AT85</f>
      </c>
      <c r="AQ13" s="115" t="n">
        <f aca="false">InputDataA_GeneralAssumptions!AU85</f>
      </c>
      <c r="AR13" s="115" t="n">
        <f aca="false">InputDataA_GeneralAssumptions!AV85</f>
      </c>
      <c r="AS13" s="115" t="n">
        <f aca="false">InputDataA_GeneralAssumptions!AW85</f>
      </c>
      <c r="AT13" s="115" t="n">
        <f aca="false">InputDataA_GeneralAssumptions!AX85</f>
      </c>
      <c r="AU13" s="115" t="n">
        <f aca="false">InputDataA_GeneralAssumptions!AY85</f>
      </c>
      <c r="AV13" s="115" t="n">
        <f aca="false">InputDataA_GeneralAssumptions!AZ85</f>
      </c>
      <c r="AW13" s="115" t="n">
        <f aca="false">InputDataA_GeneralAssumptions!BA85</f>
      </c>
      <c r="AX13" s="115" t="n">
        <f aca="false">InputDataA_GeneralAssumptions!BB85</f>
      </c>
      <c r="AY13" s="115" t="n">
        <f aca="false">InputDataA_GeneralAssumptions!BC85</f>
      </c>
      <c r="AZ13" s="115" t="n">
        <f aca="false">InputDataA_GeneralAssumptions!BD85</f>
      </c>
      <c r="BA13" s="115" t="n">
        <f aca="false">InputDataA_GeneralAssumptions!BE85</f>
      </c>
      <c r="BB13" s="115" t="n">
        <f aca="false">InputDataA_GeneralAssumptions!BF85</f>
      </c>
      <c r="BC13" s="115" t="n">
        <f aca="false">InputDataA_GeneralAssumptions!BG85</f>
      </c>
      <c r="BD13" s="115" t="n">
        <f aca="false">InputDataA_GeneralAssumptions!BH85</f>
      </c>
      <c r="BE13" s="115" t="n">
        <f aca="false">InputDataA_GeneralAssumptions!BI85</f>
      </c>
      <c r="BF13" s="115" t="n">
        <f aca="false">InputDataA_GeneralAssumptions!BJ85</f>
      </c>
      <c r="BG13" s="115" t="n">
        <f aca="false">InputDataA_GeneralAssumptions!BK85</f>
      </c>
      <c r="BH13" s="115" t="n">
        <f aca="false">InputDataA_GeneralAssumptions!BL85</f>
      </c>
      <c r="BI13" s="115" t="n">
        <f aca="false">InputDataA_GeneralAssumptions!BM85</f>
      </c>
      <c r="BJ13" s="115" t="n">
        <f aca="false">InputDataA_GeneralAssumptions!BN85</f>
      </c>
      <c r="BK13" s="115" t="n">
        <f aca="false">InputDataA_GeneralAssumptions!BO85</f>
      </c>
      <c r="BL13" s="115" t="n">
        <f aca="false">InputDataA_GeneralAssumptions!BP85</f>
      </c>
      <c r="BM13" s="115" t="n">
        <f aca="false">InputDataA_GeneralAssumptions!BQ85</f>
      </c>
      <c r="BN13" s="115" t="n">
        <f aca="false">InputDataA_GeneralAssumptions!BR85</f>
      </c>
      <c r="BO13" s="115" t="n">
        <f aca="false">InputDataA_GeneralAssumptions!BS85</f>
      </c>
      <c r="BP13" s="115" t="n">
        <f aca="false">InputDataA_GeneralAssumptions!BT85</f>
      </c>
      <c r="BQ13" s="115" t="n">
        <f aca="false">InputDataA_GeneralAssumptions!BU85</f>
      </c>
      <c r="BR13" s="115" t="n">
        <f aca="false">InputDataA_GeneralAssumptions!BV85</f>
      </c>
      <c r="BS13" s="115" t="n">
        <f aca="false">InputDataA_GeneralAssumptions!BW85</f>
      </c>
    </row>
    <row r="14" customFormat="false" ht="15.75" hidden="false" customHeight="false" outlineLevel="0" collapsed="false">
      <c r="A14" s="503"/>
      <c r="B14" s="594" t="str">
        <f aca="false">LEFT(InputDataA_GeneralAssumptions!D68,1)</f>
      </c>
      <c r="C14" s="508" t="s">
        <v>160</v>
      </c>
      <c r="D14" s="112" t="s">
        <v>100</v>
      </c>
      <c r="E14" s="26" t="n">
        <f aca="false">InputDataA_GeneralAssumptions!I$66</f>
      </c>
      <c r="F14" s="26" t="n">
        <f aca="false">InputDataA_GeneralAssumptions!J$66</f>
      </c>
      <c r="G14" s="26" t="n">
        <f aca="false">InputDataA_GeneralAssumptions!K$66</f>
      </c>
      <c r="H14" s="26" t="n">
        <f aca="false">InputDataA_GeneralAssumptions!L$66</f>
      </c>
      <c r="I14" s="26" t="n">
        <f aca="false">InputDataA_GeneralAssumptions!M$66</f>
      </c>
      <c r="J14" s="26" t="n">
        <f aca="false">InputDataA_GeneralAssumptions!N$66</f>
      </c>
      <c r="K14" s="26" t="n">
        <f aca="false">InputDataA_GeneralAssumptions!O$66</f>
      </c>
      <c r="L14" s="26" t="n">
        <f aca="false">InputDataA_GeneralAssumptions!P$66</f>
      </c>
      <c r="M14" s="26" t="n">
        <f aca="false">InputDataA_GeneralAssumptions!Q$66</f>
      </c>
      <c r="N14" s="26" t="n">
        <f aca="false">InputDataA_GeneralAssumptions!R$66</f>
      </c>
      <c r="O14" s="26" t="n">
        <f aca="false">InputDataA_GeneralAssumptions!S$66</f>
      </c>
      <c r="P14" s="26" t="n">
        <f aca="false">InputDataA_GeneralAssumptions!T$66</f>
      </c>
      <c r="Q14" s="26" t="n">
        <f aca="false">InputDataA_GeneralAssumptions!U$66</f>
      </c>
      <c r="R14" s="26" t="n">
        <f aca="false">InputDataA_GeneralAssumptions!V$66</f>
      </c>
      <c r="S14" s="26" t="n">
        <f aca="false">InputDataA_GeneralAssumptions!W$66</f>
      </c>
      <c r="T14" s="26" t="n">
        <f aca="false">InputDataA_GeneralAssumptions!X$66</f>
      </c>
      <c r="U14" s="26" t="n">
        <f aca="false">InputDataA_GeneralAssumptions!Y$66</f>
      </c>
      <c r="V14" s="26" t="n">
        <f aca="false">InputDataA_GeneralAssumptions!Z$66</f>
      </c>
      <c r="W14" s="26" t="n">
        <f aca="false">InputDataA_GeneralAssumptions!AA$66</f>
      </c>
      <c r="X14" s="26" t="n">
        <f aca="false">InputDataA_GeneralAssumptions!AB$66</f>
      </c>
      <c r="Y14" s="26" t="n">
        <f aca="false">InputDataA_GeneralAssumptions!AC$66</f>
      </c>
      <c r="Z14" s="26" t="n">
        <f aca="false">InputDataA_GeneralAssumptions!AD$66</f>
      </c>
      <c r="AA14" s="26" t="n">
        <f aca="false">InputDataA_GeneralAssumptions!AE$66</f>
      </c>
      <c r="AB14" s="26" t="n">
        <f aca="false">InputDataA_GeneralAssumptions!AF$66</f>
      </c>
      <c r="AC14" s="26" t="n">
        <f aca="false">InputDataA_GeneralAssumptions!AG$66</f>
      </c>
      <c r="AD14" s="26" t="n">
        <f aca="false">InputDataA_GeneralAssumptions!AH$66</f>
      </c>
      <c r="AE14" s="26" t="n">
        <f aca="false">InputDataA_GeneralAssumptions!AI$66</f>
      </c>
      <c r="AF14" s="26" t="n">
        <f aca="false">InputDataA_GeneralAssumptions!AJ$66</f>
      </c>
      <c r="AG14" s="26" t="n">
        <f aca="false">InputDataA_GeneralAssumptions!AK$66</f>
      </c>
      <c r="AH14" s="26" t="n">
        <f aca="false">InputDataA_GeneralAssumptions!AL$66</f>
      </c>
      <c r="AI14" s="26" t="n">
        <f aca="false">InputDataA_GeneralAssumptions!AM$66</f>
      </c>
      <c r="AJ14" s="26" t="n">
        <f aca="false">InputDataA_GeneralAssumptions!AN$66</f>
      </c>
      <c r="AK14" s="26" t="n">
        <f aca="false">InputDataA_GeneralAssumptions!AO$66</f>
      </c>
      <c r="AL14" s="26" t="n">
        <f aca="false">InputDataA_GeneralAssumptions!AP$66</f>
      </c>
      <c r="AM14" s="26" t="n">
        <f aca="false">InputDataA_GeneralAssumptions!AQ$66</f>
      </c>
      <c r="AN14" s="26" t="n">
        <f aca="false">InputDataA_GeneralAssumptions!AR$66</f>
      </c>
      <c r="AO14" s="26" t="n">
        <f aca="false">InputDataA_GeneralAssumptions!AS$66</f>
      </c>
      <c r="AP14" s="26" t="n">
        <f aca="false">InputDataA_GeneralAssumptions!AT$66</f>
      </c>
      <c r="AQ14" s="26" t="n">
        <f aca="false">InputDataA_GeneralAssumptions!AU$66</f>
      </c>
      <c r="AR14" s="26" t="n">
        <f aca="false">InputDataA_GeneralAssumptions!AV$66</f>
      </c>
      <c r="AS14" s="26" t="n">
        <f aca="false">InputDataA_GeneralAssumptions!AW$66</f>
      </c>
      <c r="AT14" s="26" t="n">
        <f aca="false">InputDataA_GeneralAssumptions!AX$66</f>
      </c>
      <c r="AU14" s="26" t="n">
        <f aca="false">InputDataA_GeneralAssumptions!AY$66</f>
      </c>
      <c r="AV14" s="26" t="n">
        <f aca="false">InputDataA_GeneralAssumptions!AZ$66</f>
      </c>
      <c r="AW14" s="26" t="n">
        <f aca="false">InputDataA_GeneralAssumptions!BA$66</f>
      </c>
      <c r="AX14" s="26" t="n">
        <f aca="false">InputDataA_GeneralAssumptions!BB$66</f>
      </c>
      <c r="AY14" s="26" t="n">
        <f aca="false">InputDataA_GeneralAssumptions!BC$66</f>
      </c>
      <c r="AZ14" s="26" t="n">
        <f aca="false">InputDataA_GeneralAssumptions!BD$66</f>
      </c>
      <c r="BA14" s="26" t="n">
        <f aca="false">InputDataA_GeneralAssumptions!BE$66</f>
      </c>
      <c r="BB14" s="26" t="n">
        <f aca="false">InputDataA_GeneralAssumptions!BF$66</f>
      </c>
      <c r="BC14" s="26" t="n">
        <f aca="false">InputDataA_GeneralAssumptions!BG$66</f>
      </c>
      <c r="BD14" s="26" t="n">
        <f aca="false">InputDataA_GeneralAssumptions!BH$66</f>
      </c>
      <c r="BE14" s="26" t="n">
        <f aca="false">InputDataA_GeneralAssumptions!BI$66</f>
      </c>
      <c r="BF14" s="26" t="n">
        <f aca="false">InputDataA_GeneralAssumptions!BJ$66</f>
      </c>
      <c r="BG14" s="26" t="n">
        <f aca="false">InputDataA_GeneralAssumptions!BK$66</f>
      </c>
      <c r="BH14" s="26" t="n">
        <f aca="false">InputDataA_GeneralAssumptions!BL$66</f>
      </c>
      <c r="BI14" s="26" t="n">
        <f aca="false">InputDataA_GeneralAssumptions!BM$66</f>
      </c>
      <c r="BJ14" s="26" t="n">
        <f aca="false">InputDataA_GeneralAssumptions!BN$66</f>
      </c>
      <c r="BK14" s="26" t="n">
        <f aca="false">InputDataA_GeneralAssumptions!BO$66</f>
      </c>
      <c r="BL14" s="26" t="n">
        <f aca="false">InputDataA_GeneralAssumptions!BP$66</f>
      </c>
      <c r="BM14" s="26" t="n">
        <f aca="false">InputDataA_GeneralAssumptions!BQ$66</f>
      </c>
      <c r="BN14" s="26" t="n">
        <f aca="false">InputDataA_GeneralAssumptions!BR$66</f>
      </c>
      <c r="BO14" s="26" t="n">
        <f aca="false">InputDataA_GeneralAssumptions!BS$66</f>
      </c>
      <c r="BP14" s="26" t="n">
        <f aca="false">InputDataA_GeneralAssumptions!BT$66</f>
      </c>
      <c r="BQ14" s="26" t="n">
        <f aca="false">InputDataA_GeneralAssumptions!BU$66</f>
      </c>
      <c r="BR14" s="26" t="n">
        <f aca="false">InputDataA_GeneralAssumptions!BV$66</f>
      </c>
      <c r="BS14" s="26" t="n">
        <f aca="false">InputDataA_GeneralAssumptions!BW$66</f>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InputDataA_GeneralAssumptions!I13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IF(ISNUMBER(#ref!)=TRUE(),#ref!,".")</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c r="BT30" s="0" t="s">
        <v>1607</v>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InputDataA_GeneralAssumptions!I16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c>
      <c r="F37" s="580" t="n">
        <f aca="false">IF(InputDataA_GeneralAssumptions!$F$133="Automatic",InputDataA_GeneralAssumptions!J146,"Not an input")</f>
      </c>
      <c r="G37" s="580" t="n">
        <f aca="false">IF(InputDataA_GeneralAssumptions!$F$133="Automatic",InputDataA_GeneralAssumptions!K146,"Not an input")</f>
      </c>
      <c r="H37" s="580" t="n">
        <f aca="false">IF(InputDataA_GeneralAssumptions!$F$133="Automatic",InputDataA_GeneralAssumptions!L146,"Not an input")</f>
      </c>
      <c r="I37" s="580" t="n">
        <f aca="false">IF(InputDataA_GeneralAssumptions!$F$133="Automatic",InputDataA_GeneralAssumptions!M146,"Not an input")</f>
      </c>
      <c r="J37" s="580" t="n">
        <f aca="false">IF(InputDataA_GeneralAssumptions!$F$133="Automatic",InputDataA_GeneralAssumptions!N146,"Not an input")</f>
      </c>
      <c r="K37" s="580" t="n">
        <f aca="false">IF(InputDataA_GeneralAssumptions!$F$133="Automatic",InputDataA_GeneralAssumptions!O146,"Not an input")</f>
      </c>
      <c r="L37" s="580" t="n">
        <f aca="false">IF(InputDataA_GeneralAssumptions!$F$133="Automatic",InputDataA_GeneralAssumptions!P146,"Not an input")</f>
      </c>
      <c r="M37" s="580" t="n">
        <f aca="false">IF(InputDataA_GeneralAssumptions!$F$133="Automatic",InputDataA_GeneralAssumptions!Q146,"Not an input")</f>
      </c>
      <c r="N37" s="580" t="n">
        <f aca="false">IF(InputDataA_GeneralAssumptions!$F$133="Automatic",InputDataA_GeneralAssumptions!R146,"Not an input")</f>
      </c>
      <c r="O37" s="580" t="n">
        <f aca="false">IF(InputDataA_GeneralAssumptions!$F$133="Automatic",InputDataA_GeneralAssumptions!S146,"Not an input")</f>
      </c>
      <c r="P37" s="580" t="n">
        <f aca="false">IF(InputDataA_GeneralAssumptions!$F$133="Automatic",InputDataA_GeneralAssumptions!T146,"Not an input")</f>
      </c>
      <c r="Q37" s="580" t="n">
        <f aca="false">IF(InputDataA_GeneralAssumptions!$F$133="Automatic",InputDataA_GeneralAssumptions!U146,"Not an input")</f>
      </c>
      <c r="R37" s="580" t="n">
        <f aca="false">IF(InputDataA_GeneralAssumptions!$F$133="Automatic",InputDataA_GeneralAssumptions!V146,"Not an input")</f>
      </c>
      <c r="S37" s="580" t="n">
        <f aca="false">IF(InputDataA_GeneralAssumptions!$F$133="Automatic",InputDataA_GeneralAssumptions!W146,"Not an input")</f>
      </c>
      <c r="T37" s="580" t="n">
        <f aca="false">IF(InputDataA_GeneralAssumptions!$F$133="Automatic",InputDataA_GeneralAssumptions!X146,"Not an input")</f>
      </c>
      <c r="U37" s="580" t="n">
        <f aca="false">IF(InputDataA_GeneralAssumptions!$F$133="Automatic",InputDataA_GeneralAssumptions!Y146,"Not an input")</f>
      </c>
      <c r="V37" s="580" t="n">
        <f aca="false">IF(InputDataA_GeneralAssumptions!$F$133="Automatic",InputDataA_GeneralAssumptions!Z146,"Not an input")</f>
      </c>
      <c r="W37" s="580" t="n">
        <f aca="false">IF(InputDataA_GeneralAssumptions!$F$133="Automatic",InputDataA_GeneralAssumptions!AA146,"Not an input")</f>
      </c>
      <c r="X37" s="580" t="n">
        <f aca="false">IF(InputDataA_GeneralAssumptions!$F$133="Automatic",InputDataA_GeneralAssumptions!AB146,"Not an input")</f>
      </c>
      <c r="Y37" s="580" t="n">
        <f aca="false">IF(InputDataA_GeneralAssumptions!$F$133="Automatic",InputDataA_GeneralAssumptions!AC146,"Not an input")</f>
      </c>
      <c r="Z37" s="580" t="n">
        <f aca="false">IF(InputDataA_GeneralAssumptions!$F$133="Automatic",InputDataA_GeneralAssumptions!AD146,"Not an input")</f>
      </c>
      <c r="AA37" s="580" t="n">
        <f aca="false">IF(InputDataA_GeneralAssumptions!$F$133="Automatic",InputDataA_GeneralAssumptions!AE146,"Not an input")</f>
      </c>
      <c r="AB37" s="580" t="n">
        <f aca="false">IF(InputDataA_GeneralAssumptions!$F$133="Automatic",InputDataA_GeneralAssumptions!AF146,"Not an input")</f>
      </c>
      <c r="AC37" s="580" t="n">
        <f aca="false">IF(InputDataA_GeneralAssumptions!$F$133="Automatic",InputDataA_GeneralAssumptions!AG146,"Not an input")</f>
      </c>
      <c r="AD37" s="580" t="n">
        <f aca="false">IF(InputDataA_GeneralAssumptions!$F$133="Automatic",InputDataA_GeneralAssumptions!AH146,"Not an input")</f>
      </c>
      <c r="AE37" s="580" t="n">
        <f aca="false">IF(InputDataA_GeneralAssumptions!$F$133="Automatic",InputDataA_GeneralAssumptions!AI146,"Not an input")</f>
      </c>
      <c r="AF37" s="580" t="n">
        <f aca="false">IF(InputDataA_GeneralAssumptions!$F$133="Automatic",InputDataA_GeneralAssumptions!AJ146,"Not an input")</f>
      </c>
      <c r="AG37" s="580" t="n">
        <f aca="false">IF(InputDataA_GeneralAssumptions!$F$133="Automatic",InputDataA_GeneralAssumptions!AK146,"Not an input")</f>
      </c>
      <c r="AH37" s="580" t="n">
        <f aca="false">IF(InputDataA_GeneralAssumptions!$F$133="Automatic",InputDataA_GeneralAssumptions!AL146,"Not an input")</f>
      </c>
      <c r="AI37" s="580" t="n">
        <f aca="false">IF(InputDataA_GeneralAssumptions!$F$133="Automatic",InputDataA_GeneralAssumptions!AM146,"Not an input")</f>
      </c>
      <c r="AJ37" s="580" t="n">
        <f aca="false">IF(InputDataA_GeneralAssumptions!$F$133="Automatic",InputDataA_GeneralAssumptions!AN146,"Not an input")</f>
      </c>
      <c r="AK37" s="580" t="n">
        <f aca="false">IF(InputDataA_GeneralAssumptions!$F$133="Automatic",InputDataA_GeneralAssumptions!AO146,"Not an input")</f>
      </c>
      <c r="AL37" s="580" t="n">
        <f aca="false">IF(InputDataA_GeneralAssumptions!$F$133="Automatic",InputDataA_GeneralAssumptions!AP146,"Not an input")</f>
      </c>
      <c r="AM37" s="580" t="n">
        <f aca="false">IF(InputDataA_GeneralAssumptions!$F$133="Automatic",InputDataA_GeneralAssumptions!AQ146,"Not an input")</f>
      </c>
      <c r="AN37" s="580" t="n">
        <f aca="false">IF(InputDataA_GeneralAssumptions!$F$133="Automatic",InputDataA_GeneralAssumptions!AR146,"Not an input")</f>
      </c>
      <c r="AO37" s="580" t="n">
        <f aca="false">IF(InputDataA_GeneralAssumptions!$F$133="Automatic",InputDataA_GeneralAssumptions!AS146,"Not an input")</f>
      </c>
      <c r="AP37" s="580" t="n">
        <f aca="false">IF(InputDataA_GeneralAssumptions!$F$133="Automatic",InputDataA_GeneralAssumptions!AT146,"Not an input")</f>
      </c>
      <c r="AQ37" s="580" t="n">
        <f aca="false">IF(InputDataA_GeneralAssumptions!$F$133="Automatic",InputDataA_GeneralAssumptions!AU146,"Not an input")</f>
      </c>
      <c r="AR37" s="580" t="n">
        <f aca="false">IF(InputDataA_GeneralAssumptions!$F$133="Automatic",InputDataA_GeneralAssumptions!AV146,"Not an input")</f>
      </c>
      <c r="AS37" s="580" t="n">
        <f aca="false">IF(InputDataA_GeneralAssumptions!$F$133="Automatic",InputDataA_GeneralAssumptions!AW146,"Not an input")</f>
      </c>
      <c r="AT37" s="580" t="n">
        <f aca="false">IF(InputDataA_GeneralAssumptions!$F$133="Automatic",InputDataA_GeneralAssumptions!AX146,"Not an input")</f>
      </c>
      <c r="AU37" s="580" t="n">
        <f aca="false">IF(InputDataA_GeneralAssumptions!$F$133="Automatic",InputDataA_GeneralAssumptions!AY146,"Not an input")</f>
      </c>
      <c r="AV37" s="580" t="n">
        <f aca="false">IF(InputDataA_GeneralAssumptions!$F$133="Automatic",InputDataA_GeneralAssumptions!AZ146,"Not an input")</f>
      </c>
      <c r="AW37" s="580" t="n">
        <f aca="false">IF(InputDataA_GeneralAssumptions!$F$133="Automatic",InputDataA_GeneralAssumptions!BA146,"Not an input")</f>
      </c>
      <c r="AX37" s="580" t="n">
        <f aca="false">IF(InputDataA_GeneralAssumptions!$F$133="Automatic",InputDataA_GeneralAssumptions!BB146,"Not an input")</f>
      </c>
      <c r="AY37" s="580" t="n">
        <f aca="false">IF(InputDataA_GeneralAssumptions!$F$133="Automatic",InputDataA_GeneralAssumptions!BC146,"Not an input")</f>
      </c>
      <c r="AZ37" s="580" t="n">
        <f aca="false">IF(InputDataA_GeneralAssumptions!$F$133="Automatic",InputDataA_GeneralAssumptions!BD146,"Not an input")</f>
      </c>
      <c r="BA37" s="580" t="n">
        <f aca="false">IF(InputDataA_GeneralAssumptions!$F$133="Automatic",InputDataA_GeneralAssumptions!BE146,"Not an input")</f>
      </c>
      <c r="BB37" s="580" t="n">
        <f aca="false">IF(InputDataA_GeneralAssumptions!$F$133="Automatic",InputDataA_GeneralAssumptions!BF146,"Not an input")</f>
      </c>
      <c r="BC37" s="580" t="n">
        <f aca="false">IF(InputDataA_GeneralAssumptions!$F$133="Automatic",InputDataA_GeneralAssumptions!BG146,"Not an input")</f>
      </c>
      <c r="BD37" s="580" t="n">
        <f aca="false">IF(InputDataA_GeneralAssumptions!$F$133="Automatic",InputDataA_GeneralAssumptions!BH146,"Not an input")</f>
      </c>
      <c r="BE37" s="580" t="n">
        <f aca="false">IF(InputDataA_GeneralAssumptions!$F$133="Automatic",InputDataA_GeneralAssumptions!BI146,"Not an input")</f>
      </c>
      <c r="BF37" s="580" t="n">
        <f aca="false">IF(InputDataA_GeneralAssumptions!$F$133="Automatic",InputDataA_GeneralAssumptions!BJ146,"Not an input")</f>
      </c>
      <c r="BG37" s="580" t="n">
        <f aca="false">IF(InputDataA_GeneralAssumptions!$F$133="Automatic",InputDataA_GeneralAssumptions!BK146,"Not an input")</f>
      </c>
      <c r="BH37" s="580" t="n">
        <f aca="false">IF(InputDataA_GeneralAssumptions!$F$133="Automatic",InputDataA_GeneralAssumptions!BL146,"Not an input")</f>
      </c>
      <c r="BI37" s="580" t="n">
        <f aca="false">IF(InputDataA_GeneralAssumptions!$F$133="Automatic",InputDataA_GeneralAssumptions!BM146,"Not an input")</f>
      </c>
      <c r="BJ37" s="580" t="n">
        <f aca="false">IF(InputDataA_GeneralAssumptions!$F$133="Automatic",InputDataA_GeneralAssumptions!BN146,"Not an input")</f>
      </c>
      <c r="BK37" s="580" t="n">
        <f aca="false">IF(InputDataA_GeneralAssumptions!$F$133="Automatic",InputDataA_GeneralAssumptions!BO146,"Not an input")</f>
      </c>
      <c r="BL37" s="580" t="n">
        <f aca="false">IF(InputDataA_GeneralAssumptions!$F$133="Automatic",InputDataA_GeneralAssumptions!BP146,"Not an input")</f>
      </c>
      <c r="BM37" s="580" t="n">
        <f aca="false">IF(InputDataA_GeneralAssumptions!$F$133="Automatic",InputDataA_GeneralAssumptions!BQ146,"Not an input")</f>
      </c>
      <c r="BN37" s="580" t="n">
        <f aca="false">IF(InputDataA_GeneralAssumptions!$F$133="Automatic",InputDataA_GeneralAssumptions!BR146,"Not an input")</f>
      </c>
      <c r="BO37" s="580" t="n">
        <f aca="false">IF(InputDataA_GeneralAssumptions!$F$133="Automatic",InputDataA_GeneralAssumptions!BS146,"Not an input")</f>
      </c>
      <c r="BP37" s="580" t="n">
        <f aca="false">IF(InputDataA_GeneralAssumptions!$F$133="Automatic",InputDataA_GeneralAssumptions!BT146,"Not an input")</f>
      </c>
      <c r="BQ37" s="580" t="n">
        <f aca="false">IF(InputDataA_GeneralAssumptions!$F$133="Automatic",InputDataA_GeneralAssumptions!BU146,"Not an input")</f>
      </c>
      <c r="BR37" s="580" t="n">
        <f aca="false">IF(InputDataA_GeneralAssumptions!$F$133="Automatic",InputDataA_GeneralAssumptions!BV146,"Not an input")</f>
      </c>
      <c r="BS37" s="580" t="n">
        <f aca="false">IF(InputDataA_GeneralAssumptions!$F$133="Automatic",InputDataA_GeneralAssumptions!BW146,"Not an input")</f>
      </c>
    </row>
    <row r="38" customFormat="false" ht="15.75" hidden="false" customHeight="fals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IF(InputDataA_GeneralAssumptions!$F$133="Automatic",AO39+LN(1+AP20)-0.5*(AP38^2-AO38^2),"Not an input")</f>
      </c>
      <c r="AQ39" s="580" t="e">
        <f aca="false">IF(InputDataA_GeneralAssumptions!$F$133="Automatic",AP39+LN(1+AQ20)-0.5*(AQ38^2-AP38^2),"Not an input")</f>
      </c>
      <c r="AR39" s="580" t="e">
        <f aca="false">IF(InputDataA_GeneralAssumptions!$F$133="Automatic",AQ39+LN(1+AR20)-0.5*(AR38^2-AQ38^2),"Not an input")</f>
      </c>
      <c r="AS39" s="580" t="e">
        <f aca="false">IF(InputDataA_GeneralAssumptions!$F$133="Automatic",AR39+LN(1+AS20)-0.5*(AS38^2-AR38^2),"Not an input")</f>
      </c>
      <c r="AT39" s="580" t="e">
        <f aca="false">IF(InputDataA_GeneralAssumptions!$F$133="Automatic",AS39+LN(1+AT20)-0.5*(AT38^2-AS38^2),"Not an input")</f>
      </c>
      <c r="AU39" s="580" t="e">
        <f aca="false">IF(InputDataA_GeneralAssumptions!$F$133="Automatic",AT39+LN(1+AU20)-0.5*(AU38^2-AT38^2),"Not an input")</f>
      </c>
      <c r="AV39" s="580" t="e">
        <f aca="false">IF(InputDataA_GeneralAssumptions!$F$133="Automatic",AU39+LN(1+AV20)-0.5*(AV38^2-AU38^2),"Not an input")</f>
      </c>
      <c r="AW39" s="580" t="e">
        <f aca="false">IF(InputDataA_GeneralAssumptions!$F$133="Automatic",AV39+LN(1+AW20)-0.5*(AW38^2-AV38^2),"Not an input")</f>
      </c>
      <c r="AX39" s="580" t="e">
        <f aca="false">IF(InputDataA_GeneralAssumptions!$F$133="Automatic",AW39+LN(1+AX20)-0.5*(AX38^2-AW38^2),"Not an input")</f>
      </c>
      <c r="AY39" s="580" t="e">
        <f aca="false">IF(InputDataA_GeneralAssumptions!$F$133="Automatic",AX39+LN(1+AY20)-0.5*(AY38^2-AX38^2),"Not an input")</f>
      </c>
      <c r="AZ39" s="580" t="e">
        <f aca="false">IF(InputDataA_GeneralAssumptions!$F$133="Automatic",AY39+LN(1+AZ20)-0.5*(AZ38^2-AY38^2),"Not an input")</f>
      </c>
      <c r="BA39" s="580" t="e">
        <f aca="false">IF(InputDataA_GeneralAssumptions!$F$133="Automatic",AZ39+LN(1+BA20)-0.5*(BA38^2-AZ38^2),"Not an input")</f>
      </c>
      <c r="BB39" s="580" t="e">
        <f aca="false">IF(InputDataA_GeneralAssumptions!$F$133="Automatic",BA39+LN(1+BB20)-0.5*(BB38^2-BA38^2),"Not an input")</f>
      </c>
      <c r="BC39" s="580" t="e">
        <f aca="false">IF(InputDataA_GeneralAssumptions!$F$133="Automatic",BB39+LN(1+BC20)-0.5*(BC38^2-BB38^2),"Not an input")</f>
      </c>
      <c r="BD39" s="580" t="e">
        <f aca="false">IF(InputDataA_GeneralAssumptions!$F$133="Automatic",BC39+LN(1+BD20)-0.5*(BD38^2-BC38^2),"Not an input")</f>
      </c>
      <c r="BE39" s="580" t="e">
        <f aca="false">IF(InputDataA_GeneralAssumptions!$F$133="Automatic",BD39+LN(1+BE20)-0.5*(BE38^2-BD38^2),"Not an input")</f>
      </c>
      <c r="BF39" s="580" t="e">
        <f aca="false">IF(InputDataA_GeneralAssumptions!$F$133="Automatic",BE39+LN(1+BF20)-0.5*(BF38^2-BE38^2),"Not an input")</f>
      </c>
      <c r="BG39" s="580" t="e">
        <f aca="false">IF(InputDataA_GeneralAssumptions!$F$133="Automatic",BF39+LN(1+BG20)-0.5*(BG38^2-BF38^2),"Not an input")</f>
      </c>
      <c r="BH39" s="580" t="e">
        <f aca="false">IF(InputDataA_GeneralAssumptions!$F$133="Automatic",BG39+LN(1+BH20)-0.5*(BH38^2-BG38^2),"Not an input")</f>
      </c>
      <c r="BI39" s="580" t="e">
        <f aca="false">IF(InputDataA_GeneralAssumptions!$F$133="Automatic",BH39+LN(1+BI20)-0.5*(BI38^2-BH38^2),"Not an input")</f>
      </c>
      <c r="BJ39" s="580" t="e">
        <f aca="false">IF(InputDataA_GeneralAssumptions!$F$133="Automatic",BI39+LN(1+BJ20)-0.5*(BJ38^2-BI38^2),"Not an input")</f>
      </c>
      <c r="BK39" s="580" t="e">
        <f aca="false">IF(InputDataA_GeneralAssumptions!$F$133="Automatic",BJ39+LN(1+BK20)-0.5*(BK38^2-BJ38^2),"Not an input")</f>
      </c>
      <c r="BL39" s="580" t="e">
        <f aca="false">IF(InputDataA_GeneralAssumptions!$F$133="Automatic",BK39+LN(1+BL20)-0.5*(BL38^2-BK38^2),"Not an input")</f>
      </c>
      <c r="BM39" s="580" t="e">
        <f aca="false">IF(InputDataA_GeneralAssumptions!$F$133="Automatic",BL39+LN(1+BM20)-0.5*(BM38^2-BL38^2),"Not an input")</f>
      </c>
      <c r="BN39" s="580" t="e">
        <f aca="false">IF(InputDataA_GeneralAssumptions!$F$133="Automatic",BM39+LN(1+BN20)-0.5*(BN38^2-BM38^2),"Not an input")</f>
      </c>
      <c r="BO39" s="580" t="e">
        <f aca="false">IF(InputDataA_GeneralAssumptions!$F$133="Automatic",BN39+LN(1+BO20)-0.5*(BO38^2-BN38^2),"Not an input")</f>
      </c>
      <c r="BP39" s="580" t="e">
        <f aca="false">IF(InputDataA_GeneralAssumptions!$F$133="Automatic",BO39+LN(1+BP20)-0.5*(BP38^2-BO38^2),"Not an input")</f>
      </c>
      <c r="BQ39" s="580" t="e">
        <f aca="false">IF(InputDataA_GeneralAssumptions!$F$133="Automatic",BP39+LN(1+BQ20)-0.5*(BQ38^2-BP38^2),"Not an input")</f>
      </c>
      <c r="BR39" s="580" t="e">
        <f aca="false">IF(InputDataA_GeneralAssumptions!$F$133="Automatic",BQ39+LN(1+BR20)-0.5*(BR38^2-BQ38^2),"Not an input")</f>
      </c>
      <c r="BS39" s="580" t="e">
        <f aca="false">IF(InputDataA_GeneralAssumptions!$F$133="Automatic",BR39+LN(1+BS20)-0.5*(BS38^2-BR38^2),"Not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c>
      <c r="F40" s="580" t="n">
        <f aca="false">IF(InputDataA_GeneralAssumptions!$F$133="Automatic",(1/F38)*NORMDIST((LN($D$42)-(F39))/F38,0,1,FALSE())/NORMSDIST((LN($D$42)-(F39))/F38),InputDataA_GeneralAssumptions!J134)</f>
      </c>
      <c r="G40" s="580" t="n">
        <f aca="false">IF(InputDataA_GeneralAssumptions!$F$133="Automatic",(1/G38)*NORMDIST((LN($D$42)-(G39))/G38,0,1,FALSE())/NORMSDIST((LN($D$42)-(G39))/G38),InputDataA_GeneralAssumptions!K134)</f>
      </c>
      <c r="H40" s="580" t="n">
        <f aca="false">IF(InputDataA_GeneralAssumptions!$F$133="Automatic",(1/H38)*NORMDIST((LN($D$42)-(H39))/H38,0,1,FALSE())/NORMSDIST((LN($D$42)-(H39))/H38),InputDataA_GeneralAssumptions!L134)</f>
      </c>
      <c r="I40" s="580" t="n">
        <f aca="false">IF(InputDataA_GeneralAssumptions!$F$133="Automatic",(1/I38)*NORMDIST((LN($D$42)-(I39))/I38,0,1,FALSE())/NORMSDIST((LN($D$42)-(I39))/I38),InputDataA_GeneralAssumptions!M134)</f>
      </c>
      <c r="J40" s="580" t="n">
        <f aca="false">IF(InputDataA_GeneralAssumptions!$F$133="Automatic",(1/J38)*NORMDIST((LN($D$42)-(J39))/J38,0,1,FALSE())/NORMSDIST((LN($D$42)-(J39))/J38),InputDataA_GeneralAssumptions!N134)</f>
      </c>
      <c r="K40" s="580" t="n">
        <f aca="false">IF(InputDataA_GeneralAssumptions!$F$133="Automatic",(1/K38)*NORMDIST((LN($D$42)-(K39))/K38,0,1,FALSE())/NORMSDIST((LN($D$42)-(K39))/K38),InputDataA_GeneralAssumptions!O134)</f>
      </c>
      <c r="L40" s="580" t="n">
        <f aca="false">IF(InputDataA_GeneralAssumptions!$F$133="Automatic",(1/L38)*NORMDIST((LN($D$42)-(L39))/L38,0,1,FALSE())/NORMSDIST((LN($D$42)-(L39))/L38),InputDataA_GeneralAssumptions!P134)</f>
      </c>
      <c r="M40" s="580" t="n">
        <f aca="false">IF(InputDataA_GeneralAssumptions!$F$133="Automatic",(1/M38)*NORMDIST((LN($D$42)-(M39))/M38,0,1,FALSE())/NORMSDIST((LN($D$42)-(M39))/M38),InputDataA_GeneralAssumptions!Q134)</f>
      </c>
      <c r="N40" s="580" t="n">
        <f aca="false">IF(InputDataA_GeneralAssumptions!$F$133="Automatic",(1/N38)*NORMDIST((LN($D$42)-(N39))/N38,0,1,FALSE())/NORMSDIST((LN($D$42)-(N39))/N38),InputDataA_GeneralAssumptions!R134)</f>
      </c>
      <c r="O40" s="580" t="n">
        <f aca="false">IF(InputDataA_GeneralAssumptions!$F$133="Automatic",(1/O38)*NORMDIST((LN($D$42)-(O39))/O38,0,1,FALSE())/NORMSDIST((LN($D$42)-(O39))/O38),InputDataA_GeneralAssumptions!S134)</f>
      </c>
      <c r="P40" s="580" t="n">
        <f aca="false">IF(InputDataA_GeneralAssumptions!$F$133="Automatic",(1/P38)*NORMDIST((LN($D$42)-(P39))/P38,0,1,FALSE())/NORMSDIST((LN($D$42)-(P39))/P38),InputDataA_GeneralAssumptions!T134)</f>
      </c>
      <c r="Q40" s="580" t="n">
        <f aca="false">IF(InputDataA_GeneralAssumptions!$F$133="Automatic",(1/Q38)*NORMDIST((LN($D$42)-(Q39))/Q38,0,1,FALSE())/NORMSDIST((LN($D$42)-(Q39))/Q38),InputDataA_GeneralAssumptions!U134)</f>
      </c>
      <c r="R40" s="580" t="n">
        <f aca="false">IF(InputDataA_GeneralAssumptions!$F$133="Automatic",(1/R38)*NORMDIST((LN($D$42)-(R39))/R38,0,1,FALSE())/NORMSDIST((LN($D$42)-(R39))/R38),InputDataA_GeneralAssumptions!V134)</f>
      </c>
      <c r="S40" s="580" t="n">
        <f aca="false">IF(InputDataA_GeneralAssumptions!$F$133="Automatic",(1/S38)*NORMDIST((LN($D$42)-(S39))/S38,0,1,FALSE())/NORMSDIST((LN($D$42)-(S39))/S38),InputDataA_GeneralAssumptions!W134)</f>
      </c>
      <c r="T40" s="580" t="n">
        <f aca="false">IF(InputDataA_GeneralAssumptions!$F$133="Automatic",(1/T38)*NORMDIST((LN($D$42)-(T39))/T38,0,1,FALSE())/NORMSDIST((LN($D$42)-(T39))/T38),InputDataA_GeneralAssumptions!X134)</f>
      </c>
      <c r="U40" s="580" t="n">
        <f aca="false">IF(InputDataA_GeneralAssumptions!$F$133="Automatic",(1/U38)*NORMDIST((LN($D$42)-(U39))/U38,0,1,FALSE())/NORMSDIST((LN($D$42)-(U39))/U38),InputDataA_GeneralAssumptions!Y134)</f>
      </c>
      <c r="V40" s="580" t="n">
        <f aca="false">IF(InputDataA_GeneralAssumptions!$F$133="Automatic",(1/V38)*NORMDIST((LN($D$42)-(V39))/V38,0,1,FALSE())/NORMSDIST((LN($D$42)-(V39))/V38),InputDataA_GeneralAssumptions!Z134)</f>
      </c>
      <c r="W40" s="580" t="n">
        <f aca="false">IF(InputDataA_GeneralAssumptions!$F$133="Automatic",(1/W38)*NORMDIST((LN($D$42)-(W39))/W38,0,1,FALSE())/NORMSDIST((LN($D$42)-(W39))/W38),InputDataA_GeneralAssumptions!AA134)</f>
      </c>
      <c r="X40" s="580" t="n">
        <f aca="false">IF(InputDataA_GeneralAssumptions!$F$133="Automatic",(1/X38)*NORMDIST((LN($D$42)-(X39))/X38,0,1,FALSE())/NORMSDIST((LN($D$42)-(X39))/X38),InputDataA_GeneralAssumptions!AB134)</f>
      </c>
      <c r="Y40" s="580" t="n">
        <f aca="false">IF(InputDataA_GeneralAssumptions!$F$133="Automatic",(1/Y38)*NORMDIST((LN($D$42)-(Y39))/Y38,0,1,FALSE())/NORMSDIST((LN($D$42)-(Y39))/Y38),InputDataA_GeneralAssumptions!AC134)</f>
      </c>
      <c r="Z40" s="580" t="n">
        <f aca="false">IF(InputDataA_GeneralAssumptions!$F$133="Automatic",(1/Z38)*NORMDIST((LN($D$42)-(Z39))/Z38,0,1,FALSE())/NORMSDIST((LN($D$42)-(Z39))/Z38),InputDataA_GeneralAssumptions!AD134)</f>
      </c>
      <c r="AA40" s="580" t="n">
        <f aca="false">IF(InputDataA_GeneralAssumptions!$F$133="Automatic",(1/AA38)*NORMDIST((LN($D$42)-(AA39))/AA38,0,1,FALSE())/NORMSDIST((LN($D$42)-(AA39))/AA38),InputDataA_GeneralAssumptions!AE134)</f>
      </c>
      <c r="AB40" s="580" t="n">
        <f aca="false">IF(InputDataA_GeneralAssumptions!$F$133="Automatic",(1/AB38)*NORMDIST((LN($D$42)-(AB39))/AB38,0,1,FALSE())/NORMSDIST((LN($D$42)-(AB39))/AB38),InputDataA_GeneralAssumptions!AF134)</f>
      </c>
      <c r="AC40" s="580" t="n">
        <f aca="false">IF(InputDataA_GeneralAssumptions!$F$133="Automatic",(1/AC38)*NORMDIST((LN($D$42)-(AC39))/AC38,0,1,FALSE())/NORMSDIST((LN($D$42)-(AC39))/AC38),InputDataA_GeneralAssumptions!AG134)</f>
      </c>
      <c r="AD40" s="580" t="n">
        <f aca="false">IF(InputDataA_GeneralAssumptions!$F$133="Automatic",(1/AD38)*NORMDIST((LN($D$42)-(AD39))/AD38,0,1,FALSE())/NORMSDIST((LN($D$42)-(AD39))/AD38),InputDataA_GeneralAssumptions!AH134)</f>
      </c>
      <c r="AE40" s="580" t="n">
        <f aca="false">IF(InputDataA_GeneralAssumptions!$F$133="Automatic",(1/AE38)*NORMDIST((LN($D$42)-(AE39))/AE38,0,1,FALSE())/NORMSDIST((LN($D$42)-(AE39))/AE38),InputDataA_GeneralAssumptions!AI134)</f>
      </c>
      <c r="AF40" s="580" t="n">
        <f aca="false">IF(InputDataA_GeneralAssumptions!$F$133="Automatic",(1/AF38)*NORMDIST((LN($D$42)-(AF39))/AF38,0,1,FALSE())/NORMSDIST((LN($D$42)-(AF39))/AF38),InputDataA_GeneralAssumptions!AJ134)</f>
      </c>
      <c r="AG40" s="580" t="n">
        <f aca="false">IF(InputDataA_GeneralAssumptions!$F$133="Automatic",(1/AG38)*NORMDIST((LN($D$42)-(AG39))/AG38,0,1,FALSE())/NORMSDIST((LN($D$42)-(AG39))/AG38),InputDataA_GeneralAssumptions!AK134)</f>
      </c>
      <c r="AH40" s="580" t="n">
        <f aca="false">IF(InputDataA_GeneralAssumptions!$F$133="Automatic",(1/AH38)*NORMDIST((LN($D$42)-(AH39))/AH38,0,1,FALSE())/NORMSDIST((LN($D$42)-(AH39))/AH38),InputDataA_GeneralAssumptions!AL134)</f>
      </c>
      <c r="AI40" s="580" t="n">
        <f aca="false">IF(InputDataA_GeneralAssumptions!$F$133="Automatic",(1/AI38)*NORMDIST((LN($D$42)-(AI39))/AI38,0,1,FALSE())/NORMSDIST((LN($D$42)-(AI39))/AI38),InputDataA_GeneralAssumptions!AM134)</f>
      </c>
      <c r="AJ40" s="580" t="n">
        <f aca="false">IF(InputDataA_GeneralAssumptions!$F$133="Automatic",(1/AJ38)*NORMDIST((LN($D$42)-(AJ39))/AJ38,0,1,FALSE())/NORMSDIST((LN($D$42)-(AJ39))/AJ38),InputDataA_GeneralAssumptions!AN134)</f>
      </c>
      <c r="AK40" s="580" t="e">
        <f aca="false">IF(InputDataA_GeneralAssumptions!$F$133="Automatic",(1/AK38)*NORMDIST((LN($D$42)-(AK39))/AK38,0,1,FALSE())/NORMSDIST((LN($D$42)-(AK39))/AK38),InputDataA_GeneralAssumptions!AO134)</f>
      </c>
      <c r="AL40" s="580" t="e">
        <f aca="false">IF(InputDataA_GeneralAssumptions!$F$133="Automatic",(1/AL38)*NORMDIST((LN($D$42)-(AL39))/AL38,0,1,FALSE())/NORMSDIST((LN($D$42)-(AL39))/AL38),InputDataA_GeneralAssumptions!AP134)</f>
      </c>
      <c r="AM40" s="580" t="e">
        <f aca="false">IF(InputDataA_GeneralAssumptions!$F$133="Automatic",(1/AM38)*NORMDIST((LN($D$42)-(AM39))/AM38,0,1,FALSE())/NORMSDIST((LN($D$42)-(AM39))/AM38),InputDataA_GeneralAssumptions!AQ134)</f>
      </c>
      <c r="AN40" s="580" t="e">
        <f aca="false">IF(InputDataA_GeneralAssumptions!$F$133="Automatic",(1/AN38)*NORMDIST((LN($D$42)-(AN39))/AN38,0,1,FALSE())/NORMSDIST((LN($D$42)-(AN39))/AN38),InputDataA_GeneralAssumptions!AR134)</f>
      </c>
      <c r="AO40" s="580" t="e">
        <f aca="false">IF(InputDataA_GeneralAssumptions!$F$133="Automatic",(1/AO38)*NORMDIST((LN($D$42)-(AO39))/AO38,0,1,FALSE())/NORMSDIST((LN($D$42)-(AO39))/AO38),InputDataA_GeneralAssumptions!AS134)</f>
      </c>
      <c r="AP40" s="580" t="e">
        <f aca="false">IF(InputDataA_GeneralAssumptions!$F$133="Automatic",(1/AP38)*NORMDIST((LN($D$42)-(AP39))/AP38,0,1,FALSE())/NORMSDIST((LN($D$42)-(AP39))/AP38),InputDataA_GeneralAssumptions!AT134)</f>
      </c>
      <c r="AQ40" s="580" t="e">
        <f aca="false">IF(InputDataA_GeneralAssumptions!$F$133="Automatic",(1/AQ38)*NORMDIST((LN($D$42)-(AQ39))/AQ38,0,1,FALSE())/NORMSDIST((LN($D$42)-(AQ39))/AQ38),InputDataA_GeneralAssumptions!AU134)</f>
      </c>
      <c r="AR40" s="580" t="e">
        <f aca="false">IF(InputDataA_GeneralAssumptions!$F$133="Automatic",(1/AR38)*NORMDIST((LN($D$42)-(AR39))/AR38,0,1,FALSE())/NORMSDIST((LN($D$42)-(AR39))/AR38),InputDataA_GeneralAssumptions!AV134)</f>
      </c>
      <c r="AS40" s="580" t="e">
        <f aca="false">IF(InputDataA_GeneralAssumptions!$F$133="Automatic",(1/AS38)*NORMDIST((LN($D$42)-(AS39))/AS38,0,1,FALSE())/NORMSDIST((LN($D$42)-(AS39))/AS38),InputDataA_GeneralAssumptions!AW134)</f>
      </c>
      <c r="AT40" s="580" t="e">
        <f aca="false">IF(InputDataA_GeneralAssumptions!$F$133="Automatic",(1/AT38)*NORMDIST((LN($D$42)-(AT39))/AT38,0,1,FALSE())/NORMSDIST((LN($D$42)-(AT39))/AT38),InputDataA_GeneralAssumptions!AX134)</f>
      </c>
      <c r="AU40" s="580" t="e">
        <f aca="false">IF(InputDataA_GeneralAssumptions!$F$133="Automatic",(1/AU38)*NORMDIST((LN($D$42)-(AU39))/AU38,0,1,FALSE())/NORMSDIST((LN($D$42)-(AU39))/AU38),InputDataA_GeneralAssumptions!AY134)</f>
      </c>
      <c r="AV40" s="580" t="e">
        <f aca="false">IF(InputDataA_GeneralAssumptions!$F$133="Automatic",(1/AV38)*NORMDIST((LN($D$42)-(AV39))/AV38,0,1,FALSE())/NORMSDIST((LN($D$42)-(AV39))/AV38),InputDataA_GeneralAssumptions!AZ134)</f>
      </c>
      <c r="AW40" s="580" t="e">
        <f aca="false">IF(InputDataA_GeneralAssumptions!$F$133="Automatic",(1/AW38)*NORMDIST((LN($D$42)-(AW39))/AW38,0,1,FALSE())/NORMSDIST((LN($D$42)-(AW39))/AW38),InputDataA_GeneralAssumptions!BA134)</f>
      </c>
      <c r="AX40" s="580" t="e">
        <f aca="false">IF(InputDataA_GeneralAssumptions!$F$133="Automatic",(1/AX38)*NORMDIST((LN($D$42)-(AX39))/AX38,0,1,FALSE())/NORMSDIST((LN($D$42)-(AX39))/AX38),InputDataA_GeneralAssumptions!BB134)</f>
      </c>
      <c r="AY40" s="580" t="e">
        <f aca="false">IF(InputDataA_GeneralAssumptions!$F$133="Automatic",(1/AY38)*NORMDIST((LN($D$42)-(AY39))/AY38,0,1,FALSE())/NORMSDIST((LN($D$42)-(AY39))/AY38),InputDataA_GeneralAssumptions!BC134)</f>
      </c>
      <c r="AZ40" s="580" t="e">
        <f aca="false">IF(InputDataA_GeneralAssumptions!$F$133="Automatic",(1/AZ38)*NORMDIST((LN($D$42)-(AZ39))/AZ38,0,1,FALSE())/NORMSDIST((LN($D$42)-(AZ39))/AZ38),InputDataA_GeneralAssumptions!BD134)</f>
      </c>
      <c r="BA40" s="580" t="e">
        <f aca="false">IF(InputDataA_GeneralAssumptions!$F$133="Automatic",(1/BA38)*NORMDIST((LN($D$42)-(BA39))/BA38,0,1,FALSE())/NORMSDIST((LN($D$42)-(BA39))/BA38),InputDataA_GeneralAssumptions!BE134)</f>
      </c>
      <c r="BB40" s="580" t="e">
        <f aca="false">IF(InputDataA_GeneralAssumptions!$F$133="Automatic",(1/BB38)*NORMDIST((LN($D$42)-(BB39))/BB38,0,1,FALSE())/NORMSDIST((LN($D$42)-(BB39))/BB38),InputDataA_GeneralAssumptions!BF134)</f>
      </c>
      <c r="BC40" s="580" t="e">
        <f aca="false">IF(InputDataA_GeneralAssumptions!$F$133="Automatic",(1/BC38)*NORMDIST((LN($D$42)-(BC39))/BC38,0,1,FALSE())/NORMSDIST((LN($D$42)-(BC39))/BC38),InputDataA_GeneralAssumptions!BG134)</f>
      </c>
      <c r="BD40" s="580" t="e">
        <f aca="false">IF(InputDataA_GeneralAssumptions!$F$133="Automatic",(1/BD38)*NORMDIST((LN($D$42)-(BD39))/BD38,0,1,FALSE())/NORMSDIST((LN($D$42)-(BD39))/BD38),InputDataA_GeneralAssumptions!BH134)</f>
      </c>
      <c r="BE40" s="580" t="e">
        <f aca="false">IF(InputDataA_GeneralAssumptions!$F$133="Automatic",(1/BE38)*NORMDIST((LN($D$42)-(BE39))/BE38,0,1,FALSE())/NORMSDIST((LN($D$42)-(BE39))/BE38),InputDataA_GeneralAssumptions!BI134)</f>
      </c>
      <c r="BF40" s="580" t="e">
        <f aca="false">IF(InputDataA_GeneralAssumptions!$F$133="Automatic",(1/BF38)*NORMDIST((LN($D$42)-(BF39))/BF38,0,1,FALSE())/NORMSDIST((LN($D$42)-(BF39))/BF38),InputDataA_GeneralAssumptions!BJ134)</f>
      </c>
      <c r="BG40" s="580" t="e">
        <f aca="false">IF(InputDataA_GeneralAssumptions!$F$133="Automatic",(1/BG38)*NORMDIST((LN($D$42)-(BG39))/BG38,0,1,FALSE())/NORMSDIST((LN($D$42)-(BG39))/BG38),InputDataA_GeneralAssumptions!BK134)</f>
      </c>
      <c r="BH40" s="580" t="e">
        <f aca="false">IF(InputDataA_GeneralAssumptions!$F$133="Automatic",(1/BH38)*NORMDIST((LN($D$42)-(BH39))/BH38,0,1,FALSE())/NORMSDIST((LN($D$42)-(BH39))/BH38),InputDataA_GeneralAssumptions!BL134)</f>
      </c>
      <c r="BI40" s="580" t="e">
        <f aca="false">IF(InputDataA_GeneralAssumptions!$F$133="Automatic",(1/BI38)*NORMDIST((LN($D$42)-(BI39))/BI38,0,1,FALSE())/NORMSDIST((LN($D$42)-(BI39))/BI38),InputDataA_GeneralAssumptions!BM134)</f>
      </c>
      <c r="BJ40" s="580" t="e">
        <f aca="false">IF(InputDataA_GeneralAssumptions!$F$133="Automatic",(1/BJ38)*NORMDIST((LN($D$42)-(BJ39))/BJ38,0,1,FALSE())/NORMSDIST((LN($D$42)-(BJ39))/BJ38),InputDataA_GeneralAssumptions!BN134)</f>
      </c>
      <c r="BK40" s="580" t="e">
        <f aca="false">IF(InputDataA_GeneralAssumptions!$F$133="Automatic",(1/BK38)*NORMDIST((LN($D$42)-(BK39))/BK38,0,1,FALSE())/NORMSDIST((LN($D$42)-(BK39))/BK38),InputDataA_GeneralAssumptions!BO134)</f>
      </c>
      <c r="BL40" s="580" t="e">
        <f aca="false">IF(InputDataA_GeneralAssumptions!$F$133="Automatic",(1/BL38)*NORMDIST((LN($D$42)-(BL39))/BL38,0,1,FALSE())/NORMSDIST((LN($D$42)-(BL39))/BL38),InputDataA_GeneralAssumptions!BP134)</f>
      </c>
      <c r="BM40" s="580" t="e">
        <f aca="false">IF(InputDataA_GeneralAssumptions!$F$133="Automatic",(1/BM38)*NORMDIST((LN($D$42)-(BM39))/BM38,0,1,FALSE())/NORMSDIST((LN($D$42)-(BM39))/BM38),InputDataA_GeneralAssumptions!BQ134)</f>
      </c>
      <c r="BN40" s="580" t="e">
        <f aca="false">IF(InputDataA_GeneralAssumptions!$F$133="Automatic",(1/BN38)*NORMDIST((LN($D$42)-(BN39))/BN38,0,1,FALSE())/NORMSDIST((LN($D$42)-(BN39))/BN38),InputDataA_GeneralAssumptions!BR134)</f>
      </c>
      <c r="BO40" s="580" t="e">
        <f aca="false">IF(InputDataA_GeneralAssumptions!$F$133="Automatic",(1/BO38)*NORMDIST((LN($D$42)-(BO39))/BO38,0,1,FALSE())/NORMSDIST((LN($D$42)-(BO39))/BO38),InputDataA_GeneralAssumptions!BS134)</f>
      </c>
      <c r="BP40" s="580" t="e">
        <f aca="false">IF(InputDataA_GeneralAssumptions!$F$133="Automatic",(1/BP38)*NORMDIST((LN($D$42)-(BP39))/BP38,0,1,FALSE())/NORMSDIST((LN($D$42)-(BP39))/BP38),InputDataA_GeneralAssumptions!BT134)</f>
      </c>
      <c r="BQ40" s="580" t="e">
        <f aca="false">IF(InputDataA_GeneralAssumptions!$F$133="Automatic",(1/BQ38)*NORMDIST((LN($D$42)-(BQ39))/BQ38,0,1,FALSE())/NORMSDIST((LN($D$42)-(BQ39))/BQ38),InputDataA_GeneralAssumptions!BU134)</f>
      </c>
      <c r="BR40" s="580" t="e">
        <f aca="false">IF(InputDataA_GeneralAssumptions!$F$133="Automatic",(1/BR38)*NORMDIST((LN($D$42)-(BR39))/BR38,0,1,FALSE())/NORMSDIST((LN($D$42)-(BR39))/BR38),InputDataA_GeneralAssumptions!BV134)</f>
      </c>
      <c r="BS40" s="580" t="e">
        <f aca="false">IF(InputDataA_GeneralAssumptions!$F$133="Automatic",(1/BS38)*NORMDIST((LN($D$42)-(BS39))/BS38,0,1,FALSE())/NORMSDIST((LN($D$42)-(BS39))/BS38),InputDataA_GeneralAssumptions!BW134)</f>
      </c>
    </row>
    <row r="41" customFormat="false" ht="15.75" hidden="false" customHeight="false" outlineLevel="0" collapsed="false">
      <c r="C41" s="524" t="s">
        <v>1474</v>
      </c>
      <c r="D41" s="512" t="s">
        <v>1560</v>
      </c>
      <c r="E41" s="580" t="n">
        <f aca="false">InputDataA_GeneralAssumptions!D127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InputDataA_GeneralAssumptions!J155</f>
      </c>
      <c r="G45" s="504" t="n">
        <f aca="false">InputDataA_GeneralAssumptions!K155</f>
      </c>
      <c r="H45" s="504" t="n">
        <f aca="false">InputDataA_GeneralAssumptions!L155</f>
      </c>
      <c r="I45" s="504" t="n">
        <f aca="false">InputDataA_GeneralAssumptions!M155</f>
      </c>
      <c r="J45" s="504" t="n">
        <f aca="false">InputDataA_GeneralAssumptions!N155</f>
      </c>
      <c r="K45" s="504" t="n">
        <f aca="false">InputDataA_GeneralAssumptions!O155</f>
      </c>
      <c r="L45" s="504" t="n">
        <f aca="false">InputDataA_GeneralAssumptions!P155</f>
      </c>
      <c r="M45" s="504" t="n">
        <f aca="false">InputDataA_GeneralAssumptions!Q155</f>
      </c>
      <c r="N45" s="504" t="n">
        <f aca="false">InputDataA_GeneralAssumptions!R155</f>
      </c>
      <c r="O45" s="504" t="n">
        <f aca="false">InputDataA_GeneralAssumptions!S155</f>
      </c>
      <c r="P45" s="504" t="n">
        <f aca="false">InputDataA_GeneralAssumptions!T155</f>
      </c>
      <c r="Q45" s="504" t="n">
        <f aca="false">InputDataA_GeneralAssumptions!U155</f>
      </c>
      <c r="R45" s="504" t="n">
        <f aca="false">InputDataA_GeneralAssumptions!V155</f>
      </c>
      <c r="S45" s="504" t="n">
        <f aca="false">InputDataA_GeneralAssumptions!W155</f>
      </c>
      <c r="T45" s="504" t="n">
        <f aca="false">InputDataA_GeneralAssumptions!X155</f>
      </c>
      <c r="U45" s="504" t="n">
        <f aca="false">InputDataA_GeneralAssumptions!Y155</f>
      </c>
      <c r="V45" s="504" t="n">
        <f aca="false">InputDataA_GeneralAssumptions!Z155</f>
      </c>
      <c r="W45" s="504" t="n">
        <f aca="false">InputDataA_GeneralAssumptions!AA155</f>
      </c>
      <c r="X45" s="504" t="n">
        <f aca="false">InputDataA_GeneralAssumptions!AB155</f>
      </c>
      <c r="Y45" s="504" t="n">
        <f aca="false">InputDataA_GeneralAssumptions!AC155</f>
      </c>
      <c r="Z45" s="504" t="n">
        <f aca="false">InputDataA_GeneralAssumptions!AD155</f>
      </c>
      <c r="AA45" s="504" t="n">
        <f aca="false">InputDataA_GeneralAssumptions!AE155</f>
      </c>
      <c r="AB45" s="504" t="n">
        <f aca="false">InputDataA_GeneralAssumptions!AF155</f>
      </c>
      <c r="AC45" s="504" t="n">
        <f aca="false">InputDataA_GeneralAssumptions!AG155</f>
      </c>
      <c r="AD45" s="504" t="n">
        <f aca="false">InputDataA_GeneralAssumptions!AH155</f>
      </c>
      <c r="AE45" s="504" t="n">
        <f aca="false">InputDataA_GeneralAssumptions!AI155</f>
      </c>
      <c r="AF45" s="504" t="n">
        <f aca="false">InputDataA_GeneralAssumptions!AJ155</f>
      </c>
      <c r="AG45" s="504" t="n">
        <f aca="false">InputDataA_GeneralAssumptions!AK155</f>
      </c>
      <c r="AH45" s="504" t="n">
        <f aca="false">InputDataA_GeneralAssumptions!AL155</f>
      </c>
      <c r="AI45" s="504" t="n">
        <f aca="false">InputDataA_GeneralAssumptions!AM155</f>
      </c>
      <c r="AJ45" s="504" t="n">
        <f aca="false">InputDataA_GeneralAssumptions!AN155</f>
      </c>
      <c r="AK45" s="504" t="n">
        <f aca="false">InputDataA_GeneralAssumptions!AO155</f>
      </c>
      <c r="AL45" s="504" t="n">
        <f aca="false">InputDataA_GeneralAssumptions!AP155</f>
      </c>
      <c r="AM45" s="504" t="n">
        <f aca="false">InputDataA_GeneralAssumptions!AQ155</f>
      </c>
      <c r="AN45" s="504" t="n">
        <f aca="false">InputDataA_GeneralAssumptions!AR155</f>
      </c>
      <c r="AO45" s="504" t="n">
        <f aca="false">InputDataA_GeneralAssumptions!AS155</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c>
      <c r="AJ2" s="35" t="str">
        <f aca="false">"35 hidden columns for years "&amp;AJ4+1&amp;" to "&amp;BS4&amp;" --&gt;"</f>
      </c>
      <c r="AO2" s="35"/>
    </row>
    <row r="3" s="24" customFormat="true" ht="15.75" hidden="false" customHeight="false" outlineLevel="0" collapsed="false">
      <c r="A3" s="503"/>
      <c r="C3" s="497" t="s">
        <v>1496</v>
      </c>
      <c r="D3" s="586" t="n">
        <f aca="false">InputDataA_GeneralAssumptions!E13</f>
      </c>
    </row>
    <row r="4" customFormat="false" ht="15.75" hidden="false" customHeight="false" outlineLevel="0" collapsed="false">
      <c r="C4" s="587" t="s">
        <v>1461</v>
      </c>
      <c r="D4" s="588"/>
      <c r="E4" s="588" t="n">
        <f aca="false">InputDataA_GeneralAssumptions!D7</f>
      </c>
      <c r="F4" s="588" t="n">
        <f aca="false">E4+1</f>
      </c>
      <c r="G4" s="588" t="n">
        <f aca="false">F4+1</f>
      </c>
      <c r="H4" s="588" t="n">
        <f aca="false">G4+1</f>
      </c>
      <c r="I4" s="588" t="n">
        <f aca="false">H4+1</f>
      </c>
      <c r="J4" s="588" t="n">
        <f aca="false">I4+1</f>
      </c>
      <c r="K4" s="588" t="n">
        <f aca="false">J4+1</f>
      </c>
      <c r="L4" s="588" t="n">
        <f aca="false">K4+1</f>
      </c>
      <c r="M4" s="588" t="n">
        <f aca="false">L4+1</f>
      </c>
      <c r="N4" s="588" t="n">
        <f aca="false">M4+1</f>
      </c>
      <c r="O4" s="588" t="n">
        <f aca="false">N4+1</f>
      </c>
      <c r="P4" s="588" t="n">
        <f aca="false">O4+1</f>
      </c>
      <c r="Q4" s="588" t="n">
        <f aca="false">P4+1</f>
      </c>
      <c r="R4" s="588" t="n">
        <f aca="false">Q4+1</f>
      </c>
      <c r="S4" s="588" t="n">
        <f aca="false">R4+1</f>
      </c>
      <c r="T4" s="588" t="n">
        <f aca="false">S4+1</f>
      </c>
      <c r="U4" s="588" t="n">
        <f aca="false">T4+1</f>
      </c>
      <c r="V4" s="588" t="n">
        <f aca="false">U4+1</f>
      </c>
      <c r="W4" s="588" t="n">
        <f aca="false">V4+1</f>
      </c>
      <c r="X4" s="588" t="n">
        <f aca="false">W4+1</f>
      </c>
      <c r="Y4" s="588" t="n">
        <f aca="false">X4+1</f>
      </c>
      <c r="Z4" s="588" t="n">
        <f aca="false">Y4+1</f>
      </c>
      <c r="AA4" s="588" t="n">
        <f aca="false">Z4+1</f>
      </c>
      <c r="AB4" s="588" t="n">
        <f aca="false">AA4+1</f>
      </c>
      <c r="AC4" s="588" t="n">
        <f aca="false">AB4+1</f>
      </c>
      <c r="AD4" s="588" t="n">
        <f aca="false">AC4+1</f>
      </c>
      <c r="AE4" s="588" t="n">
        <f aca="false">AD4+1</f>
      </c>
      <c r="AF4" s="588" t="n">
        <f aca="false">AE4+1</f>
      </c>
      <c r="AG4" s="588" t="n">
        <f aca="false">AF4+1</f>
      </c>
      <c r="AH4" s="588" t="n">
        <f aca="false">AG4+1</f>
      </c>
      <c r="AI4" s="588" t="n">
        <f aca="false">AH4+1</f>
      </c>
      <c r="AJ4" s="588" t="n">
        <f aca="false">AI4+1</f>
      </c>
      <c r="AK4" s="588" t="n">
        <f aca="false">AJ4+1</f>
      </c>
      <c r="AL4" s="588" t="n">
        <f aca="false">AK4+1</f>
      </c>
      <c r="AM4" s="588" t="n">
        <f aca="false">AL4+1</f>
      </c>
      <c r="AN4" s="588" t="n">
        <f aca="false">AM4+1</f>
      </c>
      <c r="AO4" s="589" t="n">
        <f aca="false">AN4+1</f>
      </c>
      <c r="AP4" s="588" t="n">
        <f aca="false">AO4+1</f>
      </c>
      <c r="AQ4" s="588" t="n">
        <f aca="false">AP4+1</f>
      </c>
      <c r="AR4" s="588" t="n">
        <f aca="false">AQ4+1</f>
      </c>
      <c r="AS4" s="588" t="n">
        <f aca="false">AR4+1</f>
      </c>
      <c r="AT4" s="588" t="n">
        <f aca="false">AS4+1</f>
      </c>
      <c r="AU4" s="588" t="n">
        <f aca="false">AT4+1</f>
      </c>
      <c r="AV4" s="588" t="n">
        <f aca="false">AU4+1</f>
      </c>
      <c r="AW4" s="588" t="n">
        <f aca="false">AV4+1</f>
      </c>
      <c r="AX4" s="588" t="n">
        <f aca="false">AW4+1</f>
      </c>
      <c r="AY4" s="588" t="n">
        <f aca="false">AX4+1</f>
      </c>
      <c r="AZ4" s="588" t="n">
        <f aca="false">AY4+1</f>
      </c>
      <c r="BA4" s="588" t="n">
        <f aca="false">AZ4+1</f>
      </c>
      <c r="BB4" s="588" t="n">
        <f aca="false">BA4+1</f>
      </c>
      <c r="BC4" s="588" t="n">
        <f aca="false">BB4+1</f>
      </c>
      <c r="BD4" s="588" t="n">
        <f aca="false">BC4+1</f>
      </c>
      <c r="BE4" s="588" t="n">
        <f aca="false">BD4+1</f>
      </c>
      <c r="BF4" s="588" t="n">
        <f aca="false">BE4+1</f>
      </c>
      <c r="BG4" s="588" t="n">
        <f aca="false">BF4+1</f>
      </c>
      <c r="BH4" s="588" t="n">
        <f aca="false">BG4+1</f>
      </c>
      <c r="BI4" s="588" t="n">
        <f aca="false">BH4+1</f>
      </c>
      <c r="BJ4" s="588" t="n">
        <f aca="false">BI4+1</f>
      </c>
      <c r="BK4" s="588" t="n">
        <f aca="false">BJ4+1</f>
      </c>
      <c r="BL4" s="588" t="n">
        <f aca="false">BK4+1</f>
      </c>
      <c r="BM4" s="588" t="n">
        <f aca="false">BL4+1</f>
      </c>
      <c r="BN4" s="588" t="n">
        <f aca="false">BM4+1</f>
      </c>
      <c r="BO4" s="588" t="n">
        <f aca="false">BN4+1</f>
      </c>
      <c r="BP4" s="588" t="n">
        <f aca="false">BO4+1</f>
      </c>
      <c r="BQ4" s="588" t="n">
        <f aca="false">BP4+1</f>
      </c>
      <c r="BR4" s="588" t="n">
        <f aca="false">BQ4+1</f>
      </c>
      <c r="BS4" s="589" t="n">
        <f aca="false">BR4+1</f>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c>
      <c r="F6" s="621" t="n">
        <f aca="false">InputDataB_ModelSpecAssumptions!J32</f>
      </c>
      <c r="G6" s="621" t="n">
        <f aca="false">InputDataB_ModelSpecAssumptions!K32</f>
      </c>
      <c r="H6" s="621" t="n">
        <f aca="false">InputDataB_ModelSpecAssumptions!L32</f>
      </c>
      <c r="I6" s="621" t="n">
        <f aca="false">InputDataB_ModelSpecAssumptions!M32</f>
      </c>
      <c r="J6" s="621" t="n">
        <f aca="false">InputDataB_ModelSpecAssumptions!N32</f>
      </c>
      <c r="K6" s="621" t="n">
        <f aca="false">InputDataB_ModelSpecAssumptions!O32</f>
      </c>
      <c r="L6" s="621" t="n">
        <f aca="false">InputDataB_ModelSpecAssumptions!P32</f>
      </c>
      <c r="M6" s="621" t="n">
        <f aca="false">InputDataB_ModelSpecAssumptions!Q32</f>
      </c>
      <c r="N6" s="621" t="n">
        <f aca="false">InputDataB_ModelSpecAssumptions!R32</f>
      </c>
      <c r="O6" s="621" t="n">
        <f aca="false">InputDataB_ModelSpecAssumptions!S32</f>
      </c>
      <c r="P6" s="621" t="n">
        <f aca="false">InputDataB_ModelSpecAssumptions!T32</f>
      </c>
      <c r="Q6" s="621" t="n">
        <f aca="false">InputDataB_ModelSpecAssumptions!U32</f>
      </c>
      <c r="R6" s="621" t="n">
        <f aca="false">InputDataB_ModelSpecAssumptions!V32</f>
      </c>
      <c r="S6" s="621" t="n">
        <f aca="false">InputDataB_ModelSpecAssumptions!W32</f>
      </c>
      <c r="T6" s="621" t="n">
        <f aca="false">InputDataB_ModelSpecAssumptions!X32</f>
      </c>
      <c r="U6" s="621" t="n">
        <f aca="false">InputDataB_ModelSpecAssumptions!Y32</f>
      </c>
      <c r="V6" s="621" t="n">
        <f aca="false">InputDataB_ModelSpecAssumptions!Z32</f>
      </c>
      <c r="W6" s="621" t="n">
        <f aca="false">InputDataB_ModelSpecAssumptions!AA32</f>
      </c>
      <c r="X6" s="621" t="n">
        <f aca="false">InputDataB_ModelSpecAssumptions!AB32</f>
      </c>
      <c r="Y6" s="621" t="n">
        <f aca="false">InputDataB_ModelSpecAssumptions!AC32</f>
      </c>
      <c r="Z6" s="621" t="n">
        <f aca="false">InputDataB_ModelSpecAssumptions!AD32</f>
      </c>
      <c r="AA6" s="621" t="n">
        <f aca="false">InputDataB_ModelSpecAssumptions!AE32</f>
      </c>
      <c r="AB6" s="621" t="n">
        <f aca="false">InputDataB_ModelSpecAssumptions!AF32</f>
      </c>
      <c r="AC6" s="621" t="n">
        <f aca="false">InputDataB_ModelSpecAssumptions!AG32</f>
      </c>
      <c r="AD6" s="621" t="n">
        <f aca="false">InputDataB_ModelSpecAssumptions!AH32</f>
      </c>
      <c r="AE6" s="621" t="n">
        <f aca="false">InputDataB_ModelSpecAssumptions!AI32</f>
      </c>
      <c r="AF6" s="621" t="n">
        <f aca="false">InputDataB_ModelSpecAssumptions!AJ32</f>
      </c>
      <c r="AG6" s="621" t="n">
        <f aca="false">InputDataB_ModelSpecAssumptions!AK32</f>
      </c>
      <c r="AH6" s="621" t="n">
        <f aca="false">InputDataB_ModelSpecAssumptions!AL32</f>
      </c>
      <c r="AI6" s="621" t="n">
        <f aca="false">InputDataB_ModelSpecAssumptions!AM32</f>
      </c>
      <c r="AJ6" s="621" t="n">
        <f aca="false">InputDataB_ModelSpecAssumptions!AN32</f>
      </c>
      <c r="AK6" s="621" t="n">
        <f aca="false">InputDataB_ModelSpecAssumptions!AO32</f>
      </c>
      <c r="AL6" s="621" t="n">
        <f aca="false">InputDataB_ModelSpecAssumptions!AP32</f>
      </c>
      <c r="AM6" s="621" t="n">
        <f aca="false">InputDataB_ModelSpecAssumptions!AQ32</f>
      </c>
      <c r="AN6" s="621" t="n">
        <f aca="false">InputDataB_ModelSpecAssumptions!AR32</f>
      </c>
      <c r="AO6" s="621" t="n">
        <f aca="false">InputDataB_ModelSpecAssumptions!AS32</f>
      </c>
      <c r="AP6" s="621" t="n">
        <f aca="false">InputDataB_ModelSpecAssumptions!AT32</f>
      </c>
      <c r="AQ6" s="621" t="n">
        <f aca="false">InputDataB_ModelSpecAssumptions!AU32</f>
      </c>
      <c r="AR6" s="621" t="n">
        <f aca="false">InputDataB_ModelSpecAssumptions!AV32</f>
      </c>
      <c r="AS6" s="621" t="n">
        <f aca="false">InputDataB_ModelSpecAssumptions!AW32</f>
      </c>
      <c r="AT6" s="621" t="n">
        <f aca="false">InputDataB_ModelSpecAssumptions!AX32</f>
      </c>
      <c r="AU6" s="621" t="n">
        <f aca="false">InputDataB_ModelSpecAssumptions!AY32</f>
      </c>
      <c r="AV6" s="621" t="n">
        <f aca="false">InputDataB_ModelSpecAssumptions!AZ32</f>
      </c>
      <c r="AW6" s="621" t="n">
        <f aca="false">InputDataB_ModelSpecAssumptions!BA32</f>
      </c>
      <c r="AX6" s="621" t="n">
        <f aca="false">InputDataB_ModelSpecAssumptions!BB32</f>
      </c>
      <c r="AY6" s="621" t="n">
        <f aca="false">InputDataB_ModelSpecAssumptions!BC32</f>
      </c>
      <c r="AZ6" s="621" t="n">
        <f aca="false">InputDataB_ModelSpecAssumptions!BD32</f>
      </c>
      <c r="BA6" s="621" t="n">
        <f aca="false">InputDataB_ModelSpecAssumptions!BE32</f>
      </c>
      <c r="BB6" s="621" t="n">
        <f aca="false">InputDataB_ModelSpecAssumptions!BF32</f>
      </c>
      <c r="BC6" s="621" t="n">
        <f aca="false">InputDataB_ModelSpecAssumptions!BG32</f>
      </c>
      <c r="BD6" s="621" t="n">
        <f aca="false">InputDataB_ModelSpecAssumptions!BH32</f>
      </c>
      <c r="BE6" s="621" t="n">
        <f aca="false">InputDataB_ModelSpecAssumptions!BI32</f>
      </c>
      <c r="BF6" s="621" t="n">
        <f aca="false">InputDataB_ModelSpecAssumptions!BJ32</f>
      </c>
      <c r="BG6" s="621" t="n">
        <f aca="false">InputDataB_ModelSpecAssumptions!BK32</f>
      </c>
      <c r="BH6" s="621" t="n">
        <f aca="false">InputDataB_ModelSpecAssumptions!BL32</f>
      </c>
      <c r="BI6" s="621" t="n">
        <f aca="false">InputDataB_ModelSpecAssumptions!BM32</f>
      </c>
      <c r="BJ6" s="621" t="n">
        <f aca="false">InputDataB_ModelSpecAssumptions!BN32</f>
      </c>
      <c r="BK6" s="621" t="n">
        <f aca="false">InputDataB_ModelSpecAssumptions!BO32</f>
      </c>
      <c r="BL6" s="621" t="n">
        <f aca="false">InputDataB_ModelSpecAssumptions!BP32</f>
      </c>
      <c r="BM6" s="621" t="n">
        <f aca="false">InputDataB_ModelSpecAssumptions!BQ32</f>
      </c>
      <c r="BN6" s="621" t="n">
        <f aca="false">InputDataB_ModelSpecAssumptions!BR32</f>
      </c>
      <c r="BO6" s="621" t="n">
        <f aca="false">InputDataB_ModelSpecAssumptions!BS32</f>
      </c>
      <c r="BP6" s="621" t="n">
        <f aca="false">InputDataB_ModelSpecAssumptions!BT32</f>
      </c>
      <c r="BQ6" s="621" t="n">
        <f aca="false">InputDataB_ModelSpecAssumptions!BU32</f>
      </c>
      <c r="BR6" s="621" t="n">
        <f aca="false">InputDataB_ModelSpecAssumptions!BV32</f>
      </c>
      <c r="BS6" s="621" t="n">
        <f aca="false">InputDataB_ModelSpecAssumptions!BW32</f>
      </c>
    </row>
    <row r="7" customFormat="false" ht="15.75" hidden="false" customHeight="false" outlineLevel="0" collapsed="false">
      <c r="A7" s="503"/>
      <c r="B7" s="594" t="str">
        <f aca="false">LEFT(InputDataA_GeneralAssumptions!D24,1)</f>
      </c>
      <c r="C7" s="497" t="s">
        <v>116</v>
      </c>
      <c r="D7" s="108" t="s">
        <v>121</v>
      </c>
      <c r="E7" s="504" t="n">
        <f aca="false">InputDataA_GeneralAssumptions!I26</f>
      </c>
      <c r="F7" s="504" t="n">
        <f aca="false">InputDataA_GeneralAssumptions!J26</f>
      </c>
      <c r="G7" s="504" t="n">
        <f aca="false">InputDataA_GeneralAssumptions!K26</f>
      </c>
      <c r="H7" s="504" t="n">
        <f aca="false">InputDataA_GeneralAssumptions!L26</f>
      </c>
      <c r="I7" s="504" t="n">
        <f aca="false">InputDataA_GeneralAssumptions!M26</f>
      </c>
      <c r="J7" s="504" t="n">
        <f aca="false">InputDataA_GeneralAssumptions!N26</f>
      </c>
      <c r="K7" s="504" t="n">
        <f aca="false">InputDataA_GeneralAssumptions!O26</f>
      </c>
      <c r="L7" s="504" t="n">
        <f aca="false">InputDataA_GeneralAssumptions!P26</f>
      </c>
      <c r="M7" s="504" t="n">
        <f aca="false">InputDataA_GeneralAssumptions!Q26</f>
      </c>
      <c r="N7" s="504" t="n">
        <f aca="false">InputDataA_GeneralAssumptions!R26</f>
      </c>
      <c r="O7" s="504" t="n">
        <f aca="false">InputDataA_GeneralAssumptions!S26</f>
      </c>
      <c r="P7" s="504" t="n">
        <f aca="false">InputDataA_GeneralAssumptions!T26</f>
      </c>
      <c r="Q7" s="504" t="n">
        <f aca="false">InputDataA_GeneralAssumptions!U26</f>
      </c>
      <c r="R7" s="504" t="n">
        <f aca="false">InputDataA_GeneralAssumptions!V26</f>
      </c>
      <c r="S7" s="504" t="n">
        <f aca="false">InputDataA_GeneralAssumptions!W26</f>
      </c>
      <c r="T7" s="504" t="n">
        <f aca="false">InputDataA_GeneralAssumptions!X26</f>
      </c>
      <c r="U7" s="504" t="n">
        <f aca="false">InputDataA_GeneralAssumptions!Y26</f>
      </c>
      <c r="V7" s="504" t="n">
        <f aca="false">InputDataA_GeneralAssumptions!Z26</f>
      </c>
      <c r="W7" s="504" t="n">
        <f aca="false">InputDataA_GeneralAssumptions!AA26</f>
      </c>
      <c r="X7" s="504" t="n">
        <f aca="false">InputDataA_GeneralAssumptions!AB26</f>
      </c>
      <c r="Y7" s="504" t="n">
        <f aca="false">InputDataA_GeneralAssumptions!AC26</f>
      </c>
      <c r="Z7" s="504" t="n">
        <f aca="false">InputDataA_GeneralAssumptions!AD26</f>
      </c>
      <c r="AA7" s="504" t="n">
        <f aca="false">InputDataA_GeneralAssumptions!AE26</f>
      </c>
      <c r="AB7" s="504" t="n">
        <f aca="false">InputDataA_GeneralAssumptions!AF26</f>
      </c>
      <c r="AC7" s="504" t="n">
        <f aca="false">InputDataA_GeneralAssumptions!AG26</f>
      </c>
      <c r="AD7" s="504" t="n">
        <f aca="false">InputDataA_GeneralAssumptions!AH26</f>
      </c>
      <c r="AE7" s="504" t="n">
        <f aca="false">InputDataA_GeneralAssumptions!AI26</f>
      </c>
      <c r="AF7" s="504" t="n">
        <f aca="false">InputDataA_GeneralAssumptions!AJ26</f>
      </c>
      <c r="AG7" s="504" t="n">
        <f aca="false">InputDataA_GeneralAssumptions!AK26</f>
      </c>
      <c r="AH7" s="504" t="n">
        <f aca="false">InputDataA_GeneralAssumptions!AL26</f>
      </c>
      <c r="AI7" s="504" t="n">
        <f aca="false">InputDataA_GeneralAssumptions!AM26</f>
      </c>
      <c r="AJ7" s="504" t="n">
        <f aca="false">InputDataA_GeneralAssumptions!AN26</f>
      </c>
      <c r="AK7" s="504" t="n">
        <f aca="false">InputDataA_GeneralAssumptions!AO26</f>
      </c>
      <c r="AL7" s="504" t="n">
        <f aca="false">InputDataA_GeneralAssumptions!AP26</f>
      </c>
      <c r="AM7" s="504" t="n">
        <f aca="false">InputDataA_GeneralAssumptions!AQ26</f>
      </c>
      <c r="AN7" s="504" t="n">
        <f aca="false">InputDataA_GeneralAssumptions!AR26</f>
      </c>
      <c r="AO7" s="504" t="n">
        <f aca="false">InputDataA_GeneralAssumptions!AS26</f>
      </c>
      <c r="AP7" s="504" t="n">
        <f aca="false">InputDataA_GeneralAssumptions!AT26</f>
      </c>
      <c r="AQ7" s="504" t="n">
        <f aca="false">InputDataA_GeneralAssumptions!AU26</f>
      </c>
      <c r="AR7" s="504" t="n">
        <f aca="false">InputDataA_GeneralAssumptions!AV26</f>
      </c>
      <c r="AS7" s="504" t="n">
        <f aca="false">InputDataA_GeneralAssumptions!AW26</f>
      </c>
      <c r="AT7" s="504" t="n">
        <f aca="false">InputDataA_GeneralAssumptions!AX26</f>
      </c>
      <c r="AU7" s="504" t="n">
        <f aca="false">InputDataA_GeneralAssumptions!AY26</f>
      </c>
      <c r="AV7" s="504" t="n">
        <f aca="false">InputDataA_GeneralAssumptions!AZ26</f>
      </c>
      <c r="AW7" s="504" t="n">
        <f aca="false">InputDataA_GeneralAssumptions!BA26</f>
      </c>
      <c r="AX7" s="504" t="n">
        <f aca="false">InputDataA_GeneralAssumptions!BB26</f>
      </c>
      <c r="AY7" s="504" t="n">
        <f aca="false">InputDataA_GeneralAssumptions!BC26</f>
      </c>
      <c r="AZ7" s="504" t="n">
        <f aca="false">InputDataA_GeneralAssumptions!BD26</f>
      </c>
      <c r="BA7" s="504" t="n">
        <f aca="false">InputDataA_GeneralAssumptions!BE26</f>
      </c>
      <c r="BB7" s="504" t="n">
        <f aca="false">InputDataA_GeneralAssumptions!BF26</f>
      </c>
      <c r="BC7" s="504" t="n">
        <f aca="false">InputDataA_GeneralAssumptions!BG26</f>
      </c>
      <c r="BD7" s="504" t="n">
        <f aca="false">InputDataA_GeneralAssumptions!BH26</f>
      </c>
      <c r="BE7" s="504" t="n">
        <f aca="false">InputDataA_GeneralAssumptions!BI26</f>
      </c>
      <c r="BF7" s="504" t="n">
        <f aca="false">InputDataA_GeneralAssumptions!BJ26</f>
      </c>
      <c r="BG7" s="504" t="n">
        <f aca="false">InputDataA_GeneralAssumptions!BK26</f>
      </c>
      <c r="BH7" s="504" t="n">
        <f aca="false">InputDataA_GeneralAssumptions!BL26</f>
      </c>
      <c r="BI7" s="504" t="n">
        <f aca="false">InputDataA_GeneralAssumptions!BM26</f>
      </c>
      <c r="BJ7" s="504" t="n">
        <f aca="false">InputDataA_GeneralAssumptions!BN26</f>
      </c>
      <c r="BK7" s="504" t="n">
        <f aca="false">InputDataA_GeneralAssumptions!BO26</f>
      </c>
      <c r="BL7" s="504" t="n">
        <f aca="false">InputDataA_GeneralAssumptions!BP26</f>
      </c>
      <c r="BM7" s="504" t="n">
        <f aca="false">InputDataA_GeneralAssumptions!BQ26</f>
      </c>
      <c r="BN7" s="504" t="n">
        <f aca="false">InputDataA_GeneralAssumptions!BR26</f>
      </c>
      <c r="BO7" s="504" t="n">
        <f aca="false">InputDataA_GeneralAssumptions!BS26</f>
      </c>
      <c r="BP7" s="504" t="n">
        <f aca="false">InputDataA_GeneralAssumptions!BT26</f>
      </c>
      <c r="BQ7" s="504" t="n">
        <f aca="false">InputDataA_GeneralAssumptions!BU26</f>
      </c>
      <c r="BR7" s="504" t="n">
        <f aca="false">InputDataA_GeneralAssumptions!BV26</f>
      </c>
      <c r="BS7" s="504" t="n">
        <f aca="false">InputDataA_GeneralAssumptions!BW26</f>
      </c>
    </row>
    <row r="8" customFormat="false" ht="15.75" hidden="false" customHeight="false" outlineLevel="0" collapsed="false">
      <c r="A8" s="503"/>
      <c r="B8" s="594" t="str">
        <f aca="false">LEFT(InputDataA_GeneralAssumptions!D33,1)</f>
      </c>
      <c r="C8" s="505" t="s">
        <v>134</v>
      </c>
      <c r="D8" s="138" t="s">
        <v>121</v>
      </c>
      <c r="E8" s="115" t="n">
        <f aca="false">InputDataA_GeneralAssumptions!I35</f>
      </c>
      <c r="F8" s="115" t="n">
        <f aca="false">InputDataA_GeneralAssumptions!J35</f>
      </c>
      <c r="G8" s="115" t="n">
        <f aca="false">InputDataA_GeneralAssumptions!K35</f>
      </c>
      <c r="H8" s="115" t="n">
        <f aca="false">InputDataA_GeneralAssumptions!L35</f>
      </c>
      <c r="I8" s="115" t="n">
        <f aca="false">InputDataA_GeneralAssumptions!M35</f>
      </c>
      <c r="J8" s="115" t="n">
        <f aca="false">InputDataA_GeneralAssumptions!N35</f>
      </c>
      <c r="K8" s="115" t="n">
        <f aca="false">InputDataA_GeneralAssumptions!O35</f>
      </c>
      <c r="L8" s="115" t="n">
        <f aca="false">InputDataA_GeneralAssumptions!P35</f>
      </c>
      <c r="M8" s="115" t="n">
        <f aca="false">InputDataA_GeneralAssumptions!Q35</f>
      </c>
      <c r="N8" s="115" t="n">
        <f aca="false">InputDataA_GeneralAssumptions!R35</f>
      </c>
      <c r="O8" s="115" t="n">
        <f aca="false">InputDataA_GeneralAssumptions!S35</f>
      </c>
      <c r="P8" s="115" t="n">
        <f aca="false">InputDataA_GeneralAssumptions!T35</f>
      </c>
      <c r="Q8" s="115" t="n">
        <f aca="false">InputDataA_GeneralAssumptions!U35</f>
      </c>
      <c r="R8" s="115" t="n">
        <f aca="false">InputDataA_GeneralAssumptions!V35</f>
      </c>
      <c r="S8" s="115" t="n">
        <f aca="false">InputDataA_GeneralAssumptions!W35</f>
      </c>
      <c r="T8" s="115" t="n">
        <f aca="false">InputDataA_GeneralAssumptions!X35</f>
      </c>
      <c r="U8" s="115" t="n">
        <f aca="false">InputDataA_GeneralAssumptions!Y35</f>
      </c>
      <c r="V8" s="115" t="n">
        <f aca="false">InputDataA_GeneralAssumptions!Z35</f>
      </c>
      <c r="W8" s="115" t="n">
        <f aca="false">InputDataA_GeneralAssumptions!AA35</f>
      </c>
      <c r="X8" s="115" t="n">
        <f aca="false">InputDataA_GeneralAssumptions!AB35</f>
      </c>
      <c r="Y8" s="115" t="n">
        <f aca="false">InputDataA_GeneralAssumptions!AC35</f>
      </c>
      <c r="Z8" s="115" t="n">
        <f aca="false">InputDataA_GeneralAssumptions!AD35</f>
      </c>
      <c r="AA8" s="115" t="n">
        <f aca="false">InputDataA_GeneralAssumptions!AE35</f>
      </c>
      <c r="AB8" s="115" t="n">
        <f aca="false">InputDataA_GeneralAssumptions!AF35</f>
      </c>
      <c r="AC8" s="115" t="n">
        <f aca="false">InputDataA_GeneralAssumptions!AG35</f>
      </c>
      <c r="AD8" s="115" t="n">
        <f aca="false">InputDataA_GeneralAssumptions!AH35</f>
      </c>
      <c r="AE8" s="115" t="n">
        <f aca="false">InputDataA_GeneralAssumptions!AI35</f>
      </c>
      <c r="AF8" s="115" t="n">
        <f aca="false">InputDataA_GeneralAssumptions!AJ35</f>
      </c>
      <c r="AG8" s="115" t="n">
        <f aca="false">InputDataA_GeneralAssumptions!AK35</f>
      </c>
      <c r="AH8" s="115" t="n">
        <f aca="false">InputDataA_GeneralAssumptions!AL35</f>
      </c>
      <c r="AI8" s="115" t="n">
        <f aca="false">InputDataA_GeneralAssumptions!AM35</f>
      </c>
      <c r="AJ8" s="115" t="n">
        <f aca="false">InputDataA_GeneralAssumptions!AN35</f>
      </c>
      <c r="AK8" s="115" t="n">
        <f aca="false">InputDataA_GeneralAssumptions!AO35</f>
      </c>
      <c r="AL8" s="115" t="n">
        <f aca="false">InputDataA_GeneralAssumptions!AP35</f>
      </c>
      <c r="AM8" s="115" t="n">
        <f aca="false">InputDataA_GeneralAssumptions!AQ35</f>
      </c>
      <c r="AN8" s="115" t="n">
        <f aca="false">InputDataA_GeneralAssumptions!AR35</f>
      </c>
      <c r="AO8" s="115" t="n">
        <f aca="false">InputDataA_GeneralAssumptions!AS35</f>
      </c>
      <c r="AP8" s="115" t="n">
        <f aca="false">InputDataA_GeneralAssumptions!AT35</f>
      </c>
      <c r="AQ8" s="115" t="n">
        <f aca="false">InputDataA_GeneralAssumptions!AU35</f>
      </c>
      <c r="AR8" s="115" t="n">
        <f aca="false">InputDataA_GeneralAssumptions!AV35</f>
      </c>
      <c r="AS8" s="115" t="n">
        <f aca="false">InputDataA_GeneralAssumptions!AW35</f>
      </c>
      <c r="AT8" s="115" t="n">
        <f aca="false">InputDataA_GeneralAssumptions!AX35</f>
      </c>
      <c r="AU8" s="115" t="n">
        <f aca="false">InputDataA_GeneralAssumptions!AY35</f>
      </c>
      <c r="AV8" s="115" t="n">
        <f aca="false">InputDataA_GeneralAssumptions!AZ35</f>
      </c>
      <c r="AW8" s="115" t="n">
        <f aca="false">InputDataA_GeneralAssumptions!BA35</f>
      </c>
      <c r="AX8" s="115" t="n">
        <f aca="false">InputDataA_GeneralAssumptions!BB35</f>
      </c>
      <c r="AY8" s="115" t="n">
        <f aca="false">InputDataA_GeneralAssumptions!BC35</f>
      </c>
      <c r="AZ8" s="115" t="n">
        <f aca="false">InputDataA_GeneralAssumptions!BD35</f>
      </c>
      <c r="BA8" s="115" t="n">
        <f aca="false">InputDataA_GeneralAssumptions!BE35</f>
      </c>
      <c r="BB8" s="115" t="n">
        <f aca="false">InputDataA_GeneralAssumptions!BF35</f>
      </c>
      <c r="BC8" s="115" t="n">
        <f aca="false">InputDataA_GeneralAssumptions!BG35</f>
      </c>
      <c r="BD8" s="115" t="n">
        <f aca="false">InputDataA_GeneralAssumptions!BH35</f>
      </c>
      <c r="BE8" s="115" t="n">
        <f aca="false">InputDataA_GeneralAssumptions!BI35</f>
      </c>
      <c r="BF8" s="115" t="n">
        <f aca="false">InputDataA_GeneralAssumptions!BJ35</f>
      </c>
      <c r="BG8" s="115" t="n">
        <f aca="false">InputDataA_GeneralAssumptions!BK35</f>
      </c>
      <c r="BH8" s="115" t="n">
        <f aca="false">InputDataA_GeneralAssumptions!BL35</f>
      </c>
      <c r="BI8" s="115" t="n">
        <f aca="false">InputDataA_GeneralAssumptions!BM35</f>
      </c>
      <c r="BJ8" s="115" t="n">
        <f aca="false">InputDataA_GeneralAssumptions!BN35</f>
      </c>
      <c r="BK8" s="115" t="n">
        <f aca="false">InputDataA_GeneralAssumptions!BO35</f>
      </c>
      <c r="BL8" s="115" t="n">
        <f aca="false">InputDataA_GeneralAssumptions!BP35</f>
      </c>
      <c r="BM8" s="115" t="n">
        <f aca="false">InputDataA_GeneralAssumptions!BQ35</f>
      </c>
      <c r="BN8" s="115" t="n">
        <f aca="false">InputDataA_GeneralAssumptions!BR35</f>
      </c>
      <c r="BO8" s="115" t="n">
        <f aca="false">InputDataA_GeneralAssumptions!BS35</f>
      </c>
      <c r="BP8" s="115" t="n">
        <f aca="false">InputDataA_GeneralAssumptions!BT35</f>
      </c>
      <c r="BQ8" s="115" t="n">
        <f aca="false">InputDataA_GeneralAssumptions!BU35</f>
      </c>
      <c r="BR8" s="115" t="n">
        <f aca="false">InputDataA_GeneralAssumptions!BV35</f>
      </c>
      <c r="BS8" s="115" t="n">
        <f aca="false">InputDataA_GeneralAssumptions!BW35</f>
      </c>
    </row>
    <row r="9" customFormat="false" ht="15.75" hidden="false" customHeight="false" outlineLevel="0" collapsed="false">
      <c r="A9" s="503"/>
      <c r="B9" s="594" t="s">
        <v>1609</v>
      </c>
      <c r="C9" s="505" t="s">
        <v>185</v>
      </c>
      <c r="D9" s="138" t="s">
        <v>121</v>
      </c>
      <c r="E9" s="115" t="n">
        <f aca="false">InputDataA_GeneralAssumptions!I98</f>
      </c>
      <c r="F9" s="115" t="n">
        <f aca="false">InputDataA_GeneralAssumptions!J98</f>
      </c>
      <c r="G9" s="115" t="n">
        <f aca="false">InputDataA_GeneralAssumptions!K98</f>
      </c>
      <c r="H9" s="115" t="n">
        <f aca="false">InputDataA_GeneralAssumptions!L98</f>
      </c>
      <c r="I9" s="115" t="n">
        <f aca="false">InputDataA_GeneralAssumptions!M98</f>
      </c>
      <c r="J9" s="115" t="n">
        <f aca="false">InputDataA_GeneralAssumptions!N98</f>
      </c>
      <c r="K9" s="115" t="n">
        <f aca="false">InputDataA_GeneralAssumptions!O98</f>
      </c>
      <c r="L9" s="115" t="n">
        <f aca="false">InputDataA_GeneralAssumptions!P98</f>
      </c>
      <c r="M9" s="115" t="n">
        <f aca="false">InputDataA_GeneralAssumptions!Q98</f>
      </c>
      <c r="N9" s="115" t="n">
        <f aca="false">InputDataA_GeneralAssumptions!R98</f>
      </c>
      <c r="O9" s="115" t="n">
        <f aca="false">InputDataA_GeneralAssumptions!S98</f>
      </c>
      <c r="P9" s="115" t="n">
        <f aca="false">InputDataA_GeneralAssumptions!T98</f>
      </c>
      <c r="Q9" s="115" t="n">
        <f aca="false">InputDataA_GeneralAssumptions!U98</f>
      </c>
      <c r="R9" s="115" t="n">
        <f aca="false">InputDataA_GeneralAssumptions!V98</f>
      </c>
      <c r="S9" s="115" t="n">
        <f aca="false">InputDataA_GeneralAssumptions!W98</f>
      </c>
      <c r="T9" s="115" t="n">
        <f aca="false">InputDataA_GeneralAssumptions!X98</f>
      </c>
      <c r="U9" s="115" t="n">
        <f aca="false">InputDataA_GeneralAssumptions!Y98</f>
      </c>
      <c r="V9" s="115" t="n">
        <f aca="false">InputDataA_GeneralAssumptions!Z98</f>
      </c>
      <c r="W9" s="115" t="n">
        <f aca="false">InputDataA_GeneralAssumptions!AA98</f>
      </c>
      <c r="X9" s="115" t="n">
        <f aca="false">InputDataA_GeneralAssumptions!AB98</f>
      </c>
      <c r="Y9" s="115" t="n">
        <f aca="false">InputDataA_GeneralAssumptions!AC98</f>
      </c>
      <c r="Z9" s="115" t="n">
        <f aca="false">InputDataA_GeneralAssumptions!AD98</f>
      </c>
      <c r="AA9" s="115" t="n">
        <f aca="false">InputDataA_GeneralAssumptions!AE98</f>
      </c>
      <c r="AB9" s="115" t="n">
        <f aca="false">InputDataA_GeneralAssumptions!AF98</f>
      </c>
      <c r="AC9" s="115" t="n">
        <f aca="false">InputDataA_GeneralAssumptions!AG98</f>
      </c>
      <c r="AD9" s="115" t="n">
        <f aca="false">InputDataA_GeneralAssumptions!AH98</f>
      </c>
      <c r="AE9" s="115" t="n">
        <f aca="false">InputDataA_GeneralAssumptions!AI98</f>
      </c>
      <c r="AF9" s="115" t="n">
        <f aca="false">InputDataA_GeneralAssumptions!AJ98</f>
      </c>
      <c r="AG9" s="115" t="n">
        <f aca="false">InputDataA_GeneralAssumptions!AK98</f>
      </c>
      <c r="AH9" s="115" t="n">
        <f aca="false">InputDataA_GeneralAssumptions!AL98</f>
      </c>
      <c r="AI9" s="115" t="n">
        <f aca="false">InputDataA_GeneralAssumptions!AM98</f>
      </c>
      <c r="AJ9" s="115" t="n">
        <f aca="false">InputDataA_GeneralAssumptions!AN98</f>
      </c>
      <c r="AK9" s="115" t="str">
        <f aca="false">InputDataA_GeneralAssumptions!AO98</f>
      </c>
      <c r="AL9" s="115" t="str">
        <f aca="false">InputDataA_GeneralAssumptions!AP98</f>
      </c>
      <c r="AM9" s="115" t="str">
        <f aca="false">InputDataA_GeneralAssumptions!AQ98</f>
      </c>
      <c r="AN9" s="115" t="str">
        <f aca="false">InputDataA_GeneralAssumptions!AR98</f>
      </c>
      <c r="AO9" s="115" t="str">
        <f aca="false">InputDataA_GeneralAssumptions!AS98</f>
      </c>
      <c r="AP9" s="115" t="str">
        <f aca="false">InputDataA_GeneralAssumptions!AT98</f>
      </c>
      <c r="AQ9" s="115" t="str">
        <f aca="false">InputDataA_GeneralAssumptions!AU98</f>
      </c>
      <c r="AR9" s="115" t="str">
        <f aca="false">InputDataA_GeneralAssumptions!AV98</f>
      </c>
      <c r="AS9" s="115" t="str">
        <f aca="false">InputDataA_GeneralAssumptions!AW98</f>
      </c>
      <c r="AT9" s="115" t="str">
        <f aca="false">InputDataA_GeneralAssumptions!AX98</f>
      </c>
      <c r="AU9" s="115" t="str">
        <f aca="false">InputDataA_GeneralAssumptions!AY98</f>
      </c>
      <c r="AV9" s="115" t="str">
        <f aca="false">InputDataA_GeneralAssumptions!AZ98</f>
      </c>
      <c r="AW9" s="115" t="str">
        <f aca="false">InputDataA_GeneralAssumptions!BA98</f>
      </c>
      <c r="AX9" s="115" t="str">
        <f aca="false">InputDataA_GeneralAssumptions!BB98</f>
      </c>
      <c r="AY9" s="115" t="str">
        <f aca="false">InputDataA_GeneralAssumptions!BC98</f>
      </c>
      <c r="AZ9" s="115" t="str">
        <f aca="false">InputDataA_GeneralAssumptions!BD98</f>
      </c>
      <c r="BA9" s="115" t="str">
        <f aca="false">InputDataA_GeneralAssumptions!BE98</f>
      </c>
      <c r="BB9" s="115" t="str">
        <f aca="false">InputDataA_GeneralAssumptions!BF98</f>
      </c>
      <c r="BC9" s="115" t="str">
        <f aca="false">InputDataA_GeneralAssumptions!BG98</f>
      </c>
      <c r="BD9" s="115" t="str">
        <f aca="false">InputDataA_GeneralAssumptions!BH98</f>
      </c>
      <c r="BE9" s="115" t="str">
        <f aca="false">InputDataA_GeneralAssumptions!BI98</f>
      </c>
      <c r="BF9" s="115" t="str">
        <f aca="false">InputDataA_GeneralAssumptions!BJ98</f>
      </c>
      <c r="BG9" s="115" t="str">
        <f aca="false">InputDataA_GeneralAssumptions!BK98</f>
      </c>
      <c r="BH9" s="115" t="str">
        <f aca="false">InputDataA_GeneralAssumptions!BL98</f>
      </c>
      <c r="BI9" s="115" t="str">
        <f aca="false">InputDataA_GeneralAssumptions!BM98</f>
      </c>
      <c r="BJ9" s="115" t="str">
        <f aca="false">InputDataA_GeneralAssumptions!BN98</f>
      </c>
      <c r="BK9" s="115" t="str">
        <f aca="false">InputDataA_GeneralAssumptions!BO98</f>
      </c>
      <c r="BL9" s="115" t="str">
        <f aca="false">InputDataA_GeneralAssumptions!BP98</f>
      </c>
      <c r="BM9" s="115" t="str">
        <f aca="false">InputDataA_GeneralAssumptions!BQ98</f>
      </c>
      <c r="BN9" s="115" t="str">
        <f aca="false">InputDataA_GeneralAssumptions!BR98</f>
      </c>
      <c r="BO9" s="115" t="str">
        <f aca="false">InputDataA_GeneralAssumptions!BS98</f>
      </c>
      <c r="BP9" s="115" t="str">
        <f aca="false">InputDataA_GeneralAssumptions!BT98</f>
      </c>
      <c r="BQ9" s="115" t="str">
        <f aca="false">InputDataA_GeneralAssumptions!BU98</f>
      </c>
      <c r="BR9" s="115" t="str">
        <f aca="false">InputDataA_GeneralAssumptions!BV98</f>
      </c>
      <c r="BS9" s="115" t="str">
        <f aca="false">InputDataA_GeneralAssumptions!BW98</f>
      </c>
    </row>
    <row r="10" s="24" customFormat="true" ht="15.75" hidden="false" customHeight="false" outlineLevel="0" collapsed="false">
      <c r="A10" s="503"/>
      <c r="B10" s="594" t="s">
        <v>1609</v>
      </c>
      <c r="C10" s="505" t="s">
        <v>192</v>
      </c>
      <c r="D10" s="138" t="s">
        <v>121</v>
      </c>
      <c r="E10" s="115" t="n">
        <f aca="false">InputDataA_GeneralAssumptions!I118</f>
      </c>
      <c r="F10" s="115" t="n">
        <f aca="false">InputDataA_GeneralAssumptions!J118</f>
      </c>
      <c r="G10" s="115" t="n">
        <f aca="false">InputDataA_GeneralAssumptions!K118</f>
      </c>
      <c r="H10" s="115" t="n">
        <f aca="false">InputDataA_GeneralAssumptions!L118</f>
      </c>
      <c r="I10" s="115" t="n">
        <f aca="false">InputDataA_GeneralAssumptions!M118</f>
      </c>
      <c r="J10" s="115" t="n">
        <f aca="false">InputDataA_GeneralAssumptions!N118</f>
      </c>
      <c r="K10" s="115" t="n">
        <f aca="false">InputDataA_GeneralAssumptions!O118</f>
      </c>
      <c r="L10" s="115" t="n">
        <f aca="false">InputDataA_GeneralAssumptions!P118</f>
      </c>
      <c r="M10" s="115" t="n">
        <f aca="false">InputDataA_GeneralAssumptions!Q118</f>
      </c>
      <c r="N10" s="115" t="n">
        <f aca="false">InputDataA_GeneralAssumptions!R118</f>
      </c>
      <c r="O10" s="115" t="n">
        <f aca="false">InputDataA_GeneralAssumptions!S118</f>
      </c>
      <c r="P10" s="115" t="n">
        <f aca="false">InputDataA_GeneralAssumptions!T118</f>
      </c>
      <c r="Q10" s="115" t="n">
        <f aca="false">InputDataA_GeneralAssumptions!U118</f>
      </c>
      <c r="R10" s="115" t="n">
        <f aca="false">InputDataA_GeneralAssumptions!V118</f>
      </c>
      <c r="S10" s="115" t="n">
        <f aca="false">InputDataA_GeneralAssumptions!W118</f>
      </c>
      <c r="T10" s="115" t="n">
        <f aca="false">InputDataA_GeneralAssumptions!X118</f>
      </c>
      <c r="U10" s="115" t="n">
        <f aca="false">InputDataA_GeneralAssumptions!Y118</f>
      </c>
      <c r="V10" s="115" t="n">
        <f aca="false">InputDataA_GeneralAssumptions!Z118</f>
      </c>
      <c r="W10" s="115" t="n">
        <f aca="false">InputDataA_GeneralAssumptions!AA118</f>
      </c>
      <c r="X10" s="115" t="n">
        <f aca="false">InputDataA_GeneralAssumptions!AB118</f>
      </c>
      <c r="Y10" s="115" t="n">
        <f aca="false">InputDataA_GeneralAssumptions!AC118</f>
      </c>
      <c r="Z10" s="115" t="n">
        <f aca="false">InputDataA_GeneralAssumptions!AD118</f>
      </c>
      <c r="AA10" s="115" t="n">
        <f aca="false">InputDataA_GeneralAssumptions!AE118</f>
      </c>
      <c r="AB10" s="115" t="n">
        <f aca="false">InputDataA_GeneralAssumptions!AF118</f>
      </c>
      <c r="AC10" s="115" t="n">
        <f aca="false">InputDataA_GeneralAssumptions!AG118</f>
      </c>
      <c r="AD10" s="115" t="n">
        <f aca="false">InputDataA_GeneralAssumptions!AH118</f>
      </c>
      <c r="AE10" s="115" t="n">
        <f aca="false">InputDataA_GeneralAssumptions!AI118</f>
      </c>
      <c r="AF10" s="115" t="n">
        <f aca="false">InputDataA_GeneralAssumptions!AJ118</f>
      </c>
      <c r="AG10" s="115" t="n">
        <f aca="false">InputDataA_GeneralAssumptions!AK118</f>
      </c>
      <c r="AH10" s="115" t="n">
        <f aca="false">InputDataA_GeneralAssumptions!AL118</f>
      </c>
      <c r="AI10" s="115" t="n">
        <f aca="false">InputDataA_GeneralAssumptions!AM118</f>
      </c>
      <c r="AJ10" s="115" t="n">
        <f aca="false">InputDataA_GeneralAssumptions!AN118</f>
      </c>
      <c r="AK10" s="115" t="e">
        <f aca="false">InputDataA_GeneralAssumptions!AO118</f>
      </c>
      <c r="AL10" s="115" t="e">
        <f aca="false">InputDataA_GeneralAssumptions!AP118</f>
      </c>
      <c r="AM10" s="115" t="e">
        <f aca="false">InputDataA_GeneralAssumptions!AQ118</f>
      </c>
      <c r="AN10" s="115" t="e">
        <f aca="false">InputDataA_GeneralAssumptions!AR118</f>
      </c>
      <c r="AO10" s="115" t="e">
        <f aca="false">InputDataA_GeneralAssumptions!AS118</f>
      </c>
      <c r="AP10" s="115" t="e">
        <f aca="false">InputDataA_GeneralAssumptions!AT118</f>
      </c>
      <c r="AQ10" s="115" t="e">
        <f aca="false">InputDataA_GeneralAssumptions!AU118</f>
      </c>
      <c r="AR10" s="115" t="e">
        <f aca="false">InputDataA_GeneralAssumptions!AV118</f>
      </c>
      <c r="AS10" s="115" t="e">
        <f aca="false">InputDataA_GeneralAssumptions!AW118</f>
      </c>
      <c r="AT10" s="115" t="e">
        <f aca="false">InputDataA_GeneralAssumptions!AX118</f>
      </c>
      <c r="AU10" s="115" t="e">
        <f aca="false">InputDataA_GeneralAssumptions!AY118</f>
      </c>
      <c r="AV10" s="115" t="e">
        <f aca="false">InputDataA_GeneralAssumptions!AZ118</f>
      </c>
      <c r="AW10" s="115" t="e">
        <f aca="false">InputDataA_GeneralAssumptions!BA118</f>
      </c>
      <c r="AX10" s="115" t="e">
        <f aca="false">InputDataA_GeneralAssumptions!BB118</f>
      </c>
      <c r="AY10" s="115" t="e">
        <f aca="false">InputDataA_GeneralAssumptions!BC118</f>
      </c>
      <c r="AZ10" s="115" t="e">
        <f aca="false">InputDataA_GeneralAssumptions!BD118</f>
      </c>
      <c r="BA10" s="115" t="e">
        <f aca="false">InputDataA_GeneralAssumptions!BE118</f>
      </c>
      <c r="BB10" s="115" t="e">
        <f aca="false">InputDataA_GeneralAssumptions!BF118</f>
      </c>
      <c r="BC10" s="115" t="e">
        <f aca="false">InputDataA_GeneralAssumptions!BG118</f>
      </c>
      <c r="BD10" s="115" t="e">
        <f aca="false">InputDataA_GeneralAssumptions!BH118</f>
      </c>
      <c r="BE10" s="115" t="e">
        <f aca="false">InputDataA_GeneralAssumptions!BI118</f>
      </c>
      <c r="BF10" s="115" t="e">
        <f aca="false">InputDataA_GeneralAssumptions!BJ118</f>
      </c>
      <c r="BG10" s="115" t="e">
        <f aca="false">InputDataA_GeneralAssumptions!BK118</f>
      </c>
      <c r="BH10" s="115" t="e">
        <f aca="false">InputDataA_GeneralAssumptions!BL118</f>
      </c>
      <c r="BI10" s="115" t="e">
        <f aca="false">InputDataA_GeneralAssumptions!BM118</f>
      </c>
      <c r="BJ10" s="115" t="e">
        <f aca="false">InputDataA_GeneralAssumptions!BN118</f>
      </c>
      <c r="BK10" s="115" t="e">
        <f aca="false">InputDataA_GeneralAssumptions!BO118</f>
      </c>
      <c r="BL10" s="115" t="e">
        <f aca="false">InputDataA_GeneralAssumptions!BP118</f>
      </c>
      <c r="BM10" s="115" t="e">
        <f aca="false">InputDataA_GeneralAssumptions!BQ118</f>
      </c>
      <c r="BN10" s="115" t="e">
        <f aca="false">InputDataA_GeneralAssumptions!BR118</f>
      </c>
      <c r="BO10" s="115" t="e">
        <f aca="false">InputDataA_GeneralAssumptions!BS118</f>
      </c>
      <c r="BP10" s="115" t="e">
        <f aca="false">InputDataA_GeneralAssumptions!BT118</f>
      </c>
      <c r="BQ10" s="115" t="e">
        <f aca="false">InputDataA_GeneralAssumptions!BU118</f>
      </c>
      <c r="BR10" s="115" t="e">
        <f aca="false">InputDataA_GeneralAssumptions!BV118</f>
      </c>
      <c r="BS10" s="115" t="e">
        <f aca="false">InputDataA_GeneralAssumptions!BW118</f>
      </c>
    </row>
    <row r="11" s="24" customFormat="true" ht="15.75" hidden="false" customHeight="false" outlineLevel="0" collapsed="false">
      <c r="A11" s="503"/>
      <c r="B11" s="594" t="s">
        <v>1609</v>
      </c>
      <c r="C11" s="505" t="s">
        <v>193</v>
      </c>
      <c r="D11" s="138" t="s">
        <v>121</v>
      </c>
      <c r="E11" s="115" t="n">
        <f aca="false">InputDataA_GeneralAssumptions!I122</f>
      </c>
      <c r="F11" s="115" t="n">
        <f aca="false">InputDataA_GeneralAssumptions!J122</f>
      </c>
      <c r="G11" s="115" t="n">
        <f aca="false">InputDataA_GeneralAssumptions!K122</f>
      </c>
      <c r="H11" s="115" t="n">
        <f aca="false">InputDataA_GeneralAssumptions!L122</f>
      </c>
      <c r="I11" s="115" t="n">
        <f aca="false">InputDataA_GeneralAssumptions!M122</f>
      </c>
      <c r="J11" s="115" t="n">
        <f aca="false">InputDataA_GeneralAssumptions!N122</f>
      </c>
      <c r="K11" s="115" t="n">
        <f aca="false">InputDataA_GeneralAssumptions!O122</f>
      </c>
      <c r="L11" s="115" t="n">
        <f aca="false">InputDataA_GeneralAssumptions!P122</f>
      </c>
      <c r="M11" s="115" t="n">
        <f aca="false">InputDataA_GeneralAssumptions!Q122</f>
      </c>
      <c r="N11" s="115" t="n">
        <f aca="false">InputDataA_GeneralAssumptions!R122</f>
      </c>
      <c r="O11" s="115" t="n">
        <f aca="false">InputDataA_GeneralAssumptions!S122</f>
      </c>
      <c r="P11" s="115" t="n">
        <f aca="false">InputDataA_GeneralAssumptions!T122</f>
      </c>
      <c r="Q11" s="115" t="n">
        <f aca="false">InputDataA_GeneralAssumptions!U122</f>
      </c>
      <c r="R11" s="115" t="n">
        <f aca="false">InputDataA_GeneralAssumptions!V122</f>
      </c>
      <c r="S11" s="115" t="n">
        <f aca="false">InputDataA_GeneralAssumptions!W122</f>
      </c>
      <c r="T11" s="115" t="n">
        <f aca="false">InputDataA_GeneralAssumptions!X122</f>
      </c>
      <c r="U11" s="115" t="n">
        <f aca="false">InputDataA_GeneralAssumptions!Y122</f>
      </c>
      <c r="V11" s="115" t="n">
        <f aca="false">InputDataA_GeneralAssumptions!Z122</f>
      </c>
      <c r="W11" s="115" t="n">
        <f aca="false">InputDataA_GeneralAssumptions!AA122</f>
      </c>
      <c r="X11" s="115" t="n">
        <f aca="false">InputDataA_GeneralAssumptions!AB122</f>
      </c>
      <c r="Y11" s="115" t="n">
        <f aca="false">InputDataA_GeneralAssumptions!AC122</f>
      </c>
      <c r="Z11" s="115" t="n">
        <f aca="false">InputDataA_GeneralAssumptions!AD122</f>
      </c>
      <c r="AA11" s="115" t="n">
        <f aca="false">InputDataA_GeneralAssumptions!AE122</f>
      </c>
      <c r="AB11" s="115" t="n">
        <f aca="false">InputDataA_GeneralAssumptions!AF122</f>
      </c>
      <c r="AC11" s="115" t="n">
        <f aca="false">InputDataA_GeneralAssumptions!AG122</f>
      </c>
      <c r="AD11" s="115" t="n">
        <f aca="false">InputDataA_GeneralAssumptions!AH122</f>
      </c>
      <c r="AE11" s="115" t="n">
        <f aca="false">InputDataA_GeneralAssumptions!AI122</f>
      </c>
      <c r="AF11" s="115" t="n">
        <f aca="false">InputDataA_GeneralAssumptions!AJ122</f>
      </c>
      <c r="AG11" s="115" t="n">
        <f aca="false">InputDataA_GeneralAssumptions!AK122</f>
      </c>
      <c r="AH11" s="115" t="n">
        <f aca="false">InputDataA_GeneralAssumptions!AL122</f>
      </c>
      <c r="AI11" s="115" t="n">
        <f aca="false">InputDataA_GeneralAssumptions!AM122</f>
      </c>
      <c r="AJ11" s="115" t="n">
        <f aca="false">InputDataA_GeneralAssumptions!AN122</f>
      </c>
      <c r="AK11" s="115" t="e">
        <f aca="false">InputDataA_GeneralAssumptions!AO122</f>
      </c>
      <c r="AL11" s="115" t="e">
        <f aca="false">InputDataA_GeneralAssumptions!AP122</f>
      </c>
      <c r="AM11" s="115" t="e">
        <f aca="false">InputDataA_GeneralAssumptions!AQ122</f>
      </c>
      <c r="AN11" s="115" t="e">
        <f aca="false">InputDataA_GeneralAssumptions!AR122</f>
      </c>
      <c r="AO11" s="115" t="e">
        <f aca="false">InputDataA_GeneralAssumptions!AS122</f>
      </c>
      <c r="AP11" s="115" t="e">
        <f aca="false">InputDataA_GeneralAssumptions!AT122</f>
      </c>
      <c r="AQ11" s="115" t="e">
        <f aca="false">InputDataA_GeneralAssumptions!AU122</f>
      </c>
      <c r="AR11" s="115" t="e">
        <f aca="false">InputDataA_GeneralAssumptions!AV122</f>
      </c>
      <c r="AS11" s="115" t="e">
        <f aca="false">InputDataA_GeneralAssumptions!AW122</f>
      </c>
      <c r="AT11" s="115" t="e">
        <f aca="false">InputDataA_GeneralAssumptions!AX122</f>
      </c>
      <c r="AU11" s="115" t="e">
        <f aca="false">InputDataA_GeneralAssumptions!AY122</f>
      </c>
      <c r="AV11" s="115" t="e">
        <f aca="false">InputDataA_GeneralAssumptions!AZ122</f>
      </c>
      <c r="AW11" s="115" t="e">
        <f aca="false">InputDataA_GeneralAssumptions!BA122</f>
      </c>
      <c r="AX11" s="115" t="e">
        <f aca="false">InputDataA_GeneralAssumptions!BB122</f>
      </c>
      <c r="AY11" s="115" t="e">
        <f aca="false">InputDataA_GeneralAssumptions!BC122</f>
      </c>
      <c r="AZ11" s="115" t="e">
        <f aca="false">InputDataA_GeneralAssumptions!BD122</f>
      </c>
      <c r="BA11" s="115" t="e">
        <f aca="false">InputDataA_GeneralAssumptions!BE122</f>
      </c>
      <c r="BB11" s="115" t="e">
        <f aca="false">InputDataA_GeneralAssumptions!BF122</f>
      </c>
      <c r="BC11" s="115" t="e">
        <f aca="false">InputDataA_GeneralAssumptions!BG122</f>
      </c>
      <c r="BD11" s="115" t="e">
        <f aca="false">InputDataA_GeneralAssumptions!BH122</f>
      </c>
      <c r="BE11" s="115" t="e">
        <f aca="false">InputDataA_GeneralAssumptions!BI122</f>
      </c>
      <c r="BF11" s="115" t="e">
        <f aca="false">InputDataA_GeneralAssumptions!BJ122</f>
      </c>
      <c r="BG11" s="115" t="e">
        <f aca="false">InputDataA_GeneralAssumptions!BK122</f>
      </c>
      <c r="BH11" s="115" t="e">
        <f aca="false">InputDataA_GeneralAssumptions!BL122</f>
      </c>
      <c r="BI11" s="115" t="e">
        <f aca="false">InputDataA_GeneralAssumptions!BM122</f>
      </c>
      <c r="BJ11" s="115" t="e">
        <f aca="false">InputDataA_GeneralAssumptions!BN122</f>
      </c>
      <c r="BK11" s="115" t="e">
        <f aca="false">InputDataA_GeneralAssumptions!BO122</f>
      </c>
      <c r="BL11" s="115" t="e">
        <f aca="false">InputDataA_GeneralAssumptions!BP122</f>
      </c>
      <c r="BM11" s="115" t="e">
        <f aca="false">InputDataA_GeneralAssumptions!BQ122</f>
      </c>
      <c r="BN11" s="115" t="e">
        <f aca="false">InputDataA_GeneralAssumptions!BR122</f>
      </c>
      <c r="BO11" s="115" t="e">
        <f aca="false">InputDataA_GeneralAssumptions!BS122</f>
      </c>
      <c r="BP11" s="115" t="e">
        <f aca="false">InputDataA_GeneralAssumptions!BT122</f>
      </c>
      <c r="BQ11" s="115" t="e">
        <f aca="false">InputDataA_GeneralAssumptions!BU122</f>
      </c>
      <c r="BR11" s="115" t="e">
        <f aca="false">InputDataA_GeneralAssumptions!BV122</f>
      </c>
      <c r="BS11" s="115" t="e">
        <f aca="false">InputDataA_GeneralAssumptions!BW122</f>
      </c>
    </row>
    <row r="12" customFormat="false" ht="15.75" hidden="false" customHeight="false" outlineLevel="0" collapsed="false">
      <c r="A12" s="503"/>
      <c r="B12" s="594" t="s">
        <v>1609</v>
      </c>
      <c r="C12" s="505" t="s">
        <v>1601</v>
      </c>
      <c r="D12" s="138" t="s">
        <v>100</v>
      </c>
      <c r="E12" s="115" t="str">
        <f aca="false">InputDataA_GeneralAssumptions!I80</f>
      </c>
      <c r="F12" s="115" t="str">
        <f aca="false">InputDataA_GeneralAssumptions!J80</f>
      </c>
      <c r="G12" s="115" t="str">
        <f aca="false">InputDataA_GeneralAssumptions!K80</f>
      </c>
      <c r="H12" s="115" t="str">
        <f aca="false">InputDataA_GeneralAssumptions!L80</f>
      </c>
      <c r="I12" s="115" t="str">
        <f aca="false">InputDataA_GeneralAssumptions!M80</f>
      </c>
      <c r="J12" s="115" t="str">
        <f aca="false">InputDataA_GeneralAssumptions!N80</f>
      </c>
      <c r="K12" s="115" t="str">
        <f aca="false">InputDataA_GeneralAssumptions!O80</f>
      </c>
      <c r="L12" s="115" t="str">
        <f aca="false">InputDataA_GeneralAssumptions!P80</f>
      </c>
      <c r="M12" s="115" t="str">
        <f aca="false">InputDataA_GeneralAssumptions!Q80</f>
      </c>
      <c r="N12" s="115" t="str">
        <f aca="false">InputDataA_GeneralAssumptions!R80</f>
      </c>
      <c r="O12" s="115" t="str">
        <f aca="false">InputDataA_GeneralAssumptions!S80</f>
      </c>
      <c r="P12" s="115" t="str">
        <f aca="false">InputDataA_GeneralAssumptions!T80</f>
      </c>
      <c r="Q12" s="115" t="str">
        <f aca="false">InputDataA_GeneralAssumptions!U80</f>
      </c>
      <c r="R12" s="115" t="str">
        <f aca="false">InputDataA_GeneralAssumptions!V80</f>
      </c>
      <c r="S12" s="115" t="str">
        <f aca="false">InputDataA_GeneralAssumptions!W80</f>
      </c>
      <c r="T12" s="115" t="str">
        <f aca="false">InputDataA_GeneralAssumptions!X80</f>
      </c>
      <c r="U12" s="115" t="str">
        <f aca="false">InputDataA_GeneralAssumptions!Y80</f>
      </c>
      <c r="V12" s="115" t="str">
        <f aca="false">InputDataA_GeneralAssumptions!Z80</f>
      </c>
      <c r="W12" s="115" t="str">
        <f aca="false">InputDataA_GeneralAssumptions!AA80</f>
      </c>
      <c r="X12" s="115" t="str">
        <f aca="false">InputDataA_GeneralAssumptions!AB80</f>
      </c>
      <c r="Y12" s="115" t="str">
        <f aca="false">InputDataA_GeneralAssumptions!AC80</f>
      </c>
      <c r="Z12" s="115" t="str">
        <f aca="false">InputDataA_GeneralAssumptions!AD80</f>
      </c>
      <c r="AA12" s="115" t="str">
        <f aca="false">InputDataA_GeneralAssumptions!AE80</f>
      </c>
      <c r="AB12" s="115" t="str">
        <f aca="false">InputDataA_GeneralAssumptions!AF80</f>
      </c>
      <c r="AC12" s="115" t="str">
        <f aca="false">InputDataA_GeneralAssumptions!AG80</f>
      </c>
      <c r="AD12" s="115" t="str">
        <f aca="false">InputDataA_GeneralAssumptions!AH80</f>
      </c>
      <c r="AE12" s="115" t="str">
        <f aca="false">InputDataA_GeneralAssumptions!AI80</f>
      </c>
      <c r="AF12" s="115" t="str">
        <f aca="false">InputDataA_GeneralAssumptions!AJ80</f>
      </c>
      <c r="AG12" s="115" t="str">
        <f aca="false">InputDataA_GeneralAssumptions!AK80</f>
      </c>
      <c r="AH12" s="115" t="str">
        <f aca="false">InputDataA_GeneralAssumptions!AL80</f>
      </c>
      <c r="AI12" s="115" t="str">
        <f aca="false">InputDataA_GeneralAssumptions!AM80</f>
      </c>
      <c r="AJ12" s="115" t="str">
        <f aca="false">InputDataA_GeneralAssumptions!AN80</f>
      </c>
      <c r="AK12" s="115" t="str">
        <f aca="false">InputDataA_GeneralAssumptions!AO80</f>
      </c>
      <c r="AL12" s="115" t="str">
        <f aca="false">InputDataA_GeneralAssumptions!AP80</f>
      </c>
      <c r="AM12" s="115" t="str">
        <f aca="false">InputDataA_GeneralAssumptions!AQ80</f>
      </c>
      <c r="AN12" s="115" t="str">
        <f aca="false">InputDataA_GeneralAssumptions!AR80</f>
      </c>
      <c r="AO12" s="115" t="str">
        <f aca="false">InputDataA_GeneralAssumptions!AS80</f>
      </c>
      <c r="AP12" s="115" t="str">
        <f aca="false">InputDataA_GeneralAssumptions!AT80</f>
      </c>
      <c r="AQ12" s="115" t="str">
        <f aca="false">InputDataA_GeneralAssumptions!AU80</f>
      </c>
      <c r="AR12" s="115" t="str">
        <f aca="false">InputDataA_GeneralAssumptions!AV80</f>
      </c>
      <c r="AS12" s="115" t="str">
        <f aca="false">InputDataA_GeneralAssumptions!AW80</f>
      </c>
      <c r="AT12" s="115" t="str">
        <f aca="false">InputDataA_GeneralAssumptions!AX80</f>
      </c>
      <c r="AU12" s="115" t="str">
        <f aca="false">InputDataA_GeneralAssumptions!AY80</f>
      </c>
      <c r="AV12" s="115" t="str">
        <f aca="false">InputDataA_GeneralAssumptions!AZ80</f>
      </c>
      <c r="AW12" s="115" t="str">
        <f aca="false">InputDataA_GeneralAssumptions!BA80</f>
      </c>
      <c r="AX12" s="115" t="str">
        <f aca="false">InputDataA_GeneralAssumptions!BB80</f>
      </c>
      <c r="AY12" s="115" t="str">
        <f aca="false">InputDataA_GeneralAssumptions!BC80</f>
      </c>
      <c r="AZ12" s="115" t="str">
        <f aca="false">InputDataA_GeneralAssumptions!BD80</f>
      </c>
      <c r="BA12" s="115" t="str">
        <f aca="false">InputDataA_GeneralAssumptions!BE80</f>
      </c>
      <c r="BB12" s="115" t="str">
        <f aca="false">InputDataA_GeneralAssumptions!BF80</f>
      </c>
      <c r="BC12" s="115" t="str">
        <f aca="false">InputDataA_GeneralAssumptions!BG80</f>
      </c>
      <c r="BD12" s="115" t="str">
        <f aca="false">InputDataA_GeneralAssumptions!BH80</f>
      </c>
      <c r="BE12" s="115" t="str">
        <f aca="false">InputDataA_GeneralAssumptions!BI80</f>
      </c>
      <c r="BF12" s="115" t="str">
        <f aca="false">InputDataA_GeneralAssumptions!BJ80</f>
      </c>
      <c r="BG12" s="115" t="str">
        <f aca="false">InputDataA_GeneralAssumptions!BK80</f>
      </c>
      <c r="BH12" s="115" t="str">
        <f aca="false">InputDataA_GeneralAssumptions!BL80</f>
      </c>
      <c r="BI12" s="115" t="str">
        <f aca="false">InputDataA_GeneralAssumptions!BM80</f>
      </c>
      <c r="BJ12" s="115" t="str">
        <f aca="false">InputDataA_GeneralAssumptions!BN80</f>
      </c>
      <c r="BK12" s="115" t="str">
        <f aca="false">InputDataA_GeneralAssumptions!BO80</f>
      </c>
      <c r="BL12" s="115" t="str">
        <f aca="false">InputDataA_GeneralAssumptions!BP80</f>
      </c>
      <c r="BM12" s="115" t="str">
        <f aca="false">InputDataA_GeneralAssumptions!BQ80</f>
      </c>
      <c r="BN12" s="115" t="str">
        <f aca="false">InputDataA_GeneralAssumptions!BR80</f>
      </c>
      <c r="BO12" s="115" t="str">
        <f aca="false">InputDataA_GeneralAssumptions!BS80</f>
      </c>
      <c r="BP12" s="115" t="str">
        <f aca="false">InputDataA_GeneralAssumptions!BT80</f>
      </c>
      <c r="BQ12" s="115" t="str">
        <f aca="false">InputDataA_GeneralAssumptions!BU80</f>
      </c>
      <c r="BR12" s="115" t="str">
        <f aca="false">InputDataA_GeneralAssumptions!BV80</f>
      </c>
      <c r="BS12" s="115" t="str">
        <f aca="false">InputDataA_GeneralAssumptions!BW80</f>
      </c>
    </row>
    <row r="13" customFormat="false" ht="15.75" hidden="false" customHeight="false" outlineLevel="0" collapsed="false">
      <c r="A13" s="503"/>
      <c r="B13" s="594" t="s">
        <v>1609</v>
      </c>
      <c r="C13" s="505" t="s">
        <v>1602</v>
      </c>
      <c r="D13" s="138" t="s">
        <v>121</v>
      </c>
      <c r="E13" s="115" t="n">
        <f aca="false">InputDataA_GeneralAssumptions!I89</f>
      </c>
      <c r="F13" s="115" t="n">
        <f aca="false">InputDataA_GeneralAssumptions!J89</f>
      </c>
      <c r="G13" s="115" t="n">
        <f aca="false">InputDataA_GeneralAssumptions!K89</f>
      </c>
      <c r="H13" s="115" t="n">
        <f aca="false">InputDataA_GeneralAssumptions!L89</f>
      </c>
      <c r="I13" s="115" t="n">
        <f aca="false">InputDataA_GeneralAssumptions!M89</f>
      </c>
      <c r="J13" s="115" t="n">
        <f aca="false">InputDataA_GeneralAssumptions!N89</f>
      </c>
      <c r="K13" s="115" t="n">
        <f aca="false">InputDataA_GeneralAssumptions!O89</f>
      </c>
      <c r="L13" s="115" t="n">
        <f aca="false">InputDataA_GeneralAssumptions!P89</f>
      </c>
      <c r="M13" s="115" t="n">
        <f aca="false">InputDataA_GeneralAssumptions!Q89</f>
      </c>
      <c r="N13" s="115" t="n">
        <f aca="false">InputDataA_GeneralAssumptions!R89</f>
      </c>
      <c r="O13" s="115" t="n">
        <f aca="false">InputDataA_GeneralAssumptions!S89</f>
      </c>
      <c r="P13" s="115" t="n">
        <f aca="false">InputDataA_GeneralAssumptions!T89</f>
      </c>
      <c r="Q13" s="115" t="n">
        <f aca="false">InputDataA_GeneralAssumptions!U89</f>
      </c>
      <c r="R13" s="115" t="n">
        <f aca="false">InputDataA_GeneralAssumptions!V89</f>
      </c>
      <c r="S13" s="115" t="n">
        <f aca="false">InputDataA_GeneralAssumptions!W89</f>
      </c>
      <c r="T13" s="115" t="n">
        <f aca="false">InputDataA_GeneralAssumptions!X89</f>
      </c>
      <c r="U13" s="115" t="n">
        <f aca="false">InputDataA_GeneralAssumptions!Y89</f>
      </c>
      <c r="V13" s="115" t="n">
        <f aca="false">InputDataA_GeneralAssumptions!Z89</f>
      </c>
      <c r="W13" s="115" t="n">
        <f aca="false">InputDataA_GeneralAssumptions!AA89</f>
      </c>
      <c r="X13" s="115" t="n">
        <f aca="false">InputDataA_GeneralAssumptions!AB89</f>
      </c>
      <c r="Y13" s="115" t="n">
        <f aca="false">InputDataA_GeneralAssumptions!AC89</f>
      </c>
      <c r="Z13" s="115" t="n">
        <f aca="false">InputDataA_GeneralAssumptions!AD89</f>
      </c>
      <c r="AA13" s="115" t="n">
        <f aca="false">InputDataA_GeneralAssumptions!AE89</f>
      </c>
      <c r="AB13" s="115" t="n">
        <f aca="false">InputDataA_GeneralAssumptions!AF89</f>
      </c>
      <c r="AC13" s="115" t="n">
        <f aca="false">InputDataA_GeneralAssumptions!AG89</f>
      </c>
      <c r="AD13" s="115" t="n">
        <f aca="false">InputDataA_GeneralAssumptions!AH89</f>
      </c>
      <c r="AE13" s="115" t="n">
        <f aca="false">InputDataA_GeneralAssumptions!AI89</f>
      </c>
      <c r="AF13" s="115" t="n">
        <f aca="false">InputDataA_GeneralAssumptions!AJ89</f>
      </c>
      <c r="AG13" s="115" t="n">
        <f aca="false">InputDataA_GeneralAssumptions!AK89</f>
      </c>
      <c r="AH13" s="115" t="n">
        <f aca="false">InputDataA_GeneralAssumptions!AL89</f>
      </c>
      <c r="AI13" s="115" t="n">
        <f aca="false">InputDataA_GeneralAssumptions!AM89</f>
      </c>
      <c r="AJ13" s="115" t="n">
        <f aca="false">InputDataA_GeneralAssumptions!AN89</f>
      </c>
      <c r="AK13" s="115" t="n">
        <f aca="false">InputDataA_GeneralAssumptions!AO89</f>
      </c>
      <c r="AL13" s="115" t="n">
        <f aca="false">InputDataA_GeneralAssumptions!AP89</f>
      </c>
      <c r="AM13" s="115" t="n">
        <f aca="false">InputDataA_GeneralAssumptions!AQ89</f>
      </c>
      <c r="AN13" s="115" t="n">
        <f aca="false">InputDataA_GeneralAssumptions!AR89</f>
      </c>
      <c r="AO13" s="115" t="n">
        <f aca="false">InputDataA_GeneralAssumptions!AS89</f>
      </c>
      <c r="AP13" s="115" t="n">
        <f aca="false">InputDataA_GeneralAssumptions!AT89</f>
      </c>
      <c r="AQ13" s="115" t="n">
        <f aca="false">InputDataA_GeneralAssumptions!AU89</f>
      </c>
      <c r="AR13" s="115" t="n">
        <f aca="false">InputDataA_GeneralAssumptions!AV89</f>
      </c>
      <c r="AS13" s="115" t="n">
        <f aca="false">InputDataA_GeneralAssumptions!AW89</f>
      </c>
      <c r="AT13" s="115" t="n">
        <f aca="false">InputDataA_GeneralAssumptions!AX89</f>
      </c>
      <c r="AU13" s="115" t="n">
        <f aca="false">InputDataA_GeneralAssumptions!AY89</f>
      </c>
      <c r="AV13" s="115" t="n">
        <f aca="false">InputDataA_GeneralAssumptions!AZ89</f>
      </c>
      <c r="AW13" s="115" t="n">
        <f aca="false">InputDataA_GeneralAssumptions!BA89</f>
      </c>
      <c r="AX13" s="115" t="n">
        <f aca="false">InputDataA_GeneralAssumptions!BB89</f>
      </c>
      <c r="AY13" s="115" t="n">
        <f aca="false">InputDataA_GeneralAssumptions!BC89</f>
      </c>
      <c r="AZ13" s="115" t="n">
        <f aca="false">InputDataA_GeneralAssumptions!BD89</f>
      </c>
      <c r="BA13" s="115" t="n">
        <f aca="false">InputDataA_GeneralAssumptions!BE89</f>
      </c>
      <c r="BB13" s="115" t="n">
        <f aca="false">InputDataA_GeneralAssumptions!BF89</f>
      </c>
      <c r="BC13" s="115" t="n">
        <f aca="false">InputDataA_GeneralAssumptions!BG89</f>
      </c>
      <c r="BD13" s="115" t="n">
        <f aca="false">InputDataA_GeneralAssumptions!BH89</f>
      </c>
      <c r="BE13" s="115" t="n">
        <f aca="false">InputDataA_GeneralAssumptions!BI89</f>
      </c>
      <c r="BF13" s="115" t="n">
        <f aca="false">InputDataA_GeneralAssumptions!BJ89</f>
      </c>
      <c r="BG13" s="115" t="n">
        <f aca="false">InputDataA_GeneralAssumptions!BK89</f>
      </c>
      <c r="BH13" s="115" t="n">
        <f aca="false">InputDataA_GeneralAssumptions!BL89</f>
      </c>
      <c r="BI13" s="115" t="n">
        <f aca="false">InputDataA_GeneralAssumptions!BM89</f>
      </c>
      <c r="BJ13" s="115" t="n">
        <f aca="false">InputDataA_GeneralAssumptions!BN89</f>
      </c>
      <c r="BK13" s="115" t="n">
        <f aca="false">InputDataA_GeneralAssumptions!BO89</f>
      </c>
      <c r="BL13" s="115" t="n">
        <f aca="false">InputDataA_GeneralAssumptions!BP89</f>
      </c>
      <c r="BM13" s="115" t="n">
        <f aca="false">InputDataA_GeneralAssumptions!BQ89</f>
      </c>
      <c r="BN13" s="115" t="n">
        <f aca="false">InputDataA_GeneralAssumptions!BR89</f>
      </c>
      <c r="BO13" s="115" t="n">
        <f aca="false">InputDataA_GeneralAssumptions!BS89</f>
      </c>
      <c r="BP13" s="115" t="n">
        <f aca="false">InputDataA_GeneralAssumptions!BT89</f>
      </c>
      <c r="BQ13" s="115" t="n">
        <f aca="false">InputDataA_GeneralAssumptions!BU89</f>
      </c>
      <c r="BR13" s="115" t="n">
        <f aca="false">InputDataA_GeneralAssumptions!BV89</f>
      </c>
      <c r="BS13" s="115" t="n">
        <f aca="false">InputDataA_GeneralAssumptions!BW89</f>
      </c>
    </row>
    <row r="14" customFormat="false" ht="15.75" hidden="false" customHeight="false" outlineLevel="0" collapsed="false">
      <c r="A14" s="503"/>
      <c r="B14" s="594" t="s">
        <v>1609</v>
      </c>
      <c r="C14" s="508" t="s">
        <v>160</v>
      </c>
      <c r="D14" s="112" t="s">
        <v>100</v>
      </c>
      <c r="E14" s="26" t="n">
        <f aca="false">InputDataA_GeneralAssumptions!I$70</f>
      </c>
      <c r="F14" s="26" t="n">
        <f aca="false">InputDataA_GeneralAssumptions!J$70</f>
      </c>
      <c r="G14" s="26" t="n">
        <f aca="false">InputDataA_GeneralAssumptions!K$70</f>
      </c>
      <c r="H14" s="26" t="n">
        <f aca="false">InputDataA_GeneralAssumptions!L$70</f>
      </c>
      <c r="I14" s="26" t="n">
        <f aca="false">InputDataA_GeneralAssumptions!M$70</f>
      </c>
      <c r="J14" s="26" t="n">
        <f aca="false">InputDataA_GeneralAssumptions!N$70</f>
      </c>
      <c r="K14" s="26" t="n">
        <f aca="false">InputDataA_GeneralAssumptions!O$70</f>
      </c>
      <c r="L14" s="26" t="n">
        <f aca="false">InputDataA_GeneralAssumptions!P$70</f>
      </c>
      <c r="M14" s="26" t="n">
        <f aca="false">InputDataA_GeneralAssumptions!Q$70</f>
      </c>
      <c r="N14" s="26" t="n">
        <f aca="false">InputDataA_GeneralAssumptions!R$70</f>
      </c>
      <c r="O14" s="26" t="n">
        <f aca="false">InputDataA_GeneralAssumptions!S$70</f>
      </c>
      <c r="P14" s="26" t="n">
        <f aca="false">InputDataA_GeneralAssumptions!T$70</f>
      </c>
      <c r="Q14" s="26" t="n">
        <f aca="false">InputDataA_GeneralAssumptions!U$70</f>
      </c>
      <c r="R14" s="26" t="n">
        <f aca="false">InputDataA_GeneralAssumptions!V$70</f>
      </c>
      <c r="S14" s="26" t="n">
        <f aca="false">InputDataA_GeneralAssumptions!W$70</f>
      </c>
      <c r="T14" s="26" t="n">
        <f aca="false">InputDataA_GeneralAssumptions!X$70</f>
      </c>
      <c r="U14" s="26" t="n">
        <f aca="false">InputDataA_GeneralAssumptions!Y$70</f>
      </c>
      <c r="V14" s="26" t="n">
        <f aca="false">InputDataA_GeneralAssumptions!Z$70</f>
      </c>
      <c r="W14" s="26" t="n">
        <f aca="false">InputDataA_GeneralAssumptions!AA$70</f>
      </c>
      <c r="X14" s="26" t="n">
        <f aca="false">InputDataA_GeneralAssumptions!AB$70</f>
      </c>
      <c r="Y14" s="26" t="n">
        <f aca="false">InputDataA_GeneralAssumptions!AC$70</f>
      </c>
      <c r="Z14" s="26" t="n">
        <f aca="false">InputDataA_GeneralAssumptions!AD$70</f>
      </c>
      <c r="AA14" s="26" t="n">
        <f aca="false">InputDataA_GeneralAssumptions!AE$70</f>
      </c>
      <c r="AB14" s="26" t="n">
        <f aca="false">InputDataA_GeneralAssumptions!AF$70</f>
      </c>
      <c r="AC14" s="26" t="n">
        <f aca="false">InputDataA_GeneralAssumptions!AG$70</f>
      </c>
      <c r="AD14" s="26" t="n">
        <f aca="false">InputDataA_GeneralAssumptions!AH$70</f>
      </c>
      <c r="AE14" s="26" t="n">
        <f aca="false">InputDataA_GeneralAssumptions!AI$70</f>
      </c>
      <c r="AF14" s="26" t="n">
        <f aca="false">InputDataA_GeneralAssumptions!AJ$70</f>
      </c>
      <c r="AG14" s="26" t="n">
        <f aca="false">InputDataA_GeneralAssumptions!AK$70</f>
      </c>
      <c r="AH14" s="26" t="n">
        <f aca="false">InputDataA_GeneralAssumptions!AL$70</f>
      </c>
      <c r="AI14" s="26" t="n">
        <f aca="false">InputDataA_GeneralAssumptions!AM$70</f>
      </c>
      <c r="AJ14" s="26" t="n">
        <f aca="false">InputDataA_GeneralAssumptions!AN$70</f>
      </c>
      <c r="AK14" s="26" t="n">
        <f aca="false">InputDataA_GeneralAssumptions!AO$70</f>
      </c>
      <c r="AL14" s="26" t="n">
        <f aca="false">InputDataA_GeneralAssumptions!AP$70</f>
      </c>
      <c r="AM14" s="26" t="n">
        <f aca="false">InputDataA_GeneralAssumptions!AQ$70</f>
      </c>
      <c r="AN14" s="26" t="n">
        <f aca="false">InputDataA_GeneralAssumptions!AR$70</f>
      </c>
      <c r="AO14" s="26" t="n">
        <f aca="false">InputDataA_GeneralAssumptions!AS$70</f>
      </c>
      <c r="AP14" s="26" t="n">
        <f aca="false">InputDataA_GeneralAssumptions!AT$70</f>
      </c>
      <c r="AQ14" s="26" t="n">
        <f aca="false">InputDataA_GeneralAssumptions!AU$70</f>
      </c>
      <c r="AR14" s="26" t="n">
        <f aca="false">InputDataA_GeneralAssumptions!AV$70</f>
      </c>
      <c r="AS14" s="26" t="n">
        <f aca="false">InputDataA_GeneralAssumptions!AW$70</f>
      </c>
      <c r="AT14" s="26" t="n">
        <f aca="false">InputDataA_GeneralAssumptions!AX$70</f>
      </c>
      <c r="AU14" s="26" t="n">
        <f aca="false">InputDataA_GeneralAssumptions!AY$70</f>
      </c>
      <c r="AV14" s="26" t="n">
        <f aca="false">InputDataA_GeneralAssumptions!AZ$70</f>
      </c>
      <c r="AW14" s="26" t="n">
        <f aca="false">InputDataA_GeneralAssumptions!BA$70</f>
      </c>
      <c r="AX14" s="26" t="n">
        <f aca="false">InputDataA_GeneralAssumptions!BB$70</f>
      </c>
      <c r="AY14" s="26" t="n">
        <f aca="false">InputDataA_GeneralAssumptions!BC$70</f>
      </c>
      <c r="AZ14" s="26" t="n">
        <f aca="false">InputDataA_GeneralAssumptions!BD$70</f>
      </c>
      <c r="BA14" s="26" t="n">
        <f aca="false">InputDataA_GeneralAssumptions!BE$70</f>
      </c>
      <c r="BB14" s="26" t="n">
        <f aca="false">InputDataA_GeneralAssumptions!BF$70</f>
      </c>
      <c r="BC14" s="26" t="n">
        <f aca="false">InputDataA_GeneralAssumptions!BG$70</f>
      </c>
      <c r="BD14" s="26" t="n">
        <f aca="false">InputDataA_GeneralAssumptions!BH$70</f>
      </c>
      <c r="BE14" s="26" t="n">
        <f aca="false">InputDataA_GeneralAssumptions!BI$70</f>
      </c>
      <c r="BF14" s="26" t="n">
        <f aca="false">InputDataA_GeneralAssumptions!BJ$70</f>
      </c>
      <c r="BG14" s="26" t="n">
        <f aca="false">InputDataA_GeneralAssumptions!BK$70</f>
      </c>
      <c r="BH14" s="26" t="n">
        <f aca="false">InputDataA_GeneralAssumptions!BL$70</f>
      </c>
      <c r="BI14" s="26" t="n">
        <f aca="false">InputDataA_GeneralAssumptions!BM$70</f>
      </c>
      <c r="BJ14" s="26" t="n">
        <f aca="false">InputDataA_GeneralAssumptions!BN$70</f>
      </c>
      <c r="BK14" s="26" t="n">
        <f aca="false">InputDataA_GeneralAssumptions!BO$70</f>
      </c>
      <c r="BL14" s="26" t="n">
        <f aca="false">InputDataA_GeneralAssumptions!BP$70</f>
      </c>
      <c r="BM14" s="26" t="n">
        <f aca="false">InputDataA_GeneralAssumptions!BQ$70</f>
      </c>
      <c r="BN14" s="26" t="n">
        <f aca="false">InputDataA_GeneralAssumptions!BR$70</f>
      </c>
      <c r="BO14" s="26" t="n">
        <f aca="false">InputDataA_GeneralAssumptions!BS$70</f>
      </c>
      <c r="BP14" s="26" t="n">
        <f aca="false">InputDataA_GeneralAssumptions!BT$70</f>
      </c>
      <c r="BQ14" s="26" t="n">
        <f aca="false">InputDataA_GeneralAssumptions!BU$70</f>
      </c>
      <c r="BR14" s="26" t="n">
        <f aca="false">InputDataA_GeneralAssumptions!BV$70</f>
      </c>
      <c r="BS14" s="26" t="n">
        <f aca="false">InputDataA_GeneralAssumptions!BW$70</f>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c>
      <c r="F17" s="622" t="str">
        <f aca="false">IF(ISNUMBER(F14)=TRUE(),"not an output",F6-F19)</f>
      </c>
      <c r="G17" s="622" t="str">
        <f aca="false">IF(ISNUMBER(G14)=TRUE(),"not an output",G6-G19)</f>
      </c>
      <c r="H17" s="622" t="str">
        <f aca="false">IF(ISNUMBER(H14)=TRUE(),"not an output",H6-H19)</f>
      </c>
      <c r="I17" s="622" t="str">
        <f aca="false">IF(ISNUMBER(I14)=TRUE(),"not an output",I6-I19)</f>
      </c>
      <c r="J17" s="622" t="str">
        <f aca="false">IF(ISNUMBER(J14)=TRUE(),"not an output",J6-J19)</f>
      </c>
      <c r="K17" s="622" t="str">
        <f aca="false">IF(ISNUMBER(K14)=TRUE(),"not an output",K6-K19)</f>
      </c>
      <c r="L17" s="622" t="str">
        <f aca="false">IF(ISNUMBER(L14)=TRUE(),"not an output",L6-L19)</f>
      </c>
      <c r="M17" s="622" t="str">
        <f aca="false">IF(ISNUMBER(M14)=TRUE(),"not an output",M6-M19)</f>
      </c>
      <c r="N17" s="622" t="str">
        <f aca="false">IF(ISNUMBER(N14)=TRUE(),"not an output",N6-N19)</f>
      </c>
      <c r="O17" s="622" t="str">
        <f aca="false">IF(ISNUMBER(O14)=TRUE(),"not an output",O6-O19)</f>
      </c>
      <c r="P17" s="622" t="str">
        <f aca="false">IF(ISNUMBER(P14)=TRUE(),"not an output",P6-P19)</f>
      </c>
      <c r="Q17" s="622" t="str">
        <f aca="false">IF(ISNUMBER(Q14)=TRUE(),"not an output",Q6-Q19)</f>
      </c>
      <c r="R17" s="622" t="str">
        <f aca="false">IF(ISNUMBER(R14)=TRUE(),"not an output",R6-R19)</f>
      </c>
      <c r="S17" s="622" t="str">
        <f aca="false">IF(ISNUMBER(S14)=TRUE(),"not an output",S6-S19)</f>
      </c>
      <c r="T17" s="622" t="str">
        <f aca="false">IF(ISNUMBER(T14)=TRUE(),"not an output",T6-T19)</f>
      </c>
      <c r="U17" s="622" t="str">
        <f aca="false">IF(ISNUMBER(U14)=TRUE(),"not an output",U6-U19)</f>
      </c>
      <c r="V17" s="622" t="str">
        <f aca="false">IF(ISNUMBER(V14)=TRUE(),"not an output",V6-V19)</f>
      </c>
      <c r="W17" s="622" t="str">
        <f aca="false">IF(ISNUMBER(W14)=TRUE(),"not an output",W6-W19)</f>
      </c>
      <c r="X17" s="622" t="str">
        <f aca="false">IF(ISNUMBER(X14)=TRUE(),"not an output",X6-X19)</f>
      </c>
      <c r="Y17" s="622" t="str">
        <f aca="false">IF(ISNUMBER(Y14)=TRUE(),"not an output",Y6-Y19)</f>
      </c>
      <c r="Z17" s="622" t="str">
        <f aca="false">IF(ISNUMBER(Z14)=TRUE(),"not an output",Z6-Z19)</f>
      </c>
      <c r="AA17" s="622" t="str">
        <f aca="false">IF(ISNUMBER(AA14)=TRUE(),"not an output",AA6-AA19)</f>
      </c>
      <c r="AB17" s="622" t="str">
        <f aca="false">IF(ISNUMBER(AB14)=TRUE(),"not an output",AB6-AB19)</f>
      </c>
      <c r="AC17" s="622" t="str">
        <f aca="false">IF(ISNUMBER(AC14)=TRUE(),"not an output",AC6-AC19)</f>
      </c>
      <c r="AD17" s="622" t="str">
        <f aca="false">IF(ISNUMBER(AD14)=TRUE(),"not an output",AD6-AD19)</f>
      </c>
      <c r="AE17" s="622" t="str">
        <f aca="false">IF(ISNUMBER(AE14)=TRUE(),"not an output",AE6-AE19)</f>
      </c>
      <c r="AF17" s="622" t="str">
        <f aca="false">IF(ISNUMBER(AF14)=TRUE(),"not an output",AF6-AF19)</f>
      </c>
      <c r="AG17" s="622" t="str">
        <f aca="false">IF(ISNUMBER(AG14)=TRUE(),"not an output",AG6-AG19)</f>
      </c>
      <c r="AH17" s="622" t="str">
        <f aca="false">IF(ISNUMBER(AH14)=TRUE(),"not an output",AH6-AH19)</f>
      </c>
      <c r="AI17" s="622" t="str">
        <f aca="false">IF(ISNUMBER(AI14)=TRUE(),"not an output",AI6-AI19)</f>
      </c>
      <c r="AJ17" s="622" t="str">
        <f aca="false">IF(ISNUMBER(AJ14)=TRUE(),"not an output",AJ6-AJ19)</f>
      </c>
      <c r="AK17" s="622" t="str">
        <f aca="false">IF(ISNUMBER(AK14)=TRUE(),"not an output",AK6-AK19)</f>
      </c>
      <c r="AL17" s="622" t="str">
        <f aca="false">IF(ISNUMBER(AL14)=TRUE(),"not an output",AL6-AL19)</f>
      </c>
      <c r="AM17" s="622" t="str">
        <f aca="false">IF(ISNUMBER(AM14)=TRUE(),"not an output",AM6-AM19)</f>
      </c>
      <c r="AN17" s="622" t="str">
        <f aca="false">IF(ISNUMBER(AN14)=TRUE(),"not an output",AN6-AN19)</f>
      </c>
      <c r="AO17" s="622" t="str">
        <f aca="false">IF(ISNUMBER(AO14)=TRUE(),"not an output",AO6-AO19)</f>
      </c>
      <c r="AP17" s="622" t="str">
        <f aca="false">IF(ISNUMBER(AP14)=TRUE(),"not an output",AP6-AP19)</f>
      </c>
      <c r="AQ17" s="622" t="str">
        <f aca="false">IF(ISNUMBER(AQ14)=TRUE(),"not an output",AQ6-AQ19)</f>
      </c>
      <c r="AR17" s="622" t="str">
        <f aca="false">IF(ISNUMBER(AR14)=TRUE(),"not an output",AR6-AR19)</f>
      </c>
      <c r="AS17" s="622" t="str">
        <f aca="false">IF(ISNUMBER(AS14)=TRUE(),"not an output",AS6-AS19)</f>
      </c>
      <c r="AT17" s="622" t="str">
        <f aca="false">IF(ISNUMBER(AT14)=TRUE(),"not an output",AT6-AT19)</f>
      </c>
      <c r="AU17" s="622" t="str">
        <f aca="false">IF(ISNUMBER(AU14)=TRUE(),"not an output",AU6-AU19)</f>
      </c>
      <c r="AV17" s="622" t="str">
        <f aca="false">IF(ISNUMBER(AV14)=TRUE(),"not an output",AV6-AV19)</f>
      </c>
      <c r="AW17" s="622" t="str">
        <f aca="false">IF(ISNUMBER(AW14)=TRUE(),"not an output",AW6-AW19)</f>
      </c>
      <c r="AX17" s="622" t="str">
        <f aca="false">IF(ISNUMBER(AX14)=TRUE(),"not an output",AX6-AX19)</f>
      </c>
      <c r="AY17" s="622" t="str">
        <f aca="false">IF(ISNUMBER(AY14)=TRUE(),"not an output",AY6-AY19)</f>
      </c>
      <c r="AZ17" s="622" t="str">
        <f aca="false">IF(ISNUMBER(AZ14)=TRUE(),"not an output",AZ6-AZ19)</f>
      </c>
      <c r="BA17" s="622" t="str">
        <f aca="false">IF(ISNUMBER(BA14)=TRUE(),"not an output",BA6-BA19)</f>
      </c>
      <c r="BB17" s="622" t="str">
        <f aca="false">IF(ISNUMBER(BB14)=TRUE(),"not an output",BB6-BB19)</f>
      </c>
      <c r="BC17" s="622" t="str">
        <f aca="false">IF(ISNUMBER(BC14)=TRUE(),"not an output",BC6-BC19)</f>
      </c>
      <c r="BD17" s="622" t="str">
        <f aca="false">IF(ISNUMBER(BD14)=TRUE(),"not an output",BD6-BD19)</f>
      </c>
      <c r="BE17" s="622" t="str">
        <f aca="false">IF(ISNUMBER(BE14)=TRUE(),"not an output",BE6-BE19)</f>
      </c>
      <c r="BF17" s="622" t="str">
        <f aca="false">IF(ISNUMBER(BF14)=TRUE(),"not an output",BF6-BF19)</f>
      </c>
      <c r="BG17" s="622" t="str">
        <f aca="false">IF(ISNUMBER(BG14)=TRUE(),"not an output",BG6-BG19)</f>
      </c>
      <c r="BH17" s="622" t="str">
        <f aca="false">IF(ISNUMBER(BH14)=TRUE(),"not an output",BH6-BH19)</f>
      </c>
      <c r="BI17" s="622" t="str">
        <f aca="false">IF(ISNUMBER(BI14)=TRUE(),"not an output",BI6-BI19)</f>
      </c>
      <c r="BJ17" s="622" t="str">
        <f aca="false">IF(ISNUMBER(BJ14)=TRUE(),"not an output",BJ6-BJ19)</f>
      </c>
      <c r="BK17" s="622" t="str">
        <f aca="false">IF(ISNUMBER(BK14)=TRUE(),"not an output",BK6-BK19)</f>
      </c>
      <c r="BL17" s="622" t="str">
        <f aca="false">IF(ISNUMBER(BL14)=TRUE(),"not an output",BL6-BL19)</f>
      </c>
      <c r="BM17" s="622" t="str">
        <f aca="false">IF(ISNUMBER(BM14)=TRUE(),"not an output",BM6-BM19)</f>
      </c>
      <c r="BN17" s="622" t="str">
        <f aca="false">IF(ISNUMBER(BN14)=TRUE(),"not an output",BN6-BN19)</f>
      </c>
      <c r="BO17" s="622" t="str">
        <f aca="false">IF(ISNUMBER(BO14)=TRUE(),"not an output",BO6-BO19)</f>
      </c>
      <c r="BP17" s="622" t="str">
        <f aca="false">IF(ISNUMBER(BP14)=TRUE(),"not an output",BP6-BP19)</f>
      </c>
      <c r="BQ17" s="622" t="str">
        <f aca="false">IF(ISNUMBER(BQ14)=TRUE(),"not an output",BQ6-BQ19)</f>
      </c>
      <c r="BR17" s="622" t="str">
        <f aca="false">IF(ISNUMBER(BR14)=TRUE(),"not an output",BR6-BR19)</f>
      </c>
      <c r="BS17" s="622" t="str">
        <f aca="false">IF(ISNUMBER(BS14)=TRUE(),"not an output",BS6-BS19)</f>
      </c>
    </row>
    <row r="18" customFormat="false" ht="15.75" hidden="false" customHeight="false" outlineLevel="0" collapsed="false">
      <c r="C18" s="505" t="s">
        <v>1503</v>
      </c>
      <c r="D18" s="599" t="s">
        <v>1516</v>
      </c>
      <c r="E18" s="115" t="n">
        <f aca="false">InputDataA_GeneralAssumptions!D75</f>
      </c>
      <c r="F18" s="623" t="n">
        <f aca="false">IF(VLOOKUP(InputDataA_GeneralAssumptions!$D$60,DataSummary!$A$116:$B$117,2,FALSE())=1,IF(ISNUMBER(F14)=TRUE(),E18/((1+F20)*(1+F9))-F14-F13,E12/((1+F20)*(1+F9))-F17-F13),"not an output")</f>
      </c>
      <c r="G18" s="623" t="n">
        <f aca="false">IF(VLOOKUP(InputDataA_GeneralAssumptions!$D$60,DataSummary!$A$116:$B$117,2,FALSE())=1,IF(ISNUMBER(G14)=TRUE(),F18/((1+G20)*(1+G9))-G14-G13,F12/((1+G20)*(1+G9))-G17-G13),"not an output")</f>
      </c>
      <c r="H18" s="623" t="n">
        <f aca="false">IF(VLOOKUP(InputDataA_GeneralAssumptions!$D$60,DataSummary!$A$116:$B$117,2,FALSE())=1,IF(ISNUMBER(H14)=TRUE(),G18/((1+H20)*(1+H9))-H14-H13,G12/((1+H20)*(1+H9))-H17-H13),"not an output")</f>
      </c>
      <c r="I18" s="623" t="n">
        <f aca="false">IF(VLOOKUP(InputDataA_GeneralAssumptions!$D$60,DataSummary!$A$116:$B$117,2,FALSE())=1,IF(ISNUMBER(I14)=TRUE(),H18/((1+I20)*(1+I9))-I14-I13,H12/((1+I20)*(1+I9))-I17-I13),"not an output")</f>
      </c>
      <c r="J18" s="623" t="n">
        <f aca="false">IF(VLOOKUP(InputDataA_GeneralAssumptions!$D$60,DataSummary!$A$116:$B$117,2,FALSE())=1,IF(ISNUMBER(J14)=TRUE(),I18/((1+J20)*(1+J9))-J14-J13,I12/((1+J20)*(1+J9))-J17-J13),"not an output")</f>
      </c>
      <c r="K18" s="623" t="n">
        <f aca="false">IF(VLOOKUP(InputDataA_GeneralAssumptions!$D$60,DataSummary!$A$116:$B$117,2,FALSE())=1,IF(ISNUMBER(K14)=TRUE(),J18/((1+K20)*(1+K9))-K14-K13,J12/((1+K20)*(1+K9))-K17-K13),"not an output")</f>
      </c>
      <c r="L18" s="623" t="n">
        <f aca="false">IF(VLOOKUP(InputDataA_GeneralAssumptions!$D$60,DataSummary!$A$116:$B$117,2,FALSE())=1,IF(ISNUMBER(L14)=TRUE(),K18/((1+L20)*(1+L9))-L14-L13,K12/((1+L20)*(1+L9))-L17-L13),"not an output")</f>
      </c>
      <c r="M18" s="623" t="n">
        <f aca="false">IF(VLOOKUP(InputDataA_GeneralAssumptions!$D$60,DataSummary!$A$116:$B$117,2,FALSE())=1,IF(ISNUMBER(M14)=TRUE(),L18/((1+M20)*(1+M9))-M14-M13,L12/((1+M20)*(1+M9))-M17-M13),"not an output")</f>
      </c>
      <c r="N18" s="623" t="n">
        <f aca="false">IF(VLOOKUP(InputDataA_GeneralAssumptions!$D$60,DataSummary!$A$116:$B$117,2,FALSE())=1,IF(ISNUMBER(N14)=TRUE(),M18/((1+N20)*(1+N9))-N14-N13,M12/((1+N20)*(1+N9))-N17-N13),"not an output")</f>
      </c>
      <c r="O18" s="623" t="n">
        <f aca="false">IF(VLOOKUP(InputDataA_GeneralAssumptions!$D$60,DataSummary!$A$116:$B$117,2,FALSE())=1,IF(ISNUMBER(O14)=TRUE(),N18/((1+O20)*(1+O9))-O14-O13,N12/((1+O20)*(1+O9))-O17-O13),"not an output")</f>
      </c>
      <c r="P18" s="623" t="n">
        <f aca="false">IF(VLOOKUP(InputDataA_GeneralAssumptions!$D$60,DataSummary!$A$116:$B$117,2,FALSE())=1,IF(ISNUMBER(P14)=TRUE(),O18/((1+P20)*(1+P9))-P14-P13,O12/((1+P20)*(1+P9))-P17-P13),"not an output")</f>
      </c>
      <c r="Q18" s="623" t="n">
        <f aca="false">IF(VLOOKUP(InputDataA_GeneralAssumptions!$D$60,DataSummary!$A$116:$B$117,2,FALSE())=1,IF(ISNUMBER(Q14)=TRUE(),P18/((1+Q20)*(1+Q9))-Q14-Q13,P12/((1+Q20)*(1+Q9))-Q17-Q13),"not an output")</f>
      </c>
      <c r="R18" s="623" t="n">
        <f aca="false">IF(VLOOKUP(InputDataA_GeneralAssumptions!$D$60,DataSummary!$A$116:$B$117,2,FALSE())=1,IF(ISNUMBER(R14)=TRUE(),Q18/((1+R20)*(1+R9))-R14-R13,Q12/((1+R20)*(1+R9))-R17-R13),"not an output")</f>
      </c>
      <c r="S18" s="623" t="n">
        <f aca="false">IF(VLOOKUP(InputDataA_GeneralAssumptions!$D$60,DataSummary!$A$116:$B$117,2,FALSE())=1,IF(ISNUMBER(S14)=TRUE(),R18/((1+S20)*(1+S9))-S14-S13,R12/((1+S20)*(1+S9))-S17-S13),"not an output")</f>
      </c>
      <c r="T18" s="623" t="n">
        <f aca="false">IF(VLOOKUP(InputDataA_GeneralAssumptions!$D$60,DataSummary!$A$116:$B$117,2,FALSE())=1,IF(ISNUMBER(T14)=TRUE(),S18/((1+T20)*(1+T9))-T14-T13,S12/((1+T20)*(1+T9))-T17-T13),"not an output")</f>
      </c>
      <c r="U18" s="623" t="n">
        <f aca="false">IF(VLOOKUP(InputDataA_GeneralAssumptions!$D$60,DataSummary!$A$116:$B$117,2,FALSE())=1,IF(ISNUMBER(U14)=TRUE(),T18/((1+U20)*(1+U9))-U14-U13,T12/((1+U20)*(1+U9))-U17-U13),"not an output")</f>
      </c>
      <c r="V18" s="623" t="n">
        <f aca="false">IF(VLOOKUP(InputDataA_GeneralAssumptions!$D$60,DataSummary!$A$116:$B$117,2,FALSE())=1,IF(ISNUMBER(V14)=TRUE(),U18/((1+V20)*(1+V9))-V14-V13,U12/((1+V20)*(1+V9))-V17-V13),"not an output")</f>
      </c>
      <c r="W18" s="623" t="n">
        <f aca="false">IF(VLOOKUP(InputDataA_GeneralAssumptions!$D$60,DataSummary!$A$116:$B$117,2,FALSE())=1,IF(ISNUMBER(W14)=TRUE(),V18/((1+W20)*(1+W9))-W14-W13,V12/((1+W20)*(1+W9))-W17-W13),"not an output")</f>
      </c>
      <c r="X18" s="623" t="n">
        <f aca="false">IF(VLOOKUP(InputDataA_GeneralAssumptions!$D$60,DataSummary!$A$116:$B$117,2,FALSE())=1,IF(ISNUMBER(X14)=TRUE(),W18/((1+X20)*(1+X9))-X14-X13,W12/((1+X20)*(1+X9))-X17-X13),"not an output")</f>
      </c>
      <c r="Y18" s="623" t="n">
        <f aca="false">IF(VLOOKUP(InputDataA_GeneralAssumptions!$D$60,DataSummary!$A$116:$B$117,2,FALSE())=1,IF(ISNUMBER(Y14)=TRUE(),X18/((1+Y20)*(1+Y9))-Y14-Y13,X12/((1+Y20)*(1+Y9))-Y17-Y13),"not an output")</f>
      </c>
      <c r="Z18" s="623" t="n">
        <f aca="false">IF(VLOOKUP(InputDataA_GeneralAssumptions!$D$60,DataSummary!$A$116:$B$117,2,FALSE())=1,IF(ISNUMBER(Z14)=TRUE(),Y18/((1+Z20)*(1+Z9))-Z14-Z13,Y12/((1+Z20)*(1+Z9))-Z17-Z13),"not an output")</f>
      </c>
      <c r="AA18" s="623" t="n">
        <f aca="false">IF(VLOOKUP(InputDataA_GeneralAssumptions!$D$60,DataSummary!$A$116:$B$117,2,FALSE())=1,IF(ISNUMBER(AA14)=TRUE(),Z18/((1+AA20)*(1+AA9))-AA14-AA13,Z12/((1+AA20)*(1+AA9))-AA17-AA13),"not an output")</f>
      </c>
      <c r="AB18" s="623" t="n">
        <f aca="false">IF(VLOOKUP(InputDataA_GeneralAssumptions!$D$60,DataSummary!$A$116:$B$117,2,FALSE())=1,IF(ISNUMBER(AB14)=TRUE(),AA18/((1+AB20)*(1+AB9))-AB14-AB13,AA12/((1+AB20)*(1+AB9))-AB17-AB13),"not an output")</f>
      </c>
      <c r="AC18" s="623" t="n">
        <f aca="false">IF(VLOOKUP(InputDataA_GeneralAssumptions!$D$60,DataSummary!$A$116:$B$117,2,FALSE())=1,IF(ISNUMBER(AC14)=TRUE(),AB18/((1+AC20)*(1+AC9))-AC14-AC13,AB12/((1+AC20)*(1+AC9))-AC17-AC13),"not an output")</f>
      </c>
      <c r="AD18" s="623" t="n">
        <f aca="false">IF(VLOOKUP(InputDataA_GeneralAssumptions!$D$60,DataSummary!$A$116:$B$117,2,FALSE())=1,IF(ISNUMBER(AD14)=TRUE(),AC18/((1+AD20)*(1+AD9))-AD14-AD13,AC12/((1+AD20)*(1+AD9))-AD17-AD13),"not an output")</f>
      </c>
      <c r="AE18" s="623" t="n">
        <f aca="false">IF(VLOOKUP(InputDataA_GeneralAssumptions!$D$60,DataSummary!$A$116:$B$117,2,FALSE())=1,IF(ISNUMBER(AE14)=TRUE(),AD18/((1+AE20)*(1+AE9))-AE14-AE13,AD12/((1+AE20)*(1+AE9))-AE17-AE13),"not an output")</f>
      </c>
      <c r="AF18" s="623" t="n">
        <f aca="false">IF(VLOOKUP(InputDataA_GeneralAssumptions!$D$60,DataSummary!$A$116:$B$117,2,FALSE())=1,IF(ISNUMBER(AF14)=TRUE(),AE18/((1+AF20)*(1+AF9))-AF14-AF13,AE12/((1+AF20)*(1+AF9))-AF17-AF13),"not an output")</f>
      </c>
      <c r="AG18" s="623" t="n">
        <f aca="false">IF(VLOOKUP(InputDataA_GeneralAssumptions!$D$60,DataSummary!$A$116:$B$117,2,FALSE())=1,IF(ISNUMBER(AG14)=TRUE(),AF18/((1+AG20)*(1+AG9))-AG14-AG13,AF12/((1+AG20)*(1+AG9))-AG17-AG13),"not an output")</f>
      </c>
      <c r="AH18" s="623" t="n">
        <f aca="false">IF(VLOOKUP(InputDataA_GeneralAssumptions!$D$60,DataSummary!$A$116:$B$117,2,FALSE())=1,IF(ISNUMBER(AH14)=TRUE(),AG18/((1+AH20)*(1+AH9))-AH14-AH13,AG12/((1+AH20)*(1+AH9))-AH17-AH13),"not an output")</f>
      </c>
      <c r="AI18" s="623" t="n">
        <f aca="false">IF(VLOOKUP(InputDataA_GeneralAssumptions!$D$60,DataSummary!$A$116:$B$117,2,FALSE())=1,IF(ISNUMBER(AI14)=TRUE(),AH18/((1+AI20)*(1+AI9))-AI14-AI13,AH12/((1+AI20)*(1+AI9))-AI17-AI13),"not an output")</f>
      </c>
      <c r="AJ18" s="623" t="n">
        <f aca="false">IF(VLOOKUP(InputDataA_GeneralAssumptions!$D$60,DataSummary!$A$116:$B$117,2,FALSE())=1,IF(ISNUMBER(AJ14)=TRUE(),AI18/((1+AJ20)*(1+AJ9))-AJ14-AJ13,AI12/((1+AJ20)*(1+AJ9))-AJ17-AJ13),"not an output")</f>
      </c>
      <c r="AK18" s="623" t="e">
        <f aca="false">IF(VLOOKUP(InputDataA_GeneralAssumptions!$D$60,DataSummary!$A$116:$B$117,2,FALSE())=1,IF(ISNUMBER(AK14)=TRUE(),AJ18/((1+AK20)*(1+AK9))-AK14-AK13,AJ12/((1+AK20)*(1+AK9))-AK17-AK13),"not an output")</f>
      </c>
      <c r="AL18" s="623" t="e">
        <f aca="false">IF(VLOOKUP(InputDataA_GeneralAssumptions!$D$60,DataSummary!$A$116:$B$117,2,FALSE())=1,IF(ISNUMBER(AL14)=TRUE(),AK18/((1+AL20)*(1+AL9))-AL14-AL13,AK12/((1+AL20)*(1+AL9))-AL17-AL13),"not an output")</f>
      </c>
      <c r="AM18" s="623" t="e">
        <f aca="false">IF(VLOOKUP(InputDataA_GeneralAssumptions!$D$60,DataSummary!$A$116:$B$117,2,FALSE())=1,IF(ISNUMBER(AM14)=TRUE(),AL18/((1+AM20)*(1+AM9))-AM14-AM13,AL12/((1+AM20)*(1+AM9))-AM17-AM13),"not an output")</f>
      </c>
      <c r="AN18" s="623" t="e">
        <f aca="false">IF(VLOOKUP(InputDataA_GeneralAssumptions!$D$60,DataSummary!$A$116:$B$117,2,FALSE())=1,IF(ISNUMBER(AN14)=TRUE(),AM18/((1+AN20)*(1+AN9))-AN14-AN13,AM12/((1+AN20)*(1+AN9))-AN17-AN13),"not an output")</f>
      </c>
      <c r="AO18" s="623" t="e">
        <f aca="false">IF(VLOOKUP(InputDataA_GeneralAssumptions!$D$60,DataSummary!$A$116:$B$117,2,FALSE())=1,IF(ISNUMBER(AO14)=TRUE(),AN18/((1+AO20)*(1+AO9))-AO14-AO13,AN12/((1+AO20)*(1+AO9))-AO17-AO13),"not an output")</f>
      </c>
      <c r="AP18" s="623" t="e">
        <f aca="false">IF(VLOOKUP(InputDataA_GeneralAssumptions!$D$60,DataSummary!$A$116:$B$117,2,FALSE())=1,IF(ISNUMBER(AP14)=TRUE(),AO18/((1+AP20)*(1+AP9))-AP14-AP13,AO12/((1+AP20)*(1+AP9))-AP17-AP13),"not an output")</f>
      </c>
      <c r="AQ18" s="623" t="e">
        <f aca="false">IF(VLOOKUP(InputDataA_GeneralAssumptions!$D$60,DataSummary!$A$116:$B$117,2,FALSE())=1,IF(ISNUMBER(AQ14)=TRUE(),AP18/((1+AQ20)*(1+AQ9))-AQ14-AQ13,AP12/((1+AQ20)*(1+AQ9))-AQ17-AQ13),"not an output")</f>
      </c>
      <c r="AR18" s="623" t="e">
        <f aca="false">IF(VLOOKUP(InputDataA_GeneralAssumptions!$D$60,DataSummary!$A$116:$B$117,2,FALSE())=1,IF(ISNUMBER(AR14)=TRUE(),AQ18/((1+AR20)*(1+AR9))-AR14-AR13,AQ12/((1+AR20)*(1+AR9))-AR17-AR13),"not an output")</f>
      </c>
      <c r="AS18" s="623" t="e">
        <f aca="false">IF(VLOOKUP(InputDataA_GeneralAssumptions!$D$60,DataSummary!$A$116:$B$117,2,FALSE())=1,IF(ISNUMBER(AS14)=TRUE(),AR18/((1+AS20)*(1+AS9))-AS14-AS13,AR12/((1+AS20)*(1+AS9))-AS17-AS13),"not an output")</f>
      </c>
      <c r="AT18" s="623" t="e">
        <f aca="false">IF(VLOOKUP(InputDataA_GeneralAssumptions!$D$60,DataSummary!$A$116:$B$117,2,FALSE())=1,IF(ISNUMBER(AT14)=TRUE(),AS18/((1+AT20)*(1+AT9))-AT14-AT13,AS12/((1+AT20)*(1+AT9))-AT17-AT13),"not an output")</f>
      </c>
      <c r="AU18" s="623" t="e">
        <f aca="false">IF(VLOOKUP(InputDataA_GeneralAssumptions!$D$60,DataSummary!$A$116:$B$117,2,FALSE())=1,IF(ISNUMBER(AU14)=TRUE(),AT18/((1+AU20)*(1+AU9))-AU14-AU13,AT12/((1+AU20)*(1+AU9))-AU17-AU13),"not an output")</f>
      </c>
      <c r="AV18" s="623" t="e">
        <f aca="false">IF(VLOOKUP(InputDataA_GeneralAssumptions!$D$60,DataSummary!$A$116:$B$117,2,FALSE())=1,IF(ISNUMBER(AV14)=TRUE(),AU18/((1+AV20)*(1+AV9))-AV14-AV13,AU12/((1+AV20)*(1+AV9))-AV17-AV13),"not an output")</f>
      </c>
      <c r="AW18" s="623" t="e">
        <f aca="false">IF(VLOOKUP(InputDataA_GeneralAssumptions!$D$60,DataSummary!$A$116:$B$117,2,FALSE())=1,IF(ISNUMBER(AW14)=TRUE(),AV18/((1+AW20)*(1+AW9))-AW14-AW13,AV12/((1+AW20)*(1+AW9))-AW17-AW13),"not an output")</f>
      </c>
      <c r="AX18" s="623" t="e">
        <f aca="false">IF(VLOOKUP(InputDataA_GeneralAssumptions!$D$60,DataSummary!$A$116:$B$117,2,FALSE())=1,IF(ISNUMBER(AX14)=TRUE(),AW18/((1+AX20)*(1+AX9))-AX14-AX13,AW12/((1+AX20)*(1+AX9))-AX17-AX13),"not an output")</f>
      </c>
      <c r="AY18" s="623" t="e">
        <f aca="false">IF(VLOOKUP(InputDataA_GeneralAssumptions!$D$60,DataSummary!$A$116:$B$117,2,FALSE())=1,IF(ISNUMBER(AY14)=TRUE(),AX18/((1+AY20)*(1+AY9))-AY14-AY13,AX12/((1+AY20)*(1+AY9))-AY17-AY13),"not an output")</f>
      </c>
      <c r="AZ18" s="623" t="e">
        <f aca="false">IF(VLOOKUP(InputDataA_GeneralAssumptions!$D$60,DataSummary!$A$116:$B$117,2,FALSE())=1,IF(ISNUMBER(AZ14)=TRUE(),AY18/((1+AZ20)*(1+AZ9))-AZ14-AZ13,AY12/((1+AZ20)*(1+AZ9))-AZ17-AZ13),"not an output")</f>
      </c>
      <c r="BA18" s="623" t="e">
        <f aca="false">IF(VLOOKUP(InputDataA_GeneralAssumptions!$D$60,DataSummary!$A$116:$B$117,2,FALSE())=1,IF(ISNUMBER(BA14)=TRUE(),AZ18/((1+BA20)*(1+BA9))-BA14-BA13,AZ12/((1+BA20)*(1+BA9))-BA17-BA13),"not an output")</f>
      </c>
      <c r="BB18" s="623" t="e">
        <f aca="false">IF(VLOOKUP(InputDataA_GeneralAssumptions!$D$60,DataSummary!$A$116:$B$117,2,FALSE())=1,IF(ISNUMBER(BB14)=TRUE(),BA18/((1+BB20)*(1+BB9))-BB14-BB13,BA12/((1+BB20)*(1+BB9))-BB17-BB13),"not an output")</f>
      </c>
      <c r="BC18" s="623" t="e">
        <f aca="false">IF(VLOOKUP(InputDataA_GeneralAssumptions!$D$60,DataSummary!$A$116:$B$117,2,FALSE())=1,IF(ISNUMBER(BC14)=TRUE(),BB18/((1+BC20)*(1+BC9))-BC14-BC13,BB12/((1+BC20)*(1+BC9))-BC17-BC13),"not an output")</f>
      </c>
      <c r="BD18" s="623" t="e">
        <f aca="false">IF(VLOOKUP(InputDataA_GeneralAssumptions!$D$60,DataSummary!$A$116:$B$117,2,FALSE())=1,IF(ISNUMBER(BD14)=TRUE(),BC18/((1+BD20)*(1+BD9))-BD14-BD13,BC12/((1+BD20)*(1+BD9))-BD17-BD13),"not an output")</f>
      </c>
      <c r="BE18" s="623" t="e">
        <f aca="false">IF(VLOOKUP(InputDataA_GeneralAssumptions!$D$60,DataSummary!$A$116:$B$117,2,FALSE())=1,IF(ISNUMBER(BE14)=TRUE(),BD18/((1+BE20)*(1+BE9))-BE14-BE13,BD12/((1+BE20)*(1+BE9))-BE17-BE13),"not an output")</f>
      </c>
      <c r="BF18" s="623" t="e">
        <f aca="false">IF(VLOOKUP(InputDataA_GeneralAssumptions!$D$60,DataSummary!$A$116:$B$117,2,FALSE())=1,IF(ISNUMBER(BF14)=TRUE(),BE18/((1+BF20)*(1+BF9))-BF14-BF13,BE12/((1+BF20)*(1+BF9))-BF17-BF13),"not an output")</f>
      </c>
      <c r="BG18" s="623" t="e">
        <f aca="false">IF(VLOOKUP(InputDataA_GeneralAssumptions!$D$60,DataSummary!$A$116:$B$117,2,FALSE())=1,IF(ISNUMBER(BG14)=TRUE(),BF18/((1+BG20)*(1+BG9))-BG14-BG13,BF12/((1+BG20)*(1+BG9))-BG17-BG13),"not an output")</f>
      </c>
      <c r="BH18" s="623" t="e">
        <f aca="false">IF(VLOOKUP(InputDataA_GeneralAssumptions!$D$60,DataSummary!$A$116:$B$117,2,FALSE())=1,IF(ISNUMBER(BH14)=TRUE(),BG18/((1+BH20)*(1+BH9))-BH14-BH13,BG12/((1+BH20)*(1+BH9))-BH17-BH13),"not an output")</f>
      </c>
      <c r="BI18" s="623" t="e">
        <f aca="false">IF(VLOOKUP(InputDataA_GeneralAssumptions!$D$60,DataSummary!$A$116:$B$117,2,FALSE())=1,IF(ISNUMBER(BI14)=TRUE(),BH18/((1+BI20)*(1+BI9))-BI14-BI13,BH12/((1+BI20)*(1+BI9))-BI17-BI13),"not an output")</f>
      </c>
      <c r="BJ18" s="623" t="e">
        <f aca="false">IF(VLOOKUP(InputDataA_GeneralAssumptions!$D$60,DataSummary!$A$116:$B$117,2,FALSE())=1,IF(ISNUMBER(BJ14)=TRUE(),BI18/((1+BJ20)*(1+BJ9))-BJ14-BJ13,BI12/((1+BJ20)*(1+BJ9))-BJ17-BJ13),"not an output")</f>
      </c>
      <c r="BK18" s="623" t="e">
        <f aca="false">IF(VLOOKUP(InputDataA_GeneralAssumptions!$D$60,DataSummary!$A$116:$B$117,2,FALSE())=1,IF(ISNUMBER(BK14)=TRUE(),BJ18/((1+BK20)*(1+BK9))-BK14-BK13,BJ12/((1+BK20)*(1+BK9))-BK17-BK13),"not an output")</f>
      </c>
      <c r="BL18" s="623" t="e">
        <f aca="false">IF(VLOOKUP(InputDataA_GeneralAssumptions!$D$60,DataSummary!$A$116:$B$117,2,FALSE())=1,IF(ISNUMBER(BL14)=TRUE(),BK18/((1+BL20)*(1+BL9))-BL14-BL13,BK12/((1+BL20)*(1+BL9))-BL17-BL13),"not an output")</f>
      </c>
      <c r="BM18" s="623" t="e">
        <f aca="false">IF(VLOOKUP(InputDataA_GeneralAssumptions!$D$60,DataSummary!$A$116:$B$117,2,FALSE())=1,IF(ISNUMBER(BM14)=TRUE(),BL18/((1+BM20)*(1+BM9))-BM14-BM13,BL12/((1+BM20)*(1+BM9))-BM17-BM13),"not an output")</f>
      </c>
      <c r="BN18" s="623" t="e">
        <f aca="false">IF(VLOOKUP(InputDataA_GeneralAssumptions!$D$60,DataSummary!$A$116:$B$117,2,FALSE())=1,IF(ISNUMBER(BN14)=TRUE(),BM18/((1+BN20)*(1+BN9))-BN14-BN13,BM12/((1+BN20)*(1+BN9))-BN17-BN13),"not an output")</f>
      </c>
      <c r="BO18" s="623" t="e">
        <f aca="false">IF(VLOOKUP(InputDataA_GeneralAssumptions!$D$60,DataSummary!$A$116:$B$117,2,FALSE())=1,IF(ISNUMBER(BO14)=TRUE(),BN18/((1+BO20)*(1+BO9))-BO14-BO13,BN12/((1+BO20)*(1+BO9))-BO17-BO13),"not an output")</f>
      </c>
      <c r="BP18" s="623" t="e">
        <f aca="false">IF(VLOOKUP(InputDataA_GeneralAssumptions!$D$60,DataSummary!$A$116:$B$117,2,FALSE())=1,IF(ISNUMBER(BP14)=TRUE(),BO18/((1+BP20)*(1+BP9))-BP14-BP13,BO12/((1+BP20)*(1+BP9))-BP17-BP13),"not an output")</f>
      </c>
      <c r="BQ18" s="623" t="e">
        <f aca="false">IF(VLOOKUP(InputDataA_GeneralAssumptions!$D$60,DataSummary!$A$116:$B$117,2,FALSE())=1,IF(ISNUMBER(BQ14)=TRUE(),BP18/((1+BQ20)*(1+BQ9))-BQ14-BQ13,BP12/((1+BQ20)*(1+BQ9))-BQ17-BQ13),"not an output")</f>
      </c>
      <c r="BR18" s="623" t="e">
        <f aca="false">IF(VLOOKUP(InputDataA_GeneralAssumptions!$D$60,DataSummary!$A$116:$B$117,2,FALSE())=1,IF(ISNUMBER(BR14)=TRUE(),BQ18/((1+BR20)*(1+BR9))-BR14-BR13,BQ12/((1+BR20)*(1+BR9))-BR17-BR13),"not an output")</f>
      </c>
      <c r="BS18" s="623" t="e">
        <f aca="false">IF(VLOOKUP(InputDataA_GeneralAssumptions!$D$60,DataSummary!$A$116:$B$117,2,FALSE())=1,IF(ISNUMBER(BS14)=TRUE(),BR18/((1+BS20)*(1+BS9))-BS14-BS13,BR12/((1+BS20)*(1+BS9))-BS17-BS13),"not an output")</f>
      </c>
    </row>
    <row r="19" customFormat="false" ht="15.75" hidden="false" customHeight="false" outlineLevel="0" collapsed="false">
      <c r="C19" s="597" t="s">
        <v>1604</v>
      </c>
      <c r="D19" s="599" t="s">
        <v>1605</v>
      </c>
      <c r="E19" s="115" t="n">
        <f aca="false">IF(VLOOKUP(InputDataA_GeneralAssumptions!$D$60,DataSummary!$A$116:$B$117,2,FALSE())=2,E6-E17,E6-E14)</f>
      </c>
      <c r="F19" s="115" t="n">
        <f aca="false">IF(VLOOKUP(InputDataA_GeneralAssumptions!$D$60,DataSummary!$A$116:$B$117,2,FALSE())=2,F6+F13+F12-E12/((1+F20)*(1+F9)),F6-F14)</f>
      </c>
      <c r="G19" s="115" t="n">
        <f aca="false">IF(VLOOKUP(InputDataA_GeneralAssumptions!$D$60,DataSummary!$A$116:$B$117,2,FALSE())=2,G6+G13+G12-F12/((1+G20)*(1+G9)),G6-G14)</f>
      </c>
      <c r="H19" s="115" t="n">
        <f aca="false">IF(VLOOKUP(InputDataA_GeneralAssumptions!$D$60,DataSummary!$A$116:$B$117,2,FALSE())=2,H6+H13+H12-G12/((1+H20)*(1+H9)),H6-H14)</f>
      </c>
      <c r="I19" s="115" t="n">
        <f aca="false">IF(VLOOKUP(InputDataA_GeneralAssumptions!$D$60,DataSummary!$A$116:$B$117,2,FALSE())=2,I6+I13+I12-H12/((1+I20)*(1+I9)),I6-I14)</f>
      </c>
      <c r="J19" s="115" t="n">
        <f aca="false">IF(VLOOKUP(InputDataA_GeneralAssumptions!$D$60,DataSummary!$A$116:$B$117,2,FALSE())=2,J6+J13+J12-I12/((1+J20)*(1+J9)),J6-J14)</f>
      </c>
      <c r="K19" s="115" t="n">
        <f aca="false">IF(VLOOKUP(InputDataA_GeneralAssumptions!$D$60,DataSummary!$A$116:$B$117,2,FALSE())=2,K6+K13+K12-J12/((1+K20)*(1+K9)),K6-K14)</f>
      </c>
      <c r="L19" s="115" t="n">
        <f aca="false">IF(VLOOKUP(InputDataA_GeneralAssumptions!$D$60,DataSummary!$A$116:$B$117,2,FALSE())=2,L6+L13+L12-K12/((1+L20)*(1+L9)),L6-L14)</f>
      </c>
      <c r="M19" s="115" t="n">
        <f aca="false">IF(VLOOKUP(InputDataA_GeneralAssumptions!$D$60,DataSummary!$A$116:$B$117,2,FALSE())=2,M6+M13+M12-L12/((1+M20)*(1+M9)),M6-M14)</f>
      </c>
      <c r="N19" s="115" t="n">
        <f aca="false">IF(VLOOKUP(InputDataA_GeneralAssumptions!$D$60,DataSummary!$A$116:$B$117,2,FALSE())=2,N6+N13+N12-M12/((1+N20)*(1+N9)),N6-N14)</f>
      </c>
      <c r="O19" s="115" t="n">
        <f aca="false">IF(VLOOKUP(InputDataA_GeneralAssumptions!$D$60,DataSummary!$A$116:$B$117,2,FALSE())=2,O6+O13+O12-N12/((1+O20)*(1+O9)),O6-O14)</f>
      </c>
      <c r="P19" s="115" t="n">
        <f aca="false">IF(VLOOKUP(InputDataA_GeneralAssumptions!$D$60,DataSummary!$A$116:$B$117,2,FALSE())=2,P6+P13+P12-O12/((1+P20)*(1+P9)),P6-P14)</f>
      </c>
      <c r="Q19" s="115" t="n">
        <f aca="false">IF(VLOOKUP(InputDataA_GeneralAssumptions!$D$60,DataSummary!$A$116:$B$117,2,FALSE())=2,Q6+Q13+Q12-P12/((1+Q20)*(1+Q9)),Q6-Q14)</f>
      </c>
      <c r="R19" s="115" t="n">
        <f aca="false">IF(VLOOKUP(InputDataA_GeneralAssumptions!$D$60,DataSummary!$A$116:$B$117,2,FALSE())=2,R6+R13+R12-Q12/((1+R20)*(1+R9)),R6-R14)</f>
      </c>
      <c r="S19" s="115" t="n">
        <f aca="false">IF(VLOOKUP(InputDataA_GeneralAssumptions!$D$60,DataSummary!$A$116:$B$117,2,FALSE())=2,S6+S13+S12-R12/((1+S20)*(1+S9)),S6-S14)</f>
      </c>
      <c r="T19" s="115" t="n">
        <f aca="false">IF(VLOOKUP(InputDataA_GeneralAssumptions!$D$60,DataSummary!$A$116:$B$117,2,FALSE())=2,T6+T13+T12-S12/((1+T20)*(1+T9)),T6-T14)</f>
      </c>
      <c r="U19" s="115" t="n">
        <f aca="false">IF(VLOOKUP(InputDataA_GeneralAssumptions!$D$60,DataSummary!$A$116:$B$117,2,FALSE())=2,U6+U13+U12-T12/((1+U20)*(1+U9)),U6-U14)</f>
      </c>
      <c r="V19" s="115" t="n">
        <f aca="false">IF(VLOOKUP(InputDataA_GeneralAssumptions!$D$60,DataSummary!$A$116:$B$117,2,FALSE())=2,V6+V13+V12-U12/((1+V20)*(1+V9)),V6-V14)</f>
      </c>
      <c r="W19" s="115" t="n">
        <f aca="false">IF(VLOOKUP(InputDataA_GeneralAssumptions!$D$60,DataSummary!$A$116:$B$117,2,FALSE())=2,W6+W13+W12-V12/((1+W20)*(1+W9)),W6-W14)</f>
      </c>
      <c r="X19" s="115" t="n">
        <f aca="false">IF(VLOOKUP(InputDataA_GeneralAssumptions!$D$60,DataSummary!$A$116:$B$117,2,FALSE())=2,X6+X13+X12-W12/((1+X20)*(1+X9)),X6-X14)</f>
      </c>
      <c r="Y19" s="115" t="n">
        <f aca="false">IF(VLOOKUP(InputDataA_GeneralAssumptions!$D$60,DataSummary!$A$116:$B$117,2,FALSE())=2,Y6+Y13+Y12-X12/((1+Y20)*(1+Y9)),Y6-Y14)</f>
      </c>
      <c r="Z19" s="115" t="n">
        <f aca="false">IF(VLOOKUP(InputDataA_GeneralAssumptions!$D$60,DataSummary!$A$116:$B$117,2,FALSE())=2,Z6+Z13+Z12-Y12/((1+Z20)*(1+Z9)),Z6-Z14)</f>
      </c>
      <c r="AA19" s="115" t="n">
        <f aca="false">IF(VLOOKUP(InputDataA_GeneralAssumptions!$D$60,DataSummary!$A$116:$B$117,2,FALSE())=2,AA6+AA13+AA12-Z12/((1+AA20)*(1+AA9)),AA6-AA14)</f>
      </c>
      <c r="AB19" s="115" t="n">
        <f aca="false">IF(VLOOKUP(InputDataA_GeneralAssumptions!$D$60,DataSummary!$A$116:$B$117,2,FALSE())=2,AB6+AB13+AB12-AA12/((1+AB20)*(1+AB9)),AB6-AB14)</f>
      </c>
      <c r="AC19" s="115" t="n">
        <f aca="false">IF(VLOOKUP(InputDataA_GeneralAssumptions!$D$60,DataSummary!$A$116:$B$117,2,FALSE())=2,AC6+AC13+AC12-AB12/((1+AC20)*(1+AC9)),AC6-AC14)</f>
      </c>
      <c r="AD19" s="115" t="n">
        <f aca="false">IF(VLOOKUP(InputDataA_GeneralAssumptions!$D$60,DataSummary!$A$116:$B$117,2,FALSE())=2,AD6+AD13+AD12-AC12/((1+AD20)*(1+AD9)),AD6-AD14)</f>
      </c>
      <c r="AE19" s="115" t="n">
        <f aca="false">IF(VLOOKUP(InputDataA_GeneralAssumptions!$D$60,DataSummary!$A$116:$B$117,2,FALSE())=2,AE6+AE13+AE12-AD12/((1+AE20)*(1+AE9)),AE6-AE14)</f>
      </c>
      <c r="AF19" s="115" t="n">
        <f aca="false">IF(VLOOKUP(InputDataA_GeneralAssumptions!$D$60,DataSummary!$A$116:$B$117,2,FALSE())=2,AF6+AF13+AF12-AE12/((1+AF20)*(1+AF9)),AF6-AF14)</f>
      </c>
      <c r="AG19" s="115" t="n">
        <f aca="false">IF(VLOOKUP(InputDataA_GeneralAssumptions!$D$60,DataSummary!$A$116:$B$117,2,FALSE())=2,AG6+AG13+AG12-AF12/((1+AG20)*(1+AG9)),AG6-AG14)</f>
      </c>
      <c r="AH19" s="115" t="n">
        <f aca="false">IF(VLOOKUP(InputDataA_GeneralAssumptions!$D$60,DataSummary!$A$116:$B$117,2,FALSE())=2,AH6+AH13+AH12-AG12/((1+AH20)*(1+AH9)),AH6-AH14)</f>
      </c>
      <c r="AI19" s="115" t="n">
        <f aca="false">IF(VLOOKUP(InputDataA_GeneralAssumptions!$D$60,DataSummary!$A$116:$B$117,2,FALSE())=2,AI6+AI13+AI12-AH12/((1+AI20)*(1+AI9)),AI6-AI14)</f>
      </c>
      <c r="AJ19" s="115" t="n">
        <f aca="false">IF(VLOOKUP(InputDataA_GeneralAssumptions!$D$60,DataSummary!$A$116:$B$117,2,FALSE())=2,AJ6+AJ13+AJ12-AI12/((1+AJ20)*(1+AJ9)),AJ6-AJ14)</f>
      </c>
      <c r="AK19" s="115" t="n">
        <f aca="false">IF(VLOOKUP(InputDataA_GeneralAssumptions!$D$60,DataSummary!$A$116:$B$117,2,FALSE())=2,AK6+AK13+AK12-AJ12/((1+AK20)*(1+AK9)),AK6-AK14)</f>
      </c>
      <c r="AL19" s="115" t="n">
        <f aca="false">IF(VLOOKUP(InputDataA_GeneralAssumptions!$D$60,DataSummary!$A$116:$B$117,2,FALSE())=2,AL6+AL13+AL12-AK12/((1+AL20)*(1+AL9)),AL6-AL14)</f>
      </c>
      <c r="AM19" s="115" t="n">
        <f aca="false">IF(VLOOKUP(InputDataA_GeneralAssumptions!$D$60,DataSummary!$A$116:$B$117,2,FALSE())=2,AM6+AM13+AM12-AL12/((1+AM20)*(1+AM9)),AM6-AM14)</f>
      </c>
      <c r="AN19" s="115" t="n">
        <f aca="false">IF(VLOOKUP(InputDataA_GeneralAssumptions!$D$60,DataSummary!$A$116:$B$117,2,FALSE())=2,AN6+AN13+AN12-AM12/((1+AN20)*(1+AN9)),AN6-AN14)</f>
      </c>
      <c r="AO19" s="115" t="n">
        <f aca="false">IF(VLOOKUP(InputDataA_GeneralAssumptions!$D$60,DataSummary!$A$116:$B$117,2,FALSE())=2,AO6+AO13+AO12-AN12/((1+AO20)*(1+AO9)),AO6-AO14)</f>
      </c>
      <c r="AP19" s="115" t="n">
        <f aca="false">IF(VLOOKUP(InputDataA_GeneralAssumptions!$D$60,DataSummary!$A$116:$B$117,2,FALSE())=2,AP6+AP13+AP12-AO12/((1+AP20)*(1+AP9)),AP6-AP14)</f>
      </c>
      <c r="AQ19" s="115" t="n">
        <f aca="false">IF(VLOOKUP(InputDataA_GeneralAssumptions!$D$60,DataSummary!$A$116:$B$117,2,FALSE())=2,AQ6+AQ13+AQ12-AP12/((1+AQ20)*(1+AQ9)),AQ6-AQ14)</f>
      </c>
      <c r="AR19" s="115" t="n">
        <f aca="false">IF(VLOOKUP(InputDataA_GeneralAssumptions!$D$60,DataSummary!$A$116:$B$117,2,FALSE())=2,AR6+AR13+AR12-AQ12/((1+AR20)*(1+AR9)),AR6-AR14)</f>
      </c>
      <c r="AS19" s="115" t="n">
        <f aca="false">IF(VLOOKUP(InputDataA_GeneralAssumptions!$D$60,DataSummary!$A$116:$B$117,2,FALSE())=2,AS6+AS13+AS12-AR12/((1+AS20)*(1+AS9)),AS6-AS14)</f>
      </c>
      <c r="AT19" s="115" t="n">
        <f aca="false">IF(VLOOKUP(InputDataA_GeneralAssumptions!$D$60,DataSummary!$A$116:$B$117,2,FALSE())=2,AT6+AT13+AT12-AS12/((1+AT20)*(1+AT9)),AT6-AT14)</f>
      </c>
      <c r="AU19" s="115" t="n">
        <f aca="false">IF(VLOOKUP(InputDataA_GeneralAssumptions!$D$60,DataSummary!$A$116:$B$117,2,FALSE())=2,AU6+AU13+AU12-AT12/((1+AU20)*(1+AU9)),AU6-AU14)</f>
      </c>
      <c r="AV19" s="115" t="n">
        <f aca="false">IF(VLOOKUP(InputDataA_GeneralAssumptions!$D$60,DataSummary!$A$116:$B$117,2,FALSE())=2,AV6+AV13+AV12-AU12/((1+AV20)*(1+AV9)),AV6-AV14)</f>
      </c>
      <c r="AW19" s="115" t="n">
        <f aca="false">IF(VLOOKUP(InputDataA_GeneralAssumptions!$D$60,DataSummary!$A$116:$B$117,2,FALSE())=2,AW6+AW13+AW12-AV12/((1+AW20)*(1+AW9)),AW6-AW14)</f>
      </c>
      <c r="AX19" s="115" t="n">
        <f aca="false">IF(VLOOKUP(InputDataA_GeneralAssumptions!$D$60,DataSummary!$A$116:$B$117,2,FALSE())=2,AX6+AX13+AX12-AW12/((1+AX20)*(1+AX9)),AX6-AX14)</f>
      </c>
      <c r="AY19" s="115" t="n">
        <f aca="false">IF(VLOOKUP(InputDataA_GeneralAssumptions!$D$60,DataSummary!$A$116:$B$117,2,FALSE())=2,AY6+AY13+AY12-AX12/((1+AY20)*(1+AY9)),AY6-AY14)</f>
      </c>
      <c r="AZ19" s="115" t="n">
        <f aca="false">IF(VLOOKUP(InputDataA_GeneralAssumptions!$D$60,DataSummary!$A$116:$B$117,2,FALSE())=2,AZ6+AZ13+AZ12-AY12/((1+AZ20)*(1+AZ9)),AZ6-AZ14)</f>
      </c>
      <c r="BA19" s="115" t="n">
        <f aca="false">IF(VLOOKUP(InputDataA_GeneralAssumptions!$D$60,DataSummary!$A$116:$B$117,2,FALSE())=2,BA6+BA13+BA12-AZ12/((1+BA20)*(1+BA9)),BA6-BA14)</f>
      </c>
      <c r="BB19" s="115" t="n">
        <f aca="false">IF(VLOOKUP(InputDataA_GeneralAssumptions!$D$60,DataSummary!$A$116:$B$117,2,FALSE())=2,BB6+BB13+BB12-BA12/((1+BB20)*(1+BB9)),BB6-BB14)</f>
      </c>
      <c r="BC19" s="115" t="n">
        <f aca="false">IF(VLOOKUP(InputDataA_GeneralAssumptions!$D$60,DataSummary!$A$116:$B$117,2,FALSE())=2,BC6+BC13+BC12-BB12/((1+BC20)*(1+BC9)),BC6-BC14)</f>
      </c>
      <c r="BD19" s="115" t="n">
        <f aca="false">IF(VLOOKUP(InputDataA_GeneralAssumptions!$D$60,DataSummary!$A$116:$B$117,2,FALSE())=2,BD6+BD13+BD12-BC12/((1+BD20)*(1+BD9)),BD6-BD14)</f>
      </c>
      <c r="BE19" s="115" t="n">
        <f aca="false">IF(VLOOKUP(InputDataA_GeneralAssumptions!$D$60,DataSummary!$A$116:$B$117,2,FALSE())=2,BE6+BE13+BE12-BD12/((1+BE20)*(1+BE9)),BE6-BE14)</f>
      </c>
      <c r="BF19" s="115" t="n">
        <f aca="false">IF(VLOOKUP(InputDataA_GeneralAssumptions!$D$60,DataSummary!$A$116:$B$117,2,FALSE())=2,BF6+BF13+BF12-BE12/((1+BF20)*(1+BF9)),BF6-BF14)</f>
      </c>
      <c r="BG19" s="115" t="n">
        <f aca="false">IF(VLOOKUP(InputDataA_GeneralAssumptions!$D$60,DataSummary!$A$116:$B$117,2,FALSE())=2,BG6+BG13+BG12-BF12/((1+BG20)*(1+BG9)),BG6-BG14)</f>
      </c>
      <c r="BH19" s="115" t="n">
        <f aca="false">IF(VLOOKUP(InputDataA_GeneralAssumptions!$D$60,DataSummary!$A$116:$B$117,2,FALSE())=2,BH6+BH13+BH12-BG12/((1+BH20)*(1+BH9)),BH6-BH14)</f>
      </c>
      <c r="BI19" s="115" t="n">
        <f aca="false">IF(VLOOKUP(InputDataA_GeneralAssumptions!$D$60,DataSummary!$A$116:$B$117,2,FALSE())=2,BI6+BI13+BI12-BH12/((1+BI20)*(1+BI9)),BI6-BI14)</f>
      </c>
      <c r="BJ19" s="115" t="n">
        <f aca="false">IF(VLOOKUP(InputDataA_GeneralAssumptions!$D$60,DataSummary!$A$116:$B$117,2,FALSE())=2,BJ6+BJ13+BJ12-BI12/((1+BJ20)*(1+BJ9)),BJ6-BJ14)</f>
      </c>
      <c r="BK19" s="115" t="n">
        <f aca="false">IF(VLOOKUP(InputDataA_GeneralAssumptions!$D$60,DataSummary!$A$116:$B$117,2,FALSE())=2,BK6+BK13+BK12-BJ12/((1+BK20)*(1+BK9)),BK6-BK14)</f>
      </c>
      <c r="BL19" s="115" t="n">
        <f aca="false">IF(VLOOKUP(InputDataA_GeneralAssumptions!$D$60,DataSummary!$A$116:$B$117,2,FALSE())=2,BL6+BL13+BL12-BK12/((1+BL20)*(1+BL9)),BL6-BL14)</f>
      </c>
      <c r="BM19" s="115" t="n">
        <f aca="false">IF(VLOOKUP(InputDataA_GeneralAssumptions!$D$60,DataSummary!$A$116:$B$117,2,FALSE())=2,BM6+BM13+BM12-BL12/((1+BM20)*(1+BM9)),BM6-BM14)</f>
      </c>
      <c r="BN19" s="115" t="n">
        <f aca="false">IF(VLOOKUP(InputDataA_GeneralAssumptions!$D$60,DataSummary!$A$116:$B$117,2,FALSE())=2,BN6+BN13+BN12-BM12/((1+BN20)*(1+BN9)),BN6-BN14)</f>
      </c>
      <c r="BO19" s="115" t="n">
        <f aca="false">IF(VLOOKUP(InputDataA_GeneralAssumptions!$D$60,DataSummary!$A$116:$B$117,2,FALSE())=2,BO6+BO13+BO12-BN12/((1+BO20)*(1+BO9)),BO6-BO14)</f>
      </c>
      <c r="BP19" s="115" t="n">
        <f aca="false">IF(VLOOKUP(InputDataA_GeneralAssumptions!$D$60,DataSummary!$A$116:$B$117,2,FALSE())=2,BP6+BP13+BP12-BO12/((1+BP20)*(1+BP9)),BP6-BP14)</f>
      </c>
      <c r="BQ19" s="115" t="n">
        <f aca="false">IF(VLOOKUP(InputDataA_GeneralAssumptions!$D$60,DataSummary!$A$116:$B$117,2,FALSE())=2,BQ6+BQ13+BQ12-BP12/((1+BQ20)*(1+BQ9)),BQ6-BQ14)</f>
      </c>
      <c r="BR19" s="115" t="n">
        <f aca="false">IF(VLOOKUP(InputDataA_GeneralAssumptions!$D$60,DataSummary!$A$116:$B$117,2,FALSE())=2,BR6+BR13+BR12-BQ12/((1+BR20)*(1+BR9)),BR6-BR14)</f>
      </c>
      <c r="BS19" s="115" t="n">
        <f aca="false">IF(VLOOKUP(InputDataA_GeneralAssumptions!$D$60,DataSummary!$A$116:$B$117,2,FALSE())=2,BS6+BS13+BS12-BR12/((1+BS20)*(1+BS9)),BS6-BS14)</f>
      </c>
    </row>
    <row r="20" customFormat="false" ht="15.75" hidden="false" customHeight="false" outlineLevel="0" collapsed="false">
      <c r="C20" s="597" t="s">
        <v>1571</v>
      </c>
      <c r="D20" s="599" t="s">
        <v>1513</v>
      </c>
      <c r="E20" s="115" t="e">
        <f aca="false">(1+E21)*(1+E10)*(1+E11)-1</f>
      </c>
      <c r="F20" s="115" t="n">
        <f aca="false">(1+F21)*(1+F10)*(1+F11)-1</f>
      </c>
      <c r="G20" s="115" t="n">
        <f aca="false">(1+G21)*(1+G10)*(1+G11)-1</f>
      </c>
      <c r="H20" s="115" t="n">
        <f aca="false">(1+H21)*(1+H10)*(1+H11)-1</f>
      </c>
      <c r="I20" s="115" t="n">
        <f aca="false">(1+I21)*(1+I10)*(1+I11)-1</f>
      </c>
      <c r="J20" s="115" t="n">
        <f aca="false">(1+J21)*(1+J10)*(1+J11)-1</f>
      </c>
      <c r="K20" s="115" t="n">
        <f aca="false">(1+K21)*(1+K10)*(1+K11)-1</f>
      </c>
      <c r="L20" s="115" t="n">
        <f aca="false">(1+L21)*(1+L10)*(1+L11)-1</f>
      </c>
      <c r="M20" s="115" t="n">
        <f aca="false">(1+M21)*(1+M10)*(1+M11)-1</f>
      </c>
      <c r="N20" s="115" t="n">
        <f aca="false">(1+N21)*(1+N10)*(1+N11)-1</f>
      </c>
      <c r="O20" s="115" t="n">
        <f aca="false">(1+O21)*(1+O10)*(1+O11)-1</f>
      </c>
      <c r="P20" s="115" t="n">
        <f aca="false">(1+P21)*(1+P10)*(1+P11)-1</f>
      </c>
      <c r="Q20" s="115" t="n">
        <f aca="false">(1+Q21)*(1+Q10)*(1+Q11)-1</f>
      </c>
      <c r="R20" s="115" t="n">
        <f aca="false">(1+R21)*(1+R10)*(1+R11)-1</f>
      </c>
      <c r="S20" s="115" t="n">
        <f aca="false">(1+S21)*(1+S10)*(1+S11)-1</f>
      </c>
      <c r="T20" s="115" t="n">
        <f aca="false">(1+T21)*(1+T10)*(1+T11)-1</f>
      </c>
      <c r="U20" s="115" t="n">
        <f aca="false">(1+U21)*(1+U10)*(1+U11)-1</f>
      </c>
      <c r="V20" s="115" t="n">
        <f aca="false">(1+V21)*(1+V10)*(1+V11)-1</f>
      </c>
      <c r="W20" s="115" t="n">
        <f aca="false">(1+W21)*(1+W10)*(1+W11)-1</f>
      </c>
      <c r="X20" s="115" t="n">
        <f aca="false">(1+X21)*(1+X10)*(1+X11)-1</f>
      </c>
      <c r="Y20" s="115" t="n">
        <f aca="false">(1+Y21)*(1+Y10)*(1+Y11)-1</f>
      </c>
      <c r="Z20" s="115" t="n">
        <f aca="false">(1+Z21)*(1+Z10)*(1+Z11)-1</f>
      </c>
      <c r="AA20" s="115" t="n">
        <f aca="false">(1+AA21)*(1+AA10)*(1+AA11)-1</f>
      </c>
      <c r="AB20" s="115" t="n">
        <f aca="false">(1+AB21)*(1+AB10)*(1+AB11)-1</f>
      </c>
      <c r="AC20" s="115" t="n">
        <f aca="false">(1+AC21)*(1+AC10)*(1+AC11)-1</f>
      </c>
      <c r="AD20" s="115" t="n">
        <f aca="false">(1+AD21)*(1+AD10)*(1+AD11)-1</f>
      </c>
      <c r="AE20" s="115" t="n">
        <f aca="false">(1+AE21)*(1+AE10)*(1+AE11)-1</f>
      </c>
      <c r="AF20" s="115" t="n">
        <f aca="false">(1+AF21)*(1+AF10)*(1+AF11)-1</f>
      </c>
      <c r="AG20" s="115" t="n">
        <f aca="false">(1+AG21)*(1+AG10)*(1+AG11)-1</f>
      </c>
      <c r="AH20" s="115" t="n">
        <f aca="false">(1+AH21)*(1+AH10)*(1+AH11)-1</f>
      </c>
      <c r="AI20" s="115" t="n">
        <f aca="false">(1+AI21)*(1+AI10)*(1+AI11)-1</f>
      </c>
      <c r="AJ20" s="115" t="n">
        <f aca="false">(1+AJ21)*(1+AJ10)*(1+AJ11)-1</f>
      </c>
      <c r="AK20" s="115" t="e">
        <f aca="false">(1+AK21)*(1+AK10)*(1+AK11)-1</f>
      </c>
      <c r="AL20" s="115" t="e">
        <f aca="false">(1+AL21)*(1+AL10)*(1+AL11)-1</f>
      </c>
      <c r="AM20" s="115" t="e">
        <f aca="false">(1+AM21)*(1+AM10)*(1+AM11)-1</f>
      </c>
      <c r="AN20" s="115" t="e">
        <f aca="false">(1+AN21)*(1+AN10)*(1+AN11)-1</f>
      </c>
      <c r="AO20" s="115" t="e">
        <f aca="false">(1+AO21)*(1+AO10)*(1+AO11)-1</f>
      </c>
      <c r="AP20" s="115" t="e">
        <f aca="false">(1+AP21)*(1+AP10)*(1+AP11)-1</f>
      </c>
      <c r="AQ20" s="115" t="e">
        <f aca="false">(1+AQ21)*(1+AQ10)*(1+AQ11)-1</f>
      </c>
      <c r="AR20" s="115" t="e">
        <f aca="false">(1+AR21)*(1+AR10)*(1+AR11)-1</f>
      </c>
      <c r="AS20" s="115" t="e">
        <f aca="false">(1+AS21)*(1+AS10)*(1+AS11)-1</f>
      </c>
      <c r="AT20" s="115" t="e">
        <f aca="false">(1+AT21)*(1+AT10)*(1+AT11)-1</f>
      </c>
      <c r="AU20" s="115" t="e">
        <f aca="false">(1+AU21)*(1+AU10)*(1+AU11)-1</f>
      </c>
      <c r="AV20" s="115" t="e">
        <f aca="false">(1+AV21)*(1+AV10)*(1+AV11)-1</f>
      </c>
      <c r="AW20" s="115" t="e">
        <f aca="false">(1+AW21)*(1+AW10)*(1+AW11)-1</f>
      </c>
      <c r="AX20" s="115" t="e">
        <f aca="false">(1+AX21)*(1+AX10)*(1+AX11)-1</f>
      </c>
      <c r="AY20" s="115" t="e">
        <f aca="false">(1+AY21)*(1+AY10)*(1+AY11)-1</f>
      </c>
      <c r="AZ20" s="115" t="e">
        <f aca="false">(1+AZ21)*(1+AZ10)*(1+AZ11)-1</f>
      </c>
      <c r="BA20" s="115" t="e">
        <f aca="false">(1+BA21)*(1+BA10)*(1+BA11)-1</f>
      </c>
      <c r="BB20" s="115" t="e">
        <f aca="false">(1+BB21)*(1+BB10)*(1+BB11)-1</f>
      </c>
      <c r="BC20" s="115" t="e">
        <f aca="false">(1+BC21)*(1+BC10)*(1+BC11)-1</f>
      </c>
      <c r="BD20" s="115" t="e">
        <f aca="false">(1+BD21)*(1+BD10)*(1+BD11)-1</f>
      </c>
      <c r="BE20" s="115" t="e">
        <f aca="false">(1+BE21)*(1+BE10)*(1+BE11)-1</f>
      </c>
      <c r="BF20" s="115" t="e">
        <f aca="false">(1+BF21)*(1+BF10)*(1+BF11)-1</f>
      </c>
      <c r="BG20" s="115" t="e">
        <f aca="false">(1+BG21)*(1+BG10)*(1+BG11)-1</f>
      </c>
      <c r="BH20" s="115" t="e">
        <f aca="false">(1+BH21)*(1+BH10)*(1+BH11)-1</f>
      </c>
      <c r="BI20" s="115" t="e">
        <f aca="false">(1+BI21)*(1+BI10)*(1+BI11)-1</f>
      </c>
      <c r="BJ20" s="115" t="e">
        <f aca="false">(1+BJ21)*(1+BJ10)*(1+BJ11)-1</f>
      </c>
      <c r="BK20" s="115" t="e">
        <f aca="false">(1+BK21)*(1+BK10)*(1+BK11)-1</f>
      </c>
      <c r="BL20" s="115" t="e">
        <f aca="false">(1+BL21)*(1+BL10)*(1+BL11)-1</f>
      </c>
      <c r="BM20" s="115" t="e">
        <f aca="false">(1+BM21)*(1+BM10)*(1+BM11)-1</f>
      </c>
      <c r="BN20" s="115" t="e">
        <f aca="false">(1+BN21)*(1+BN10)*(1+BN11)-1</f>
      </c>
      <c r="BO20" s="115" t="e">
        <f aca="false">(1+BO21)*(1+BO10)*(1+BO11)-1</f>
      </c>
      <c r="BP20" s="115" t="e">
        <f aca="false">(1+BP21)*(1+BP10)*(1+BP11)-1</f>
      </c>
      <c r="BQ20" s="115" t="e">
        <f aca="false">(1+BQ21)*(1+BQ10)*(1+BQ11)-1</f>
      </c>
      <c r="BR20" s="115" t="e">
        <f aca="false">(1+BR21)*(1+BR10)*(1+BR11)-1</f>
      </c>
      <c r="BS20" s="115" t="e">
        <f aca="false">(1+BS21)*(1+BS10)*(1+BS11)-1</f>
      </c>
    </row>
    <row r="21" customFormat="false" ht="15.75" hidden="false" customHeight="false" outlineLevel="0" collapsed="false">
      <c r="C21" s="597" t="s">
        <v>1579</v>
      </c>
      <c r="D21" s="599" t="s">
        <v>1511</v>
      </c>
      <c r="E21" s="115" t="str">
        <f aca="false">IF(ISNUMBER(datasummary!#ref!)=TRUE(),datasummary!#ref!,".")</f>
      </c>
      <c r="F21" s="115" t="n">
        <f aca="false">(1+F8)*(1+F23)^(1-$D$2)*(1+F7)^$D$2-1</f>
      </c>
      <c r="G21" s="115" t="n">
        <f aca="false">(1+G8)*(1+G23)^(1-$D$2)*(1+G7)^$D$2-1</f>
      </c>
      <c r="H21" s="115" t="n">
        <f aca="false">(1+H8)*(1+H23)^(1-$D$2)*(1+H7)^$D$2-1</f>
      </c>
      <c r="I21" s="115" t="n">
        <f aca="false">(1+I8)*(1+I23)^(1-$D$2)*(1+I7)^$D$2-1</f>
      </c>
      <c r="J21" s="115" t="n">
        <f aca="false">(1+J8)*(1+J23)^(1-$D$2)*(1+J7)^$D$2-1</f>
      </c>
      <c r="K21" s="115" t="n">
        <f aca="false">(1+K8)*(1+K23)^(1-$D$2)*(1+K7)^$D$2-1</f>
      </c>
      <c r="L21" s="115" t="n">
        <f aca="false">(1+L8)*(1+L23)^(1-$D$2)*(1+L7)^$D$2-1</f>
      </c>
      <c r="M21" s="115" t="n">
        <f aca="false">(1+M8)*(1+M23)^(1-$D$2)*(1+M7)^$D$2-1</f>
      </c>
      <c r="N21" s="115" t="n">
        <f aca="false">(1+N8)*(1+N23)^(1-$D$2)*(1+N7)^$D$2-1</f>
      </c>
      <c r="O21" s="115" t="n">
        <f aca="false">(1+O8)*(1+O23)^(1-$D$2)*(1+O7)^$D$2-1</f>
      </c>
      <c r="P21" s="115" t="n">
        <f aca="false">(1+P8)*(1+P23)^(1-$D$2)*(1+P7)^$D$2-1</f>
      </c>
      <c r="Q21" s="115" t="n">
        <f aca="false">(1+Q8)*(1+Q23)^(1-$D$2)*(1+Q7)^$D$2-1</f>
      </c>
      <c r="R21" s="115" t="n">
        <f aca="false">(1+R8)*(1+R23)^(1-$D$2)*(1+R7)^$D$2-1</f>
      </c>
      <c r="S21" s="115" t="n">
        <f aca="false">(1+S8)*(1+S23)^(1-$D$2)*(1+S7)^$D$2-1</f>
      </c>
      <c r="T21" s="115" t="n">
        <f aca="false">(1+T8)*(1+T23)^(1-$D$2)*(1+T7)^$D$2-1</f>
      </c>
      <c r="U21" s="115" t="n">
        <f aca="false">(1+U8)*(1+U23)^(1-$D$2)*(1+U7)^$D$2-1</f>
      </c>
      <c r="V21" s="115" t="n">
        <f aca="false">(1+V8)*(1+V23)^(1-$D$2)*(1+V7)^$D$2-1</f>
      </c>
      <c r="W21" s="115" t="n">
        <f aca="false">(1+W8)*(1+W23)^(1-$D$2)*(1+W7)^$D$2-1</f>
      </c>
      <c r="X21" s="115" t="n">
        <f aca="false">(1+X8)*(1+X23)^(1-$D$2)*(1+X7)^$D$2-1</f>
      </c>
      <c r="Y21" s="115" t="n">
        <f aca="false">(1+Y8)*(1+Y23)^(1-$D$2)*(1+Y7)^$D$2-1</f>
      </c>
      <c r="Z21" s="115" t="n">
        <f aca="false">(1+Z8)*(1+Z23)^(1-$D$2)*(1+Z7)^$D$2-1</f>
      </c>
      <c r="AA21" s="115" t="n">
        <f aca="false">(1+AA8)*(1+AA23)^(1-$D$2)*(1+AA7)^$D$2-1</f>
      </c>
      <c r="AB21" s="115" t="n">
        <f aca="false">(1+AB8)*(1+AB23)^(1-$D$2)*(1+AB7)^$D$2-1</f>
      </c>
      <c r="AC21" s="115" t="n">
        <f aca="false">(1+AC8)*(1+AC23)^(1-$D$2)*(1+AC7)^$D$2-1</f>
      </c>
      <c r="AD21" s="115" t="n">
        <f aca="false">(1+AD8)*(1+AD23)^(1-$D$2)*(1+AD7)^$D$2-1</f>
      </c>
      <c r="AE21" s="115" t="n">
        <f aca="false">(1+AE8)*(1+AE23)^(1-$D$2)*(1+AE7)^$D$2-1</f>
      </c>
      <c r="AF21" s="115" t="n">
        <f aca="false">(1+AF8)*(1+AF23)^(1-$D$2)*(1+AF7)^$D$2-1</f>
      </c>
      <c r="AG21" s="115" t="n">
        <f aca="false">(1+AG8)*(1+AG23)^(1-$D$2)*(1+AG7)^$D$2-1</f>
      </c>
      <c r="AH21" s="115" t="n">
        <f aca="false">(1+AH8)*(1+AH23)^(1-$D$2)*(1+AH7)^$D$2-1</f>
      </c>
      <c r="AI21" s="115" t="n">
        <f aca="false">(1+AI8)*(1+AI23)^(1-$D$2)*(1+AI7)^$D$2-1</f>
      </c>
      <c r="AJ21" s="115" t="n">
        <f aca="false">(1+AJ8)*(1+AJ23)^(1-$D$2)*(1+AJ7)^$D$2-1</f>
      </c>
      <c r="AK21" s="115" t="e">
        <f aca="false">(1+AK8)*(1+AK23)^(1-$D$2)*(1+AK7)^$D$2-1</f>
      </c>
      <c r="AL21" s="115" t="e">
        <f aca="false">(1+AL8)*(1+AL23)^(1-$D$2)*(1+AL7)^$D$2-1</f>
      </c>
      <c r="AM21" s="115" t="e">
        <f aca="false">(1+AM8)*(1+AM23)^(1-$D$2)*(1+AM7)^$D$2-1</f>
      </c>
      <c r="AN21" s="115" t="e">
        <f aca="false">(1+AN8)*(1+AN23)^(1-$D$2)*(1+AN7)^$D$2-1</f>
      </c>
      <c r="AO21" s="115" t="e">
        <f aca="false">(1+AO8)*(1+AO23)^(1-$D$2)*(1+AO7)^$D$2-1</f>
      </c>
      <c r="AP21" s="115" t="e">
        <f aca="false">(1+AP8)*(1+AP23)^(1-$D$2)*(1+AP7)^$D$2-1</f>
      </c>
      <c r="AQ21" s="115" t="e">
        <f aca="false">(1+AQ8)*(1+AQ23)^(1-$D$2)*(1+AQ7)^$D$2-1</f>
      </c>
      <c r="AR21" s="115" t="e">
        <f aca="false">(1+AR8)*(1+AR23)^(1-$D$2)*(1+AR7)^$D$2-1</f>
      </c>
      <c r="AS21" s="115" t="e">
        <f aca="false">(1+AS8)*(1+AS23)^(1-$D$2)*(1+AS7)^$D$2-1</f>
      </c>
      <c r="AT21" s="115" t="e">
        <f aca="false">(1+AT8)*(1+AT23)^(1-$D$2)*(1+AT7)^$D$2-1</f>
      </c>
      <c r="AU21" s="115" t="e">
        <f aca="false">(1+AU8)*(1+AU23)^(1-$D$2)*(1+AU7)^$D$2-1</f>
      </c>
      <c r="AV21" s="115" t="e">
        <f aca="false">(1+AV8)*(1+AV23)^(1-$D$2)*(1+AV7)^$D$2-1</f>
      </c>
      <c r="AW21" s="115" t="e">
        <f aca="false">(1+AW8)*(1+AW23)^(1-$D$2)*(1+AW7)^$D$2-1</f>
      </c>
      <c r="AX21" s="115" t="e">
        <f aca="false">(1+AX8)*(1+AX23)^(1-$D$2)*(1+AX7)^$D$2-1</f>
      </c>
      <c r="AY21" s="115" t="e">
        <f aca="false">(1+AY8)*(1+AY23)^(1-$D$2)*(1+AY7)^$D$2-1</f>
      </c>
      <c r="AZ21" s="115" t="e">
        <f aca="false">(1+AZ8)*(1+AZ23)^(1-$D$2)*(1+AZ7)^$D$2-1</f>
      </c>
      <c r="BA21" s="115" t="e">
        <f aca="false">(1+BA8)*(1+BA23)^(1-$D$2)*(1+BA7)^$D$2-1</f>
      </c>
      <c r="BB21" s="115" t="e">
        <f aca="false">(1+BB8)*(1+BB23)^(1-$D$2)*(1+BB7)^$D$2-1</f>
      </c>
      <c r="BC21" s="115" t="e">
        <f aca="false">(1+BC8)*(1+BC23)^(1-$D$2)*(1+BC7)^$D$2-1</f>
      </c>
      <c r="BD21" s="115" t="e">
        <f aca="false">(1+BD8)*(1+BD23)^(1-$D$2)*(1+BD7)^$D$2-1</f>
      </c>
      <c r="BE21" s="115" t="e">
        <f aca="false">(1+BE8)*(1+BE23)^(1-$D$2)*(1+BE7)^$D$2-1</f>
      </c>
      <c r="BF21" s="115" t="e">
        <f aca="false">(1+BF8)*(1+BF23)^(1-$D$2)*(1+BF7)^$D$2-1</f>
      </c>
      <c r="BG21" s="115" t="e">
        <f aca="false">(1+BG8)*(1+BG23)^(1-$D$2)*(1+BG7)^$D$2-1</f>
      </c>
      <c r="BH21" s="115" t="e">
        <f aca="false">(1+BH8)*(1+BH23)^(1-$D$2)*(1+BH7)^$D$2-1</f>
      </c>
      <c r="BI21" s="115" t="e">
        <f aca="false">(1+BI8)*(1+BI23)^(1-$D$2)*(1+BI7)^$D$2-1</f>
      </c>
      <c r="BJ21" s="115" t="e">
        <f aca="false">(1+BJ8)*(1+BJ23)^(1-$D$2)*(1+BJ7)^$D$2-1</f>
      </c>
      <c r="BK21" s="115" t="e">
        <f aca="false">(1+BK8)*(1+BK23)^(1-$D$2)*(1+BK7)^$D$2-1</f>
      </c>
      <c r="BL21" s="115" t="e">
        <f aca="false">(1+BL8)*(1+BL23)^(1-$D$2)*(1+BL7)^$D$2-1</f>
      </c>
      <c r="BM21" s="115" t="e">
        <f aca="false">(1+BM8)*(1+BM23)^(1-$D$2)*(1+BM7)^$D$2-1</f>
      </c>
      <c r="BN21" s="115" t="e">
        <f aca="false">(1+BN8)*(1+BN23)^(1-$D$2)*(1+BN7)^$D$2-1</f>
      </c>
      <c r="BO21" s="115" t="e">
        <f aca="false">(1+BO8)*(1+BO23)^(1-$D$2)*(1+BO7)^$D$2-1</f>
      </c>
      <c r="BP21" s="115" t="e">
        <f aca="false">(1+BP8)*(1+BP23)^(1-$D$2)*(1+BP7)^$D$2-1</f>
      </c>
      <c r="BQ21" s="115" t="e">
        <f aca="false">(1+BQ8)*(1+BQ23)^(1-$D$2)*(1+BQ7)^$D$2-1</f>
      </c>
      <c r="BR21" s="115" t="e">
        <f aca="false">(1+BR8)*(1+BR23)^(1-$D$2)*(1+BR7)^$D$2-1</f>
      </c>
      <c r="BS21" s="115" t="e">
        <f aca="false">(1+BS8)*(1+BS23)^(1-$D$2)*(1+BS7)^$D$2-1</f>
      </c>
    </row>
    <row r="22" customFormat="false" ht="15.75" hidden="false" customHeight="false" outlineLevel="0" collapsed="false">
      <c r="C22" s="597" t="s">
        <v>1578</v>
      </c>
      <c r="D22" s="598" t="s">
        <v>1515</v>
      </c>
      <c r="E22" s="519" t="n">
        <f aca="false">InputDataA_GeneralAssumptions!J13</f>
      </c>
      <c r="F22" s="519" t="n">
        <f aca="false">E22*(1+F23)/(1+F21)</f>
      </c>
      <c r="G22" s="519" t="n">
        <f aca="false">F22*(1+G23)/(1+G21)</f>
      </c>
      <c r="H22" s="519" t="n">
        <f aca="false">G22*(1+H23)/(1+H21)</f>
      </c>
      <c r="I22" s="519" t="n">
        <f aca="false">H22*(1+I23)/(1+I21)</f>
      </c>
      <c r="J22" s="519" t="n">
        <f aca="false">I22*(1+J23)/(1+J21)</f>
      </c>
      <c r="K22" s="519" t="n">
        <f aca="false">J22*(1+K23)/(1+K21)</f>
      </c>
      <c r="L22" s="519" t="n">
        <f aca="false">K22*(1+L23)/(1+L21)</f>
      </c>
      <c r="M22" s="519" t="n">
        <f aca="false">L22*(1+M23)/(1+M21)</f>
      </c>
      <c r="N22" s="519" t="n">
        <f aca="false">M22*(1+N23)/(1+N21)</f>
      </c>
      <c r="O22" s="519" t="n">
        <f aca="false">N22*(1+O23)/(1+O21)</f>
      </c>
      <c r="P22" s="519" t="n">
        <f aca="false">O22*(1+P23)/(1+P21)</f>
      </c>
      <c r="Q22" s="519" t="n">
        <f aca="false">P22*(1+Q23)/(1+Q21)</f>
      </c>
      <c r="R22" s="519" t="n">
        <f aca="false">Q22*(1+R23)/(1+R21)</f>
      </c>
      <c r="S22" s="519" t="n">
        <f aca="false">R22*(1+S23)/(1+S21)</f>
      </c>
      <c r="T22" s="519" t="n">
        <f aca="false">S22*(1+T23)/(1+T21)</f>
      </c>
      <c r="U22" s="519" t="n">
        <f aca="false">T22*(1+U23)/(1+U21)</f>
      </c>
      <c r="V22" s="519" t="n">
        <f aca="false">U22*(1+V23)/(1+V21)</f>
      </c>
      <c r="W22" s="519" t="n">
        <f aca="false">V22*(1+W23)/(1+W21)</f>
      </c>
      <c r="X22" s="519" t="n">
        <f aca="false">W22*(1+X23)/(1+X21)</f>
      </c>
      <c r="Y22" s="519" t="n">
        <f aca="false">X22*(1+Y23)/(1+Y21)</f>
      </c>
      <c r="Z22" s="519" t="n">
        <f aca="false">Y22*(1+Z23)/(1+Z21)</f>
      </c>
      <c r="AA22" s="519" t="n">
        <f aca="false">Z22*(1+AA23)/(1+AA21)</f>
      </c>
      <c r="AB22" s="519" t="n">
        <f aca="false">AA22*(1+AB23)/(1+AB21)</f>
      </c>
      <c r="AC22" s="519" t="n">
        <f aca="false">AB22*(1+AC23)/(1+AC21)</f>
      </c>
      <c r="AD22" s="519" t="n">
        <f aca="false">AC22*(1+AD23)/(1+AD21)</f>
      </c>
      <c r="AE22" s="519" t="n">
        <f aca="false">AD22*(1+AE23)/(1+AE21)</f>
      </c>
      <c r="AF22" s="519" t="n">
        <f aca="false">AE22*(1+AF23)/(1+AF21)</f>
      </c>
      <c r="AG22" s="519" t="n">
        <f aca="false">AF22*(1+AG23)/(1+AG21)</f>
      </c>
      <c r="AH22" s="519" t="n">
        <f aca="false">AG22*(1+AH23)/(1+AH21)</f>
      </c>
      <c r="AI22" s="519" t="n">
        <f aca="false">AH22*(1+AI23)/(1+AI21)</f>
      </c>
      <c r="AJ22" s="519" t="n">
        <f aca="false">AI22*(1+AJ23)/(1+AJ21)</f>
      </c>
      <c r="AK22" s="519" t="e">
        <f aca="false">AJ22*(1+AK23)/(1+AK21)</f>
      </c>
      <c r="AL22" s="519" t="e">
        <f aca="false">AK22*(1+AL23)/(1+AL21)</f>
      </c>
      <c r="AM22" s="519" t="e">
        <f aca="false">AL22*(1+AM23)/(1+AM21)</f>
      </c>
      <c r="AN22" s="519" t="e">
        <f aca="false">AM22*(1+AN23)/(1+AN21)</f>
      </c>
      <c r="AO22" s="519" t="e">
        <f aca="false">AN22*(1+AO23)/(1+AO21)</f>
      </c>
      <c r="AP22" s="519" t="e">
        <f aca="false">AO22*(1+AP23)/(1+AP21)</f>
      </c>
      <c r="AQ22" s="519" t="e">
        <f aca="false">AP22*(1+AQ23)/(1+AQ21)</f>
      </c>
      <c r="AR22" s="519" t="e">
        <f aca="false">AQ22*(1+AR23)/(1+AR21)</f>
      </c>
      <c r="AS22" s="519" t="e">
        <f aca="false">AR22*(1+AS23)/(1+AS21)</f>
      </c>
      <c r="AT22" s="519" t="e">
        <f aca="false">AS22*(1+AT23)/(1+AT21)</f>
      </c>
      <c r="AU22" s="519" t="e">
        <f aca="false">AT22*(1+AU23)/(1+AU21)</f>
      </c>
      <c r="AV22" s="519" t="e">
        <f aca="false">AU22*(1+AV23)/(1+AV21)</f>
      </c>
      <c r="AW22" s="519" t="e">
        <f aca="false">AV22*(1+AW23)/(1+AW21)</f>
      </c>
      <c r="AX22" s="519" t="e">
        <f aca="false">AW22*(1+AX23)/(1+AX21)</f>
      </c>
      <c r="AY22" s="519" t="e">
        <f aca="false">AX22*(1+AY23)/(1+AY21)</f>
      </c>
      <c r="AZ22" s="519" t="e">
        <f aca="false">AY22*(1+AZ23)/(1+AZ21)</f>
      </c>
      <c r="BA22" s="519" t="e">
        <f aca="false">AZ22*(1+BA23)/(1+BA21)</f>
      </c>
      <c r="BB22" s="519" t="e">
        <f aca="false">BA22*(1+BB23)/(1+BB21)</f>
      </c>
      <c r="BC22" s="519" t="e">
        <f aca="false">BB22*(1+BC23)/(1+BC21)</f>
      </c>
      <c r="BD22" s="519" t="e">
        <f aca="false">BC22*(1+BD23)/(1+BD21)</f>
      </c>
      <c r="BE22" s="519" t="e">
        <f aca="false">BD22*(1+BE23)/(1+BE21)</f>
      </c>
      <c r="BF22" s="519" t="e">
        <f aca="false">BE22*(1+BF23)/(1+BF21)</f>
      </c>
      <c r="BG22" s="519" t="e">
        <f aca="false">BF22*(1+BG23)/(1+BG21)</f>
      </c>
      <c r="BH22" s="519" t="e">
        <f aca="false">BG22*(1+BH23)/(1+BH21)</f>
      </c>
      <c r="BI22" s="519" t="e">
        <f aca="false">BH22*(1+BI23)/(1+BI21)</f>
      </c>
      <c r="BJ22" s="519" t="e">
        <f aca="false">BI22*(1+BJ23)/(1+BJ21)</f>
      </c>
      <c r="BK22" s="519" t="e">
        <f aca="false">BJ22*(1+BK23)/(1+BK21)</f>
      </c>
      <c r="BL22" s="519" t="e">
        <f aca="false">BK22*(1+BL23)/(1+BL21)</f>
      </c>
      <c r="BM22" s="519" t="e">
        <f aca="false">BL22*(1+BM23)/(1+BM21)</f>
      </c>
      <c r="BN22" s="519" t="e">
        <f aca="false">BM22*(1+BN23)/(1+BN21)</f>
      </c>
      <c r="BO22" s="519" t="e">
        <f aca="false">BN22*(1+BO23)/(1+BO21)</f>
      </c>
      <c r="BP22" s="519" t="e">
        <f aca="false">BO22*(1+BP23)/(1+BP21)</f>
      </c>
      <c r="BQ22" s="519" t="e">
        <f aca="false">BP22*(1+BQ23)/(1+BQ21)</f>
      </c>
      <c r="BR22" s="519" t="e">
        <f aca="false">BQ22*(1+BR23)/(1+BR21)</f>
      </c>
      <c r="BS22" s="519" t="e">
        <f aca="false">BR22*(1+BS23)/(1+BS21)</f>
      </c>
    </row>
    <row r="23" customFormat="false" ht="15.75" hidden="false" customHeight="false" outlineLevel="0" collapsed="false">
      <c r="C23" s="600" t="s">
        <v>1580</v>
      </c>
      <c r="D23" s="601" t="s">
        <v>1509</v>
      </c>
      <c r="E23" s="26" t="str">
        <f aca="false">Submodel1!E21</f>
      </c>
      <c r="F23" s="26" t="n">
        <f aca="false">((1-$D$3)+(E19/E22))/((1+F9)*(1+F10)*(1+F11))-1</f>
      </c>
      <c r="G23" s="26" t="n">
        <f aca="false">((1-$D$3)+(F19/F22))/((1+G9)*(1+G10)*(1+G11))-1</f>
      </c>
      <c r="H23" s="26" t="n">
        <f aca="false">((1-$D$3)+(G19/G22))/((1+H9)*(1+H10)*(1+H11))-1</f>
      </c>
      <c r="I23" s="26" t="n">
        <f aca="false">((1-$D$3)+(H19/H22))/((1+I9)*(1+I10)*(1+I11))-1</f>
      </c>
      <c r="J23" s="26" t="n">
        <f aca="false">((1-$D$3)+(I19/I22))/((1+J9)*(1+J10)*(1+J11))-1</f>
      </c>
      <c r="K23" s="26" t="n">
        <f aca="false">((1-$D$3)+(J19/J22))/((1+K9)*(1+K10)*(1+K11))-1</f>
      </c>
      <c r="L23" s="26" t="n">
        <f aca="false">((1-$D$3)+(K19/K22))/((1+L9)*(1+L10)*(1+L11))-1</f>
      </c>
      <c r="M23" s="26" t="n">
        <f aca="false">((1-$D$3)+(L19/L22))/((1+M9)*(1+M10)*(1+M11))-1</f>
      </c>
      <c r="N23" s="26" t="n">
        <f aca="false">((1-$D$3)+(M19/M22))/((1+N9)*(1+N10)*(1+N11))-1</f>
      </c>
      <c r="O23" s="26" t="n">
        <f aca="false">((1-$D$3)+(N19/N22))/((1+O9)*(1+O10)*(1+O11))-1</f>
      </c>
      <c r="P23" s="26" t="n">
        <f aca="false">((1-$D$3)+(O19/O22))/((1+P9)*(1+P10)*(1+P11))-1</f>
      </c>
      <c r="Q23" s="26" t="n">
        <f aca="false">((1-$D$3)+(P19/P22))/((1+Q9)*(1+Q10)*(1+Q11))-1</f>
      </c>
      <c r="R23" s="26" t="n">
        <f aca="false">((1-$D$3)+(Q19/Q22))/((1+R9)*(1+R10)*(1+R11))-1</f>
      </c>
      <c r="S23" s="26" t="n">
        <f aca="false">((1-$D$3)+(R19/R22))/((1+S9)*(1+S10)*(1+S11))-1</f>
      </c>
      <c r="T23" s="26" t="n">
        <f aca="false">((1-$D$3)+(S19/S22))/((1+T9)*(1+T10)*(1+T11))-1</f>
      </c>
      <c r="U23" s="26" t="n">
        <f aca="false">((1-$D$3)+(T19/T22))/((1+U9)*(1+U10)*(1+U11))-1</f>
      </c>
      <c r="V23" s="26" t="n">
        <f aca="false">((1-$D$3)+(U19/U22))/((1+V9)*(1+V10)*(1+V11))-1</f>
      </c>
      <c r="W23" s="26" t="n">
        <f aca="false">((1-$D$3)+(V19/V22))/((1+W9)*(1+W10)*(1+W11))-1</f>
      </c>
      <c r="X23" s="26" t="n">
        <f aca="false">((1-$D$3)+(W19/W22))/((1+X9)*(1+X10)*(1+X11))-1</f>
      </c>
      <c r="Y23" s="26" t="n">
        <f aca="false">((1-$D$3)+(X19/X22))/((1+Y9)*(1+Y10)*(1+Y11))-1</f>
      </c>
      <c r="Z23" s="26" t="n">
        <f aca="false">((1-$D$3)+(Y19/Y22))/((1+Z9)*(1+Z10)*(1+Z11))-1</f>
      </c>
      <c r="AA23" s="26" t="n">
        <f aca="false">((1-$D$3)+(Z19/Z22))/((1+AA9)*(1+AA10)*(1+AA11))-1</f>
      </c>
      <c r="AB23" s="26" t="n">
        <f aca="false">((1-$D$3)+(AA19/AA22))/((1+AB9)*(1+AB10)*(1+AB11))-1</f>
      </c>
      <c r="AC23" s="26" t="n">
        <f aca="false">((1-$D$3)+(AB19/AB22))/((1+AC9)*(1+AC10)*(1+AC11))-1</f>
      </c>
      <c r="AD23" s="26" t="n">
        <f aca="false">((1-$D$3)+(AC19/AC22))/((1+AD9)*(1+AD10)*(1+AD11))-1</f>
      </c>
      <c r="AE23" s="26" t="n">
        <f aca="false">((1-$D$3)+(AD19/AD22))/((1+AE9)*(1+AE10)*(1+AE11))-1</f>
      </c>
      <c r="AF23" s="26" t="n">
        <f aca="false">((1-$D$3)+(AE19/AE22))/((1+AF9)*(1+AF10)*(1+AF11))-1</f>
      </c>
      <c r="AG23" s="26" t="n">
        <f aca="false">((1-$D$3)+(AF19/AF22))/((1+AG9)*(1+AG10)*(1+AG11))-1</f>
      </c>
      <c r="AH23" s="26" t="n">
        <f aca="false">((1-$D$3)+(AG19/AG22))/((1+AH9)*(1+AH10)*(1+AH11))-1</f>
      </c>
      <c r="AI23" s="26" t="n">
        <f aca="false">((1-$D$3)+(AH19/AH22))/((1+AI9)*(1+AI10)*(1+AI11))-1</f>
      </c>
      <c r="AJ23" s="26" t="n">
        <f aca="false">((1-$D$3)+(AI19/AI22))/((1+AJ9)*(1+AJ10)*(1+AJ11))-1</f>
      </c>
      <c r="AK23" s="26" t="e">
        <f aca="false">((1-$D$3)+(AJ19/AJ22))/((1+AK9)*(1+AK10)*(1+AK11))-1</f>
      </c>
      <c r="AL23" s="26" t="e">
        <f aca="false">((1-$D$3)+(AK19/AK22))/((1+AL9)*(1+AL10)*(1+AL11))-1</f>
      </c>
      <c r="AM23" s="26" t="e">
        <f aca="false">((1-$D$3)+(AL19/AL22))/((1+AM9)*(1+AM10)*(1+AM11))-1</f>
      </c>
      <c r="AN23" s="26" t="e">
        <f aca="false">((1-$D$3)+(AM19/AM22))/((1+AN9)*(1+AN10)*(1+AN11))-1</f>
      </c>
      <c r="AO23" s="26" t="e">
        <f aca="false">((1-$D$3)+(AN19/AN22))/((1+AO9)*(1+AO10)*(1+AO11))-1</f>
      </c>
      <c r="AP23" s="26" t="e">
        <f aca="false">((1-$D$3)+(AO19/AO22))/((1+AP9)*(1+AP10)*(1+AP11))-1</f>
      </c>
      <c r="AQ23" s="26" t="e">
        <f aca="false">((1-$D$3)+(AP19/AP22))/((1+AQ9)*(1+AQ10)*(1+AQ11))-1</f>
      </c>
      <c r="AR23" s="26" t="e">
        <f aca="false">((1-$D$3)+(AQ19/AQ22))/((1+AR9)*(1+AR10)*(1+AR11))-1</f>
      </c>
      <c r="AS23" s="26" t="e">
        <f aca="false">((1-$D$3)+(AR19/AR22))/((1+AS9)*(1+AS10)*(1+AS11))-1</f>
      </c>
      <c r="AT23" s="26" t="e">
        <f aca="false">((1-$D$3)+(AS19/AS22))/((1+AT9)*(1+AT10)*(1+AT11))-1</f>
      </c>
      <c r="AU23" s="26" t="e">
        <f aca="false">((1-$D$3)+(AT19/AT22))/((1+AU9)*(1+AU10)*(1+AU11))-1</f>
      </c>
      <c r="AV23" s="26" t="e">
        <f aca="false">((1-$D$3)+(AU19/AU22))/((1+AV9)*(1+AV10)*(1+AV11))-1</f>
      </c>
      <c r="AW23" s="26" t="e">
        <f aca="false">((1-$D$3)+(AV19/AV22))/((1+AW9)*(1+AW10)*(1+AW11))-1</f>
      </c>
      <c r="AX23" s="26" t="e">
        <f aca="false">((1-$D$3)+(AW19/AW22))/((1+AX9)*(1+AX10)*(1+AX11))-1</f>
      </c>
      <c r="AY23" s="26" t="e">
        <f aca="false">((1-$D$3)+(AX19/AX22))/((1+AY9)*(1+AY10)*(1+AY11))-1</f>
      </c>
      <c r="AZ23" s="26" t="e">
        <f aca="false">((1-$D$3)+(AY19/AY22))/((1+AZ9)*(1+AZ10)*(1+AZ11))-1</f>
      </c>
      <c r="BA23" s="26" t="e">
        <f aca="false">((1-$D$3)+(AZ19/AZ22))/((1+BA9)*(1+BA10)*(1+BA11))-1</f>
      </c>
      <c r="BB23" s="26" t="e">
        <f aca="false">((1-$D$3)+(BA19/BA22))/((1+BB9)*(1+BB10)*(1+BB11))-1</f>
      </c>
      <c r="BC23" s="26" t="e">
        <f aca="false">((1-$D$3)+(BB19/BB22))/((1+BC9)*(1+BC10)*(1+BC11))-1</f>
      </c>
      <c r="BD23" s="26" t="e">
        <f aca="false">((1-$D$3)+(BC19/BC22))/((1+BD9)*(1+BD10)*(1+BD11))-1</f>
      </c>
      <c r="BE23" s="26" t="e">
        <f aca="false">((1-$D$3)+(BD19/BD22))/((1+BE9)*(1+BE10)*(1+BE11))-1</f>
      </c>
      <c r="BF23" s="26" t="e">
        <f aca="false">((1-$D$3)+(BE19/BE22))/((1+BF9)*(1+BF10)*(1+BF11))-1</f>
      </c>
      <c r="BG23" s="26" t="e">
        <f aca="false">((1-$D$3)+(BF19/BF22))/((1+BG9)*(1+BG10)*(1+BG11))-1</f>
      </c>
      <c r="BH23" s="26" t="e">
        <f aca="false">((1-$D$3)+(BG19/BG22))/((1+BH9)*(1+BH10)*(1+BH11))-1</f>
      </c>
      <c r="BI23" s="26" t="e">
        <f aca="false">((1-$D$3)+(BH19/BH22))/((1+BI9)*(1+BI10)*(1+BI11))-1</f>
      </c>
      <c r="BJ23" s="26" t="e">
        <f aca="false">((1-$D$3)+(BI19/BI22))/((1+BJ9)*(1+BJ10)*(1+BJ11))-1</f>
      </c>
      <c r="BK23" s="26" t="e">
        <f aca="false">((1-$D$3)+(BJ19/BJ22))/((1+BK9)*(1+BK10)*(1+BK11))-1</f>
      </c>
      <c r="BL23" s="26" t="e">
        <f aca="false">((1-$D$3)+(BK19/BK22))/((1+BL9)*(1+BL10)*(1+BL11))-1</f>
      </c>
      <c r="BM23" s="26" t="e">
        <f aca="false">((1-$D$3)+(BL19/BL22))/((1+BM9)*(1+BM10)*(1+BM11))-1</f>
      </c>
      <c r="BN23" s="26" t="e">
        <f aca="false">((1-$D$3)+(BM19/BM22))/((1+BN9)*(1+BN10)*(1+BN11))-1</f>
      </c>
      <c r="BO23" s="26" t="e">
        <f aca="false">((1-$D$3)+(BN19/BN22))/((1+BO9)*(1+BO10)*(1+BO11))-1</f>
      </c>
      <c r="BP23" s="26" t="e">
        <f aca="false">((1-$D$3)+(BO19/BO22))/((1+BP9)*(1+BP10)*(1+BP11))-1</f>
      </c>
      <c r="BQ23" s="26" t="e">
        <f aca="false">((1-$D$3)+(BP19/BP22))/((1+BQ9)*(1+BQ10)*(1+BQ11))-1</f>
      </c>
      <c r="BR23" s="26" t="e">
        <f aca="false">((1-$D$3)+(BQ19/BQ22))/((1+BR9)*(1+BR10)*(1+BR11))-1</f>
      </c>
      <c r="BS23" s="26" t="e">
        <f aca="false">((1-$D$3)+(BR19/BR22))/((1+BS9)*(1+BS10)*(1+BS11))-1</f>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c>
      <c r="F26" s="504" t="n">
        <f aca="false">F32/F19</f>
      </c>
      <c r="G26" s="504" t="n">
        <f aca="false">G32/G19</f>
      </c>
      <c r="H26" s="504" t="n">
        <f aca="false">H32/H19</f>
      </c>
      <c r="I26" s="504" t="n">
        <f aca="false">I32/I19</f>
      </c>
      <c r="J26" s="504" t="n">
        <f aca="false">J32/J19</f>
      </c>
      <c r="K26" s="504" t="n">
        <f aca="false">K32/K19</f>
      </c>
      <c r="L26" s="504" t="n">
        <f aca="false">L32/L19</f>
      </c>
      <c r="M26" s="504" t="n">
        <f aca="false">M32/M19</f>
      </c>
      <c r="N26" s="504" t="n">
        <f aca="false">N32/N19</f>
      </c>
      <c r="O26" s="504" t="n">
        <f aca="false">O32/O19</f>
      </c>
      <c r="P26" s="504" t="n">
        <f aca="false">P32/P19</f>
      </c>
      <c r="Q26" s="504" t="n">
        <f aca="false">Q32/Q19</f>
      </c>
      <c r="R26" s="504" t="n">
        <f aca="false">R32/R19</f>
      </c>
      <c r="S26" s="504" t="n">
        <f aca="false">S32/S19</f>
      </c>
      <c r="T26" s="504" t="n">
        <f aca="false">T32/T19</f>
      </c>
      <c r="U26" s="504" t="n">
        <f aca="false">U32/U19</f>
      </c>
      <c r="V26" s="504" t="n">
        <f aca="false">V32/V19</f>
      </c>
      <c r="W26" s="504" t="n">
        <f aca="false">W32/W19</f>
      </c>
      <c r="X26" s="504" t="n">
        <f aca="false">X32/X19</f>
      </c>
      <c r="Y26" s="504" t="n">
        <f aca="false">Y32/Y19</f>
      </c>
      <c r="Z26" s="504" t="n">
        <f aca="false">Z32/Z19</f>
      </c>
      <c r="AA26" s="504" t="n">
        <f aca="false">AA32/AA19</f>
      </c>
      <c r="AB26" s="504" t="n">
        <f aca="false">AB32/AB19</f>
      </c>
      <c r="AC26" s="504" t="n">
        <f aca="false">AC32/AC19</f>
      </c>
      <c r="AD26" s="504" t="n">
        <f aca="false">AD32/AD19</f>
      </c>
      <c r="AE26" s="504" t="n">
        <f aca="false">AE32/AE19</f>
      </c>
      <c r="AF26" s="504" t="n">
        <f aca="false">AF32/AF19</f>
      </c>
      <c r="AG26" s="504" t="n">
        <f aca="false">AG32/AG19</f>
      </c>
      <c r="AH26" s="504" t="n">
        <f aca="false">AH32/AH19</f>
      </c>
      <c r="AI26" s="504" t="n">
        <f aca="false">AI32/AI19</f>
      </c>
      <c r="AJ26" s="504" t="n">
        <f aca="false">AJ32/AJ19</f>
      </c>
      <c r="AK26" s="504" t="e">
        <f aca="false">AK32/AK19</f>
      </c>
      <c r="AL26" s="504" t="e">
        <f aca="false">AL32/AL19</f>
      </c>
      <c r="AM26" s="504" t="e">
        <f aca="false">AM32/AM19</f>
      </c>
      <c r="AN26" s="504" t="e">
        <f aca="false">AN32/AN19</f>
      </c>
      <c r="AO26" s="504" t="e">
        <f aca="false">AO32/AO19</f>
      </c>
      <c r="AP26" s="504" t="e">
        <f aca="false">AP32/AP19</f>
      </c>
      <c r="AQ26" s="504" t="e">
        <f aca="false">AQ32/AQ19</f>
      </c>
      <c r="AR26" s="504" t="e">
        <f aca="false">AR32/AR19</f>
      </c>
      <c r="AS26" s="504" t="e">
        <f aca="false">AS32/AS19</f>
      </c>
      <c r="AT26" s="504" t="e">
        <f aca="false">AT32/AT19</f>
      </c>
      <c r="AU26" s="504" t="e">
        <f aca="false">AU32/AU19</f>
      </c>
      <c r="AV26" s="504" t="e">
        <f aca="false">AV32/AV19</f>
      </c>
      <c r="AW26" s="504" t="e">
        <f aca="false">AW32/AW19</f>
      </c>
      <c r="AX26" s="504" t="e">
        <f aca="false">AX32/AX19</f>
      </c>
      <c r="AY26" s="504" t="e">
        <f aca="false">AY32/AY19</f>
      </c>
      <c r="AZ26" s="504" t="e">
        <f aca="false">AZ32/AZ19</f>
      </c>
      <c r="BA26" s="504" t="e">
        <f aca="false">BA32/BA19</f>
      </c>
      <c r="BB26" s="504" t="e">
        <f aca="false">BB32/BB19</f>
      </c>
      <c r="BC26" s="504" t="e">
        <f aca="false">BC32/BC19</f>
      </c>
      <c r="BD26" s="504" t="e">
        <f aca="false">BD32/BD19</f>
      </c>
      <c r="BE26" s="504" t="e">
        <f aca="false">BE32/BE19</f>
      </c>
      <c r="BF26" s="504" t="e">
        <f aca="false">BF32/BF19</f>
      </c>
      <c r="BG26" s="504" t="e">
        <f aca="false">BG32/BG19</f>
      </c>
      <c r="BH26" s="504" t="e">
        <f aca="false">BH32/BH19</f>
      </c>
      <c r="BI26" s="504" t="e">
        <f aca="false">BI32/BI19</f>
      </c>
      <c r="BJ26" s="504" t="e">
        <f aca="false">BJ32/BJ19</f>
      </c>
      <c r="BK26" s="504" t="e">
        <f aca="false">BK32/BK19</f>
      </c>
      <c r="BL26" s="504" t="e">
        <f aca="false">BL32/BL19</f>
      </c>
      <c r="BM26" s="504" t="e">
        <f aca="false">BM32/BM19</f>
      </c>
      <c r="BN26" s="504" t="e">
        <f aca="false">BN32/BN19</f>
      </c>
      <c r="BO26" s="504" t="e">
        <f aca="false">BO32/BO19</f>
      </c>
      <c r="BP26" s="504" t="e">
        <f aca="false">BP32/BP19</f>
      </c>
      <c r="BQ26" s="504" t="e">
        <f aca="false">BQ32/BQ19</f>
      </c>
      <c r="BR26" s="504" t="e">
        <f aca="false">BR32/BR19</f>
      </c>
      <c r="BS26" s="504" t="e">
        <f aca="false">BS32/BS19</f>
      </c>
    </row>
    <row r="27" customFormat="false" ht="15.75" hidden="false" customHeight="false" outlineLevel="0" collapsed="false">
      <c r="A27" s="503"/>
      <c r="C27" s="597" t="s">
        <v>1584</v>
      </c>
      <c r="D27" s="598" t="s">
        <v>1606</v>
      </c>
      <c r="E27" s="115" t="n">
        <f aca="false">1/(1/(1-$D$2)*E22)</f>
      </c>
      <c r="F27" s="115" t="n">
        <f aca="false">1/(1/(1-$D$2)*F22)</f>
      </c>
      <c r="G27" s="115" t="n">
        <f aca="false">1/(1/(1-$D$2)*G22)</f>
      </c>
      <c r="H27" s="115" t="n">
        <f aca="false">1/(1/(1-$D$2)*H22)</f>
      </c>
      <c r="I27" s="115" t="n">
        <f aca="false">1/(1/(1-$D$2)*I22)</f>
      </c>
      <c r="J27" s="115" t="n">
        <f aca="false">1/(1/(1-$D$2)*J22)</f>
      </c>
      <c r="K27" s="115" t="n">
        <f aca="false">1/(1/(1-$D$2)*K22)</f>
      </c>
      <c r="L27" s="115" t="n">
        <f aca="false">1/(1/(1-$D$2)*L22)</f>
      </c>
      <c r="M27" s="115" t="n">
        <f aca="false">1/(1/(1-$D$2)*M22)</f>
      </c>
      <c r="N27" s="115" t="n">
        <f aca="false">1/(1/(1-$D$2)*N22)</f>
      </c>
      <c r="O27" s="115" t="n">
        <f aca="false">1/(1/(1-$D$2)*O22)</f>
      </c>
      <c r="P27" s="115" t="n">
        <f aca="false">1/(1/(1-$D$2)*P22)</f>
      </c>
      <c r="Q27" s="115" t="n">
        <f aca="false">1/(1/(1-$D$2)*Q22)</f>
      </c>
      <c r="R27" s="115" t="n">
        <f aca="false">1/(1/(1-$D$2)*R22)</f>
      </c>
      <c r="S27" s="115" t="n">
        <f aca="false">1/(1/(1-$D$2)*S22)</f>
      </c>
      <c r="T27" s="115" t="n">
        <f aca="false">1/(1/(1-$D$2)*T22)</f>
      </c>
      <c r="U27" s="115" t="n">
        <f aca="false">1/(1/(1-$D$2)*U22)</f>
      </c>
      <c r="V27" s="115" t="n">
        <f aca="false">1/(1/(1-$D$2)*V22)</f>
      </c>
      <c r="W27" s="115" t="n">
        <f aca="false">1/(1/(1-$D$2)*W22)</f>
      </c>
      <c r="X27" s="115" t="n">
        <f aca="false">1/(1/(1-$D$2)*X22)</f>
      </c>
      <c r="Y27" s="115" t="n">
        <f aca="false">1/(1/(1-$D$2)*Y22)</f>
      </c>
      <c r="Z27" s="115" t="n">
        <f aca="false">1/(1/(1-$D$2)*Z22)</f>
      </c>
      <c r="AA27" s="115" t="n">
        <f aca="false">1/(1/(1-$D$2)*AA22)</f>
      </c>
      <c r="AB27" s="115" t="n">
        <f aca="false">1/(1/(1-$D$2)*AB22)</f>
      </c>
      <c r="AC27" s="115" t="n">
        <f aca="false">1/(1/(1-$D$2)*AC22)</f>
      </c>
      <c r="AD27" s="115" t="n">
        <f aca="false">1/(1/(1-$D$2)*AD22)</f>
      </c>
      <c r="AE27" s="115" t="n">
        <f aca="false">1/(1/(1-$D$2)*AE22)</f>
      </c>
      <c r="AF27" s="115" t="n">
        <f aca="false">1/(1/(1-$D$2)*AF22)</f>
      </c>
      <c r="AG27" s="115" t="n">
        <f aca="false">1/(1/(1-$D$2)*AG22)</f>
      </c>
      <c r="AH27" s="115" t="n">
        <f aca="false">1/(1/(1-$D$2)*AH22)</f>
      </c>
      <c r="AI27" s="115" t="n">
        <f aca="false">1/(1/(1-$D$2)*AI22)</f>
      </c>
      <c r="AJ27" s="115" t="n">
        <f aca="false">1/(1/(1-$D$2)*AJ22)</f>
      </c>
      <c r="AK27" s="115" t="e">
        <f aca="false">1/(1/(1-$D$2)*AK22)</f>
      </c>
      <c r="AL27" s="115" t="e">
        <f aca="false">1/(1/(1-$D$2)*AL22)</f>
      </c>
      <c r="AM27" s="115" t="e">
        <f aca="false">1/(1/(1-$D$2)*AM22)</f>
      </c>
      <c r="AN27" s="115" t="e">
        <f aca="false">1/(1/(1-$D$2)*AN22)</f>
      </c>
      <c r="AO27" s="115" t="e">
        <f aca="false">1/(1/(1-$D$2)*AO22)</f>
      </c>
      <c r="AP27" s="115" t="e">
        <f aca="false">1/(1/(1-$D$2)*AP22)</f>
      </c>
      <c r="AQ27" s="115" t="e">
        <f aca="false">1/(1/(1-$D$2)*AQ22)</f>
      </c>
      <c r="AR27" s="115" t="e">
        <f aca="false">1/(1/(1-$D$2)*AR22)</f>
      </c>
      <c r="AS27" s="115" t="e">
        <f aca="false">1/(1/(1-$D$2)*AS22)</f>
      </c>
      <c r="AT27" s="115" t="e">
        <f aca="false">1/(1/(1-$D$2)*AT22)</f>
      </c>
      <c r="AU27" s="115" t="e">
        <f aca="false">1/(1/(1-$D$2)*AU22)</f>
      </c>
      <c r="AV27" s="115" t="e">
        <f aca="false">1/(1/(1-$D$2)*AV22)</f>
      </c>
      <c r="AW27" s="115" t="e">
        <f aca="false">1/(1/(1-$D$2)*AW22)</f>
      </c>
      <c r="AX27" s="115" t="e">
        <f aca="false">1/(1/(1-$D$2)*AX22)</f>
      </c>
      <c r="AY27" s="115" t="e">
        <f aca="false">1/(1/(1-$D$2)*AY22)</f>
      </c>
      <c r="AZ27" s="115" t="e">
        <f aca="false">1/(1/(1-$D$2)*AZ22)</f>
      </c>
      <c r="BA27" s="115" t="e">
        <f aca="false">1/(1/(1-$D$2)*BA22)</f>
      </c>
      <c r="BB27" s="115" t="e">
        <f aca="false">1/(1/(1-$D$2)*BB22)</f>
      </c>
      <c r="BC27" s="115" t="e">
        <f aca="false">1/(1/(1-$D$2)*BC22)</f>
      </c>
      <c r="BD27" s="115" t="e">
        <f aca="false">1/(1/(1-$D$2)*BD22)</f>
      </c>
      <c r="BE27" s="115" t="e">
        <f aca="false">1/(1/(1-$D$2)*BE22)</f>
      </c>
      <c r="BF27" s="115" t="e">
        <f aca="false">1/(1/(1-$D$2)*BF22)</f>
      </c>
      <c r="BG27" s="115" t="e">
        <f aca="false">1/(1/(1-$D$2)*BG22)</f>
      </c>
      <c r="BH27" s="115" t="e">
        <f aca="false">1/(1/(1-$D$2)*BH22)</f>
      </c>
      <c r="BI27" s="115" t="e">
        <f aca="false">1/(1/(1-$D$2)*BI22)</f>
      </c>
      <c r="BJ27" s="115" t="e">
        <f aca="false">1/(1/(1-$D$2)*BJ22)</f>
      </c>
      <c r="BK27" s="115" t="e">
        <f aca="false">1/(1/(1-$D$2)*BK22)</f>
      </c>
      <c r="BL27" s="115" t="e">
        <f aca="false">1/(1/(1-$D$2)*BL22)</f>
      </c>
      <c r="BM27" s="115" t="e">
        <f aca="false">1/(1/(1-$D$2)*BM22)</f>
      </c>
      <c r="BN27" s="115" t="e">
        <f aca="false">1/(1/(1-$D$2)*BN22)</f>
      </c>
      <c r="BO27" s="115" t="e">
        <f aca="false">1/(1/(1-$D$2)*BO22)</f>
      </c>
      <c r="BP27" s="115" t="e">
        <f aca="false">1/(1/(1-$D$2)*BP22)</f>
      </c>
      <c r="BQ27" s="115" t="e">
        <f aca="false">1/(1/(1-$D$2)*BQ22)</f>
      </c>
      <c r="BR27" s="115" t="e">
        <f aca="false">1/(1/(1-$D$2)*BR22)</f>
      </c>
      <c r="BS27" s="115" t="e">
        <f aca="false">1/(1/(1-$D$2)*BS22)</f>
      </c>
    </row>
    <row r="28" customFormat="false" ht="15.75" hidden="false" customHeight="false" outlineLevel="0" collapsed="false">
      <c r="A28" s="503"/>
      <c r="C28" s="597" t="s">
        <v>1528</v>
      </c>
      <c r="D28" s="599" t="str">
        <f aca="false">D26</f>
      </c>
      <c r="E28" s="115" t="n">
        <f aca="false">1/E26</f>
      </c>
      <c r="F28" s="115" t="n">
        <f aca="false">1/F26</f>
      </c>
      <c r="G28" s="115" t="n">
        <f aca="false">1/G26</f>
      </c>
      <c r="H28" s="115" t="n">
        <f aca="false">1/H26</f>
      </c>
      <c r="I28" s="115" t="n">
        <f aca="false">1/I26</f>
      </c>
      <c r="J28" s="115" t="n">
        <f aca="false">1/J26</f>
      </c>
      <c r="K28" s="115" t="n">
        <f aca="false">1/K26</f>
      </c>
      <c r="L28" s="115" t="n">
        <f aca="false">1/L26</f>
      </c>
      <c r="M28" s="115" t="n">
        <f aca="false">1/M26</f>
      </c>
      <c r="N28" s="115" t="n">
        <f aca="false">1/N26</f>
      </c>
      <c r="O28" s="115" t="n">
        <f aca="false">1/O26</f>
      </c>
      <c r="P28" s="115" t="n">
        <f aca="false">1/P26</f>
      </c>
      <c r="Q28" s="115" t="n">
        <f aca="false">1/Q26</f>
      </c>
      <c r="R28" s="115" t="n">
        <f aca="false">1/R26</f>
      </c>
      <c r="S28" s="115" t="n">
        <f aca="false">1/S26</f>
      </c>
      <c r="T28" s="115" t="n">
        <f aca="false">1/T26</f>
      </c>
      <c r="U28" s="115" t="n">
        <f aca="false">1/U26</f>
      </c>
      <c r="V28" s="115" t="n">
        <f aca="false">1/V26</f>
      </c>
      <c r="W28" s="115" t="n">
        <f aca="false">1/W26</f>
      </c>
      <c r="X28" s="115" t="n">
        <f aca="false">1/X26</f>
      </c>
      <c r="Y28" s="115" t="n">
        <f aca="false">1/Y26</f>
      </c>
      <c r="Z28" s="115" t="n">
        <f aca="false">1/Z26</f>
      </c>
      <c r="AA28" s="115" t="n">
        <f aca="false">1/AA26</f>
      </c>
      <c r="AB28" s="115" t="n">
        <f aca="false">1/AB26</f>
      </c>
      <c r="AC28" s="115" t="n">
        <f aca="false">1/AC26</f>
      </c>
      <c r="AD28" s="115" t="n">
        <f aca="false">1/AD26</f>
      </c>
      <c r="AE28" s="115" t="n">
        <f aca="false">1/AE26</f>
      </c>
      <c r="AF28" s="115" t="n">
        <f aca="false">1/AF26</f>
      </c>
      <c r="AG28" s="115" t="n">
        <f aca="false">1/AG26</f>
      </c>
      <c r="AH28" s="115" t="n">
        <f aca="false">1/AH26</f>
      </c>
      <c r="AI28" s="115" t="n">
        <f aca="false">1/AI26</f>
      </c>
      <c r="AJ28" s="115" t="n">
        <f aca="false">1/AJ26</f>
      </c>
      <c r="AK28" s="115" t="e">
        <f aca="false">1/AK26</f>
      </c>
      <c r="AL28" s="115" t="e">
        <f aca="false">1/AL26</f>
      </c>
      <c r="AM28" s="115" t="e">
        <f aca="false">1/AM26</f>
      </c>
      <c r="AN28" s="115" t="e">
        <f aca="false">1/AN26</f>
      </c>
      <c r="AO28" s="115" t="e">
        <f aca="false">1/AO26</f>
      </c>
      <c r="AP28" s="115" t="e">
        <f aca="false">1/AP26</f>
      </c>
      <c r="AQ28" s="115" t="e">
        <f aca="false">1/AQ26</f>
      </c>
      <c r="AR28" s="115" t="e">
        <f aca="false">1/AR26</f>
      </c>
      <c r="AS28" s="115" t="e">
        <f aca="false">1/AS26</f>
      </c>
      <c r="AT28" s="115" t="e">
        <f aca="false">1/AT26</f>
      </c>
      <c r="AU28" s="115" t="e">
        <f aca="false">1/AU26</f>
      </c>
      <c r="AV28" s="115" t="e">
        <f aca="false">1/AV26</f>
      </c>
      <c r="AW28" s="115" t="e">
        <f aca="false">1/AW26</f>
      </c>
      <c r="AX28" s="115" t="e">
        <f aca="false">1/AX26</f>
      </c>
      <c r="AY28" s="115" t="e">
        <f aca="false">1/AY26</f>
      </c>
      <c r="AZ28" s="115" t="e">
        <f aca="false">1/AZ26</f>
      </c>
      <c r="BA28" s="115" t="e">
        <f aca="false">1/BA26</f>
      </c>
      <c r="BB28" s="115" t="e">
        <f aca="false">1/BB26</f>
      </c>
      <c r="BC28" s="115" t="e">
        <f aca="false">1/BC26</f>
      </c>
      <c r="BD28" s="115" t="e">
        <f aca="false">1/BD26</f>
      </c>
      <c r="BE28" s="115" t="e">
        <f aca="false">1/BE26</f>
      </c>
      <c r="BF28" s="115" t="e">
        <f aca="false">1/BF26</f>
      </c>
      <c r="BG28" s="115" t="e">
        <f aca="false">1/BG26</f>
      </c>
      <c r="BH28" s="115" t="e">
        <f aca="false">1/BH26</f>
      </c>
      <c r="BI28" s="115" t="e">
        <f aca="false">1/BI26</f>
      </c>
      <c r="BJ28" s="115" t="e">
        <f aca="false">1/BJ26</f>
      </c>
      <c r="BK28" s="115" t="e">
        <f aca="false">1/BK26</f>
      </c>
      <c r="BL28" s="115" t="e">
        <f aca="false">1/BL26</f>
      </c>
      <c r="BM28" s="115" t="e">
        <f aca="false">1/BM26</f>
      </c>
      <c r="BN28" s="115" t="e">
        <f aca="false">1/BN26</f>
      </c>
      <c r="BO28" s="115" t="e">
        <f aca="false">1/BO26</f>
      </c>
      <c r="BP28" s="115" t="e">
        <f aca="false">1/BP26</f>
      </c>
      <c r="BQ28" s="115" t="e">
        <f aca="false">1/BQ26</f>
      </c>
      <c r="BR28" s="115" t="e">
        <f aca="false">1/BR26</f>
      </c>
      <c r="BS28" s="115" t="e">
        <f aca="false">1/BS26</f>
      </c>
    </row>
    <row r="29" customFormat="false" ht="15.75" hidden="false" customHeight="false" outlineLevel="0" collapsed="false">
      <c r="A29" s="503"/>
      <c r="C29" s="597" t="s">
        <v>1530</v>
      </c>
      <c r="D29" s="515" t="s">
        <v>1531</v>
      </c>
      <c r="E29" s="115" t="n">
        <f aca="false">1/E27</f>
      </c>
      <c r="F29" s="115" t="n">
        <f aca="false">1/F27</f>
      </c>
      <c r="G29" s="115" t="n">
        <f aca="false">1/G27</f>
      </c>
      <c r="H29" s="115" t="n">
        <f aca="false">1/H27</f>
      </c>
      <c r="I29" s="115" t="n">
        <f aca="false">1/I27</f>
      </c>
      <c r="J29" s="115" t="n">
        <f aca="false">1/J27</f>
      </c>
      <c r="K29" s="115" t="n">
        <f aca="false">1/K27</f>
      </c>
      <c r="L29" s="115" t="n">
        <f aca="false">1/L27</f>
      </c>
      <c r="M29" s="115" t="n">
        <f aca="false">1/M27</f>
      </c>
      <c r="N29" s="115" t="n">
        <f aca="false">1/N27</f>
      </c>
      <c r="O29" s="115" t="n">
        <f aca="false">1/O27</f>
      </c>
      <c r="P29" s="115" t="n">
        <f aca="false">1/P27</f>
      </c>
      <c r="Q29" s="115" t="n">
        <f aca="false">1/Q27</f>
      </c>
      <c r="R29" s="115" t="n">
        <f aca="false">1/R27</f>
      </c>
      <c r="S29" s="115" t="n">
        <f aca="false">1/S27</f>
      </c>
      <c r="T29" s="115" t="n">
        <f aca="false">1/T27</f>
      </c>
      <c r="U29" s="115" t="n">
        <f aca="false">1/U27</f>
      </c>
      <c r="V29" s="115" t="n">
        <f aca="false">1/V27</f>
      </c>
      <c r="W29" s="115" t="n">
        <f aca="false">1/W27</f>
      </c>
      <c r="X29" s="115" t="n">
        <f aca="false">1/X27</f>
      </c>
      <c r="Y29" s="115" t="n">
        <f aca="false">1/Y27</f>
      </c>
      <c r="Z29" s="115" t="n">
        <f aca="false">1/Z27</f>
      </c>
      <c r="AA29" s="115" t="n">
        <f aca="false">1/AA27</f>
      </c>
      <c r="AB29" s="115" t="n">
        <f aca="false">1/AB27</f>
      </c>
      <c r="AC29" s="115" t="n">
        <f aca="false">1/AC27</f>
      </c>
      <c r="AD29" s="115" t="n">
        <f aca="false">1/AD27</f>
      </c>
      <c r="AE29" s="115" t="n">
        <f aca="false">1/AE27</f>
      </c>
      <c r="AF29" s="115" t="n">
        <f aca="false">1/AF27</f>
      </c>
      <c r="AG29" s="115" t="n">
        <f aca="false">1/AG27</f>
      </c>
      <c r="AH29" s="115" t="n">
        <f aca="false">1/AH27</f>
      </c>
      <c r="AI29" s="115" t="n">
        <f aca="false">1/AI27</f>
      </c>
      <c r="AJ29" s="115" t="n">
        <f aca="false">1/AJ27</f>
      </c>
      <c r="AK29" s="115" t="e">
        <f aca="false">1/AK27</f>
      </c>
      <c r="AL29" s="115" t="e">
        <f aca="false">1/AL27</f>
      </c>
      <c r="AM29" s="115" t="e">
        <f aca="false">1/AM27</f>
      </c>
      <c r="AN29" s="115" t="e">
        <f aca="false">1/AN27</f>
      </c>
      <c r="AO29" s="115" t="e">
        <f aca="false">1/AO27</f>
      </c>
      <c r="AP29" s="115" t="e">
        <f aca="false">1/AP27</f>
      </c>
      <c r="AQ29" s="115" t="e">
        <f aca="false">1/AQ27</f>
      </c>
      <c r="AR29" s="115" t="e">
        <f aca="false">1/AR27</f>
      </c>
      <c r="AS29" s="115" t="e">
        <f aca="false">1/AS27</f>
      </c>
      <c r="AT29" s="115" t="e">
        <f aca="false">1/AT27</f>
      </c>
      <c r="AU29" s="115" t="e">
        <f aca="false">1/AU27</f>
      </c>
      <c r="AV29" s="115" t="e">
        <f aca="false">1/AV27</f>
      </c>
      <c r="AW29" s="115" t="e">
        <f aca="false">1/AW27</f>
      </c>
      <c r="AX29" s="115" t="e">
        <f aca="false">1/AX27</f>
      </c>
      <c r="AY29" s="115" t="e">
        <f aca="false">1/AY27</f>
      </c>
      <c r="AZ29" s="115" t="e">
        <f aca="false">1/AZ27</f>
      </c>
      <c r="BA29" s="115" t="e">
        <f aca="false">1/BA27</f>
      </c>
      <c r="BB29" s="115" t="e">
        <f aca="false">1/BB27</f>
      </c>
      <c r="BC29" s="115" t="e">
        <f aca="false">1/BC27</f>
      </c>
      <c r="BD29" s="115" t="e">
        <f aca="false">1/BD27</f>
      </c>
      <c r="BE29" s="115" t="e">
        <f aca="false">1/BE27</f>
      </c>
      <c r="BF29" s="115" t="e">
        <f aca="false">1/BF27</f>
      </c>
      <c r="BG29" s="115" t="e">
        <f aca="false">1/BG27</f>
      </c>
      <c r="BH29" s="115" t="e">
        <f aca="false">1/BH27</f>
      </c>
      <c r="BI29" s="115" t="e">
        <f aca="false">1/BI27</f>
      </c>
      <c r="BJ29" s="115" t="e">
        <f aca="false">1/BJ27</f>
      </c>
      <c r="BK29" s="115" t="e">
        <f aca="false">1/BK27</f>
      </c>
      <c r="BL29" s="115" t="e">
        <f aca="false">1/BL27</f>
      </c>
      <c r="BM29" s="115" t="e">
        <f aca="false">1/BM27</f>
      </c>
      <c r="BN29" s="115" t="e">
        <f aca="false">1/BN27</f>
      </c>
      <c r="BO29" s="115" t="e">
        <f aca="false">1/BO27</f>
      </c>
      <c r="BP29" s="115" t="e">
        <f aca="false">1/BP27</f>
      </c>
      <c r="BQ29" s="115" t="e">
        <f aca="false">1/BQ27</f>
      </c>
      <c r="BR29" s="115" t="e">
        <f aca="false">1/BR27</f>
      </c>
      <c r="BS29" s="115" t="e">
        <f aca="false">1/BS27</f>
      </c>
    </row>
    <row r="30" customFormat="false" ht="15.75" hidden="false" customHeight="false" outlineLevel="0" collapsed="false">
      <c r="A30" s="503"/>
      <c r="C30" s="497" t="s">
        <v>1603</v>
      </c>
      <c r="D30" s="599" t="s">
        <v>121</v>
      </c>
      <c r="E30" s="519" t="n">
        <f aca="false">IF(ISNUMBER(E17)=TRUE(),E17,E14)</f>
      </c>
      <c r="F30" s="115" t="n">
        <f aca="false">IF(ISNUMBER(F17)=TRUE(),F17,F14)</f>
      </c>
      <c r="G30" s="115" t="n">
        <f aca="false">IF(ISNUMBER(G17)=TRUE(),G17,G14)</f>
      </c>
      <c r="H30" s="115" t="n">
        <f aca="false">IF(ISNUMBER(H17)=TRUE(),H17,H14)</f>
      </c>
      <c r="I30" s="115" t="n">
        <f aca="false">IF(ISNUMBER(I17)=TRUE(),I17,I14)</f>
      </c>
      <c r="J30" s="115" t="n">
        <f aca="false">IF(ISNUMBER(J17)=TRUE(),J17,J14)</f>
      </c>
      <c r="K30" s="115" t="n">
        <f aca="false">IF(ISNUMBER(K17)=TRUE(),K17,K14)</f>
      </c>
      <c r="L30" s="115" t="n">
        <f aca="false">IF(ISNUMBER(L17)=TRUE(),L17,L14)</f>
      </c>
      <c r="M30" s="115" t="n">
        <f aca="false">IF(ISNUMBER(M17)=TRUE(),M17,M14)</f>
      </c>
      <c r="N30" s="115" t="n">
        <f aca="false">IF(ISNUMBER(N17)=TRUE(),N17,N14)</f>
      </c>
      <c r="O30" s="115" t="n">
        <f aca="false">IF(ISNUMBER(O17)=TRUE(),O17,O14)</f>
      </c>
      <c r="P30" s="115" t="n">
        <f aca="false">IF(ISNUMBER(P17)=TRUE(),P17,P14)</f>
      </c>
      <c r="Q30" s="115" t="n">
        <f aca="false">IF(ISNUMBER(Q17)=TRUE(),Q17,Q14)</f>
      </c>
      <c r="R30" s="115" t="n">
        <f aca="false">IF(ISNUMBER(R17)=TRUE(),R17,R14)</f>
      </c>
      <c r="S30" s="115" t="n">
        <f aca="false">IF(ISNUMBER(S17)=TRUE(),S17,S14)</f>
      </c>
      <c r="T30" s="115" t="n">
        <f aca="false">IF(ISNUMBER(T17)=TRUE(),T17,T14)</f>
      </c>
      <c r="U30" s="115" t="n">
        <f aca="false">IF(ISNUMBER(U17)=TRUE(),U17,U14)</f>
      </c>
      <c r="V30" s="115" t="n">
        <f aca="false">IF(ISNUMBER(V17)=TRUE(),V17,V14)</f>
      </c>
      <c r="W30" s="115" t="n">
        <f aca="false">IF(ISNUMBER(W17)=TRUE(),W17,W14)</f>
      </c>
      <c r="X30" s="115" t="n">
        <f aca="false">IF(ISNUMBER(X17)=TRUE(),X17,X14)</f>
      </c>
      <c r="Y30" s="115" t="n">
        <f aca="false">IF(ISNUMBER(Y17)=TRUE(),Y17,Y14)</f>
      </c>
      <c r="Z30" s="115" t="n">
        <f aca="false">IF(ISNUMBER(Z17)=TRUE(),Z17,Z14)</f>
      </c>
      <c r="AA30" s="115" t="n">
        <f aca="false">IF(ISNUMBER(AA17)=TRUE(),AA17,AA14)</f>
      </c>
      <c r="AB30" s="115" t="n">
        <f aca="false">IF(ISNUMBER(AB17)=TRUE(),AB17,AB14)</f>
      </c>
      <c r="AC30" s="115" t="n">
        <f aca="false">IF(ISNUMBER(AC17)=TRUE(),AC17,AC14)</f>
      </c>
      <c r="AD30" s="115" t="n">
        <f aca="false">IF(ISNUMBER(AD17)=TRUE(),AD17,AD14)</f>
      </c>
      <c r="AE30" s="115" t="n">
        <f aca="false">IF(ISNUMBER(AE17)=TRUE(),AE17,AE14)</f>
      </c>
      <c r="AF30" s="115" t="n">
        <f aca="false">IF(ISNUMBER(AF17)=TRUE(),AF17,AF14)</f>
      </c>
      <c r="AG30" s="115" t="n">
        <f aca="false">IF(ISNUMBER(AG17)=TRUE(),AG17,AG14)</f>
      </c>
      <c r="AH30" s="115" t="n">
        <f aca="false">IF(ISNUMBER(AH17)=TRUE(),AH17,AH14)</f>
      </c>
      <c r="AI30" s="115" t="n">
        <f aca="false">IF(ISNUMBER(AI17)=TRUE(),AI17,AI14)</f>
      </c>
      <c r="AJ30" s="115" t="n">
        <f aca="false">IF(ISNUMBER(AJ17)=TRUE(),AJ17,AJ14)</f>
      </c>
      <c r="AK30" s="115" t="n">
        <f aca="false">IF(ISNUMBER(AK17)=TRUE(),AK17,AK14)</f>
      </c>
      <c r="AL30" s="115" t="n">
        <f aca="false">IF(ISNUMBER(AL17)=TRUE(),AL17,AL14)</f>
      </c>
      <c r="AM30" s="115" t="n">
        <f aca="false">IF(ISNUMBER(AM17)=TRUE(),AM17,AM14)</f>
      </c>
      <c r="AN30" s="115" t="n">
        <f aca="false">IF(ISNUMBER(AN17)=TRUE(),AN17,AN14)</f>
      </c>
      <c r="AO30" s="115" t="n">
        <f aca="false">IF(ISNUMBER(AO17)=TRUE(),AO17,AO14)</f>
      </c>
      <c r="AP30" s="115" t="n">
        <f aca="false">IF(ISNUMBER(AP17)=TRUE(),AP17,AP14)</f>
      </c>
      <c r="AQ30" s="115" t="n">
        <f aca="false">IF(ISNUMBER(AQ17)=TRUE(),AQ17,AQ14)</f>
      </c>
      <c r="AR30" s="115" t="n">
        <f aca="false">IF(ISNUMBER(AR17)=TRUE(),AR17,AR14)</f>
      </c>
      <c r="AS30" s="115" t="n">
        <f aca="false">IF(ISNUMBER(AS17)=TRUE(),AS17,AS14)</f>
      </c>
      <c r="AT30" s="115" t="n">
        <f aca="false">IF(ISNUMBER(AT17)=TRUE(),AT17,AT14)</f>
      </c>
      <c r="AU30" s="115" t="n">
        <f aca="false">IF(ISNUMBER(AU17)=TRUE(),AU17,AU14)</f>
      </c>
      <c r="AV30" s="115" t="n">
        <f aca="false">IF(ISNUMBER(AV17)=TRUE(),AV17,AV14)</f>
      </c>
      <c r="AW30" s="115" t="n">
        <f aca="false">IF(ISNUMBER(AW17)=TRUE(),AW17,AW14)</f>
      </c>
      <c r="AX30" s="115" t="n">
        <f aca="false">IF(ISNUMBER(AX17)=TRUE(),AX17,AX14)</f>
      </c>
      <c r="AY30" s="115" t="n">
        <f aca="false">IF(ISNUMBER(AY17)=TRUE(),AY17,AY14)</f>
      </c>
      <c r="AZ30" s="115" t="n">
        <f aca="false">IF(ISNUMBER(AZ17)=TRUE(),AZ17,AZ14)</f>
      </c>
      <c r="BA30" s="115" t="n">
        <f aca="false">IF(ISNUMBER(BA17)=TRUE(),BA17,BA14)</f>
      </c>
      <c r="BB30" s="115" t="n">
        <f aca="false">IF(ISNUMBER(BB17)=TRUE(),BB17,BB14)</f>
      </c>
      <c r="BC30" s="115" t="n">
        <f aca="false">IF(ISNUMBER(BC17)=TRUE(),BC17,BC14)</f>
      </c>
      <c r="BD30" s="115" t="n">
        <f aca="false">IF(ISNUMBER(BD17)=TRUE(),BD17,BD14)</f>
      </c>
      <c r="BE30" s="115" t="n">
        <f aca="false">IF(ISNUMBER(BE17)=TRUE(),BE17,BE14)</f>
      </c>
      <c r="BF30" s="115" t="n">
        <f aca="false">IF(ISNUMBER(BF17)=TRUE(),BF17,BF14)</f>
      </c>
      <c r="BG30" s="115" t="n">
        <f aca="false">IF(ISNUMBER(BG17)=TRUE(),BG17,BG14)</f>
      </c>
      <c r="BH30" s="115" t="n">
        <f aca="false">IF(ISNUMBER(BH17)=TRUE(),BH17,BH14)</f>
      </c>
      <c r="BI30" s="115" t="n">
        <f aca="false">IF(ISNUMBER(BI17)=TRUE(),BI17,BI14)</f>
      </c>
      <c r="BJ30" s="115" t="n">
        <f aca="false">IF(ISNUMBER(BJ17)=TRUE(),BJ17,BJ14)</f>
      </c>
      <c r="BK30" s="115" t="n">
        <f aca="false">IF(ISNUMBER(BK17)=TRUE(),BK17,BK14)</f>
      </c>
      <c r="BL30" s="115" t="n">
        <f aca="false">IF(ISNUMBER(BL17)=TRUE(),BL17,BL14)</f>
      </c>
      <c r="BM30" s="115" t="n">
        <f aca="false">IF(ISNUMBER(BM17)=TRUE(),BM17,BM14)</f>
      </c>
      <c r="BN30" s="115" t="n">
        <f aca="false">IF(ISNUMBER(BN17)=TRUE(),BN17,BN14)</f>
      </c>
      <c r="BO30" s="115" t="n">
        <f aca="false">IF(ISNUMBER(BO17)=TRUE(),BO17,BO14)</f>
      </c>
      <c r="BP30" s="115" t="n">
        <f aca="false">IF(ISNUMBER(BP17)=TRUE(),BP17,BP14)</f>
      </c>
      <c r="BQ30" s="115" t="n">
        <f aca="false">IF(ISNUMBER(BQ17)=TRUE(),BQ17,BQ14)</f>
      </c>
      <c r="BR30" s="115" t="n">
        <f aca="false">IF(ISNUMBER(BR17)=TRUE(),BR17,BR14)</f>
      </c>
      <c r="BS30" s="115" t="n">
        <f aca="false">IF(ISNUMBER(BS17)=TRUE(),BS17,BS14)</f>
      </c>
    </row>
    <row r="31" customFormat="false" ht="15.75" hidden="false" customHeight="false" outlineLevel="0" collapsed="false">
      <c r="A31" s="503"/>
      <c r="C31" s="597" t="s">
        <v>1503</v>
      </c>
      <c r="D31" s="599" t="s">
        <v>100</v>
      </c>
      <c r="E31" s="519" t="n">
        <f aca="false">IF(ISNUMBER(E18)=TRUE(),E18,E12)</f>
      </c>
      <c r="F31" s="115" t="n">
        <f aca="false">IF(ISNUMBER(F18)=TRUE(),F18,F12)</f>
      </c>
      <c r="G31" s="115" t="n">
        <f aca="false">IF(ISNUMBER(G18)=TRUE(),G18,G12)</f>
      </c>
      <c r="H31" s="115" t="n">
        <f aca="false">IF(ISNUMBER(H18)=TRUE(),H18,H12)</f>
      </c>
      <c r="I31" s="115" t="n">
        <f aca="false">IF(ISNUMBER(I18)=TRUE(),I18,I12)</f>
      </c>
      <c r="J31" s="115" t="n">
        <f aca="false">IF(ISNUMBER(J18)=TRUE(),J18,J12)</f>
      </c>
      <c r="K31" s="115" t="n">
        <f aca="false">IF(ISNUMBER(K18)=TRUE(),K18,K12)</f>
      </c>
      <c r="L31" s="115" t="n">
        <f aca="false">IF(ISNUMBER(L18)=TRUE(),L18,L12)</f>
      </c>
      <c r="M31" s="115" t="n">
        <f aca="false">IF(ISNUMBER(M18)=TRUE(),M18,M12)</f>
      </c>
      <c r="N31" s="115" t="n">
        <f aca="false">IF(ISNUMBER(N18)=TRUE(),N18,N12)</f>
      </c>
      <c r="O31" s="115" t="n">
        <f aca="false">IF(ISNUMBER(O18)=TRUE(),O18,O12)</f>
      </c>
      <c r="P31" s="115" t="n">
        <f aca="false">IF(ISNUMBER(P18)=TRUE(),P18,P12)</f>
      </c>
      <c r="Q31" s="115" t="n">
        <f aca="false">IF(ISNUMBER(Q18)=TRUE(),Q18,Q12)</f>
      </c>
      <c r="R31" s="115" t="n">
        <f aca="false">IF(ISNUMBER(R18)=TRUE(),R18,R12)</f>
      </c>
      <c r="S31" s="115" t="n">
        <f aca="false">IF(ISNUMBER(S18)=TRUE(),S18,S12)</f>
      </c>
      <c r="T31" s="115" t="n">
        <f aca="false">IF(ISNUMBER(T18)=TRUE(),T18,T12)</f>
      </c>
      <c r="U31" s="115" t="n">
        <f aca="false">IF(ISNUMBER(U18)=TRUE(),U18,U12)</f>
      </c>
      <c r="V31" s="115" t="n">
        <f aca="false">IF(ISNUMBER(V18)=TRUE(),V18,V12)</f>
      </c>
      <c r="W31" s="115" t="n">
        <f aca="false">IF(ISNUMBER(W18)=TRUE(),W18,W12)</f>
      </c>
      <c r="X31" s="115" t="n">
        <f aca="false">IF(ISNUMBER(X18)=TRUE(),X18,X12)</f>
      </c>
      <c r="Y31" s="115" t="n">
        <f aca="false">IF(ISNUMBER(Y18)=TRUE(),Y18,Y12)</f>
      </c>
      <c r="Z31" s="115" t="n">
        <f aca="false">IF(ISNUMBER(Z18)=TRUE(),Z18,Z12)</f>
      </c>
      <c r="AA31" s="115" t="n">
        <f aca="false">IF(ISNUMBER(AA18)=TRUE(),AA18,AA12)</f>
      </c>
      <c r="AB31" s="115" t="n">
        <f aca="false">IF(ISNUMBER(AB18)=TRUE(),AB18,AB12)</f>
      </c>
      <c r="AC31" s="115" t="n">
        <f aca="false">IF(ISNUMBER(AC18)=TRUE(),AC18,AC12)</f>
      </c>
      <c r="AD31" s="115" t="n">
        <f aca="false">IF(ISNUMBER(AD18)=TRUE(),AD18,AD12)</f>
      </c>
      <c r="AE31" s="115" t="n">
        <f aca="false">IF(ISNUMBER(AE18)=TRUE(),AE18,AE12)</f>
      </c>
      <c r="AF31" s="115" t="n">
        <f aca="false">IF(ISNUMBER(AF18)=TRUE(),AF18,AF12)</f>
      </c>
      <c r="AG31" s="115" t="n">
        <f aca="false">IF(ISNUMBER(AG18)=TRUE(),AG18,AG12)</f>
      </c>
      <c r="AH31" s="115" t="n">
        <f aca="false">IF(ISNUMBER(AH18)=TRUE(),AH18,AH12)</f>
      </c>
      <c r="AI31" s="115" t="n">
        <f aca="false">IF(ISNUMBER(AI18)=TRUE(),AI18,AI12)</f>
      </c>
      <c r="AJ31" s="115" t="n">
        <f aca="false">IF(ISNUMBER(AJ18)=TRUE(),AJ18,AJ12)</f>
      </c>
      <c r="AK31" s="115" t="str">
        <f aca="false">IF(ISNUMBER(AK18)=TRUE(),AK18,AK12)</f>
      </c>
      <c r="AL31" s="115" t="str">
        <f aca="false">IF(ISNUMBER(AL18)=TRUE(),AL18,AL12)</f>
      </c>
      <c r="AM31" s="115" t="str">
        <f aca="false">IF(ISNUMBER(AM18)=TRUE(),AM18,AM12)</f>
      </c>
      <c r="AN31" s="115" t="str">
        <f aca="false">IF(ISNUMBER(AN18)=TRUE(),AN18,AN12)</f>
      </c>
      <c r="AO31" s="115" t="str">
        <f aca="false">IF(ISNUMBER(AO18)=TRUE(),AO18,AO12)</f>
      </c>
      <c r="AP31" s="115" t="str">
        <f aca="false">IF(ISNUMBER(AP18)=TRUE(),AP18,AP12)</f>
      </c>
      <c r="AQ31" s="115" t="str">
        <f aca="false">IF(ISNUMBER(AQ18)=TRUE(),AQ18,AQ12)</f>
      </c>
      <c r="AR31" s="115" t="str">
        <f aca="false">IF(ISNUMBER(AR18)=TRUE(),AR18,AR12)</f>
      </c>
      <c r="AS31" s="115" t="str">
        <f aca="false">IF(ISNUMBER(AS18)=TRUE(),AS18,AS12)</f>
      </c>
      <c r="AT31" s="115" t="str">
        <f aca="false">IF(ISNUMBER(AT18)=TRUE(),AT18,AT12)</f>
      </c>
      <c r="AU31" s="115" t="str">
        <f aca="false">IF(ISNUMBER(AU18)=TRUE(),AU18,AU12)</f>
      </c>
      <c r="AV31" s="115" t="str">
        <f aca="false">IF(ISNUMBER(AV18)=TRUE(),AV18,AV12)</f>
      </c>
      <c r="AW31" s="115" t="str">
        <f aca="false">IF(ISNUMBER(AW18)=TRUE(),AW18,AW12)</f>
      </c>
      <c r="AX31" s="115" t="str">
        <f aca="false">IF(ISNUMBER(AX18)=TRUE(),AX18,AX12)</f>
      </c>
      <c r="AY31" s="115" t="str">
        <f aca="false">IF(ISNUMBER(AY18)=TRUE(),AY18,AY12)</f>
      </c>
      <c r="AZ31" s="115" t="str">
        <f aca="false">IF(ISNUMBER(AZ18)=TRUE(),AZ18,AZ12)</f>
      </c>
      <c r="BA31" s="115" t="str">
        <f aca="false">IF(ISNUMBER(BA18)=TRUE(),BA18,BA12)</f>
      </c>
      <c r="BB31" s="115" t="str">
        <f aca="false">IF(ISNUMBER(BB18)=TRUE(),BB18,BB12)</f>
      </c>
      <c r="BC31" s="115" t="str">
        <f aca="false">IF(ISNUMBER(BC18)=TRUE(),BC18,BC12)</f>
      </c>
      <c r="BD31" s="115" t="str">
        <f aca="false">IF(ISNUMBER(BD18)=TRUE(),BD18,BD12)</f>
      </c>
      <c r="BE31" s="115" t="str">
        <f aca="false">IF(ISNUMBER(BE18)=TRUE(),BE18,BE12)</f>
      </c>
      <c r="BF31" s="115" t="str">
        <f aca="false">IF(ISNUMBER(BF18)=TRUE(),BF18,BF12)</f>
      </c>
      <c r="BG31" s="115" t="str">
        <f aca="false">IF(ISNUMBER(BG18)=TRUE(),BG18,BG12)</f>
      </c>
      <c r="BH31" s="115" t="str">
        <f aca="false">IF(ISNUMBER(BH18)=TRUE(),BH18,BH12)</f>
      </c>
      <c r="BI31" s="115" t="str">
        <f aca="false">IF(ISNUMBER(BI18)=TRUE(),BI18,BI12)</f>
      </c>
      <c r="BJ31" s="115" t="str">
        <f aca="false">IF(ISNUMBER(BJ18)=TRUE(),BJ18,BJ12)</f>
      </c>
      <c r="BK31" s="115" t="str">
        <f aca="false">IF(ISNUMBER(BK18)=TRUE(),BK18,BK12)</f>
      </c>
      <c r="BL31" s="115" t="str">
        <f aca="false">IF(ISNUMBER(BL18)=TRUE(),BL18,BL12)</f>
      </c>
      <c r="BM31" s="115" t="str">
        <f aca="false">IF(ISNUMBER(BM18)=TRUE(),BM18,BM12)</f>
      </c>
      <c r="BN31" s="115" t="str">
        <f aca="false">IF(ISNUMBER(BN18)=TRUE(),BN18,BN12)</f>
      </c>
      <c r="BO31" s="115" t="str">
        <f aca="false">IF(ISNUMBER(BO18)=TRUE(),BO18,BO12)</f>
      </c>
      <c r="BP31" s="115" t="str">
        <f aca="false">IF(ISNUMBER(BP18)=TRUE(),BP18,BP12)</f>
      </c>
      <c r="BQ31" s="115" t="str">
        <f aca="false">IF(ISNUMBER(BQ18)=TRUE(),BQ18,BQ12)</f>
      </c>
      <c r="BR31" s="115" t="str">
        <f aca="false">IF(ISNUMBER(BR18)=TRUE(),BR18,BR12)</f>
      </c>
      <c r="BS31" s="115" t="str">
        <f aca="false">IF(ISNUMBER(BS18)=TRUE(),BS18,BS12)</f>
      </c>
    </row>
    <row r="32" customFormat="false" ht="15.75" hidden="false" customHeight="false" outlineLevel="0" collapsed="false">
      <c r="A32" s="503" t="s">
        <v>1507</v>
      </c>
      <c r="C32" s="597" t="s">
        <v>1588</v>
      </c>
      <c r="D32" s="598" t="s">
        <v>121</v>
      </c>
      <c r="E32" s="115" t="n">
        <f aca="false">Submodel1!E31</f>
      </c>
      <c r="F32" s="115" t="n">
        <f aca="false">(1+F20)*(1+F9)-1</f>
      </c>
      <c r="G32" s="115" t="n">
        <f aca="false">(1+G20)*(1+G9)-1</f>
      </c>
      <c r="H32" s="115" t="n">
        <f aca="false">(1+H20)*(1+H9)-1</f>
      </c>
      <c r="I32" s="115" t="n">
        <f aca="false">(1+I20)*(1+I9)-1</f>
      </c>
      <c r="J32" s="115" t="n">
        <f aca="false">(1+J20)*(1+J9)-1</f>
      </c>
      <c r="K32" s="115" t="n">
        <f aca="false">(1+K20)*(1+K9)-1</f>
      </c>
      <c r="L32" s="115" t="n">
        <f aca="false">(1+L20)*(1+L9)-1</f>
      </c>
      <c r="M32" s="115" t="n">
        <f aca="false">(1+M20)*(1+M9)-1</f>
      </c>
      <c r="N32" s="115" t="n">
        <f aca="false">(1+N20)*(1+N9)-1</f>
      </c>
      <c r="O32" s="115" t="n">
        <f aca="false">(1+O20)*(1+O9)-1</f>
      </c>
      <c r="P32" s="115" t="n">
        <f aca="false">(1+P20)*(1+P9)-1</f>
      </c>
      <c r="Q32" s="115" t="n">
        <f aca="false">(1+Q20)*(1+Q9)-1</f>
      </c>
      <c r="R32" s="115" t="n">
        <f aca="false">(1+R20)*(1+R9)-1</f>
      </c>
      <c r="S32" s="115" t="n">
        <f aca="false">(1+S20)*(1+S9)-1</f>
      </c>
      <c r="T32" s="115" t="n">
        <f aca="false">(1+T20)*(1+T9)-1</f>
      </c>
      <c r="U32" s="115" t="n">
        <f aca="false">(1+U20)*(1+U9)-1</f>
      </c>
      <c r="V32" s="115" t="n">
        <f aca="false">(1+V20)*(1+V9)-1</f>
      </c>
      <c r="W32" s="115" t="n">
        <f aca="false">(1+W20)*(1+W9)-1</f>
      </c>
      <c r="X32" s="115" t="n">
        <f aca="false">(1+X20)*(1+X9)-1</f>
      </c>
      <c r="Y32" s="115" t="n">
        <f aca="false">(1+Y20)*(1+Y9)-1</f>
      </c>
      <c r="Z32" s="115" t="n">
        <f aca="false">(1+Z20)*(1+Z9)-1</f>
      </c>
      <c r="AA32" s="115" t="n">
        <f aca="false">(1+AA20)*(1+AA9)-1</f>
      </c>
      <c r="AB32" s="115" t="n">
        <f aca="false">(1+AB20)*(1+AB9)-1</f>
      </c>
      <c r="AC32" s="115" t="n">
        <f aca="false">(1+AC20)*(1+AC9)-1</f>
      </c>
      <c r="AD32" s="115" t="n">
        <f aca="false">(1+AD20)*(1+AD9)-1</f>
      </c>
      <c r="AE32" s="115" t="n">
        <f aca="false">(1+AE20)*(1+AE9)-1</f>
      </c>
      <c r="AF32" s="115" t="n">
        <f aca="false">(1+AF20)*(1+AF9)-1</f>
      </c>
      <c r="AG32" s="115" t="n">
        <f aca="false">(1+AG20)*(1+AG9)-1</f>
      </c>
      <c r="AH32" s="115" t="n">
        <f aca="false">(1+AH20)*(1+AH9)-1</f>
      </c>
      <c r="AI32" s="115" t="n">
        <f aca="false">(1+AI20)*(1+AI9)-1</f>
      </c>
      <c r="AJ32" s="115" t="n">
        <f aca="false">(1+AJ20)*(1+AJ9)-1</f>
      </c>
      <c r="AK32" s="115" t="e">
        <f aca="false">(1+AK20)*(1+AK9)-1</f>
      </c>
      <c r="AL32" s="115" t="e">
        <f aca="false">(1+AL20)*(1+AL9)-1</f>
      </c>
      <c r="AM32" s="115" t="e">
        <f aca="false">(1+AM20)*(1+AM9)-1</f>
      </c>
      <c r="AN32" s="115" t="e">
        <f aca="false">(1+AN20)*(1+AN9)-1</f>
      </c>
      <c r="AO32" s="115" t="e">
        <f aca="false">(1+AO20)*(1+AO9)-1</f>
      </c>
      <c r="AP32" s="115" t="e">
        <f aca="false">(1+AP20)*(1+AP9)-1</f>
      </c>
      <c r="AQ32" s="115" t="e">
        <f aca="false">(1+AQ20)*(1+AQ9)-1</f>
      </c>
      <c r="AR32" s="115" t="e">
        <f aca="false">(1+AR20)*(1+AR9)-1</f>
      </c>
      <c r="AS32" s="115" t="e">
        <f aca="false">(1+AS20)*(1+AS9)-1</f>
      </c>
      <c r="AT32" s="115" t="e">
        <f aca="false">(1+AT20)*(1+AT9)-1</f>
      </c>
      <c r="AU32" s="115" t="e">
        <f aca="false">(1+AU20)*(1+AU9)-1</f>
      </c>
      <c r="AV32" s="115" t="e">
        <f aca="false">(1+AV20)*(1+AV9)-1</f>
      </c>
      <c r="AW32" s="115" t="e">
        <f aca="false">(1+AW20)*(1+AW9)-1</f>
      </c>
      <c r="AX32" s="115" t="e">
        <f aca="false">(1+AX20)*(1+AX9)-1</f>
      </c>
      <c r="AY32" s="115" t="e">
        <f aca="false">(1+AY20)*(1+AY9)-1</f>
      </c>
      <c r="AZ32" s="115" t="e">
        <f aca="false">(1+AZ20)*(1+AZ9)-1</f>
      </c>
      <c r="BA32" s="115" t="e">
        <f aca="false">(1+BA20)*(1+BA9)-1</f>
      </c>
      <c r="BB32" s="115" t="e">
        <f aca="false">(1+BB20)*(1+BB9)-1</f>
      </c>
      <c r="BC32" s="115" t="e">
        <f aca="false">(1+BC20)*(1+BC9)-1</f>
      </c>
      <c r="BD32" s="115" t="e">
        <f aca="false">(1+BD20)*(1+BD9)-1</f>
      </c>
      <c r="BE32" s="115" t="e">
        <f aca="false">(1+BE20)*(1+BE9)-1</f>
      </c>
      <c r="BF32" s="115" t="e">
        <f aca="false">(1+BF20)*(1+BF9)-1</f>
      </c>
      <c r="BG32" s="115" t="e">
        <f aca="false">(1+BG20)*(1+BG9)-1</f>
      </c>
      <c r="BH32" s="115" t="e">
        <f aca="false">(1+BH20)*(1+BH9)-1</f>
      </c>
      <c r="BI32" s="115" t="e">
        <f aca="false">(1+BI20)*(1+BI9)-1</f>
      </c>
      <c r="BJ32" s="115" t="e">
        <f aca="false">(1+BJ20)*(1+BJ9)-1</f>
      </c>
      <c r="BK32" s="115" t="e">
        <f aca="false">(1+BK20)*(1+BK9)-1</f>
      </c>
      <c r="BL32" s="115" t="e">
        <f aca="false">(1+BL20)*(1+BL9)-1</f>
      </c>
      <c r="BM32" s="115" t="e">
        <f aca="false">(1+BM20)*(1+BM9)-1</f>
      </c>
      <c r="BN32" s="115" t="e">
        <f aca="false">(1+BN20)*(1+BN9)-1</f>
      </c>
      <c r="BO32" s="115" t="e">
        <f aca="false">(1+BO20)*(1+BO9)-1</f>
      </c>
      <c r="BP32" s="115" t="e">
        <f aca="false">(1+BP20)*(1+BP9)-1</f>
      </c>
      <c r="BQ32" s="115" t="e">
        <f aca="false">(1+BQ20)*(1+BQ9)-1</f>
      </c>
      <c r="BR32" s="115" t="e">
        <f aca="false">(1+BR20)*(1+BR9)-1</f>
      </c>
      <c r="BS32" s="115" t="e">
        <f aca="false">(1+BS20)*(1+BS9)-1</f>
      </c>
    </row>
    <row r="33" customFormat="false" ht="15.75" hidden="false" customHeight="false" outlineLevel="0" collapsed="false">
      <c r="A33" s="503"/>
      <c r="C33" s="597" t="s">
        <v>1586</v>
      </c>
      <c r="D33" s="599" t="s">
        <v>1519</v>
      </c>
      <c r="E33" s="115" t="e">
        <f aca="false">E20</f>
      </c>
      <c r="F33" s="115" t="n">
        <f aca="false">F8+$D$2*(F7+F10+F11)+(1-$D$2)*(E19/E22-$D$3-F9)</f>
      </c>
      <c r="G33" s="115" t="n">
        <f aca="false">G8+$D$2*(G7+G10+G11)+(1-$D$2)*(F19/F22-$D$3-G9)</f>
      </c>
      <c r="H33" s="115" t="n">
        <f aca="false">H8+$D$2*(H7+H10+H11)+(1-$D$2)*(G19/G22-$D$3-H9)</f>
      </c>
      <c r="I33" s="115" t="n">
        <f aca="false">I8+$D$2*(I7+I10+I11)+(1-$D$2)*(H19/H22-$D$3-I9)</f>
      </c>
      <c r="J33" s="115" t="n">
        <f aca="false">J8+$D$2*(J7+J10+J11)+(1-$D$2)*(I19/I22-$D$3-J9)</f>
      </c>
      <c r="K33" s="115" t="n">
        <f aca="false">K8+$D$2*(K7+K10+K11)+(1-$D$2)*(J19/J22-$D$3-K9)</f>
      </c>
      <c r="L33" s="115" t="n">
        <f aca="false">L8+$D$2*(L7+L10+L11)+(1-$D$2)*(K19/K22-$D$3-L9)</f>
      </c>
      <c r="M33" s="115" t="n">
        <f aca="false">M8+$D$2*(M7+M10+M11)+(1-$D$2)*(L19/L22-$D$3-M9)</f>
      </c>
      <c r="N33" s="115" t="n">
        <f aca="false">N8+$D$2*(N7+N10+N11)+(1-$D$2)*(M19/M22-$D$3-N9)</f>
      </c>
      <c r="O33" s="115" t="n">
        <f aca="false">O8+$D$2*(O7+O10+O11)+(1-$D$2)*(N19/N22-$D$3-O9)</f>
      </c>
      <c r="P33" s="115" t="n">
        <f aca="false">P8+$D$2*(P7+P10+P11)+(1-$D$2)*(O19/O22-$D$3-P9)</f>
      </c>
      <c r="Q33" s="115" t="n">
        <f aca="false">Q8+$D$2*(Q7+Q10+Q11)+(1-$D$2)*(P19/P22-$D$3-Q9)</f>
      </c>
      <c r="R33" s="115" t="n">
        <f aca="false">R8+$D$2*(R7+R10+R11)+(1-$D$2)*(Q19/Q22-$D$3-R9)</f>
      </c>
      <c r="S33" s="115" t="n">
        <f aca="false">S8+$D$2*(S7+S10+S11)+(1-$D$2)*(R19/R22-$D$3-S9)</f>
      </c>
      <c r="T33" s="115" t="n">
        <f aca="false">T8+$D$2*(T7+T10+T11)+(1-$D$2)*(S19/S22-$D$3-T9)</f>
      </c>
      <c r="U33" s="115" t="n">
        <f aca="false">U8+$D$2*(U7+U10+U11)+(1-$D$2)*(T19/T22-$D$3-U9)</f>
      </c>
      <c r="V33" s="115" t="n">
        <f aca="false">V8+$D$2*(V7+V10+V11)+(1-$D$2)*(U19/U22-$D$3-V9)</f>
      </c>
      <c r="W33" s="115" t="n">
        <f aca="false">W8+$D$2*(W7+W10+W11)+(1-$D$2)*(V19/V22-$D$3-W9)</f>
      </c>
      <c r="X33" s="115" t="n">
        <f aca="false">X8+$D$2*(X7+X10+X11)+(1-$D$2)*(W19/W22-$D$3-X9)</f>
      </c>
      <c r="Y33" s="115" t="n">
        <f aca="false">Y8+$D$2*(Y7+Y10+Y11)+(1-$D$2)*(X19/X22-$D$3-Y9)</f>
      </c>
      <c r="Z33" s="115" t="n">
        <f aca="false">Z8+$D$2*(Z7+Z10+Z11)+(1-$D$2)*(Y19/Y22-$D$3-Z9)</f>
      </c>
      <c r="AA33" s="115" t="n">
        <f aca="false">AA8+$D$2*(AA7+AA10+AA11)+(1-$D$2)*(Z19/Z22-$D$3-AA9)</f>
      </c>
      <c r="AB33" s="115" t="n">
        <f aca="false">AB8+$D$2*(AB7+AB10+AB11)+(1-$D$2)*(AA19/AA22-$D$3-AB9)</f>
      </c>
      <c r="AC33" s="115" t="n">
        <f aca="false">AC8+$D$2*(AC7+AC10+AC11)+(1-$D$2)*(AB19/AB22-$D$3-AC9)</f>
      </c>
      <c r="AD33" s="115" t="n">
        <f aca="false">AD8+$D$2*(AD7+AD10+AD11)+(1-$D$2)*(AC19/AC22-$D$3-AD9)</f>
      </c>
      <c r="AE33" s="115" t="n">
        <f aca="false">AE8+$D$2*(AE7+AE10+AE11)+(1-$D$2)*(AD19/AD22-$D$3-AE9)</f>
      </c>
      <c r="AF33" s="115" t="n">
        <f aca="false">AF8+$D$2*(AF7+AF10+AF11)+(1-$D$2)*(AE19/AE22-$D$3-AF9)</f>
      </c>
      <c r="AG33" s="115" t="n">
        <f aca="false">AG8+$D$2*(AG7+AG10+AG11)+(1-$D$2)*(AF19/AF22-$D$3-AG9)</f>
      </c>
      <c r="AH33" s="115" t="n">
        <f aca="false">AH8+$D$2*(AH7+AH10+AH11)+(1-$D$2)*(AG19/AG22-$D$3-AH9)</f>
      </c>
      <c r="AI33" s="115" t="n">
        <f aca="false">AI8+$D$2*(AI7+AI10+AI11)+(1-$D$2)*(AH19/AH22-$D$3-AI9)</f>
      </c>
      <c r="AJ33" s="115" t="n">
        <f aca="false">AJ8+$D$2*(AJ7+AJ10+AJ11)+(1-$D$2)*(AI19/AI22-$D$3-AJ9)</f>
      </c>
      <c r="AK33" s="115" t="e">
        <f aca="false">AK8+$D$2*(AK7+AK10+AK11)+(1-$D$2)*(AJ19/AJ22-$D$3-AK9)</f>
      </c>
      <c r="AL33" s="115" t="e">
        <f aca="false">AL8+$D$2*(AL7+AL10+AL11)+(1-$D$2)*(AK19/AK22-$D$3-AL9)</f>
      </c>
      <c r="AM33" s="115" t="e">
        <f aca="false">AM8+$D$2*(AM7+AM10+AM11)+(1-$D$2)*(AL19/AL22-$D$3-AM9)</f>
      </c>
      <c r="AN33" s="115" t="e">
        <f aca="false">AN8+$D$2*(AN7+AN10+AN11)+(1-$D$2)*(AM19/AM22-$D$3-AN9)</f>
      </c>
      <c r="AO33" s="115" t="e">
        <f aca="false">AO8+$D$2*(AO7+AO10+AO11)+(1-$D$2)*(AN19/AN22-$D$3-AO9)</f>
      </c>
      <c r="AP33" s="115" t="e">
        <f aca="false">AP8+$D$2*(AP7+AP10+AP11)+(1-$D$2)*(AO19/AO22-$D$3-AP9)</f>
      </c>
      <c r="AQ33" s="115" t="e">
        <f aca="false">AQ8+$D$2*(AQ7+AQ10+AQ11)+(1-$D$2)*(AP19/AP22-$D$3-AQ9)</f>
      </c>
      <c r="AR33" s="115" t="e">
        <f aca="false">AR8+$D$2*(AR7+AR10+AR11)+(1-$D$2)*(AQ19/AQ22-$D$3-AR9)</f>
      </c>
      <c r="AS33" s="115" t="e">
        <f aca="false">AS8+$D$2*(AS7+AS10+AS11)+(1-$D$2)*(AR19/AR22-$D$3-AS9)</f>
      </c>
      <c r="AT33" s="115" t="e">
        <f aca="false">AT8+$D$2*(AT7+AT10+AT11)+(1-$D$2)*(AS19/AS22-$D$3-AT9)</f>
      </c>
      <c r="AU33" s="115" t="e">
        <f aca="false">AU8+$D$2*(AU7+AU10+AU11)+(1-$D$2)*(AT19/AT22-$D$3-AU9)</f>
      </c>
      <c r="AV33" s="115" t="e">
        <f aca="false">AV8+$D$2*(AV7+AV10+AV11)+(1-$D$2)*(AU19/AU22-$D$3-AV9)</f>
      </c>
      <c r="AW33" s="115" t="e">
        <f aca="false">AW8+$D$2*(AW7+AW10+AW11)+(1-$D$2)*(AV19/AV22-$D$3-AW9)</f>
      </c>
      <c r="AX33" s="115" t="e">
        <f aca="false">AX8+$D$2*(AX7+AX10+AX11)+(1-$D$2)*(AW19/AW22-$D$3-AX9)</f>
      </c>
      <c r="AY33" s="115" t="e">
        <f aca="false">AY8+$D$2*(AY7+AY10+AY11)+(1-$D$2)*(AX19/AX22-$D$3-AY9)</f>
      </c>
      <c r="AZ33" s="115" t="e">
        <f aca="false">AZ8+$D$2*(AZ7+AZ10+AZ11)+(1-$D$2)*(AY19/AY22-$D$3-AZ9)</f>
      </c>
      <c r="BA33" s="115" t="e">
        <f aca="false">BA8+$D$2*(BA7+BA10+BA11)+(1-$D$2)*(AZ19/AZ22-$D$3-BA9)</f>
      </c>
      <c r="BB33" s="115" t="e">
        <f aca="false">BB8+$D$2*(BB7+BB10+BB11)+(1-$D$2)*(BA19/BA22-$D$3-BB9)</f>
      </c>
      <c r="BC33" s="115" t="e">
        <f aca="false">BC8+$D$2*(BC7+BC10+BC11)+(1-$D$2)*(BB19/BB22-$D$3-BC9)</f>
      </c>
      <c r="BD33" s="115" t="e">
        <f aca="false">BD8+$D$2*(BD7+BD10+BD11)+(1-$D$2)*(BC19/BC22-$D$3-BD9)</f>
      </c>
      <c r="BE33" s="115" t="e">
        <f aca="false">BE8+$D$2*(BE7+BE10+BE11)+(1-$D$2)*(BD19/BD22-$D$3-BE9)</f>
      </c>
      <c r="BF33" s="115" t="e">
        <f aca="false">BF8+$D$2*(BF7+BF10+BF11)+(1-$D$2)*(BE19/BE22-$D$3-BF9)</f>
      </c>
      <c r="BG33" s="115" t="e">
        <f aca="false">BG8+$D$2*(BG7+BG10+BG11)+(1-$D$2)*(BF19/BF22-$D$3-BG9)</f>
      </c>
      <c r="BH33" s="115" t="e">
        <f aca="false">BH8+$D$2*(BH7+BH10+BH11)+(1-$D$2)*(BG19/BG22-$D$3-BH9)</f>
      </c>
      <c r="BI33" s="115" t="e">
        <f aca="false">BI8+$D$2*(BI7+BI10+BI11)+(1-$D$2)*(BH19/BH22-$D$3-BI9)</f>
      </c>
      <c r="BJ33" s="115" t="e">
        <f aca="false">BJ8+$D$2*(BJ7+BJ10+BJ11)+(1-$D$2)*(BI19/BI22-$D$3-BJ9)</f>
      </c>
      <c r="BK33" s="115" t="e">
        <f aca="false">BK8+$D$2*(BK7+BK10+BK11)+(1-$D$2)*(BJ19/BJ22-$D$3-BK9)</f>
      </c>
      <c r="BL33" s="115" t="e">
        <f aca="false">BL8+$D$2*(BL7+BL10+BL11)+(1-$D$2)*(BK19/BK22-$D$3-BL9)</f>
      </c>
      <c r="BM33" s="115" t="e">
        <f aca="false">BM8+$D$2*(BM7+BM10+BM11)+(1-$D$2)*(BL19/BL22-$D$3-BM9)</f>
      </c>
      <c r="BN33" s="115" t="e">
        <f aca="false">BN8+$D$2*(BN7+BN10+BN11)+(1-$D$2)*(BM19/BM22-$D$3-BN9)</f>
      </c>
      <c r="BO33" s="115" t="e">
        <f aca="false">BO8+$D$2*(BO7+BO10+BO11)+(1-$D$2)*(BN19/BN22-$D$3-BO9)</f>
      </c>
      <c r="BP33" s="115" t="e">
        <f aca="false">BP8+$D$2*(BP7+BP10+BP11)+(1-$D$2)*(BO19/BO22-$D$3-BP9)</f>
      </c>
      <c r="BQ33" s="115" t="e">
        <f aca="false">BQ8+$D$2*(BQ7+BQ10+BQ11)+(1-$D$2)*(BP19/BP22-$D$3-BQ9)</f>
      </c>
      <c r="BR33" s="115" t="e">
        <f aca="false">BR8+$D$2*(BR7+BR10+BR11)+(1-$D$2)*(BQ19/BQ22-$D$3-BR9)</f>
      </c>
      <c r="BS33" s="115" t="e">
        <f aca="false">BS8+$D$2*(BS7+BS10+BS11)+(1-$D$2)*(BR19/BR22-$D$3-BS9)</f>
      </c>
    </row>
    <row r="34" customFormat="false" ht="15.75" hidden="false" customHeight="false" outlineLevel="0" collapsed="false">
      <c r="A34" s="503" t="s">
        <v>1589</v>
      </c>
      <c r="C34" s="600" t="s">
        <v>1521</v>
      </c>
      <c r="D34" s="624" t="s">
        <v>1522</v>
      </c>
      <c r="E34" s="531" t="n">
        <f aca="false">InputDataA_GeneralAssumptions!J16</f>
      </c>
      <c r="F34" s="531" t="n">
        <f aca="false">E34*(1+F20)</f>
      </c>
      <c r="G34" s="531" t="n">
        <f aca="false">F34*(1+G20)</f>
      </c>
      <c r="H34" s="531" t="n">
        <f aca="false">G34*(1+H20)</f>
      </c>
      <c r="I34" s="531" t="n">
        <f aca="false">H34*(1+I20)</f>
      </c>
      <c r="J34" s="531" t="n">
        <f aca="false">I34*(1+J20)</f>
      </c>
      <c r="K34" s="531" t="n">
        <f aca="false">J34*(1+K20)</f>
      </c>
      <c r="L34" s="531" t="n">
        <f aca="false">K34*(1+L20)</f>
      </c>
      <c r="M34" s="531" t="n">
        <f aca="false">L34*(1+M20)</f>
      </c>
      <c r="N34" s="531" t="n">
        <f aca="false">M34*(1+N20)</f>
      </c>
      <c r="O34" s="531" t="n">
        <f aca="false">N34*(1+O20)</f>
      </c>
      <c r="P34" s="531" t="n">
        <f aca="false">O34*(1+P20)</f>
      </c>
      <c r="Q34" s="531" t="n">
        <f aca="false">P34*(1+Q20)</f>
      </c>
      <c r="R34" s="531" t="n">
        <f aca="false">Q34*(1+R20)</f>
      </c>
      <c r="S34" s="531" t="n">
        <f aca="false">R34*(1+S20)</f>
      </c>
      <c r="T34" s="531" t="n">
        <f aca="false">S34*(1+T20)</f>
      </c>
      <c r="U34" s="531" t="n">
        <f aca="false">T34*(1+U20)</f>
      </c>
      <c r="V34" s="531" t="n">
        <f aca="false">U34*(1+V20)</f>
      </c>
      <c r="W34" s="531" t="n">
        <f aca="false">V34*(1+W20)</f>
      </c>
      <c r="X34" s="531" t="n">
        <f aca="false">W34*(1+X20)</f>
      </c>
      <c r="Y34" s="531" t="n">
        <f aca="false">X34*(1+Y20)</f>
      </c>
      <c r="Z34" s="531" t="n">
        <f aca="false">Y34*(1+Z20)</f>
      </c>
      <c r="AA34" s="531" t="n">
        <f aca="false">Z34*(1+AA20)</f>
      </c>
      <c r="AB34" s="531" t="n">
        <f aca="false">AA34*(1+AB20)</f>
      </c>
      <c r="AC34" s="531" t="n">
        <f aca="false">AB34*(1+AC20)</f>
      </c>
      <c r="AD34" s="531" t="n">
        <f aca="false">AC34*(1+AD20)</f>
      </c>
      <c r="AE34" s="531" t="n">
        <f aca="false">AD34*(1+AE20)</f>
      </c>
      <c r="AF34" s="531" t="n">
        <f aca="false">AE34*(1+AF20)</f>
      </c>
      <c r="AG34" s="531" t="n">
        <f aca="false">AF34*(1+AG20)</f>
      </c>
      <c r="AH34" s="531" t="n">
        <f aca="false">AG34*(1+AH20)</f>
      </c>
      <c r="AI34" s="531" t="n">
        <f aca="false">AH34*(1+AI20)</f>
      </c>
      <c r="AJ34" s="531" t="n">
        <f aca="false">AI34*(1+AJ20)</f>
      </c>
      <c r="AK34" s="531" t="e">
        <f aca="false">AJ34*(1+AK20)</f>
      </c>
      <c r="AL34" s="531" t="e">
        <f aca="false">AK34*(1+AL20)</f>
      </c>
      <c r="AM34" s="531" t="e">
        <f aca="false">AL34*(1+AM20)</f>
      </c>
      <c r="AN34" s="531" t="e">
        <f aca="false">AM34*(1+AN20)</f>
      </c>
      <c r="AO34" s="531" t="e">
        <f aca="false">AN34*(1+AO20)</f>
      </c>
      <c r="AP34" s="531" t="e">
        <f aca="false">AO34*(1+AP20)</f>
      </c>
      <c r="AQ34" s="531" t="e">
        <f aca="false">AP34*(1+AQ20)</f>
      </c>
      <c r="AR34" s="531" t="e">
        <f aca="false">AQ34*(1+AR20)</f>
      </c>
      <c r="AS34" s="531" t="e">
        <f aca="false">AR34*(1+AS20)</f>
      </c>
      <c r="AT34" s="531" t="e">
        <f aca="false">AS34*(1+AT20)</f>
      </c>
      <c r="AU34" s="531" t="e">
        <f aca="false">AT34*(1+AU20)</f>
      </c>
      <c r="AV34" s="531" t="e">
        <f aca="false">AU34*(1+AV20)</f>
      </c>
      <c r="AW34" s="531" t="e">
        <f aca="false">AV34*(1+AW20)</f>
      </c>
      <c r="AX34" s="531" t="e">
        <f aca="false">AW34*(1+AX20)</f>
      </c>
      <c r="AY34" s="531" t="e">
        <f aca="false">AX34*(1+AY20)</f>
      </c>
      <c r="AZ34" s="531" t="e">
        <f aca="false">AY34*(1+AZ20)</f>
      </c>
      <c r="BA34" s="531" t="e">
        <f aca="false">AZ34*(1+BA20)</f>
      </c>
      <c r="BB34" s="531" t="e">
        <f aca="false">BA34*(1+BB20)</f>
      </c>
      <c r="BC34" s="531" t="e">
        <f aca="false">BB34*(1+BC20)</f>
      </c>
      <c r="BD34" s="531" t="e">
        <f aca="false">BC34*(1+BD20)</f>
      </c>
      <c r="BE34" s="531" t="e">
        <f aca="false">BD34*(1+BE20)</f>
      </c>
      <c r="BF34" s="531" t="e">
        <f aca="false">BE34*(1+BF20)</f>
      </c>
      <c r="BG34" s="531" t="e">
        <f aca="false">BF34*(1+BG20)</f>
      </c>
      <c r="BH34" s="531" t="e">
        <f aca="false">BG34*(1+BH20)</f>
      </c>
      <c r="BI34" s="531" t="e">
        <f aca="false">BH34*(1+BI20)</f>
      </c>
      <c r="BJ34" s="531" t="e">
        <f aca="false">BI34*(1+BJ20)</f>
      </c>
      <c r="BK34" s="531" t="e">
        <f aca="false">BJ34*(1+BK20)</f>
      </c>
      <c r="BL34" s="531" t="e">
        <f aca="false">BK34*(1+BL20)</f>
      </c>
      <c r="BM34" s="531" t="e">
        <f aca="false">BL34*(1+BM20)</f>
      </c>
      <c r="BN34" s="531" t="e">
        <f aca="false">BM34*(1+BN20)</f>
      </c>
      <c r="BO34" s="531" t="e">
        <f aca="false">BN34*(1+BO20)</f>
      </c>
      <c r="BP34" s="531" t="e">
        <f aca="false">BO34*(1+BP20)</f>
      </c>
      <c r="BQ34" s="531" t="e">
        <f aca="false">BP34*(1+BQ20)</f>
      </c>
      <c r="BR34" s="531" t="e">
        <f aca="false">BQ34*(1+BR20)</f>
      </c>
      <c r="BS34" s="531" t="e">
        <f aca="false">BR34*(1+BS20)</f>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c>
      <c r="F37" s="580" t="n">
        <f aca="false">IF(InputDataA_GeneralAssumptions!$F$133="Automatic",InputDataA_GeneralAssumptions!J150,"Not an input")</f>
      </c>
      <c r="G37" s="580" t="n">
        <f aca="false">IF(InputDataA_GeneralAssumptions!$F$133="Automatic",InputDataA_GeneralAssumptions!K150,"Not an input")</f>
      </c>
      <c r="H37" s="580" t="n">
        <f aca="false">IF(InputDataA_GeneralAssumptions!$F$133="Automatic",InputDataA_GeneralAssumptions!L150,"Not an input")</f>
      </c>
      <c r="I37" s="580" t="n">
        <f aca="false">IF(InputDataA_GeneralAssumptions!$F$133="Automatic",InputDataA_GeneralAssumptions!M150,"Not an input")</f>
      </c>
      <c r="J37" s="580" t="n">
        <f aca="false">IF(InputDataA_GeneralAssumptions!$F$133="Automatic",InputDataA_GeneralAssumptions!N150,"Not an input")</f>
      </c>
      <c r="K37" s="580" t="n">
        <f aca="false">IF(InputDataA_GeneralAssumptions!$F$133="Automatic",InputDataA_GeneralAssumptions!O150,"Not an input")</f>
      </c>
      <c r="L37" s="580" t="n">
        <f aca="false">IF(InputDataA_GeneralAssumptions!$F$133="Automatic",InputDataA_GeneralAssumptions!P150,"Not an input")</f>
      </c>
      <c r="M37" s="580" t="n">
        <f aca="false">IF(InputDataA_GeneralAssumptions!$F$133="Automatic",InputDataA_GeneralAssumptions!Q150,"Not an input")</f>
      </c>
      <c r="N37" s="580" t="n">
        <f aca="false">IF(InputDataA_GeneralAssumptions!$F$133="Automatic",InputDataA_GeneralAssumptions!R150,"Not an input")</f>
      </c>
      <c r="O37" s="580" t="n">
        <f aca="false">IF(InputDataA_GeneralAssumptions!$F$133="Automatic",InputDataA_GeneralAssumptions!S150,"Not an input")</f>
      </c>
      <c r="P37" s="580" t="n">
        <f aca="false">IF(InputDataA_GeneralAssumptions!$F$133="Automatic",InputDataA_GeneralAssumptions!T150,"Not an input")</f>
      </c>
      <c r="Q37" s="580" t="n">
        <f aca="false">IF(InputDataA_GeneralAssumptions!$F$133="Automatic",InputDataA_GeneralAssumptions!U150,"Not an input")</f>
      </c>
      <c r="R37" s="580" t="n">
        <f aca="false">IF(InputDataA_GeneralAssumptions!$F$133="Automatic",InputDataA_GeneralAssumptions!V150,"Not an input")</f>
      </c>
      <c r="S37" s="580" t="n">
        <f aca="false">IF(InputDataA_GeneralAssumptions!$F$133="Automatic",InputDataA_GeneralAssumptions!W150,"Not an input")</f>
      </c>
      <c r="T37" s="580" t="n">
        <f aca="false">IF(InputDataA_GeneralAssumptions!$F$133="Automatic",InputDataA_GeneralAssumptions!X150,"Not an input")</f>
      </c>
      <c r="U37" s="580" t="n">
        <f aca="false">IF(InputDataA_GeneralAssumptions!$F$133="Automatic",InputDataA_GeneralAssumptions!Y150,"Not an input")</f>
      </c>
      <c r="V37" s="580" t="n">
        <f aca="false">IF(InputDataA_GeneralAssumptions!$F$133="Automatic",InputDataA_GeneralAssumptions!Z150,"Not an input")</f>
      </c>
      <c r="W37" s="580" t="n">
        <f aca="false">IF(InputDataA_GeneralAssumptions!$F$133="Automatic",InputDataA_GeneralAssumptions!AA150,"Not an input")</f>
      </c>
      <c r="X37" s="580" t="n">
        <f aca="false">IF(InputDataA_GeneralAssumptions!$F$133="Automatic",InputDataA_GeneralAssumptions!AB150,"Not an input")</f>
      </c>
      <c r="Y37" s="580" t="n">
        <f aca="false">IF(InputDataA_GeneralAssumptions!$F$133="Automatic",InputDataA_GeneralAssumptions!AC150,"Not an input")</f>
      </c>
      <c r="Z37" s="580" t="n">
        <f aca="false">IF(InputDataA_GeneralAssumptions!$F$133="Automatic",InputDataA_GeneralAssumptions!AD150,"Not an input")</f>
      </c>
      <c r="AA37" s="580" t="n">
        <f aca="false">IF(InputDataA_GeneralAssumptions!$F$133="Automatic",InputDataA_GeneralAssumptions!AE150,"Not an input")</f>
      </c>
      <c r="AB37" s="580" t="n">
        <f aca="false">IF(InputDataA_GeneralAssumptions!$F$133="Automatic",InputDataA_GeneralAssumptions!AF150,"Not an input")</f>
      </c>
      <c r="AC37" s="580" t="n">
        <f aca="false">IF(InputDataA_GeneralAssumptions!$F$133="Automatic",InputDataA_GeneralAssumptions!AG150,"Not an input")</f>
      </c>
      <c r="AD37" s="580" t="n">
        <f aca="false">IF(InputDataA_GeneralAssumptions!$F$133="Automatic",InputDataA_GeneralAssumptions!AH150,"Not an input")</f>
      </c>
      <c r="AE37" s="580" t="n">
        <f aca="false">IF(InputDataA_GeneralAssumptions!$F$133="Automatic",InputDataA_GeneralAssumptions!AI150,"Not an input")</f>
      </c>
      <c r="AF37" s="580" t="n">
        <f aca="false">IF(InputDataA_GeneralAssumptions!$F$133="Automatic",InputDataA_GeneralAssumptions!AJ150,"Not an input")</f>
      </c>
      <c r="AG37" s="580" t="n">
        <f aca="false">IF(InputDataA_GeneralAssumptions!$F$133="Automatic",InputDataA_GeneralAssumptions!AK150,"Not an input")</f>
      </c>
      <c r="AH37" s="580" t="n">
        <f aca="false">IF(InputDataA_GeneralAssumptions!$F$133="Automatic",InputDataA_GeneralAssumptions!AL150,"Not an input")</f>
      </c>
      <c r="AI37" s="580" t="n">
        <f aca="false">IF(InputDataA_GeneralAssumptions!$F$133="Automatic",InputDataA_GeneralAssumptions!AM150,"Not an input")</f>
      </c>
      <c r="AJ37" s="580" t="n">
        <f aca="false">IF(InputDataA_GeneralAssumptions!$F$133="Automatic",InputDataA_GeneralAssumptions!AN150,"Not an input")</f>
      </c>
      <c r="AK37" s="580" t="n">
        <f aca="false">IF(InputDataA_GeneralAssumptions!$F$133="Automatic",InputDataA_GeneralAssumptions!AO150,"Not an input")</f>
      </c>
      <c r="AL37" s="580" t="n">
        <f aca="false">IF(InputDataA_GeneralAssumptions!$F$133="Automatic",InputDataA_GeneralAssumptions!AP150,"Not an input")</f>
      </c>
      <c r="AM37" s="580" t="n">
        <f aca="false">IF(InputDataA_GeneralAssumptions!$F$133="Automatic",InputDataA_GeneralAssumptions!AQ150,"Not an input")</f>
      </c>
      <c r="AN37" s="580" t="n">
        <f aca="false">IF(InputDataA_GeneralAssumptions!$F$133="Automatic",InputDataA_GeneralAssumptions!AR150,"Not an input")</f>
      </c>
      <c r="AO37" s="580" t="n">
        <f aca="false">IF(InputDataA_GeneralAssumptions!$F$133="Automatic",InputDataA_GeneralAssumptions!AS150,"Not an input")</f>
      </c>
      <c r="AP37" s="580" t="n">
        <f aca="false">IF(InputDataA_GeneralAssumptions!$F$133="Automatic",InputDataA_GeneralAssumptions!AT150,"Not an input")</f>
      </c>
      <c r="AQ37" s="580" t="n">
        <f aca="false">IF(InputDataA_GeneralAssumptions!$F$133="Automatic",InputDataA_GeneralAssumptions!AU150,"Not an input")</f>
      </c>
      <c r="AR37" s="580" t="n">
        <f aca="false">IF(InputDataA_GeneralAssumptions!$F$133="Automatic",InputDataA_GeneralAssumptions!AV150,"Not an input")</f>
      </c>
      <c r="AS37" s="580" t="n">
        <f aca="false">IF(InputDataA_GeneralAssumptions!$F$133="Automatic",InputDataA_GeneralAssumptions!AW150,"Not an input")</f>
      </c>
      <c r="AT37" s="580" t="n">
        <f aca="false">IF(InputDataA_GeneralAssumptions!$F$133="Automatic",InputDataA_GeneralAssumptions!AX150,"Not an input")</f>
      </c>
      <c r="AU37" s="580" t="n">
        <f aca="false">IF(InputDataA_GeneralAssumptions!$F$133="Automatic",InputDataA_GeneralAssumptions!AY150,"Not an input")</f>
      </c>
      <c r="AV37" s="580" t="n">
        <f aca="false">IF(InputDataA_GeneralAssumptions!$F$133="Automatic",InputDataA_GeneralAssumptions!AZ150,"Not an input")</f>
      </c>
      <c r="AW37" s="580" t="n">
        <f aca="false">IF(InputDataA_GeneralAssumptions!$F$133="Automatic",InputDataA_GeneralAssumptions!BA150,"Not an input")</f>
      </c>
      <c r="AX37" s="580" t="n">
        <f aca="false">IF(InputDataA_GeneralAssumptions!$F$133="Automatic",InputDataA_GeneralAssumptions!BB150,"Not an input")</f>
      </c>
      <c r="AY37" s="580" t="n">
        <f aca="false">IF(InputDataA_GeneralAssumptions!$F$133="Automatic",InputDataA_GeneralAssumptions!BC150,"Not an input")</f>
      </c>
      <c r="AZ37" s="580" t="n">
        <f aca="false">IF(InputDataA_GeneralAssumptions!$F$133="Automatic",InputDataA_GeneralAssumptions!BD150,"Not an input")</f>
      </c>
      <c r="BA37" s="580" t="n">
        <f aca="false">IF(InputDataA_GeneralAssumptions!$F$133="Automatic",InputDataA_GeneralAssumptions!BE150,"Not an input")</f>
      </c>
      <c r="BB37" s="580" t="n">
        <f aca="false">IF(InputDataA_GeneralAssumptions!$F$133="Automatic",InputDataA_GeneralAssumptions!BF150,"Not an input")</f>
      </c>
      <c r="BC37" s="580" t="n">
        <f aca="false">IF(InputDataA_GeneralAssumptions!$F$133="Automatic",InputDataA_GeneralAssumptions!BG150,"Not an input")</f>
      </c>
      <c r="BD37" s="580" t="n">
        <f aca="false">IF(InputDataA_GeneralAssumptions!$F$133="Automatic",InputDataA_GeneralAssumptions!BH150,"Not an input")</f>
      </c>
      <c r="BE37" s="580" t="n">
        <f aca="false">IF(InputDataA_GeneralAssumptions!$F$133="Automatic",InputDataA_GeneralAssumptions!BI150,"Not an input")</f>
      </c>
      <c r="BF37" s="580" t="n">
        <f aca="false">IF(InputDataA_GeneralAssumptions!$F$133="Automatic",InputDataA_GeneralAssumptions!BJ150,"Not an input")</f>
      </c>
      <c r="BG37" s="580" t="n">
        <f aca="false">IF(InputDataA_GeneralAssumptions!$F$133="Automatic",InputDataA_GeneralAssumptions!BK150,"Not an input")</f>
      </c>
      <c r="BH37" s="580" t="n">
        <f aca="false">IF(InputDataA_GeneralAssumptions!$F$133="Automatic",InputDataA_GeneralAssumptions!BL150,"Not an input")</f>
      </c>
      <c r="BI37" s="580" t="n">
        <f aca="false">IF(InputDataA_GeneralAssumptions!$F$133="Automatic",InputDataA_GeneralAssumptions!BM150,"Not an input")</f>
      </c>
      <c r="BJ37" s="580" t="n">
        <f aca="false">IF(InputDataA_GeneralAssumptions!$F$133="Automatic",InputDataA_GeneralAssumptions!BN150,"Not an input")</f>
      </c>
      <c r="BK37" s="580" t="n">
        <f aca="false">IF(InputDataA_GeneralAssumptions!$F$133="Automatic",InputDataA_GeneralAssumptions!BO150,"Not an input")</f>
      </c>
      <c r="BL37" s="580" t="n">
        <f aca="false">IF(InputDataA_GeneralAssumptions!$F$133="Automatic",InputDataA_GeneralAssumptions!BP150,"Not an input")</f>
      </c>
      <c r="BM37" s="580" t="n">
        <f aca="false">IF(InputDataA_GeneralAssumptions!$F$133="Automatic",InputDataA_GeneralAssumptions!BQ150,"Not an input")</f>
      </c>
      <c r="BN37" s="580" t="n">
        <f aca="false">IF(InputDataA_GeneralAssumptions!$F$133="Automatic",InputDataA_GeneralAssumptions!BR150,"Not an input")</f>
      </c>
      <c r="BO37" s="580" t="n">
        <f aca="false">IF(InputDataA_GeneralAssumptions!$F$133="Automatic",InputDataA_GeneralAssumptions!BS150,"Not an input")</f>
      </c>
      <c r="BP37" s="580" t="n">
        <f aca="false">IF(InputDataA_GeneralAssumptions!$F$133="Automatic",InputDataA_GeneralAssumptions!BT150,"Not an input")</f>
      </c>
      <c r="BQ37" s="580" t="n">
        <f aca="false">IF(InputDataA_GeneralAssumptions!$F$133="Automatic",InputDataA_GeneralAssumptions!BU150,"Not an input")</f>
      </c>
      <c r="BR37" s="580" t="n">
        <f aca="false">IF(InputDataA_GeneralAssumptions!$F$133="Automatic",InputDataA_GeneralAssumptions!BV150,"Not an input")</f>
      </c>
      <c r="BS37" s="580" t="n">
        <f aca="false">IF(InputDataA_GeneralAssumptions!$F$133="Automatic",InputDataA_GeneralAssumptions!BW150,"Not an input")</f>
      </c>
    </row>
    <row r="38" customFormat="false" ht="15" hidden="false" customHeight="true" outlineLevel="0" collapsed="false">
      <c r="C38" s="524" t="s">
        <v>1554</v>
      </c>
      <c r="D38" s="512" t="s">
        <v>1555</v>
      </c>
      <c r="E38" s="580" t="n">
        <f aca="false">IF(InputDataA_GeneralAssumptions!$F$133="Automatic",SQRT(2)*NORMSINV(0.5*(E37+1)),"Not an input")</f>
      </c>
      <c r="F38" s="580" t="n">
        <f aca="false">IF(InputDataA_GeneralAssumptions!$F$133="Automatic",SQRT(2)*NORMSINV(0.5*(F37+1)),"Not an input")</f>
      </c>
      <c r="G38" s="580" t="n">
        <f aca="false">IF(InputDataA_GeneralAssumptions!$F$133="Automatic",SQRT(2)*NORMSINV(0.5*(G37+1)),"Not an input")</f>
      </c>
      <c r="H38" s="580" t="n">
        <f aca="false">IF(InputDataA_GeneralAssumptions!$F$133="Automatic",SQRT(2)*NORMSINV(0.5*(H37+1)),"Not an input")</f>
      </c>
      <c r="I38" s="580" t="n">
        <f aca="false">IF(InputDataA_GeneralAssumptions!$F$133="Automatic",SQRT(2)*NORMSINV(0.5*(I37+1)),"Not an input")</f>
      </c>
      <c r="J38" s="580" t="n">
        <f aca="false">IF(InputDataA_GeneralAssumptions!$F$133="Automatic",SQRT(2)*NORMSINV(0.5*(J37+1)),"Not an input")</f>
      </c>
      <c r="K38" s="580" t="n">
        <f aca="false">IF(InputDataA_GeneralAssumptions!$F$133="Automatic",SQRT(2)*NORMSINV(0.5*(K37+1)),"Not an input")</f>
      </c>
      <c r="L38" s="580" t="n">
        <f aca="false">IF(InputDataA_GeneralAssumptions!$F$133="Automatic",SQRT(2)*NORMSINV(0.5*(L37+1)),"Not an input")</f>
      </c>
      <c r="M38" s="580" t="n">
        <f aca="false">IF(InputDataA_GeneralAssumptions!$F$133="Automatic",SQRT(2)*NORMSINV(0.5*(M37+1)),"Not an input")</f>
      </c>
      <c r="N38" s="580" t="n">
        <f aca="false">IF(InputDataA_GeneralAssumptions!$F$133="Automatic",SQRT(2)*NORMSINV(0.5*(N37+1)),"Not an input")</f>
      </c>
      <c r="O38" s="580" t="n">
        <f aca="false">IF(InputDataA_GeneralAssumptions!$F$133="Automatic",SQRT(2)*NORMSINV(0.5*(O37+1)),"Not an input")</f>
      </c>
      <c r="P38" s="580" t="n">
        <f aca="false">IF(InputDataA_GeneralAssumptions!$F$133="Automatic",SQRT(2)*NORMSINV(0.5*(P37+1)),"Not an input")</f>
      </c>
      <c r="Q38" s="580" t="n">
        <f aca="false">IF(InputDataA_GeneralAssumptions!$F$133="Automatic",SQRT(2)*NORMSINV(0.5*(Q37+1)),"Not an input")</f>
      </c>
      <c r="R38" s="580" t="n">
        <f aca="false">IF(InputDataA_GeneralAssumptions!$F$133="Automatic",SQRT(2)*NORMSINV(0.5*(R37+1)),"Not an input")</f>
      </c>
      <c r="S38" s="580" t="n">
        <f aca="false">IF(InputDataA_GeneralAssumptions!$F$133="Automatic",SQRT(2)*NORMSINV(0.5*(S37+1)),"Not an input")</f>
      </c>
      <c r="T38" s="580" t="n">
        <f aca="false">IF(InputDataA_GeneralAssumptions!$F$133="Automatic",SQRT(2)*NORMSINV(0.5*(T37+1)),"Not an input")</f>
      </c>
      <c r="U38" s="580" t="n">
        <f aca="false">IF(InputDataA_GeneralAssumptions!$F$133="Automatic",SQRT(2)*NORMSINV(0.5*(U37+1)),"Not an input")</f>
      </c>
      <c r="V38" s="580" t="n">
        <f aca="false">IF(InputDataA_GeneralAssumptions!$F$133="Automatic",SQRT(2)*NORMSINV(0.5*(V37+1)),"Not an input")</f>
      </c>
      <c r="W38" s="580" t="n">
        <f aca="false">IF(InputDataA_GeneralAssumptions!$F$133="Automatic",SQRT(2)*NORMSINV(0.5*(W37+1)),"Not an input")</f>
      </c>
      <c r="X38" s="580" t="n">
        <f aca="false">IF(InputDataA_GeneralAssumptions!$F$133="Automatic",SQRT(2)*NORMSINV(0.5*(X37+1)),"Not an input")</f>
      </c>
      <c r="Y38" s="580" t="n">
        <f aca="false">IF(InputDataA_GeneralAssumptions!$F$133="Automatic",SQRT(2)*NORMSINV(0.5*(Y37+1)),"Not an input")</f>
      </c>
      <c r="Z38" s="580" t="n">
        <f aca="false">IF(InputDataA_GeneralAssumptions!$F$133="Automatic",SQRT(2)*NORMSINV(0.5*(Z37+1)),"Not an input")</f>
      </c>
      <c r="AA38" s="580" t="n">
        <f aca="false">IF(InputDataA_GeneralAssumptions!$F$133="Automatic",SQRT(2)*NORMSINV(0.5*(AA37+1)),"Not an input")</f>
      </c>
      <c r="AB38" s="580" t="n">
        <f aca="false">IF(InputDataA_GeneralAssumptions!$F$133="Automatic",SQRT(2)*NORMSINV(0.5*(AB37+1)),"Not an input")</f>
      </c>
      <c r="AC38" s="580" t="n">
        <f aca="false">IF(InputDataA_GeneralAssumptions!$F$133="Automatic",SQRT(2)*NORMSINV(0.5*(AC37+1)),"Not an input")</f>
      </c>
      <c r="AD38" s="580" t="n">
        <f aca="false">IF(InputDataA_GeneralAssumptions!$F$133="Automatic",SQRT(2)*NORMSINV(0.5*(AD37+1)),"Not an input")</f>
      </c>
      <c r="AE38" s="580" t="n">
        <f aca="false">IF(InputDataA_GeneralAssumptions!$F$133="Automatic",SQRT(2)*NORMSINV(0.5*(AE37+1)),"Not an input")</f>
      </c>
      <c r="AF38" s="580" t="n">
        <f aca="false">IF(InputDataA_GeneralAssumptions!$F$133="Automatic",SQRT(2)*NORMSINV(0.5*(AF37+1)),"Not an input")</f>
      </c>
      <c r="AG38" s="580" t="n">
        <f aca="false">IF(InputDataA_GeneralAssumptions!$F$133="Automatic",SQRT(2)*NORMSINV(0.5*(AG37+1)),"Not an input")</f>
      </c>
      <c r="AH38" s="580" t="n">
        <f aca="false">IF(InputDataA_GeneralAssumptions!$F$133="Automatic",SQRT(2)*NORMSINV(0.5*(AH37+1)),"Not an input")</f>
      </c>
      <c r="AI38" s="580" t="n">
        <f aca="false">IF(InputDataA_GeneralAssumptions!$F$133="Automatic",SQRT(2)*NORMSINV(0.5*(AI37+1)),"Not an input")</f>
      </c>
      <c r="AJ38" s="580" t="n">
        <f aca="false">IF(InputDataA_GeneralAssumptions!$F$133="Automatic",SQRT(2)*NORMSINV(0.5*(AJ37+1)),"Not an input")</f>
      </c>
      <c r="AK38" s="580" t="n">
        <f aca="false">IF(InputDataA_GeneralAssumptions!$F$133="Automatic",SQRT(2)*NORMSINV(0.5*(AK37+1)),"Not an input")</f>
      </c>
      <c r="AL38" s="580" t="n">
        <f aca="false">IF(InputDataA_GeneralAssumptions!$F$133="Automatic",SQRT(2)*NORMSINV(0.5*(AL37+1)),"Not an input")</f>
      </c>
      <c r="AM38" s="580" t="n">
        <f aca="false">IF(InputDataA_GeneralAssumptions!$F$133="Automatic",SQRT(2)*NORMSINV(0.5*(AM37+1)),"Not an input")</f>
      </c>
      <c r="AN38" s="580" t="n">
        <f aca="false">IF(InputDataA_GeneralAssumptions!$F$133="Automatic",SQRT(2)*NORMSINV(0.5*(AN37+1)),"Not an input")</f>
      </c>
      <c r="AO38" s="580" t="n">
        <f aca="false">IF(InputDataA_GeneralAssumptions!$F$133="Automatic",SQRT(2)*NORMSINV(0.5*(AO37+1)),"Not an input")</f>
      </c>
      <c r="AP38" s="580" t="n">
        <f aca="false">IF(InputDataA_GeneralAssumptions!$F$133="Automatic",SQRT(2)*NORMSINV(0.5*(AP37+1)),"Not an input")</f>
      </c>
      <c r="AQ38" s="580" t="n">
        <f aca="false">IF(InputDataA_GeneralAssumptions!$F$133="Automatic",SQRT(2)*NORMSINV(0.5*(AQ37+1)),"Not an input")</f>
      </c>
      <c r="AR38" s="580" t="n">
        <f aca="false">IF(InputDataA_GeneralAssumptions!$F$133="Automatic",SQRT(2)*NORMSINV(0.5*(AR37+1)),"Not an input")</f>
      </c>
      <c r="AS38" s="580" t="n">
        <f aca="false">IF(InputDataA_GeneralAssumptions!$F$133="Automatic",SQRT(2)*NORMSINV(0.5*(AS37+1)),"Not an input")</f>
      </c>
      <c r="AT38" s="580" t="n">
        <f aca="false">IF(InputDataA_GeneralAssumptions!$F$133="Automatic",SQRT(2)*NORMSINV(0.5*(AT37+1)),"Not an input")</f>
      </c>
      <c r="AU38" s="580" t="n">
        <f aca="false">IF(InputDataA_GeneralAssumptions!$F$133="Automatic",SQRT(2)*NORMSINV(0.5*(AU37+1)),"Not an input")</f>
      </c>
      <c r="AV38" s="580" t="n">
        <f aca="false">IF(InputDataA_GeneralAssumptions!$F$133="Automatic",SQRT(2)*NORMSINV(0.5*(AV37+1)),"Not an input")</f>
      </c>
      <c r="AW38" s="580" t="n">
        <f aca="false">IF(InputDataA_GeneralAssumptions!$F$133="Automatic",SQRT(2)*NORMSINV(0.5*(AW37+1)),"Not an input")</f>
      </c>
      <c r="AX38" s="580" t="n">
        <f aca="false">IF(InputDataA_GeneralAssumptions!$F$133="Automatic",SQRT(2)*NORMSINV(0.5*(AX37+1)),"Not an input")</f>
      </c>
      <c r="AY38" s="580" t="n">
        <f aca="false">IF(InputDataA_GeneralAssumptions!$F$133="Automatic",SQRT(2)*NORMSINV(0.5*(AY37+1)),"Not an input")</f>
      </c>
      <c r="AZ38" s="580" t="n">
        <f aca="false">IF(InputDataA_GeneralAssumptions!$F$133="Automatic",SQRT(2)*NORMSINV(0.5*(AZ37+1)),"Not an input")</f>
      </c>
      <c r="BA38" s="580" t="n">
        <f aca="false">IF(InputDataA_GeneralAssumptions!$F$133="Automatic",SQRT(2)*NORMSINV(0.5*(BA37+1)),"Not an input")</f>
      </c>
      <c r="BB38" s="580" t="n">
        <f aca="false">IF(InputDataA_GeneralAssumptions!$F$133="Automatic",SQRT(2)*NORMSINV(0.5*(BB37+1)),"Not an input")</f>
      </c>
      <c r="BC38" s="580" t="n">
        <f aca="false">IF(InputDataA_GeneralAssumptions!$F$133="Automatic",SQRT(2)*NORMSINV(0.5*(BC37+1)),"Not an input")</f>
      </c>
      <c r="BD38" s="580" t="n">
        <f aca="false">IF(InputDataA_GeneralAssumptions!$F$133="Automatic",SQRT(2)*NORMSINV(0.5*(BD37+1)),"Not an input")</f>
      </c>
      <c r="BE38" s="580" t="n">
        <f aca="false">IF(InputDataA_GeneralAssumptions!$F$133="Automatic",SQRT(2)*NORMSINV(0.5*(BE37+1)),"Not an input")</f>
      </c>
      <c r="BF38" s="580" t="n">
        <f aca="false">IF(InputDataA_GeneralAssumptions!$F$133="Automatic",SQRT(2)*NORMSINV(0.5*(BF37+1)),"Not an input")</f>
      </c>
      <c r="BG38" s="580" t="n">
        <f aca="false">IF(InputDataA_GeneralAssumptions!$F$133="Automatic",SQRT(2)*NORMSINV(0.5*(BG37+1)),"Not an input")</f>
      </c>
      <c r="BH38" s="580" t="n">
        <f aca="false">IF(InputDataA_GeneralAssumptions!$F$133="Automatic",SQRT(2)*NORMSINV(0.5*(BH37+1)),"Not an input")</f>
      </c>
      <c r="BI38" s="580" t="n">
        <f aca="false">IF(InputDataA_GeneralAssumptions!$F$133="Automatic",SQRT(2)*NORMSINV(0.5*(BI37+1)),"Not an input")</f>
      </c>
      <c r="BJ38" s="580" t="n">
        <f aca="false">IF(InputDataA_GeneralAssumptions!$F$133="Automatic",SQRT(2)*NORMSINV(0.5*(BJ37+1)),"Not an input")</f>
      </c>
      <c r="BK38" s="580" t="n">
        <f aca="false">IF(InputDataA_GeneralAssumptions!$F$133="Automatic",SQRT(2)*NORMSINV(0.5*(BK37+1)),"Not an input")</f>
      </c>
      <c r="BL38" s="580" t="n">
        <f aca="false">IF(InputDataA_GeneralAssumptions!$F$133="Automatic",SQRT(2)*NORMSINV(0.5*(BL37+1)),"Not an input")</f>
      </c>
      <c r="BM38" s="580" t="n">
        <f aca="false">IF(InputDataA_GeneralAssumptions!$F$133="Automatic",SQRT(2)*NORMSINV(0.5*(BM37+1)),"Not an input")</f>
      </c>
      <c r="BN38" s="580" t="n">
        <f aca="false">IF(InputDataA_GeneralAssumptions!$F$133="Automatic",SQRT(2)*NORMSINV(0.5*(BN37+1)),"Not an input")</f>
      </c>
      <c r="BO38" s="580" t="n">
        <f aca="false">IF(InputDataA_GeneralAssumptions!$F$133="Automatic",SQRT(2)*NORMSINV(0.5*(BO37+1)),"Not an input")</f>
      </c>
      <c r="BP38" s="580" t="n">
        <f aca="false">IF(InputDataA_GeneralAssumptions!$F$133="Automatic",SQRT(2)*NORMSINV(0.5*(BP37+1)),"Not an input")</f>
      </c>
      <c r="BQ38" s="580" t="n">
        <f aca="false">IF(InputDataA_GeneralAssumptions!$F$133="Automatic",SQRT(2)*NORMSINV(0.5*(BQ37+1)),"Not an input")</f>
      </c>
      <c r="BR38" s="580" t="n">
        <f aca="false">IF(InputDataA_GeneralAssumptions!$F$133="Automatic",SQRT(2)*NORMSINV(0.5*(BR37+1)),"Not an input")</f>
      </c>
      <c r="BS38" s="580" t="n">
        <f aca="false">IF(InputDataA_GeneralAssumptions!$F$133="Automatic",SQRT(2)*NORMSINV(0.5*(BS37+1)),"Not an input")</f>
      </c>
    </row>
    <row r="39" customFormat="false" ht="15.75" hidden="false" customHeight="false" outlineLevel="0" collapsed="false">
      <c r="C39" s="524" t="s">
        <v>1556</v>
      </c>
      <c r="D39" s="512" t="s">
        <v>1557</v>
      </c>
      <c r="E39" s="580" t="n">
        <f aca="false">IF(InputDataA_GeneralAssumptions!$F$133="Automatic",LN($D$42)-E38*NORMSINV(E41),"Not an input")</f>
      </c>
      <c r="F39" s="580" t="n">
        <f aca="false">IF(InputDataA_GeneralAssumptions!$F$133="Automatic",E39+LN(1+F20)-0.5*(F38^2-E38^2),"Not an input")</f>
      </c>
      <c r="G39" s="580" t="n">
        <f aca="false">IF(InputDataA_GeneralAssumptions!$F$133="Automatic",F39+LN(1+G20)-0.5*(G38^2-F38^2),"Not an input")</f>
      </c>
      <c r="H39" s="580" t="n">
        <f aca="false">IF(InputDataA_GeneralAssumptions!$F$133="Automatic",G39+LN(1+H20)-0.5*(H38^2-G38^2),"Not an input")</f>
      </c>
      <c r="I39" s="580" t="n">
        <f aca="false">IF(InputDataA_GeneralAssumptions!$F$133="Automatic",H39+LN(1+I20)-0.5*(I38^2-H38^2),"Not an input")</f>
      </c>
      <c r="J39" s="580" t="n">
        <f aca="false">IF(InputDataA_GeneralAssumptions!$F$133="Automatic",I39+LN(1+J20)-0.5*(J38^2-I38^2),"Not an input")</f>
      </c>
      <c r="K39" s="580" t="n">
        <f aca="false">IF(InputDataA_GeneralAssumptions!$F$133="Automatic",J39+LN(1+K20)-0.5*(K38^2-J38^2),"Not an input")</f>
      </c>
      <c r="L39" s="580" t="n">
        <f aca="false">IF(InputDataA_GeneralAssumptions!$F$133="Automatic",K39+LN(1+L20)-0.5*(L38^2-K38^2),"Not an input")</f>
      </c>
      <c r="M39" s="580" t="n">
        <f aca="false">IF(InputDataA_GeneralAssumptions!$F$133="Automatic",L39+LN(1+M20)-0.5*(M38^2-L38^2),"Not an input")</f>
      </c>
      <c r="N39" s="580" t="n">
        <f aca="false">IF(InputDataA_GeneralAssumptions!$F$133="Automatic",M39+LN(1+N20)-0.5*(N38^2-M38^2),"Not an input")</f>
      </c>
      <c r="O39" s="580" t="n">
        <f aca="false">IF(InputDataA_GeneralAssumptions!$F$133="Automatic",N39+LN(1+O20)-0.5*(O38^2-N38^2),"Not an input")</f>
      </c>
      <c r="P39" s="580" t="n">
        <f aca="false">IF(InputDataA_GeneralAssumptions!$F$133="Automatic",O39+LN(1+P20)-0.5*(P38^2-O38^2),"Not an input")</f>
      </c>
      <c r="Q39" s="580" t="n">
        <f aca="false">IF(InputDataA_GeneralAssumptions!$F$133="Automatic",P39+LN(1+Q20)-0.5*(Q38^2-P38^2),"Not an input")</f>
      </c>
      <c r="R39" s="580" t="n">
        <f aca="false">IF(InputDataA_GeneralAssumptions!$F$133="Automatic",Q39+LN(1+R20)-0.5*(R38^2-Q38^2),"Not an input")</f>
      </c>
      <c r="S39" s="580" t="n">
        <f aca="false">IF(InputDataA_GeneralAssumptions!$F$133="Automatic",R39+LN(1+S20)-0.5*(S38^2-R38^2),"Not an input")</f>
      </c>
      <c r="T39" s="580" t="n">
        <f aca="false">IF(InputDataA_GeneralAssumptions!$F$133="Automatic",S39+LN(1+T20)-0.5*(T38^2-S38^2),"Not an input")</f>
      </c>
      <c r="U39" s="580" t="n">
        <f aca="false">IF(InputDataA_GeneralAssumptions!$F$133="Automatic",T39+LN(1+U20)-0.5*(U38^2-T38^2),"Not an input")</f>
      </c>
      <c r="V39" s="580" t="n">
        <f aca="false">IF(InputDataA_GeneralAssumptions!$F$133="Automatic",U39+LN(1+V20)-0.5*(V38^2-U38^2),"Not an input")</f>
      </c>
      <c r="W39" s="580" t="n">
        <f aca="false">IF(InputDataA_GeneralAssumptions!$F$133="Automatic",V39+LN(1+W20)-0.5*(W38^2-V38^2),"Not an input")</f>
      </c>
      <c r="X39" s="580" t="n">
        <f aca="false">IF(InputDataA_GeneralAssumptions!$F$133="Automatic",W39+LN(1+X20)-0.5*(X38^2-W38^2),"Not an input")</f>
      </c>
      <c r="Y39" s="580" t="n">
        <f aca="false">IF(InputDataA_GeneralAssumptions!$F$133="Automatic",X39+LN(1+Y20)-0.5*(Y38^2-X38^2),"Not an input")</f>
      </c>
      <c r="Z39" s="580" t="n">
        <f aca="false">IF(InputDataA_GeneralAssumptions!$F$133="Automatic",Y39+LN(1+Z20)-0.5*(Z38^2-Y38^2),"Not an input")</f>
      </c>
      <c r="AA39" s="580" t="n">
        <f aca="false">IF(InputDataA_GeneralAssumptions!$F$133="Automatic",Z39+LN(1+AA20)-0.5*(AA38^2-Z38^2),"Not an input")</f>
      </c>
      <c r="AB39" s="580" t="n">
        <f aca="false">IF(InputDataA_GeneralAssumptions!$F$133="Automatic",AA39+LN(1+AB20)-0.5*(AB38^2-AA38^2),"Not an input")</f>
      </c>
      <c r="AC39" s="580" t="n">
        <f aca="false">IF(InputDataA_GeneralAssumptions!$F$133="Automatic",AB39+LN(1+AC20)-0.5*(AC38^2-AB38^2),"Not an input")</f>
      </c>
      <c r="AD39" s="580" t="n">
        <f aca="false">IF(InputDataA_GeneralAssumptions!$F$133="Automatic",AC39+LN(1+AD20)-0.5*(AD38^2-AC38^2),"Not an input")</f>
      </c>
      <c r="AE39" s="580" t="n">
        <f aca="false">IF(InputDataA_GeneralAssumptions!$F$133="Automatic",AD39+LN(1+AE20)-0.5*(AE38^2-AD38^2),"Not an input")</f>
      </c>
      <c r="AF39" s="580" t="n">
        <f aca="false">IF(InputDataA_GeneralAssumptions!$F$133="Automatic",AE39+LN(1+AF20)-0.5*(AF38^2-AE38^2),"Not an input")</f>
      </c>
      <c r="AG39" s="580" t="n">
        <f aca="false">IF(InputDataA_GeneralAssumptions!$F$133="Automatic",AF39+LN(1+AG20)-0.5*(AG38^2-AF38^2),"Not an input")</f>
      </c>
      <c r="AH39" s="580" t="n">
        <f aca="false">IF(InputDataA_GeneralAssumptions!$F$133="Automatic",AG39+LN(1+AH20)-0.5*(AH38^2-AG38^2),"Not an input")</f>
      </c>
      <c r="AI39" s="580" t="n">
        <f aca="false">IF(InputDataA_GeneralAssumptions!$F$133="Automatic",AH39+LN(1+AI20)-0.5*(AI38^2-AH38^2),"Not an input")</f>
      </c>
      <c r="AJ39" s="580" t="n">
        <f aca="false">IF(InputDataA_GeneralAssumptions!$F$133="Automatic",AI39+LN(1+AJ20)-0.5*(AJ38^2-AI38^2),"Not an input")</f>
      </c>
      <c r="AK39" s="580" t="e">
        <f aca="false">IF(InputDataA_GeneralAssumptions!$F$133="Automatic",AJ39+LN(1+AK20)-0.5*(AK38^2-AJ38^2),"Not an input")</f>
      </c>
      <c r="AL39" s="580" t="e">
        <f aca="false">IF(InputDataA_GeneralAssumptions!$F$133="Automatic",AK39+LN(1+AL20)-0.5*(AL38^2-AK38^2),"Not an input")</f>
      </c>
      <c r="AM39" s="580" t="e">
        <f aca="false">IF(InputDataA_GeneralAssumptions!$F$133="Automatic",AL39+LN(1+AM20)-0.5*(AM38^2-AL38^2),"Not an input")</f>
      </c>
      <c r="AN39" s="580" t="e">
        <f aca="false">IF(InputDataA_GeneralAssumptions!$F$133="Automatic",AM39+LN(1+AN20)-0.5*(AN38^2-AM38^2),"Not an input")</f>
      </c>
      <c r="AO39" s="580" t="e">
        <f aca="false">IF(InputDataA_GeneralAssumptions!$F$133="Automatic",AN39+LN(1+AO20)-0.5*(AO38^2-AN38^2),"Not an input")</f>
      </c>
      <c r="AP39" s="580" t="e">
        <f aca="false">IF(InputDataA_GeneralAssumptions!$F$133="Automatic",AO39+AP20-0.5*(AP38^2-AO38^2),"Not an input")</f>
      </c>
      <c r="AQ39" s="580" t="e">
        <f aca="false">IF(InputDataA_GeneralAssumptions!$F$133="Automatic",AP39+AQ20-0.5*(AQ38^2-AP38^2),"Not an input")</f>
      </c>
      <c r="AR39" s="580" t="e">
        <f aca="false">IF(InputDataA_GeneralAssumptions!$F$133="Automatic",AQ39+AR20-0.5*(AR38^2-AQ38^2),"Not an input")</f>
      </c>
      <c r="AS39" s="580" t="e">
        <f aca="false">IF(InputDataA_GeneralAssumptions!$F$133="Automatic",AR39+AS20-0.5*(AS38^2-AR38^2),"Not an input")</f>
      </c>
      <c r="AT39" s="580" t="e">
        <f aca="false">IF(InputDataA_GeneralAssumptions!$F$133="Automatic",AS39+AT20-0.5*(AT38^2-AS38^2),"Not an input")</f>
      </c>
      <c r="AU39" s="580" t="e">
        <f aca="false">IF(InputDataA_GeneralAssumptions!$F$133="Automatic",AT39+AU20-0.5*(AU38^2-AT38^2),"Not an input")</f>
      </c>
      <c r="AV39" s="580" t="e">
        <f aca="false">IF(InputDataA_GeneralAssumptions!$F$133="Automatic",AU39+AV20-0.5*(AV38^2-AU38^2),"Not an input")</f>
      </c>
      <c r="AW39" s="580" t="e">
        <f aca="false">IF(InputDataA_GeneralAssumptions!$F$133="Automatic",AV39+AW20-0.5*(AW38^2-AV38^2),"Not an input")</f>
      </c>
      <c r="AX39" s="580" t="e">
        <f aca="false">IF(InputDataA_GeneralAssumptions!$F$133="Automatic",AW39+AX20-0.5*(AX38^2-AW38^2),"Not an input")</f>
      </c>
      <c r="AY39" s="580" t="e">
        <f aca="false">IF(InputDataA_GeneralAssumptions!$F$133="Automatic",AX39+AY20-0.5*(AY38^2-AX38^2),"Not an input")</f>
      </c>
      <c r="AZ39" s="580" t="e">
        <f aca="false">IF(InputDataA_GeneralAssumptions!$F$133="Automatic",AY39+AZ20-0.5*(AZ38^2-AY38^2),"Not an input")</f>
      </c>
      <c r="BA39" s="580" t="e">
        <f aca="false">IF(InputDataA_GeneralAssumptions!$F$133="Automatic",AZ39+BA20-0.5*(BA38^2-AZ38^2),"Not an input")</f>
      </c>
      <c r="BB39" s="580" t="e">
        <f aca="false">IF(InputDataA_GeneralAssumptions!$F$133="Automatic",BA39+BB20-0.5*(BB38^2-BA38^2),"Not an input")</f>
      </c>
      <c r="BC39" s="580" t="e">
        <f aca="false">IF(InputDataA_GeneralAssumptions!$F$133="Automatic",BB39+BC20-0.5*(BC38^2-BB38^2),"Not an input")</f>
      </c>
      <c r="BD39" s="580" t="e">
        <f aca="false">IF(InputDataA_GeneralAssumptions!$F$133="Automatic",BC39+BD20-0.5*(BD38^2-BC38^2),"Not an input")</f>
      </c>
      <c r="BE39" s="580" t="e">
        <f aca="false">IF(InputDataA_GeneralAssumptions!$F$133="Automatic",BD39+BE20-0.5*(BE38^2-BD38^2),"Not an input")</f>
      </c>
      <c r="BF39" s="580" t="e">
        <f aca="false">IF(InputDataA_GeneralAssumptions!$F$133="Automatic",BE39+BF20-0.5*(BF38^2-BE38^2),"Not an input")</f>
      </c>
      <c r="BG39" s="580" t="e">
        <f aca="false">IF(InputDataA_GeneralAssumptions!$F$133="Automatic",BF39+BG20-0.5*(BG38^2-BF38^2),"Not an input")</f>
      </c>
      <c r="BH39" s="580" t="e">
        <f aca="false">IF(InputDataA_GeneralAssumptions!$F$133="Automatic",BG39+BH20-0.5*(BH38^2-BG38^2),"Not an input")</f>
      </c>
      <c r="BI39" s="580" t="e">
        <f aca="false">IF(InputDataA_GeneralAssumptions!$F$133="Automatic",BH39+BI20-0.5*(BI38^2-BH38^2),"Not an input")</f>
      </c>
      <c r="BJ39" s="580" t="e">
        <f aca="false">IF(InputDataA_GeneralAssumptions!$F$133="Automatic",BI39+BJ20-0.5*(BJ38^2-BI38^2),"Not an input")</f>
      </c>
      <c r="BK39" s="580" t="e">
        <f aca="false">IF(InputDataA_GeneralAssumptions!$F$133="Automatic",BJ39+BK20-0.5*(BK38^2-BJ38^2),"Not an input")</f>
      </c>
      <c r="BL39" s="580" t="e">
        <f aca="false">IF(InputDataA_GeneralAssumptions!$F$133="Automatic",BK39+BL20-0.5*(BL38^2-BK38^2),"Not an input")</f>
      </c>
      <c r="BM39" s="580" t="e">
        <f aca="false">IF(InputDataA_GeneralAssumptions!$F$133="Automatic",BL39+BM20-0.5*(BM38^2-BL38^2),"Not an input")</f>
      </c>
      <c r="BN39" s="580" t="e">
        <f aca="false">IF(InputDataA_GeneralAssumptions!$F$133="Automatic",BM39+BN20-0.5*(BN38^2-BM38^2),"Not an input")</f>
      </c>
      <c r="BO39" s="580" t="e">
        <f aca="false">IF(InputDataA_GeneralAssumptions!$F$133="Automatic",BN39+BO20-0.5*(BO38^2-BN38^2),"Not an input")</f>
      </c>
      <c r="BP39" s="580" t="e">
        <f aca="false">IF(InputDataA_GeneralAssumptions!$F$133="Automatic",BO39+BP20-0.5*(BP38^2-BO38^2),"Not an input")</f>
      </c>
      <c r="BQ39" s="580" t="e">
        <f aca="false">IF(InputDataA_GeneralAssumptions!$F$133="Automatic",BP39+BQ20-0.5*(BQ38^2-BP38^2),"Not an input")</f>
      </c>
      <c r="BR39" s="580" t="e">
        <f aca="false">IF(InputDataA_GeneralAssumptions!$F$133="Automatic",BQ39+BR20-0.5*(BR38^2-BQ38^2),"Not an input")</f>
      </c>
      <c r="BS39" s="580" t="e">
        <f aca="false">IF(InputDataA_GeneralAssumptions!$F$133="Automatic",BR39+BS20-0.5*(BS38^2-BR38^2),"Not an input")</f>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c>
      <c r="F40" s="580" t="n">
        <f aca="false">IF(InputDataA_GeneralAssumptions!$F$133="Automatic",(1/F38)*NORMDIST((LN($D$42)-(F39))/F38,0,1,FALSE())/NORMSDIST((LN($D$42)-(F39))/F38),InputDataA_GeneralAssumptions!J135)</f>
      </c>
      <c r="G40" s="580" t="n">
        <f aca="false">IF(InputDataA_GeneralAssumptions!$F$133="Automatic",(1/G38)*NORMDIST((LN($D$42)-(G39))/G38,0,1,FALSE())/NORMSDIST((LN($D$42)-(G39))/G38),InputDataA_GeneralAssumptions!K135)</f>
      </c>
      <c r="H40" s="580" t="n">
        <f aca="false">IF(InputDataA_GeneralAssumptions!$F$133="Automatic",(1/H38)*NORMDIST((LN($D$42)-(H39))/H38,0,1,FALSE())/NORMSDIST((LN($D$42)-(H39))/H38),InputDataA_GeneralAssumptions!L135)</f>
      </c>
      <c r="I40" s="580" t="n">
        <f aca="false">IF(InputDataA_GeneralAssumptions!$F$133="Automatic",(1/I38)*NORMDIST((LN($D$42)-(I39))/I38,0,1,FALSE())/NORMSDIST((LN($D$42)-(I39))/I38),InputDataA_GeneralAssumptions!M135)</f>
      </c>
      <c r="J40" s="580" t="n">
        <f aca="false">IF(InputDataA_GeneralAssumptions!$F$133="Automatic",(1/J38)*NORMDIST((LN($D$42)-(J39))/J38,0,1,FALSE())/NORMSDIST((LN($D$42)-(J39))/J38),InputDataA_GeneralAssumptions!N135)</f>
      </c>
      <c r="K40" s="580" t="n">
        <f aca="false">IF(InputDataA_GeneralAssumptions!$F$133="Automatic",(1/K38)*NORMDIST((LN($D$42)-(K39))/K38,0,1,FALSE())/NORMSDIST((LN($D$42)-(K39))/K38),InputDataA_GeneralAssumptions!O135)</f>
      </c>
      <c r="L40" s="580" t="n">
        <f aca="false">IF(InputDataA_GeneralAssumptions!$F$133="Automatic",(1/L38)*NORMDIST((LN($D$42)-(L39))/L38,0,1,FALSE())/NORMSDIST((LN($D$42)-(L39))/L38),InputDataA_GeneralAssumptions!P135)</f>
      </c>
      <c r="M40" s="580" t="n">
        <f aca="false">IF(InputDataA_GeneralAssumptions!$F$133="Automatic",(1/M38)*NORMDIST((LN($D$42)-(M39))/M38,0,1,FALSE())/NORMSDIST((LN($D$42)-(M39))/M38),InputDataA_GeneralAssumptions!Q135)</f>
      </c>
      <c r="N40" s="580" t="n">
        <f aca="false">IF(InputDataA_GeneralAssumptions!$F$133="Automatic",(1/N38)*NORMDIST((LN($D$42)-(N39))/N38,0,1,FALSE())/NORMSDIST((LN($D$42)-(N39))/N38),InputDataA_GeneralAssumptions!R135)</f>
      </c>
      <c r="O40" s="580" t="n">
        <f aca="false">IF(InputDataA_GeneralAssumptions!$F$133="Automatic",(1/O38)*NORMDIST((LN($D$42)-(O39))/O38,0,1,FALSE())/NORMSDIST((LN($D$42)-(O39))/O38),InputDataA_GeneralAssumptions!S135)</f>
      </c>
      <c r="P40" s="580" t="n">
        <f aca="false">IF(InputDataA_GeneralAssumptions!$F$133="Automatic",(1/P38)*NORMDIST((LN($D$42)-(P39))/P38,0,1,FALSE())/NORMSDIST((LN($D$42)-(P39))/P38),InputDataA_GeneralAssumptions!T135)</f>
      </c>
      <c r="Q40" s="580" t="n">
        <f aca="false">IF(InputDataA_GeneralAssumptions!$F$133="Automatic",(1/Q38)*NORMDIST((LN($D$42)-(Q39))/Q38,0,1,FALSE())/NORMSDIST((LN($D$42)-(Q39))/Q38),InputDataA_GeneralAssumptions!U135)</f>
      </c>
      <c r="R40" s="580" t="n">
        <f aca="false">IF(InputDataA_GeneralAssumptions!$F$133="Automatic",(1/R38)*NORMDIST((LN($D$42)-(R39))/R38,0,1,FALSE())/NORMSDIST((LN($D$42)-(R39))/R38),InputDataA_GeneralAssumptions!V135)</f>
      </c>
      <c r="S40" s="580" t="n">
        <f aca="false">IF(InputDataA_GeneralAssumptions!$F$133="Automatic",(1/S38)*NORMDIST((LN($D$42)-(S39))/S38,0,1,FALSE())/NORMSDIST((LN($D$42)-(S39))/S38),InputDataA_GeneralAssumptions!W135)</f>
      </c>
      <c r="T40" s="580" t="n">
        <f aca="false">IF(InputDataA_GeneralAssumptions!$F$133="Automatic",(1/T38)*NORMDIST((LN($D$42)-(T39))/T38,0,1,FALSE())/NORMSDIST((LN($D$42)-(T39))/T38),InputDataA_GeneralAssumptions!X135)</f>
      </c>
      <c r="U40" s="580" t="n">
        <f aca="false">IF(InputDataA_GeneralAssumptions!$F$133="Automatic",(1/U38)*NORMDIST((LN($D$42)-(U39))/U38,0,1,FALSE())/NORMSDIST((LN($D$42)-(U39))/U38),InputDataA_GeneralAssumptions!Y135)</f>
      </c>
      <c r="V40" s="580" t="n">
        <f aca="false">IF(InputDataA_GeneralAssumptions!$F$133="Automatic",(1/V38)*NORMDIST((LN($D$42)-(V39))/V38,0,1,FALSE())/NORMSDIST((LN($D$42)-(V39))/V38),InputDataA_GeneralAssumptions!Z135)</f>
      </c>
      <c r="W40" s="580" t="n">
        <f aca="false">IF(InputDataA_GeneralAssumptions!$F$133="Automatic",(1/W38)*NORMDIST((LN($D$42)-(W39))/W38,0,1,FALSE())/NORMSDIST((LN($D$42)-(W39))/W38),InputDataA_GeneralAssumptions!AA135)</f>
      </c>
      <c r="X40" s="580" t="n">
        <f aca="false">IF(InputDataA_GeneralAssumptions!$F$133="Automatic",(1/X38)*NORMDIST((LN($D$42)-(X39))/X38,0,1,FALSE())/NORMSDIST((LN($D$42)-(X39))/X38),InputDataA_GeneralAssumptions!AB135)</f>
      </c>
      <c r="Y40" s="580" t="n">
        <f aca="false">IF(InputDataA_GeneralAssumptions!$F$133="Automatic",(1/Y38)*NORMDIST((LN($D$42)-(Y39))/Y38,0,1,FALSE())/NORMSDIST((LN($D$42)-(Y39))/Y38),InputDataA_GeneralAssumptions!AC135)</f>
      </c>
      <c r="Z40" s="580" t="n">
        <f aca="false">IF(InputDataA_GeneralAssumptions!$F$133="Automatic",(1/Z38)*NORMDIST((LN($D$42)-(Z39))/Z38,0,1,FALSE())/NORMSDIST((LN($D$42)-(Z39))/Z38),InputDataA_GeneralAssumptions!AD135)</f>
      </c>
      <c r="AA40" s="580" t="n">
        <f aca="false">IF(InputDataA_GeneralAssumptions!$F$133="Automatic",(1/AA38)*NORMDIST((LN($D$42)-(AA39))/AA38,0,1,FALSE())/NORMSDIST((LN($D$42)-(AA39))/AA38),InputDataA_GeneralAssumptions!AE135)</f>
      </c>
      <c r="AB40" s="580" t="n">
        <f aca="false">IF(InputDataA_GeneralAssumptions!$F$133="Automatic",(1/AB38)*NORMDIST((LN($D$42)-(AB39))/AB38,0,1,FALSE())/NORMSDIST((LN($D$42)-(AB39))/AB38),InputDataA_GeneralAssumptions!AF135)</f>
      </c>
      <c r="AC40" s="580" t="n">
        <f aca="false">IF(InputDataA_GeneralAssumptions!$F$133="Automatic",(1/AC38)*NORMDIST((LN($D$42)-(AC39))/AC38,0,1,FALSE())/NORMSDIST((LN($D$42)-(AC39))/AC38),InputDataA_GeneralAssumptions!AG135)</f>
      </c>
      <c r="AD40" s="580" t="n">
        <f aca="false">IF(InputDataA_GeneralAssumptions!$F$133="Automatic",(1/AD38)*NORMDIST((LN($D$42)-(AD39))/AD38,0,1,FALSE())/NORMSDIST((LN($D$42)-(AD39))/AD38),InputDataA_GeneralAssumptions!AH135)</f>
      </c>
      <c r="AE40" s="580" t="n">
        <f aca="false">IF(InputDataA_GeneralAssumptions!$F$133="Automatic",(1/AE38)*NORMDIST((LN($D$42)-(AE39))/AE38,0,1,FALSE())/NORMSDIST((LN($D$42)-(AE39))/AE38),InputDataA_GeneralAssumptions!AI135)</f>
      </c>
      <c r="AF40" s="580" t="n">
        <f aca="false">IF(InputDataA_GeneralAssumptions!$F$133="Automatic",(1/AF38)*NORMDIST((LN($D$42)-(AF39))/AF38,0,1,FALSE())/NORMSDIST((LN($D$42)-(AF39))/AF38),InputDataA_GeneralAssumptions!AJ135)</f>
      </c>
      <c r="AG40" s="580" t="n">
        <f aca="false">IF(InputDataA_GeneralAssumptions!$F$133="Automatic",(1/AG38)*NORMDIST((LN($D$42)-(AG39))/AG38,0,1,FALSE())/NORMSDIST((LN($D$42)-(AG39))/AG38),InputDataA_GeneralAssumptions!AK135)</f>
      </c>
      <c r="AH40" s="580" t="n">
        <f aca="false">IF(InputDataA_GeneralAssumptions!$F$133="Automatic",(1/AH38)*NORMDIST((LN($D$42)-(AH39))/AH38,0,1,FALSE())/NORMSDIST((LN($D$42)-(AH39))/AH38),InputDataA_GeneralAssumptions!AL135)</f>
      </c>
      <c r="AI40" s="580" t="n">
        <f aca="false">IF(InputDataA_GeneralAssumptions!$F$133="Automatic",(1/AI38)*NORMDIST((LN($D$42)-(AI39))/AI38,0,1,FALSE())/NORMSDIST((LN($D$42)-(AI39))/AI38),InputDataA_GeneralAssumptions!AM135)</f>
      </c>
      <c r="AJ40" s="580" t="n">
        <f aca="false">IF(InputDataA_GeneralAssumptions!$F$133="Automatic",(1/AJ38)*NORMDIST((LN($D$42)-(AJ39))/AJ38,0,1,FALSE())/NORMSDIST((LN($D$42)-(AJ39))/AJ38),InputDataA_GeneralAssumptions!AN135)</f>
      </c>
      <c r="AK40" s="580" t="e">
        <f aca="false">IF(InputDataA_GeneralAssumptions!$F$133="Automatic",(1/AK38)*NORMDIST((LN($D$42)-(AK39))/AK38,0,1,FALSE())/NORMSDIST((LN($D$42)-(AK39))/AK38),InputDataA_GeneralAssumptions!AO135)</f>
      </c>
      <c r="AL40" s="580" t="e">
        <f aca="false">IF(InputDataA_GeneralAssumptions!$F$133="Automatic",(1/AL38)*NORMDIST((LN($D$42)-(AL39))/AL38,0,1,FALSE())/NORMSDIST((LN($D$42)-(AL39))/AL38),InputDataA_GeneralAssumptions!AP135)</f>
      </c>
      <c r="AM40" s="580" t="e">
        <f aca="false">IF(InputDataA_GeneralAssumptions!$F$133="Automatic",(1/AM38)*NORMDIST((LN($D$42)-(AM39))/AM38,0,1,FALSE())/NORMSDIST((LN($D$42)-(AM39))/AM38),InputDataA_GeneralAssumptions!AQ135)</f>
      </c>
      <c r="AN40" s="580" t="e">
        <f aca="false">IF(InputDataA_GeneralAssumptions!$F$133="Automatic",(1/AN38)*NORMDIST((LN($D$42)-(AN39))/AN38,0,1,FALSE())/NORMSDIST((LN($D$42)-(AN39))/AN38),InputDataA_GeneralAssumptions!AR135)</f>
      </c>
      <c r="AO40" s="580" t="e">
        <f aca="false">IF(InputDataA_GeneralAssumptions!$F$133="Automatic",(1/AO38)*NORMDIST((LN($D$42)-(AO39))/AO38,0,1,FALSE())/NORMSDIST((LN($D$42)-(AO39))/AO38),InputDataA_GeneralAssumptions!AS135)</f>
      </c>
      <c r="AP40" s="580" t="e">
        <f aca="false">IF(InputDataA_GeneralAssumptions!$F$133="Automatic",(1/AP38)*NORMDIST((LN($D$42)-(AP39))/AP38,0,1,FALSE())/NORMDIST((LN($D$42)-(AP39))/AP38,0,1,TRUE()),InputDataA_GeneralAssumptions!AT135)</f>
      </c>
      <c r="AQ40" s="580" t="e">
        <f aca="false">IF(InputDataA_GeneralAssumptions!$F$133="Automatic",(1/AQ38)*NORMDIST((LN($D$42)-(AQ39))/AQ38,0,1,FALSE())/NORMDIST((LN($D$42)-(AQ39))/AQ38,0,1,TRUE()),InputDataA_GeneralAssumptions!AU135)</f>
      </c>
      <c r="AR40" s="580" t="e">
        <f aca="false">IF(InputDataA_GeneralAssumptions!$F$133="Automatic",(1/AR38)*NORMDIST((LN($D$42)-(AR39))/AR38,0,1,FALSE())/NORMDIST((LN($D$42)-(AR39))/AR38,0,1,TRUE()),InputDataA_GeneralAssumptions!AV135)</f>
      </c>
      <c r="AS40" s="580" t="e">
        <f aca="false">IF(InputDataA_GeneralAssumptions!$F$133="Automatic",(1/AS38)*NORMDIST((LN($D$42)-(AS39))/AS38,0,1,FALSE())/NORMDIST((LN($D$42)-(AS39))/AS38,0,1,TRUE()),InputDataA_GeneralAssumptions!AW135)</f>
      </c>
      <c r="AT40" s="580" t="e">
        <f aca="false">IF(InputDataA_GeneralAssumptions!$F$133="Automatic",(1/AT38)*NORMDIST((LN($D$42)-(AT39))/AT38,0,1,FALSE())/NORMDIST((LN($D$42)-(AT39))/AT38,0,1,TRUE()),InputDataA_GeneralAssumptions!AX135)</f>
      </c>
      <c r="AU40" s="580" t="e">
        <f aca="false">IF(InputDataA_GeneralAssumptions!$F$133="Automatic",(1/AU38)*NORMDIST((LN($D$42)-(AU39))/AU38,0,1,FALSE())/NORMDIST((LN($D$42)-(AU39))/AU38,0,1,TRUE()),InputDataA_GeneralAssumptions!AY135)</f>
      </c>
      <c r="AV40" s="580" t="e">
        <f aca="false">IF(InputDataA_GeneralAssumptions!$F$133="Automatic",(1/AV38)*NORMDIST((LN($D$42)-(AV39))/AV38,0,1,FALSE())/NORMDIST((LN($D$42)-(AV39))/AV38,0,1,TRUE()),InputDataA_GeneralAssumptions!AZ135)</f>
      </c>
      <c r="AW40" s="580" t="e">
        <f aca="false">IF(InputDataA_GeneralAssumptions!$F$133="Automatic",(1/AW38)*NORMDIST((LN($D$42)-(AW39))/AW38,0,1,FALSE())/NORMDIST((LN($D$42)-(AW39))/AW38,0,1,TRUE()),InputDataA_GeneralAssumptions!BA135)</f>
      </c>
      <c r="AX40" s="580" t="e">
        <f aca="false">IF(InputDataA_GeneralAssumptions!$F$133="Automatic",(1/AX38)*NORMDIST((LN($D$42)-(AX39))/AX38,0,1,FALSE())/NORMDIST((LN($D$42)-(AX39))/AX38,0,1,TRUE()),InputDataA_GeneralAssumptions!BB135)</f>
      </c>
      <c r="AY40" s="580" t="e">
        <f aca="false">IF(InputDataA_GeneralAssumptions!$F$133="Automatic",(1/AY38)*NORMDIST((LN($D$42)-(AY39))/AY38,0,1,FALSE())/NORMDIST((LN($D$42)-(AY39))/AY38,0,1,TRUE()),InputDataA_GeneralAssumptions!BC135)</f>
      </c>
      <c r="AZ40" s="580" t="e">
        <f aca="false">IF(InputDataA_GeneralAssumptions!$F$133="Automatic",(1/AZ38)*NORMDIST((LN($D$42)-(AZ39))/AZ38,0,1,FALSE())/NORMDIST((LN($D$42)-(AZ39))/AZ38,0,1,TRUE()),InputDataA_GeneralAssumptions!BD135)</f>
      </c>
      <c r="BA40" s="580" t="e">
        <f aca="false">IF(InputDataA_GeneralAssumptions!$F$133="Automatic",(1/BA38)*NORMDIST((LN($D$42)-(BA39))/BA38,0,1,FALSE())/NORMDIST((LN($D$42)-(BA39))/BA38,0,1,TRUE()),InputDataA_GeneralAssumptions!BE135)</f>
      </c>
      <c r="BB40" s="580" t="e">
        <f aca="false">IF(InputDataA_GeneralAssumptions!$F$133="Automatic",(1/BB38)*NORMDIST((LN($D$42)-(BB39))/BB38,0,1,FALSE())/NORMDIST((LN($D$42)-(BB39))/BB38,0,1,TRUE()),InputDataA_GeneralAssumptions!BF135)</f>
      </c>
      <c r="BC40" s="580" t="e">
        <f aca="false">IF(InputDataA_GeneralAssumptions!$F$133="Automatic",(1/BC38)*NORMDIST((LN($D$42)-(BC39))/BC38,0,1,FALSE())/NORMDIST((LN($D$42)-(BC39))/BC38,0,1,TRUE()),InputDataA_GeneralAssumptions!BG135)</f>
      </c>
      <c r="BD40" s="580" t="e">
        <f aca="false">IF(InputDataA_GeneralAssumptions!$F$133="Automatic",(1/BD38)*NORMDIST((LN($D$42)-(BD39))/BD38,0,1,FALSE())/NORMDIST((LN($D$42)-(BD39))/BD38,0,1,TRUE()),InputDataA_GeneralAssumptions!BH135)</f>
      </c>
      <c r="BE40" s="580" t="e">
        <f aca="false">IF(InputDataA_GeneralAssumptions!$F$133="Automatic",(1/BE38)*NORMDIST((LN($D$42)-(BE39))/BE38,0,1,FALSE())/NORMDIST((LN($D$42)-(BE39))/BE38,0,1,TRUE()),InputDataA_GeneralAssumptions!BI135)</f>
      </c>
      <c r="BF40" s="580" t="e">
        <f aca="false">IF(InputDataA_GeneralAssumptions!$F$133="Automatic",(1/BF38)*NORMDIST((LN($D$42)-(BF39))/BF38,0,1,FALSE())/NORMDIST((LN($D$42)-(BF39))/BF38,0,1,TRUE()),InputDataA_GeneralAssumptions!BJ135)</f>
      </c>
      <c r="BG40" s="580" t="e">
        <f aca="false">IF(InputDataA_GeneralAssumptions!$F$133="Automatic",(1/BG38)*NORMDIST((LN($D$42)-(BG39))/BG38,0,1,FALSE())/NORMDIST((LN($D$42)-(BG39))/BG38,0,1,TRUE()),InputDataA_GeneralAssumptions!BK135)</f>
      </c>
      <c r="BH40" s="580" t="e">
        <f aca="false">IF(InputDataA_GeneralAssumptions!$F$133="Automatic",(1/BH38)*NORMDIST((LN($D$42)-(BH39))/BH38,0,1,FALSE())/NORMDIST((LN($D$42)-(BH39))/BH38,0,1,TRUE()),InputDataA_GeneralAssumptions!BL135)</f>
      </c>
      <c r="BI40" s="580" t="e">
        <f aca="false">IF(InputDataA_GeneralAssumptions!$F$133="Automatic",(1/BI38)*NORMDIST((LN($D$42)-(BI39))/BI38,0,1,FALSE())/NORMDIST((LN($D$42)-(BI39))/BI38,0,1,TRUE()),InputDataA_GeneralAssumptions!BM135)</f>
      </c>
      <c r="BJ40" s="580" t="e">
        <f aca="false">IF(InputDataA_GeneralAssumptions!$F$133="Automatic",(1/BJ38)*NORMDIST((LN($D$42)-(BJ39))/BJ38,0,1,FALSE())/NORMDIST((LN($D$42)-(BJ39))/BJ38,0,1,TRUE()),InputDataA_GeneralAssumptions!BN135)</f>
      </c>
      <c r="BK40" s="580" t="e">
        <f aca="false">IF(InputDataA_GeneralAssumptions!$F$133="Automatic",(1/BK38)*NORMDIST((LN($D$42)-(BK39))/BK38,0,1,FALSE())/NORMDIST((LN($D$42)-(BK39))/BK38,0,1,TRUE()),InputDataA_GeneralAssumptions!BO135)</f>
      </c>
      <c r="BL40" s="580" t="e">
        <f aca="false">IF(InputDataA_GeneralAssumptions!$F$133="Automatic",(1/BL38)*NORMDIST((LN($D$42)-(BL39))/BL38,0,1,FALSE())/NORMDIST((LN($D$42)-(BL39))/BL38,0,1,TRUE()),InputDataA_GeneralAssumptions!BP135)</f>
      </c>
      <c r="BM40" s="580" t="e">
        <f aca="false">IF(InputDataA_GeneralAssumptions!$F$133="Automatic",(1/BM38)*NORMDIST((LN($D$42)-(BM39))/BM38,0,1,FALSE())/NORMDIST((LN($D$42)-(BM39))/BM38,0,1,TRUE()),InputDataA_GeneralAssumptions!BQ135)</f>
      </c>
      <c r="BN40" s="580" t="e">
        <f aca="false">IF(InputDataA_GeneralAssumptions!$F$133="Automatic",(1/BN38)*NORMDIST((LN($D$42)-(BN39))/BN38,0,1,FALSE())/NORMDIST((LN($D$42)-(BN39))/BN38,0,1,TRUE()),InputDataA_GeneralAssumptions!BR135)</f>
      </c>
      <c r="BO40" s="580" t="e">
        <f aca="false">IF(InputDataA_GeneralAssumptions!$F$133="Automatic",(1/BO38)*NORMDIST((LN($D$42)-(BO39))/BO38,0,1,FALSE())/NORMDIST((LN($D$42)-(BO39))/BO38,0,1,TRUE()),InputDataA_GeneralAssumptions!BS135)</f>
      </c>
      <c r="BP40" s="580" t="e">
        <f aca="false">IF(InputDataA_GeneralAssumptions!$F$133="Automatic",(1/BP38)*NORMDIST((LN($D$42)-(BP39))/BP38,0,1,FALSE())/NORMDIST((LN($D$42)-(BP39))/BP38,0,1,TRUE()),InputDataA_GeneralAssumptions!BT135)</f>
      </c>
      <c r="BQ40" s="580" t="e">
        <f aca="false">IF(InputDataA_GeneralAssumptions!$F$133="Automatic",(1/BQ38)*NORMDIST((LN($D$42)-(BQ39))/BQ38,0,1,FALSE())/NORMDIST((LN($D$42)-(BQ39))/BQ38,0,1,TRUE()),InputDataA_GeneralAssumptions!BU135)</f>
      </c>
      <c r="BR40" s="580" t="e">
        <f aca="false">IF(InputDataA_GeneralAssumptions!$F$133="Automatic",(1/BR38)*NORMDIST((LN($D$42)-(BR39))/BR38,0,1,FALSE())/NORMDIST((LN($D$42)-(BR39))/BR38,0,1,TRUE()),InputDataA_GeneralAssumptions!BV135)</f>
      </c>
      <c r="BS40" s="580" t="e">
        <f aca="false">IF(InputDataA_GeneralAssumptions!$F$133="Automatic",(1/BS38)*NORMDIST((LN($D$42)-(BS39))/BS38,0,1,FALSE())/NORMDIST((LN($D$42)-(BS39))/BS38,0,1,TRUE()),InputDataA_GeneralAssumptions!BW135)</f>
      </c>
    </row>
    <row r="41" customFormat="false" ht="15.75" hidden="false" customHeight="false" outlineLevel="0" collapsed="false">
      <c r="C41" s="524" t="s">
        <v>1474</v>
      </c>
      <c r="D41" s="512" t="s">
        <v>1560</v>
      </c>
      <c r="E41" s="580" t="n">
        <f aca="false">InputDataA_GeneralAssumptions!E127</f>
      </c>
      <c r="F41" s="580" t="n">
        <f aca="false">IF(InputDataA_GeneralAssumptions!$F$133="Automatic",NORMSDIST((LN($D$42)-F39)/F38),(1-F40*F20)*E41)</f>
      </c>
      <c r="G41" s="580" t="n">
        <f aca="false">IF(InputDataA_GeneralAssumptions!$F$133="Automatic",NORMSDIST((LN($D$42)-G39)/G38),(1-G40*G20)*F41)</f>
      </c>
      <c r="H41" s="580" t="n">
        <f aca="false">IF(InputDataA_GeneralAssumptions!$F$133="Automatic",NORMSDIST((LN($D$42)-H39)/H38),(1-H40*H20)*G41)</f>
      </c>
      <c r="I41" s="580" t="n">
        <f aca="false">IF(InputDataA_GeneralAssumptions!$F$133="Automatic",NORMSDIST((LN($D$42)-I39)/I38),(1-I40*I20)*H41)</f>
      </c>
      <c r="J41" s="580" t="n">
        <f aca="false">IF(InputDataA_GeneralAssumptions!$F$133="Automatic",NORMSDIST((LN($D$42)-J39)/J38),(1-J40*J20)*I41)</f>
      </c>
      <c r="K41" s="580" t="n">
        <f aca="false">IF(InputDataA_GeneralAssumptions!$F$133="Automatic",NORMSDIST((LN($D$42)-K39)/K38),(1-K40*K20)*J41)</f>
      </c>
      <c r="L41" s="580" t="n">
        <f aca="false">IF(InputDataA_GeneralAssumptions!$F$133="Automatic",NORMSDIST((LN($D$42)-L39)/L38),(1-L40*L20)*K41)</f>
      </c>
      <c r="M41" s="580" t="n">
        <f aca="false">IF(InputDataA_GeneralAssumptions!$F$133="Automatic",NORMSDIST((LN($D$42)-M39)/M38),(1-M40*M20)*L41)</f>
      </c>
      <c r="N41" s="580" t="n">
        <f aca="false">IF(InputDataA_GeneralAssumptions!$F$133="Automatic",NORMSDIST((LN($D$42)-N39)/N38),(1-N40*N20)*M41)</f>
      </c>
      <c r="O41" s="580" t="n">
        <f aca="false">IF(InputDataA_GeneralAssumptions!$F$133="Automatic",NORMSDIST((LN($D$42)-O39)/O38),(1-O40*O20)*N41)</f>
      </c>
      <c r="P41" s="580" t="n">
        <f aca="false">IF(InputDataA_GeneralAssumptions!$F$133="Automatic",NORMSDIST((LN($D$42)-P39)/P38),(1-P40*P20)*O41)</f>
      </c>
      <c r="Q41" s="580" t="n">
        <f aca="false">IF(InputDataA_GeneralAssumptions!$F$133="Automatic",NORMSDIST((LN($D$42)-Q39)/Q38),(1-Q40*Q20)*P41)</f>
      </c>
      <c r="R41" s="580" t="n">
        <f aca="false">IF(InputDataA_GeneralAssumptions!$F$133="Automatic",NORMSDIST((LN($D$42)-R39)/R38),(1-R40*R20)*Q41)</f>
      </c>
      <c r="S41" s="580" t="n">
        <f aca="false">IF(InputDataA_GeneralAssumptions!$F$133="Automatic",NORMSDIST((LN($D$42)-S39)/S38),(1-S40*S20)*R41)</f>
      </c>
      <c r="T41" s="580" t="n">
        <f aca="false">IF(InputDataA_GeneralAssumptions!$F$133="Automatic",NORMSDIST((LN($D$42)-T39)/T38),(1-T40*T20)*S41)</f>
      </c>
      <c r="U41" s="580" t="n">
        <f aca="false">IF(InputDataA_GeneralAssumptions!$F$133="Automatic",NORMSDIST((LN($D$42)-U39)/U38),(1-U40*U20)*T41)</f>
      </c>
      <c r="V41" s="580" t="n">
        <f aca="false">IF(InputDataA_GeneralAssumptions!$F$133="Automatic",NORMSDIST((LN($D$42)-V39)/V38),(1-V40*V20)*U41)</f>
      </c>
      <c r="W41" s="580" t="n">
        <f aca="false">IF(InputDataA_GeneralAssumptions!$F$133="Automatic",NORMSDIST((LN($D$42)-W39)/W38),(1-W40*W20)*V41)</f>
      </c>
      <c r="X41" s="580" t="n">
        <f aca="false">IF(InputDataA_GeneralAssumptions!$F$133="Automatic",NORMSDIST((LN($D$42)-X39)/X38),(1-X40*X20)*W41)</f>
      </c>
      <c r="Y41" s="580" t="n">
        <f aca="false">IF(InputDataA_GeneralAssumptions!$F$133="Automatic",NORMSDIST((LN($D$42)-Y39)/Y38),(1-Y40*Y20)*X41)</f>
      </c>
      <c r="Z41" s="580" t="n">
        <f aca="false">IF(InputDataA_GeneralAssumptions!$F$133="Automatic",NORMSDIST((LN($D$42)-Z39)/Z38),(1-Z40*Z20)*Y41)</f>
      </c>
      <c r="AA41" s="580" t="n">
        <f aca="false">IF(InputDataA_GeneralAssumptions!$F$133="Automatic",NORMSDIST((LN($D$42)-AA39)/AA38),(1-AA40*AA20)*Z41)</f>
      </c>
      <c r="AB41" s="580" t="n">
        <f aca="false">IF(InputDataA_GeneralAssumptions!$F$133="Automatic",NORMSDIST((LN($D$42)-AB39)/AB38),(1-AB40*AB20)*AA41)</f>
      </c>
      <c r="AC41" s="580" t="n">
        <f aca="false">IF(InputDataA_GeneralAssumptions!$F$133="Automatic",NORMSDIST((LN($D$42)-AC39)/AC38),(1-AC40*AC20)*AB41)</f>
      </c>
      <c r="AD41" s="580" t="n">
        <f aca="false">IF(InputDataA_GeneralAssumptions!$F$133="Automatic",NORMSDIST((LN($D$42)-AD39)/AD38),(1-AD40*AD20)*AC41)</f>
      </c>
      <c r="AE41" s="580" t="n">
        <f aca="false">IF(InputDataA_GeneralAssumptions!$F$133="Automatic",NORMSDIST((LN($D$42)-AE39)/AE38),(1-AE40*AE20)*AD41)</f>
      </c>
      <c r="AF41" s="580" t="n">
        <f aca="false">IF(InputDataA_GeneralAssumptions!$F$133="Automatic",NORMSDIST((LN($D$42)-AF39)/AF38),(1-AF40*AF20)*AE41)</f>
      </c>
      <c r="AG41" s="580" t="n">
        <f aca="false">IF(InputDataA_GeneralAssumptions!$F$133="Automatic",NORMSDIST((LN($D$42)-AG39)/AG38),(1-AG40*AG20)*AF41)</f>
      </c>
      <c r="AH41" s="580" t="n">
        <f aca="false">IF(InputDataA_GeneralAssumptions!$F$133="Automatic",NORMSDIST((LN($D$42)-AH39)/AH38),(1-AH40*AH20)*AG41)</f>
      </c>
      <c r="AI41" s="580" t="n">
        <f aca="false">IF(InputDataA_GeneralAssumptions!$F$133="Automatic",NORMSDIST((LN($D$42)-AI39)/AI38),(1-AI40*AI20)*AH41)</f>
      </c>
      <c r="AJ41" s="580" t="n">
        <f aca="false">IF(InputDataA_GeneralAssumptions!$F$133="Automatic",NORMSDIST((LN($D$42)-AJ39)/AJ38),(1-AJ40*AJ20)*AI41)</f>
      </c>
      <c r="AK41" s="580" t="e">
        <f aca="false">IF(InputDataA_GeneralAssumptions!$F$133="Automatic",NORMSDIST((LN($D$42)-AK39)/AK38),(1-AK40*AK20)*AJ41)</f>
      </c>
      <c r="AL41" s="580" t="e">
        <f aca="false">IF(InputDataA_GeneralAssumptions!$F$133="Automatic",NORMSDIST((LN($D$42)-AL39)/AL38),(1-AL40*AL20)*AK41)</f>
      </c>
      <c r="AM41" s="580" t="e">
        <f aca="false">IF(InputDataA_GeneralAssumptions!$F$133="Automatic",NORMSDIST((LN($D$42)-AM39)/AM38),(1-AM40*AM20)*AL41)</f>
      </c>
      <c r="AN41" s="580" t="e">
        <f aca="false">IF(InputDataA_GeneralAssumptions!$F$133="Automatic",NORMSDIST((LN($D$42)-AN39)/AN38),(1-AN40*AN20)*AM41)</f>
      </c>
      <c r="AO41" s="580" t="e">
        <f aca="false">IF(InputDataA_GeneralAssumptions!$F$133="Automatic",NORMSDIST((LN($D$42)-AO39)/AO38),(1-AO40*AO20)*AN41)</f>
      </c>
      <c r="AP41" s="580" t="e">
        <f aca="false">IF(InputDataA_GeneralAssumptions!$F$133="Automatic",NORMSDIST((LN($D$42)-AP39)/AP38),(1-AP40*AP20)*AO41)</f>
      </c>
      <c r="AQ41" s="580" t="e">
        <f aca="false">IF(InputDataA_GeneralAssumptions!$F$133="Automatic",NORMSDIST((LN($D$42)-AQ39)/AQ38),(1-AQ40*AQ20)*AP41)</f>
      </c>
      <c r="AR41" s="580" t="e">
        <f aca="false">IF(InputDataA_GeneralAssumptions!$F$133="Automatic",NORMSDIST((LN($D$42)-AR39)/AR38),(1-AR40*AR20)*AQ41)</f>
      </c>
      <c r="AS41" s="580" t="e">
        <f aca="false">IF(InputDataA_GeneralAssumptions!$F$133="Automatic",NORMSDIST((LN($D$42)-AS39)/AS38),(1-AS40*AS20)*AR41)</f>
      </c>
      <c r="AT41" s="580" t="e">
        <f aca="false">IF(InputDataA_GeneralAssumptions!$F$133="Automatic",NORMSDIST((LN($D$42)-AT39)/AT38),(1-AT40*AT20)*AS41)</f>
      </c>
      <c r="AU41" s="580" t="e">
        <f aca="false">IF(InputDataA_GeneralAssumptions!$F$133="Automatic",NORMSDIST((LN($D$42)-AU39)/AU38),(1-AU40*AU20)*AT41)</f>
      </c>
      <c r="AV41" s="580" t="e">
        <f aca="false">IF(InputDataA_GeneralAssumptions!$F$133="Automatic",NORMSDIST((LN($D$42)-AV39)/AV38),(1-AV40*AV20)*AU41)</f>
      </c>
      <c r="AW41" s="580" t="e">
        <f aca="false">IF(InputDataA_GeneralAssumptions!$F$133="Automatic",NORMSDIST((LN($D$42)-AW39)/AW38),(1-AW40*AW20)*AV41)</f>
      </c>
      <c r="AX41" s="580" t="e">
        <f aca="false">IF(InputDataA_GeneralAssumptions!$F$133="Automatic",NORMSDIST((LN($D$42)-AX39)/AX38),(1-AX40*AX20)*AW41)</f>
      </c>
      <c r="AY41" s="580" t="e">
        <f aca="false">IF(InputDataA_GeneralAssumptions!$F$133="Automatic",NORMSDIST((LN($D$42)-AY39)/AY38),(1-AY40*AY20)*AX41)</f>
      </c>
      <c r="AZ41" s="580" t="e">
        <f aca="false">IF(InputDataA_GeneralAssumptions!$F$133="Automatic",NORMSDIST((LN($D$42)-AZ39)/AZ38),(1-AZ40*AZ20)*AY41)</f>
      </c>
      <c r="BA41" s="580" t="e">
        <f aca="false">IF(InputDataA_GeneralAssumptions!$F$133="Automatic",NORMSDIST((LN($D$42)-BA39)/BA38),(1-BA40*BA20)*AZ41)</f>
      </c>
      <c r="BB41" s="580" t="e">
        <f aca="false">IF(InputDataA_GeneralAssumptions!$F$133="Automatic",NORMSDIST((LN($D$42)-BB39)/BB38),(1-BB40*BB20)*BA41)</f>
      </c>
      <c r="BC41" s="580" t="e">
        <f aca="false">IF(InputDataA_GeneralAssumptions!$F$133="Automatic",NORMSDIST((LN($D$42)-BC39)/BC38),(1-BC40*BC20)*BB41)</f>
      </c>
      <c r="BD41" s="580" t="e">
        <f aca="false">IF(InputDataA_GeneralAssumptions!$F$133="Automatic",NORMSDIST((LN($D$42)-BD39)/BD38),(1-BD40*BD20)*BC41)</f>
      </c>
      <c r="BE41" s="580" t="e">
        <f aca="false">IF(InputDataA_GeneralAssumptions!$F$133="Automatic",NORMSDIST((LN($D$42)-BE39)/BE38),(1-BE40*BE20)*BD41)</f>
      </c>
      <c r="BF41" s="580" t="e">
        <f aca="false">IF(InputDataA_GeneralAssumptions!$F$133="Automatic",NORMSDIST((LN($D$42)-BF39)/BF38),(1-BF40*BF20)*BE41)</f>
      </c>
      <c r="BG41" s="580" t="e">
        <f aca="false">IF(InputDataA_GeneralAssumptions!$F$133="Automatic",NORMSDIST((LN($D$42)-BG39)/BG38),(1-BG40*BG20)*BF41)</f>
      </c>
      <c r="BH41" s="580" t="e">
        <f aca="false">IF(InputDataA_GeneralAssumptions!$F$133="Automatic",NORMSDIST((LN($D$42)-BH39)/BH38),(1-BH40*BH20)*BG41)</f>
      </c>
      <c r="BI41" s="580" t="e">
        <f aca="false">IF(InputDataA_GeneralAssumptions!$F$133="Automatic",NORMSDIST((LN($D$42)-BI39)/BI38),(1-BI40*BI20)*BH41)</f>
      </c>
      <c r="BJ41" s="580" t="e">
        <f aca="false">IF(InputDataA_GeneralAssumptions!$F$133="Automatic",NORMSDIST((LN($D$42)-BJ39)/BJ38),(1-BJ40*BJ20)*BI41)</f>
      </c>
      <c r="BK41" s="580" t="e">
        <f aca="false">IF(InputDataA_GeneralAssumptions!$F$133="Automatic",NORMSDIST((LN($D$42)-BK39)/BK38),(1-BK40*BK20)*BJ41)</f>
      </c>
      <c r="BL41" s="580" t="e">
        <f aca="false">IF(InputDataA_GeneralAssumptions!$F$133="Automatic",NORMSDIST((LN($D$42)-BL39)/BL38),(1-BL40*BL20)*BK41)</f>
      </c>
      <c r="BM41" s="580" t="e">
        <f aca="false">IF(InputDataA_GeneralAssumptions!$F$133="Automatic",NORMSDIST((LN($D$42)-BM39)/BM38),(1-BM40*BM20)*BL41)</f>
      </c>
      <c r="BN41" s="580" t="e">
        <f aca="false">IF(InputDataA_GeneralAssumptions!$F$133="Automatic",NORMSDIST((LN($D$42)-BN39)/BN38),(1-BN40*BN20)*BM41)</f>
      </c>
      <c r="BO41" s="580" t="e">
        <f aca="false">IF(InputDataA_GeneralAssumptions!$F$133="Automatic",NORMSDIST((LN($D$42)-BO39)/BO38),(1-BO40*BO20)*BN41)</f>
      </c>
      <c r="BP41" s="580" t="e">
        <f aca="false">IF(InputDataA_GeneralAssumptions!$F$133="Automatic",NORMSDIST((LN($D$42)-BP39)/BP38),(1-BP40*BP20)*BO41)</f>
      </c>
      <c r="BQ41" s="580" t="e">
        <f aca="false">IF(InputDataA_GeneralAssumptions!$F$133="Automatic",NORMSDIST((LN($D$42)-BQ39)/BQ38),(1-BQ40*BQ20)*BP41)</f>
      </c>
      <c r="BR41" s="580" t="e">
        <f aca="false">IF(InputDataA_GeneralAssumptions!$F$133="Automatic",NORMSDIST((LN($D$42)-BR39)/BR38),(1-BR40*BR20)*BQ41)</f>
      </c>
      <c r="BS41" s="580" t="e">
        <f aca="false">IF(InputDataA_GeneralAssumptions!$F$133="Automatic",NORMSDIST((LN($D$42)-BS39)/BS38),(1-BS40*BS20)*BR41)</f>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c>
      <c r="F44" s="504" t="n">
        <f aca="false">IF(InputDataA_GeneralAssumptions!$F$133="Automatic",(1/F38)*NORMDIST((LN($D$42)-F39)/F38,0,1,FALSE()),F40*F41)</f>
      </c>
      <c r="G44" s="504" t="n">
        <f aca="false">IF(InputDataA_GeneralAssumptions!$F$133="Automatic",(1/G38)*NORMDIST((LN($D$42)-G39)/G38,0,1,FALSE()),G40*G41)</f>
      </c>
      <c r="H44" s="504" t="n">
        <f aca="false">IF(InputDataA_GeneralAssumptions!$F$133="Automatic",(1/H38)*NORMDIST((LN($D$42)-H39)/H38,0,1,FALSE()),H40*H41)</f>
      </c>
      <c r="I44" s="504" t="n">
        <f aca="false">IF(InputDataA_GeneralAssumptions!$F$133="Automatic",(1/I38)*NORMDIST((LN($D$42)-I39)/I38,0,1,FALSE()),I40*I41)</f>
      </c>
      <c r="J44" s="504" t="n">
        <f aca="false">IF(InputDataA_GeneralAssumptions!$F$133="Automatic",(1/J38)*NORMDIST((LN($D$42)-J39)/J38,0,1,FALSE()),J40*J41)</f>
      </c>
      <c r="K44" s="504" t="n">
        <f aca="false">IF(InputDataA_GeneralAssumptions!$F$133="Automatic",(1/K38)*NORMDIST((LN($D$42)-K39)/K38,0,1,FALSE()),K40*K41)</f>
      </c>
      <c r="L44" s="504" t="n">
        <f aca="false">IF(InputDataA_GeneralAssumptions!$F$133="Automatic",(1/L38)*NORMDIST((LN($D$42)-L39)/L38,0,1,FALSE()),L40*L41)</f>
      </c>
      <c r="M44" s="504" t="n">
        <f aca="false">IF(InputDataA_GeneralAssumptions!$F$133="Automatic",(1/M38)*NORMDIST((LN($D$42)-M39)/M38,0,1,FALSE()),M40*M41)</f>
      </c>
      <c r="N44" s="504" t="n">
        <f aca="false">IF(InputDataA_GeneralAssumptions!$F$133="Automatic",(1/N38)*NORMDIST((LN($D$42)-N39)/N38,0,1,FALSE()),N40*N41)</f>
      </c>
      <c r="O44" s="504" t="n">
        <f aca="false">IF(InputDataA_GeneralAssumptions!$F$133="Automatic",(1/O38)*NORMDIST((LN($D$42)-O39)/O38,0,1,FALSE()),O40*O41)</f>
      </c>
      <c r="P44" s="504" t="n">
        <f aca="false">IF(InputDataA_GeneralAssumptions!$F$133="Automatic",(1/P38)*NORMDIST((LN($D$42)-P39)/P38,0,1,FALSE()),P40*P41)</f>
      </c>
      <c r="Q44" s="504" t="n">
        <f aca="false">IF(InputDataA_GeneralAssumptions!$F$133="Automatic",(1/Q38)*NORMDIST((LN($D$42)-Q39)/Q38,0,1,FALSE()),Q40*Q41)</f>
      </c>
      <c r="R44" s="504" t="n">
        <f aca="false">IF(InputDataA_GeneralAssumptions!$F$133="Automatic",(1/R38)*NORMDIST((LN($D$42)-R39)/R38,0,1,FALSE()),R40*R41)</f>
      </c>
      <c r="S44" s="504" t="n">
        <f aca="false">IF(InputDataA_GeneralAssumptions!$F$133="Automatic",(1/S38)*NORMDIST((LN($D$42)-S39)/S38,0,1,FALSE()),S40*S41)</f>
      </c>
      <c r="T44" s="504" t="n">
        <f aca="false">IF(InputDataA_GeneralAssumptions!$F$133="Automatic",(1/T38)*NORMDIST((LN($D$42)-T39)/T38,0,1,FALSE()),T40*T41)</f>
      </c>
      <c r="U44" s="504" t="n">
        <f aca="false">IF(InputDataA_GeneralAssumptions!$F$133="Automatic",(1/U38)*NORMDIST((LN($D$42)-U39)/U38,0,1,FALSE()),U40*U41)</f>
      </c>
      <c r="V44" s="504" t="n">
        <f aca="false">IF(InputDataA_GeneralAssumptions!$F$133="Automatic",(1/V38)*NORMDIST((LN($D$42)-V39)/V38,0,1,FALSE()),V40*V41)</f>
      </c>
      <c r="W44" s="504" t="n">
        <f aca="false">IF(InputDataA_GeneralAssumptions!$F$133="Automatic",(1/W38)*NORMDIST((LN($D$42)-W39)/W38,0,1,FALSE()),W40*W41)</f>
      </c>
      <c r="X44" s="504" t="n">
        <f aca="false">IF(InputDataA_GeneralAssumptions!$F$133="Automatic",(1/X38)*NORMDIST((LN($D$42)-X39)/X38,0,1,FALSE()),X40*X41)</f>
      </c>
      <c r="Y44" s="504" t="n">
        <f aca="false">IF(InputDataA_GeneralAssumptions!$F$133="Automatic",(1/Y38)*NORMDIST((LN($D$42)-Y39)/Y38,0,1,FALSE()),Y40*Y41)</f>
      </c>
      <c r="Z44" s="504" t="n">
        <f aca="false">IF(InputDataA_GeneralAssumptions!$F$133="Automatic",(1/Z38)*NORMDIST((LN($D$42)-Z39)/Z38,0,1,FALSE()),Z40*Z41)</f>
      </c>
      <c r="AA44" s="504" t="n">
        <f aca="false">IF(InputDataA_GeneralAssumptions!$F$133="Automatic",(1/AA38)*NORMDIST((LN($D$42)-AA39)/AA38,0,1,FALSE()),AA40*AA41)</f>
      </c>
      <c r="AB44" s="504" t="n">
        <f aca="false">IF(InputDataA_GeneralAssumptions!$F$133="Automatic",(1/AB38)*NORMDIST((LN($D$42)-AB39)/AB38,0,1,FALSE()),AB40*AB41)</f>
      </c>
      <c r="AC44" s="504" t="n">
        <f aca="false">IF(InputDataA_GeneralAssumptions!$F$133="Automatic",(1/AC38)*NORMDIST((LN($D$42)-AC39)/AC38,0,1,FALSE()),AC40*AC41)</f>
      </c>
      <c r="AD44" s="504" t="n">
        <f aca="false">IF(InputDataA_GeneralAssumptions!$F$133="Automatic",(1/AD38)*NORMDIST((LN($D$42)-AD39)/AD38,0,1,FALSE()),AD40*AD41)</f>
      </c>
      <c r="AE44" s="504" t="n">
        <f aca="false">IF(InputDataA_GeneralAssumptions!$F$133="Automatic",(1/AE38)*NORMDIST((LN($D$42)-AE39)/AE38,0,1,FALSE()),AE40*AE41)</f>
      </c>
      <c r="AF44" s="504" t="n">
        <f aca="false">IF(InputDataA_GeneralAssumptions!$F$133="Automatic",(1/AF38)*NORMDIST((LN($D$42)-AF39)/AF38,0,1,FALSE()),AF40*AF41)</f>
      </c>
      <c r="AG44" s="504" t="n">
        <f aca="false">IF(InputDataA_GeneralAssumptions!$F$133="Automatic",(1/AG38)*NORMDIST((LN($D$42)-AG39)/AG38,0,1,FALSE()),AG40*AG41)</f>
      </c>
      <c r="AH44" s="504" t="n">
        <f aca="false">IF(InputDataA_GeneralAssumptions!$F$133="Automatic",(1/AH38)*NORMDIST((LN($D$42)-AH39)/AH38,0,1,FALSE()),AH40*AH41)</f>
      </c>
      <c r="AI44" s="504" t="n">
        <f aca="false">IF(InputDataA_GeneralAssumptions!$F$133="Automatic",(1/AI38)*NORMDIST((LN($D$42)-AI39)/AI38,0,1,FALSE()),AI40*AI41)</f>
      </c>
      <c r="AJ44" s="504" t="n">
        <f aca="false">IF(InputDataA_GeneralAssumptions!$F$133="Automatic",(1/AJ38)*NORMDIST((LN($D$42)-AJ39)/AJ38,0,1,FALSE()),AJ40*AJ41)</f>
      </c>
      <c r="AK44" s="504" t="e">
        <f aca="false">IF(InputDataA_GeneralAssumptions!$F$133="Automatic",(1/AK38)*NORMDIST((LN($D$42)-AK39)/AK38,0,1,FALSE()),AK40*AK41)</f>
      </c>
      <c r="AL44" s="504" t="e">
        <f aca="false">IF(InputDataA_GeneralAssumptions!$F$133="Automatic",(1/AL38)*NORMDIST((LN($D$42)-AL39)/AL38,0,1,FALSE()),AL40*AL41)</f>
      </c>
      <c r="AM44" s="504" t="e">
        <f aca="false">IF(InputDataA_GeneralAssumptions!$F$133="Automatic",(1/AM38)*NORMDIST((LN($D$42)-AM39)/AM38,0,1,FALSE()),AM40*AM41)</f>
      </c>
      <c r="AN44" s="504" t="e">
        <f aca="false">IF(InputDataA_GeneralAssumptions!$F$133="Automatic",(1/AN38)*NORMDIST((LN($D$42)-AN39)/AN38,0,1,FALSE()),AN40*AN41)</f>
      </c>
      <c r="AO44" s="504" t="e">
        <f aca="false">IF(InputDataA_GeneralAssumptions!$F$133="Automatic",(1/AO38)*NORMDIST((LN($D$42)-AO39)/AO38,0,1,FALSE()),AO40*AO41)</f>
      </c>
      <c r="AP44" s="504" t="e">
        <f aca="false">IF(InputDataA_GeneralAssumptions!$F$133="Automatic",(1/AP38)*NORMDIST((LN($D$42)-AP39)/AP38,0,1,FALSE()),AP40*AP41)</f>
      </c>
      <c r="AQ44" s="504" t="e">
        <f aca="false">IF(InputDataA_GeneralAssumptions!$F$133="Automatic",(1/AQ38)*NORMDIST((LN($D$42)-AQ39)/AQ38,0,1,FALSE()),AQ40*AQ41)</f>
      </c>
      <c r="AR44" s="504" t="e">
        <f aca="false">IF(InputDataA_GeneralAssumptions!$F$133="Automatic",(1/AR38)*NORMDIST((LN($D$42)-AR39)/AR38,0,1,FALSE()),AR40*AR41)</f>
      </c>
      <c r="AS44" s="504" t="e">
        <f aca="false">IF(InputDataA_GeneralAssumptions!$F$133="Automatic",(1/AS38)*NORMDIST((LN($D$42)-AS39)/AS38,0,1,FALSE()),AS40*AS41)</f>
      </c>
      <c r="AT44" s="504" t="e">
        <f aca="false">IF(InputDataA_GeneralAssumptions!$F$133="Automatic",(1/AT38)*NORMDIST((LN($D$42)-AT39)/AT38,0,1,FALSE()),AT40*AT41)</f>
      </c>
      <c r="AU44" s="504" t="e">
        <f aca="false">IF(InputDataA_GeneralAssumptions!$F$133="Automatic",(1/AU38)*NORMDIST((LN($D$42)-AU39)/AU38,0,1,FALSE()),AU40*AU41)</f>
      </c>
      <c r="AV44" s="504" t="e">
        <f aca="false">IF(InputDataA_GeneralAssumptions!$F$133="Automatic",(1/AV38)*NORMDIST((LN($D$42)-AV39)/AV38,0,1,FALSE()),AV40*AV41)</f>
      </c>
      <c r="AW44" s="504" t="e">
        <f aca="false">IF(InputDataA_GeneralAssumptions!$F$133="Automatic",(1/AW38)*NORMDIST((LN($D$42)-AW39)/AW38,0,1,FALSE()),AW40*AW41)</f>
      </c>
      <c r="AX44" s="504" t="e">
        <f aca="false">IF(InputDataA_GeneralAssumptions!$F$133="Automatic",(1/AX38)*NORMDIST((LN($D$42)-AX39)/AX38,0,1,FALSE()),AX40*AX41)</f>
      </c>
      <c r="AY44" s="504" t="e">
        <f aca="false">IF(InputDataA_GeneralAssumptions!$F$133="Automatic",(1/AY38)*NORMDIST((LN($D$42)-AY39)/AY38,0,1,FALSE()),AY40*AY41)</f>
      </c>
      <c r="AZ44" s="504" t="e">
        <f aca="false">IF(InputDataA_GeneralAssumptions!$F$133="Automatic",(1/AZ38)*NORMDIST((LN($D$42)-AZ39)/AZ38,0,1,FALSE()),AZ40*AZ41)</f>
      </c>
      <c r="BA44" s="504" t="e">
        <f aca="false">IF(InputDataA_GeneralAssumptions!$F$133="Automatic",(1/BA38)*NORMDIST((LN($D$42)-BA39)/BA38,0,1,FALSE()),BA40*BA41)</f>
      </c>
      <c r="BB44" s="504" t="e">
        <f aca="false">IF(InputDataA_GeneralAssumptions!$F$133="Automatic",(1/BB38)*NORMDIST((LN($D$42)-BB39)/BB38,0,1,FALSE()),BB40*BB41)</f>
      </c>
      <c r="BC44" s="504" t="e">
        <f aca="false">IF(InputDataA_GeneralAssumptions!$F$133="Automatic",(1/BC38)*NORMDIST((LN($D$42)-BC39)/BC38,0,1,FALSE()),BC40*BC41)</f>
      </c>
      <c r="BD44" s="504" t="e">
        <f aca="false">IF(InputDataA_GeneralAssumptions!$F$133="Automatic",(1/BD38)*NORMDIST((LN($D$42)-BD39)/BD38,0,1,FALSE()),BD40*BD41)</f>
      </c>
      <c r="BE44" s="504" t="e">
        <f aca="false">IF(InputDataA_GeneralAssumptions!$F$133="Automatic",(1/BE38)*NORMDIST((LN($D$42)-BE39)/BE38,0,1,FALSE()),BE40*BE41)</f>
      </c>
      <c r="BF44" s="504" t="e">
        <f aca="false">IF(InputDataA_GeneralAssumptions!$F$133="Automatic",(1/BF38)*NORMDIST((LN($D$42)-BF39)/BF38,0,1,FALSE()),BF40*BF41)</f>
      </c>
      <c r="BG44" s="504" t="e">
        <f aca="false">IF(InputDataA_GeneralAssumptions!$F$133="Automatic",(1/BG38)*NORMDIST((LN($D$42)-BG39)/BG38,0,1,FALSE()),BG40*BG41)</f>
      </c>
      <c r="BH44" s="504" t="e">
        <f aca="false">IF(InputDataA_GeneralAssumptions!$F$133="Automatic",(1/BH38)*NORMDIST((LN($D$42)-BH39)/BH38,0,1,FALSE()),BH40*BH41)</f>
      </c>
      <c r="BI44" s="504" t="e">
        <f aca="false">IF(InputDataA_GeneralAssumptions!$F$133="Automatic",(1/BI38)*NORMDIST((LN($D$42)-BI39)/BI38,0,1,FALSE()),BI40*BI41)</f>
      </c>
      <c r="BJ44" s="504" t="e">
        <f aca="false">IF(InputDataA_GeneralAssumptions!$F$133="Automatic",(1/BJ38)*NORMDIST((LN($D$42)-BJ39)/BJ38,0,1,FALSE()),BJ40*BJ41)</f>
      </c>
      <c r="BK44" s="504" t="e">
        <f aca="false">IF(InputDataA_GeneralAssumptions!$F$133="Automatic",(1/BK38)*NORMDIST((LN($D$42)-BK39)/BK38,0,1,FALSE()),BK40*BK41)</f>
      </c>
      <c r="BL44" s="504" t="e">
        <f aca="false">IF(InputDataA_GeneralAssumptions!$F$133="Automatic",(1/BL38)*NORMDIST((LN($D$42)-BL39)/BL38,0,1,FALSE()),BL40*BL41)</f>
      </c>
      <c r="BM44" s="504" t="e">
        <f aca="false">IF(InputDataA_GeneralAssumptions!$F$133="Automatic",(1/BM38)*NORMDIST((LN($D$42)-BM39)/BM38,0,1,FALSE()),BM40*BM41)</f>
      </c>
      <c r="BN44" s="504" t="e">
        <f aca="false">IF(InputDataA_GeneralAssumptions!$F$133="Automatic",(1/BN38)*NORMDIST((LN($D$42)-BN39)/BN38,0,1,FALSE()),BN40*BN41)</f>
      </c>
      <c r="BO44" s="504" t="e">
        <f aca="false">IF(InputDataA_GeneralAssumptions!$F$133="Automatic",(1/BO38)*NORMDIST((LN($D$42)-BO39)/BO38,0,1,FALSE()),BO40*BO41)</f>
      </c>
      <c r="BP44" s="504" t="e">
        <f aca="false">IF(InputDataA_GeneralAssumptions!$F$133="Automatic",(1/BP38)*NORMDIST((LN($D$42)-BP39)/BP38,0,1,FALSE()),BP40*BP41)</f>
      </c>
      <c r="BQ44" s="504" t="e">
        <f aca="false">IF(InputDataA_GeneralAssumptions!$F$133="Automatic",(1/BQ38)*NORMDIST((LN($D$42)-BQ39)/BQ38,0,1,FALSE()),BQ40*BQ41)</f>
      </c>
      <c r="BR44" s="504" t="e">
        <f aca="false">IF(InputDataA_GeneralAssumptions!$F$133="Automatic",(1/BR38)*NORMDIST((LN($D$42)-BR39)/BR38,0,1,FALSE()),BR40*BR41)</f>
      </c>
      <c r="BS44" s="504" t="e">
        <f aca="false">IF(InputDataA_GeneralAssumptions!$F$133="Automatic",(1/BS38)*NORMDIST((LN($D$42)-BS39)/BS38,0,1,FALSE()),BS40*BS41)</f>
      </c>
    </row>
    <row r="45" customFormat="false" ht="15.75" hidden="false" customHeight="false" outlineLevel="0" collapsed="false">
      <c r="C45" s="524" t="s">
        <v>1565</v>
      </c>
      <c r="D45" s="512"/>
      <c r="E45" s="504"/>
      <c r="F45" s="504" t="n">
        <f aca="false">InputDataA_GeneralAssumptions!J159</f>
      </c>
      <c r="G45" s="504" t="n">
        <f aca="false">InputDataA_GeneralAssumptions!K159</f>
      </c>
      <c r="H45" s="504" t="n">
        <f aca="false">InputDataA_GeneralAssumptions!L159</f>
      </c>
      <c r="I45" s="504" t="n">
        <f aca="false">InputDataA_GeneralAssumptions!M159</f>
      </c>
      <c r="J45" s="504" t="n">
        <f aca="false">InputDataA_GeneralAssumptions!N159</f>
      </c>
      <c r="K45" s="504" t="n">
        <f aca="false">InputDataA_GeneralAssumptions!O159</f>
      </c>
      <c r="L45" s="504" t="n">
        <f aca="false">InputDataA_GeneralAssumptions!P159</f>
      </c>
      <c r="M45" s="504" t="n">
        <f aca="false">InputDataA_GeneralAssumptions!Q159</f>
      </c>
      <c r="N45" s="504" t="n">
        <f aca="false">InputDataA_GeneralAssumptions!R159</f>
      </c>
      <c r="O45" s="504" t="n">
        <f aca="false">InputDataA_GeneralAssumptions!S159</f>
      </c>
      <c r="P45" s="504" t="n">
        <f aca="false">InputDataA_GeneralAssumptions!T159</f>
      </c>
      <c r="Q45" s="504" t="n">
        <f aca="false">InputDataA_GeneralAssumptions!U159</f>
      </c>
      <c r="R45" s="504" t="n">
        <f aca="false">InputDataA_GeneralAssumptions!V159</f>
      </c>
      <c r="S45" s="504" t="n">
        <f aca="false">InputDataA_GeneralAssumptions!W159</f>
      </c>
      <c r="T45" s="504" t="n">
        <f aca="false">InputDataA_GeneralAssumptions!X159</f>
      </c>
      <c r="U45" s="504" t="n">
        <f aca="false">InputDataA_GeneralAssumptions!Y159</f>
      </c>
      <c r="V45" s="504" t="n">
        <f aca="false">InputDataA_GeneralAssumptions!Z159</f>
      </c>
      <c r="W45" s="504" t="n">
        <f aca="false">InputDataA_GeneralAssumptions!AA159</f>
      </c>
      <c r="X45" s="504" t="n">
        <f aca="false">InputDataA_GeneralAssumptions!AB159</f>
      </c>
      <c r="Y45" s="504" t="n">
        <f aca="false">InputDataA_GeneralAssumptions!AC159</f>
      </c>
      <c r="Z45" s="504" t="n">
        <f aca="false">InputDataA_GeneralAssumptions!AD159</f>
      </c>
      <c r="AA45" s="504" t="n">
        <f aca="false">InputDataA_GeneralAssumptions!AE159</f>
      </c>
      <c r="AB45" s="504" t="n">
        <f aca="false">InputDataA_GeneralAssumptions!AF159</f>
      </c>
      <c r="AC45" s="504" t="n">
        <f aca="false">InputDataA_GeneralAssumptions!AG159</f>
      </c>
      <c r="AD45" s="504" t="n">
        <f aca="false">InputDataA_GeneralAssumptions!AH159</f>
      </c>
      <c r="AE45" s="504" t="n">
        <f aca="false">InputDataA_GeneralAssumptions!AI159</f>
      </c>
      <c r="AF45" s="504" t="n">
        <f aca="false">InputDataA_GeneralAssumptions!AJ159</f>
      </c>
      <c r="AG45" s="504" t="n">
        <f aca="false">InputDataA_GeneralAssumptions!AK159</f>
      </c>
      <c r="AH45" s="504" t="n">
        <f aca="false">InputDataA_GeneralAssumptions!AL159</f>
      </c>
      <c r="AI45" s="504" t="n">
        <f aca="false">InputDataA_GeneralAssumptions!AM159</f>
      </c>
      <c r="AJ45" s="504" t="n">
        <f aca="false">InputDataA_GeneralAssumptions!AN159</f>
      </c>
      <c r="AK45" s="504" t="n">
        <f aca="false">InputDataA_GeneralAssumptions!AO159</f>
      </c>
      <c r="AL45" s="504" t="n">
        <f aca="false">InputDataA_GeneralAssumptions!AP159</f>
      </c>
      <c r="AM45" s="504" t="n">
        <f aca="false">InputDataA_GeneralAssumptions!AQ159</f>
      </c>
      <c r="AN45" s="504" t="n">
        <f aca="false">InputDataA_GeneralAssumptions!AR159</f>
      </c>
      <c r="AO45" s="504" t="n">
        <f aca="false">InputDataA_GeneralAssumptions!AS159</f>
      </c>
      <c r="AP45" s="504" t="n">
        <f aca="false">InputDataA_GeneralAssumptions!AT155</f>
      </c>
      <c r="AQ45" s="504" t="n">
        <f aca="false">InputDataA_GeneralAssumptions!AU155</f>
      </c>
      <c r="AR45" s="504" t="n">
        <f aca="false">InputDataA_GeneralAssumptions!AV155</f>
      </c>
      <c r="AS45" s="504" t="n">
        <f aca="false">InputDataA_GeneralAssumptions!AW155</f>
      </c>
      <c r="AT45" s="504" t="n">
        <f aca="false">InputDataA_GeneralAssumptions!AX155</f>
      </c>
      <c r="AU45" s="504" t="n">
        <f aca="false">InputDataA_GeneralAssumptions!AY155</f>
      </c>
      <c r="AV45" s="504" t="n">
        <f aca="false">InputDataA_GeneralAssumptions!AZ155</f>
      </c>
      <c r="AW45" s="504" t="n">
        <f aca="false">InputDataA_GeneralAssumptions!BA155</f>
      </c>
      <c r="AX45" s="504" t="n">
        <f aca="false">InputDataA_GeneralAssumptions!BB155</f>
      </c>
      <c r="AY45" s="504" t="n">
        <f aca="false">InputDataA_GeneralAssumptions!BC155</f>
      </c>
      <c r="AZ45" s="504" t="n">
        <f aca="false">InputDataA_GeneralAssumptions!BD155</f>
      </c>
      <c r="BA45" s="504" t="n">
        <f aca="false">InputDataA_GeneralAssumptions!BE155</f>
      </c>
      <c r="BB45" s="504" t="n">
        <f aca="false">InputDataA_GeneralAssumptions!BF155</f>
      </c>
      <c r="BC45" s="504" t="n">
        <f aca="false">InputDataA_GeneralAssumptions!BG155</f>
      </c>
      <c r="BD45" s="504" t="n">
        <f aca="false">InputDataA_GeneralAssumptions!BH155</f>
      </c>
      <c r="BE45" s="504" t="n">
        <f aca="false">InputDataA_GeneralAssumptions!BI155</f>
      </c>
      <c r="BF45" s="504" t="n">
        <f aca="false">InputDataA_GeneralAssumptions!BJ155</f>
      </c>
      <c r="BG45" s="504" t="n">
        <f aca="false">InputDataA_GeneralAssumptions!BK155</f>
      </c>
      <c r="BH45" s="504" t="n">
        <f aca="false">InputDataA_GeneralAssumptions!BL155</f>
      </c>
      <c r="BI45" s="504" t="n">
        <f aca="false">InputDataA_GeneralAssumptions!BM155</f>
      </c>
      <c r="BJ45" s="504" t="n">
        <f aca="false">InputDataA_GeneralAssumptions!BN155</f>
      </c>
      <c r="BK45" s="504" t="n">
        <f aca="false">InputDataA_GeneralAssumptions!BO155</f>
      </c>
      <c r="BL45" s="504" t="n">
        <f aca="false">InputDataA_GeneralAssumptions!BP155</f>
      </c>
      <c r="BM45" s="504" t="n">
        <f aca="false">InputDataA_GeneralAssumptions!BQ155</f>
      </c>
      <c r="BN45" s="504" t="n">
        <f aca="false">InputDataA_GeneralAssumptions!BR155</f>
      </c>
      <c r="BO45" s="504" t="n">
        <f aca="false">InputDataA_GeneralAssumptions!BS155</f>
      </c>
      <c r="BP45" s="504" t="n">
        <f aca="false">InputDataA_GeneralAssumptions!BT155</f>
      </c>
      <c r="BQ45" s="504" t="n">
        <f aca="false">InputDataA_GeneralAssumptions!BU155</f>
      </c>
      <c r="BR45" s="504" t="n">
        <f aca="false">InputDataA_GeneralAssumptions!BV155</f>
      </c>
      <c r="BS45" s="504" t="n">
        <f aca="false">InputDataA_GeneralAssumptions!BW155</f>
      </c>
    </row>
    <row r="46" customFormat="false" ht="15.75" hidden="false" customHeight="false" outlineLevel="0" collapsed="false">
      <c r="C46" s="524" t="s">
        <v>1566</v>
      </c>
      <c r="D46" s="512"/>
      <c r="E46" s="504"/>
      <c r="F46" s="504" t="n">
        <f aca="false">F20+F45</f>
      </c>
      <c r="G46" s="504" t="n">
        <f aca="false">G20+G45</f>
      </c>
      <c r="H46" s="504" t="n">
        <f aca="false">H20+H45</f>
      </c>
      <c r="I46" s="504" t="n">
        <f aca="false">I20+I45</f>
      </c>
      <c r="J46" s="504" t="n">
        <f aca="false">J20+J45</f>
      </c>
      <c r="K46" s="504" t="n">
        <f aca="false">K20+K45</f>
      </c>
      <c r="L46" s="504" t="n">
        <f aca="false">L20+L45</f>
      </c>
      <c r="M46" s="504" t="n">
        <f aca="false">M20+M45</f>
      </c>
      <c r="N46" s="504" t="n">
        <f aca="false">N20+N45</f>
      </c>
      <c r="O46" s="504" t="n">
        <f aca="false">O20+O45</f>
      </c>
      <c r="P46" s="504" t="n">
        <f aca="false">P20+P45</f>
      </c>
      <c r="Q46" s="504" t="n">
        <f aca="false">Q20+Q45</f>
      </c>
      <c r="R46" s="504" t="n">
        <f aca="false">R20+R45</f>
      </c>
      <c r="S46" s="504" t="n">
        <f aca="false">S20+S45</f>
      </c>
      <c r="T46" s="504" t="n">
        <f aca="false">T20+T45</f>
      </c>
      <c r="U46" s="504" t="n">
        <f aca="false">U20+U45</f>
      </c>
      <c r="V46" s="504" t="n">
        <f aca="false">V20+V45</f>
      </c>
      <c r="W46" s="504" t="n">
        <f aca="false">W20+W45</f>
      </c>
      <c r="X46" s="504" t="n">
        <f aca="false">X20+X45</f>
      </c>
      <c r="Y46" s="504" t="n">
        <f aca="false">Y20+Y45</f>
      </c>
      <c r="Z46" s="504" t="n">
        <f aca="false">Z20+Z45</f>
      </c>
      <c r="AA46" s="504" t="n">
        <f aca="false">AA20+AA45</f>
      </c>
      <c r="AB46" s="504" t="n">
        <f aca="false">AB20+AB45</f>
      </c>
      <c r="AC46" s="504" t="n">
        <f aca="false">AC20+AC45</f>
      </c>
      <c r="AD46" s="504" t="n">
        <f aca="false">AD20+AD45</f>
      </c>
      <c r="AE46" s="504" t="n">
        <f aca="false">AE20+AE45</f>
      </c>
      <c r="AF46" s="504" t="n">
        <f aca="false">AF20+AF45</f>
      </c>
      <c r="AG46" s="504" t="n">
        <f aca="false">AG20+AG45</f>
      </c>
      <c r="AH46" s="504" t="n">
        <f aca="false">AH20+AH45</f>
      </c>
      <c r="AI46" s="504" t="n">
        <f aca="false">AI20+AI45</f>
      </c>
      <c r="AJ46" s="504" t="n">
        <f aca="false">AJ20+AJ45</f>
      </c>
      <c r="AK46" s="504" t="e">
        <f aca="false">AK20+AK45</f>
      </c>
      <c r="AL46" s="504" t="e">
        <f aca="false">AL20+AL45</f>
      </c>
      <c r="AM46" s="504" t="e">
        <f aca="false">AM20+AM45</f>
      </c>
      <c r="AN46" s="504" t="e">
        <f aca="false">AN20+AN45</f>
      </c>
      <c r="AO46" s="504" t="e">
        <f aca="false">AO20+AO45</f>
      </c>
      <c r="AP46" s="504" t="e">
        <f aca="false">AP20+AP45</f>
      </c>
      <c r="AQ46" s="504" t="e">
        <f aca="false">AQ20+AQ45</f>
      </c>
      <c r="AR46" s="504" t="e">
        <f aca="false">AR20+AR45</f>
      </c>
      <c r="AS46" s="504" t="e">
        <f aca="false">AS20+AS45</f>
      </c>
      <c r="AT46" s="504" t="e">
        <f aca="false">AT20+AT45</f>
      </c>
      <c r="AU46" s="504" t="e">
        <f aca="false">AU20+AU45</f>
      </c>
      <c r="AV46" s="504" t="e">
        <f aca="false">AV20+AV45</f>
      </c>
      <c r="AW46" s="504" t="e">
        <f aca="false">AW20+AW45</f>
      </c>
      <c r="AX46" s="504" t="e">
        <f aca="false">AX20+AX45</f>
      </c>
      <c r="AY46" s="504" t="e">
        <f aca="false">AY20+AY45</f>
      </c>
      <c r="AZ46" s="504" t="e">
        <f aca="false">AZ20+AZ45</f>
      </c>
      <c r="BA46" s="504" t="e">
        <f aca="false">BA20+BA45</f>
      </c>
      <c r="BB46" s="504" t="e">
        <f aca="false">BB20+BB45</f>
      </c>
      <c r="BC46" s="504" t="e">
        <f aca="false">BC20+BC45</f>
      </c>
      <c r="BD46" s="504" t="e">
        <f aca="false">BD20+BD45</f>
      </c>
      <c r="BE46" s="504" t="e">
        <f aca="false">BE20+BE45</f>
      </c>
      <c r="BF46" s="504" t="e">
        <f aca="false">BF20+BF45</f>
      </c>
      <c r="BG46" s="504" t="e">
        <f aca="false">BG20+BG45</f>
      </c>
      <c r="BH46" s="504" t="e">
        <f aca="false">BH20+BH45</f>
      </c>
      <c r="BI46" s="504" t="e">
        <f aca="false">BI20+BI45</f>
      </c>
      <c r="BJ46" s="504" t="e">
        <f aca="false">BJ20+BJ45</f>
      </c>
      <c r="BK46" s="504" t="e">
        <f aca="false">BK20+BK45</f>
      </c>
      <c r="BL46" s="504" t="e">
        <f aca="false">BL20+BL45</f>
      </c>
      <c r="BM46" s="504" t="e">
        <f aca="false">BM20+BM45</f>
      </c>
      <c r="BN46" s="504" t="e">
        <f aca="false">BN20+BN45</f>
      </c>
      <c r="BO46" s="504" t="e">
        <f aca="false">BO20+BO45</f>
      </c>
      <c r="BP46" s="504" t="e">
        <f aca="false">BP20+BP45</f>
      </c>
      <c r="BQ46" s="504" t="e">
        <f aca="false">BQ20+BQ45</f>
      </c>
      <c r="BR46" s="504" t="e">
        <f aca="false">BR20+BR45</f>
      </c>
      <c r="BS46" s="504" t="e">
        <f aca="false">BS20+BS45</f>
      </c>
    </row>
    <row r="47" customFormat="false" ht="15.75" hidden="false" customHeight="false" outlineLevel="0" collapsed="false">
      <c r="C47" s="524" t="s">
        <v>1567</v>
      </c>
      <c r="D47" s="512"/>
      <c r="E47" s="504" t="n">
        <f aca="false">NORMSDIST(NORMSINV(0.4)-E38)</f>
      </c>
      <c r="F47" s="504" t="n">
        <f aca="false">NORMSDIST(NORMSINV(0.4)-F38)</f>
      </c>
      <c r="G47" s="504" t="n">
        <f aca="false">NORMSDIST(NORMSINV(0.4)-G38)</f>
      </c>
      <c r="H47" s="504" t="n">
        <f aca="false">NORMSDIST(NORMSINV(0.4)-H38)</f>
      </c>
      <c r="I47" s="504" t="n">
        <f aca="false">NORMSDIST(NORMSINV(0.4)-I38)</f>
      </c>
      <c r="J47" s="504" t="n">
        <f aca="false">NORMSDIST(NORMSINV(0.4)-J38)</f>
      </c>
      <c r="K47" s="504" t="n">
        <f aca="false">NORMSDIST(NORMSINV(0.4)-K38)</f>
      </c>
      <c r="L47" s="504" t="n">
        <f aca="false">NORMSDIST(NORMSINV(0.4)-L38)</f>
      </c>
      <c r="M47" s="504" t="n">
        <f aca="false">NORMSDIST(NORMSINV(0.4)-M38)</f>
      </c>
      <c r="N47" s="504" t="n">
        <f aca="false">NORMSDIST(NORMSINV(0.4)-N38)</f>
      </c>
      <c r="O47" s="504" t="n">
        <f aca="false">NORMSDIST(NORMSINV(0.4)-O38)</f>
      </c>
      <c r="P47" s="504" t="n">
        <f aca="false">NORMSDIST(NORMSINV(0.4)-P38)</f>
      </c>
      <c r="Q47" s="504" t="n">
        <f aca="false">NORMSDIST(NORMSINV(0.4)-Q38)</f>
      </c>
      <c r="R47" s="504" t="n">
        <f aca="false">NORMSDIST(NORMSINV(0.4)-R38)</f>
      </c>
      <c r="S47" s="504" t="n">
        <f aca="false">NORMSDIST(NORMSINV(0.4)-S38)</f>
      </c>
      <c r="T47" s="504" t="n">
        <f aca="false">NORMSDIST(NORMSINV(0.4)-T38)</f>
      </c>
      <c r="U47" s="504" t="n">
        <f aca="false">NORMSDIST(NORMSINV(0.4)-U38)</f>
      </c>
      <c r="V47" s="504" t="n">
        <f aca="false">NORMSDIST(NORMSINV(0.4)-V38)</f>
      </c>
      <c r="W47" s="504" t="n">
        <f aca="false">NORMSDIST(NORMSINV(0.4)-W38)</f>
      </c>
      <c r="X47" s="504" t="n">
        <f aca="false">NORMSDIST(NORMSINV(0.4)-X38)</f>
      </c>
      <c r="Y47" s="504" t="n">
        <f aca="false">NORMSDIST(NORMSINV(0.4)-Y38)</f>
      </c>
      <c r="Z47" s="504" t="n">
        <f aca="false">NORMSDIST(NORMSINV(0.4)-Z38)</f>
      </c>
      <c r="AA47" s="504" t="n">
        <f aca="false">NORMSDIST(NORMSINV(0.4)-AA38)</f>
      </c>
      <c r="AB47" s="504" t="n">
        <f aca="false">NORMSDIST(NORMSINV(0.4)-AB38)</f>
      </c>
      <c r="AC47" s="504" t="n">
        <f aca="false">NORMSDIST(NORMSINV(0.4)-AC38)</f>
      </c>
      <c r="AD47" s="504" t="n">
        <f aca="false">NORMSDIST(NORMSINV(0.4)-AD38)</f>
      </c>
      <c r="AE47" s="504" t="n">
        <f aca="false">NORMSDIST(NORMSINV(0.4)-AE38)</f>
      </c>
      <c r="AF47" s="504" t="n">
        <f aca="false">NORMSDIST(NORMSINV(0.4)-AF38)</f>
      </c>
      <c r="AG47" s="504" t="n">
        <f aca="false">NORMSDIST(NORMSINV(0.4)-AG38)</f>
      </c>
      <c r="AH47" s="504" t="n">
        <f aca="false">NORMSDIST(NORMSINV(0.4)-AH38)</f>
      </c>
      <c r="AI47" s="504" t="n">
        <f aca="false">NORMSDIST(NORMSINV(0.4)-AI38)</f>
      </c>
      <c r="AJ47" s="504" t="n">
        <f aca="false">NORMSDIST(NORMSINV(0.4)-AJ38)</f>
      </c>
      <c r="AK47" s="504" t="n">
        <f aca="false">NORMSDIST(NORMSINV(0.4)-AK38)</f>
      </c>
      <c r="AL47" s="504" t="n">
        <f aca="false">NORMSDIST(NORMSINV(0.4)-AL38)</f>
      </c>
      <c r="AM47" s="504" t="n">
        <f aca="false">NORMSDIST(NORMSINV(0.4)-AM38)</f>
      </c>
      <c r="AN47" s="504" t="n">
        <f aca="false">NORMSDIST(NORMSINV(0.4)-AN38)</f>
      </c>
      <c r="AO47" s="504" t="n">
        <f aca="false">NORMSDIST(NORMSINV(0.4)-AO38)</f>
      </c>
      <c r="AP47" s="504" t="n">
        <f aca="false">NORMSDIST(NORMSINV(0.4)-AP38)</f>
      </c>
      <c r="AQ47" s="504" t="n">
        <f aca="false">NORMSDIST(NORMSINV(0.4)-AQ38)</f>
      </c>
      <c r="AR47" s="504" t="n">
        <f aca="false">NORMSDIST(NORMSINV(0.4)-AR38)</f>
      </c>
      <c r="AS47" s="504" t="n">
        <f aca="false">NORMSDIST(NORMSINV(0.4)-AS38)</f>
      </c>
      <c r="AT47" s="504" t="n">
        <f aca="false">NORMSDIST(NORMSINV(0.4)-AT38)</f>
      </c>
      <c r="AU47" s="504" t="n">
        <f aca="false">NORMSDIST(NORMSINV(0.4)-AU38)</f>
      </c>
      <c r="AV47" s="504" t="n">
        <f aca="false">NORMSDIST(NORMSINV(0.4)-AV38)</f>
      </c>
      <c r="AW47" s="504" t="n">
        <f aca="false">NORMSDIST(NORMSINV(0.4)-AW38)</f>
      </c>
      <c r="AX47" s="504" t="n">
        <f aca="false">NORMSDIST(NORMSINV(0.4)-AX38)</f>
      </c>
      <c r="AY47" s="504" t="n">
        <f aca="false">NORMSDIST(NORMSINV(0.4)-AY38)</f>
      </c>
      <c r="AZ47" s="504" t="n">
        <f aca="false">NORMSDIST(NORMSINV(0.4)-AZ38)</f>
      </c>
      <c r="BA47" s="504" t="n">
        <f aca="false">NORMSDIST(NORMSINV(0.4)-BA38)</f>
      </c>
      <c r="BB47" s="504" t="n">
        <f aca="false">NORMSDIST(NORMSINV(0.4)-BB38)</f>
      </c>
      <c r="BC47" s="504" t="n">
        <f aca="false">NORMSDIST(NORMSINV(0.4)-BC38)</f>
      </c>
      <c r="BD47" s="504" t="n">
        <f aca="false">NORMSDIST(NORMSINV(0.4)-BD38)</f>
      </c>
      <c r="BE47" s="504" t="n">
        <f aca="false">NORMSDIST(NORMSINV(0.4)-BE38)</f>
      </c>
      <c r="BF47" s="504" t="n">
        <f aca="false">NORMSDIST(NORMSINV(0.4)-BF38)</f>
      </c>
      <c r="BG47" s="504" t="n">
        <f aca="false">NORMSDIST(NORMSINV(0.4)-BG38)</f>
      </c>
      <c r="BH47" s="504" t="n">
        <f aca="false">NORMSDIST(NORMSINV(0.4)-BH38)</f>
      </c>
      <c r="BI47" s="504" t="n">
        <f aca="false">NORMSDIST(NORMSINV(0.4)-BI38)</f>
      </c>
      <c r="BJ47" s="504" t="n">
        <f aca="false">NORMSDIST(NORMSINV(0.4)-BJ38)</f>
      </c>
      <c r="BK47" s="504" t="n">
        <f aca="false">NORMSDIST(NORMSINV(0.4)-BK38)</f>
      </c>
      <c r="BL47" s="504" t="n">
        <f aca="false">NORMSDIST(NORMSINV(0.4)-BL38)</f>
      </c>
      <c r="BM47" s="504" t="n">
        <f aca="false">NORMSDIST(NORMSINV(0.4)-BM38)</f>
      </c>
      <c r="BN47" s="504" t="n">
        <f aca="false">NORMSDIST(NORMSINV(0.4)-BN38)</f>
      </c>
      <c r="BO47" s="504" t="n">
        <f aca="false">NORMSDIST(NORMSINV(0.4)-BO38)</f>
      </c>
      <c r="BP47" s="504" t="n">
        <f aca="false">NORMSDIST(NORMSINV(0.4)-BP38)</f>
      </c>
      <c r="BQ47" s="504" t="n">
        <f aca="false">NORMSDIST(NORMSINV(0.4)-BQ38)</f>
      </c>
      <c r="BR47" s="504" t="n">
        <f aca="false">NORMSDIST(NORMSINV(0.4)-BR38)</f>
      </c>
      <c r="BS47" s="504" t="n">
        <f aca="false">NORMSDIST(NORMSINV(0.4)-BS38)</f>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c>
      <c r="C4" s="224" t="n">
        <f aca="false">Submodel1s!E10</f>
      </c>
      <c r="D4" s="581" t="n">
        <f aca="false">Submodel1!E24</f>
      </c>
      <c r="E4" s="581" t="n">
        <f aca="false">Submodel1s!E24</f>
      </c>
      <c r="F4" s="626" t="n">
        <f aca="false">Submodel1!E52</f>
      </c>
      <c r="G4" s="626" t="n">
        <f aca="false">Submodel1s!E52</f>
      </c>
      <c r="H4" s="626" t="n">
        <f aca="false">Submodel1!E33</f>
      </c>
      <c r="I4" s="626" t="n">
        <f aca="false">Submodel1s!E33</f>
      </c>
      <c r="J4" s="224" t="n">
        <f aca="false">Submodel1!E31</f>
      </c>
      <c r="K4" s="224" t="n">
        <f aca="false">Submodel1s!E31</f>
      </c>
      <c r="L4" s="224" t="n">
        <f aca="false">Submodel1!E23</f>
      </c>
      <c r="M4" s="224" t="n">
        <f aca="false">Submodel1s!E23</f>
      </c>
      <c r="N4" s="0" t="n">
        <f aca="false">B4*F4</f>
      </c>
      <c r="O4" s="0" t="n">
        <f aca="false">C4*G4</f>
      </c>
      <c r="P4" s="0" t="n">
        <f aca="false">D4*F4</f>
      </c>
      <c r="Q4" s="0" t="n">
        <f aca="false">E4*G4</f>
      </c>
    </row>
    <row r="5" customFormat="false" ht="15" hidden="false" customHeight="false" outlineLevel="0" collapsed="false">
      <c r="A5" s="0" t="n">
        <v>2020</v>
      </c>
      <c r="B5" s="224" t="n">
        <f aca="false">Submodel1!F10</f>
      </c>
      <c r="C5" s="224" t="n">
        <f aca="false">Submodel1s!F10</f>
      </c>
      <c r="D5" s="581" t="n">
        <f aca="false">Submodel1!F24</f>
      </c>
      <c r="E5" s="581" t="n">
        <f aca="false">Submodel1s!F24</f>
      </c>
      <c r="F5" s="626" t="n">
        <f aca="false">Submodel1!F52</f>
      </c>
      <c r="G5" s="626" t="n">
        <f aca="false">Submodel1s!F52</f>
      </c>
      <c r="H5" s="626" t="n">
        <f aca="false">Submodel1!F33</f>
      </c>
      <c r="I5" s="626" t="n">
        <f aca="false">Submodel1s!F33</f>
      </c>
      <c r="J5" s="224" t="n">
        <f aca="false">Submodel1!F31</f>
      </c>
      <c r="K5" s="224" t="n">
        <f aca="false">Submodel1s!F31</f>
      </c>
      <c r="L5" s="224" t="n">
        <f aca="false">Submodel1!F23</f>
      </c>
      <c r="M5" s="224" t="n">
        <f aca="false">Submodel1s!F23</f>
      </c>
      <c r="N5" s="0" t="n">
        <f aca="false">B5*F5</f>
      </c>
      <c r="O5" s="0" t="n">
        <f aca="false">C5*G5</f>
      </c>
      <c r="P5" s="0" t="n">
        <f aca="false">D5*F5</f>
      </c>
      <c r="Q5" s="0" t="n">
        <f aca="false">E5*G5</f>
      </c>
    </row>
    <row r="6" customFormat="false" ht="15" hidden="false" customHeight="false" outlineLevel="0" collapsed="false">
      <c r="A6" s="0" t="n">
        <v>2021</v>
      </c>
      <c r="B6" s="224" t="n">
        <f aca="false">Submodel1!G10</f>
      </c>
      <c r="C6" s="224" t="n">
        <f aca="false">Submodel1s!G10</f>
      </c>
      <c r="D6" s="581" t="n">
        <f aca="false">Submodel1!G24</f>
      </c>
      <c r="E6" s="581" t="n">
        <f aca="false">Submodel1s!G24</f>
      </c>
      <c r="F6" s="626" t="n">
        <f aca="false">Submodel1!G52</f>
      </c>
      <c r="G6" s="626" t="n">
        <f aca="false">Submodel1s!G52</f>
      </c>
      <c r="H6" s="626" t="n">
        <f aca="false">Submodel1!G33</f>
      </c>
      <c r="I6" s="626" t="n">
        <f aca="false">Submodel1s!G33</f>
      </c>
      <c r="J6" s="224" t="n">
        <f aca="false">Submodel1!G31</f>
      </c>
      <c r="K6" s="224" t="n">
        <f aca="false">Submodel1s!G31</f>
      </c>
      <c r="L6" s="224" t="n">
        <f aca="false">Submodel1!G23</f>
      </c>
      <c r="M6" s="224" t="n">
        <f aca="false">Submodel1s!G23</f>
      </c>
      <c r="N6" s="0" t="n">
        <f aca="false">B6*F6</f>
      </c>
      <c r="O6" s="0" t="n">
        <f aca="false">C6*G6</f>
      </c>
      <c r="P6" s="0" t="n">
        <f aca="false">D6*F6</f>
      </c>
      <c r="Q6" s="0" t="n">
        <f aca="false">E6*G6</f>
      </c>
    </row>
    <row r="7" customFormat="false" ht="15" hidden="false" customHeight="false" outlineLevel="0" collapsed="false">
      <c r="A7" s="0" t="n">
        <v>2022</v>
      </c>
      <c r="B7" s="224" t="n">
        <f aca="false">Submodel1!H10</f>
      </c>
      <c r="C7" s="224" t="n">
        <f aca="false">Submodel1s!H10</f>
      </c>
      <c r="D7" s="581" t="n">
        <f aca="false">Submodel1!H24</f>
      </c>
      <c r="E7" s="581" t="n">
        <f aca="false">Submodel1s!H24</f>
      </c>
      <c r="F7" s="626" t="n">
        <f aca="false">Submodel1!H52</f>
      </c>
      <c r="G7" s="626" t="n">
        <f aca="false">Submodel1s!H52</f>
      </c>
      <c r="H7" s="626" t="n">
        <f aca="false">Submodel1!H33</f>
      </c>
      <c r="I7" s="626" t="n">
        <f aca="false">Submodel1s!H33</f>
      </c>
      <c r="J7" s="224" t="n">
        <f aca="false">Submodel1!H31</f>
      </c>
      <c r="K7" s="224" t="n">
        <f aca="false">Submodel1s!H31</f>
      </c>
      <c r="L7" s="224" t="n">
        <f aca="false">Submodel1!H23</f>
      </c>
      <c r="M7" s="224" t="n">
        <f aca="false">Submodel1s!H23</f>
      </c>
      <c r="N7" s="0" t="n">
        <f aca="false">B7*F7</f>
      </c>
      <c r="O7" s="0" t="n">
        <f aca="false">C7*G7</f>
      </c>
      <c r="P7" s="0" t="n">
        <f aca="false">D7*F7</f>
      </c>
      <c r="Q7" s="0" t="n">
        <f aca="false">E7*G7</f>
      </c>
    </row>
    <row r="8" customFormat="false" ht="15" hidden="false" customHeight="false" outlineLevel="0" collapsed="false">
      <c r="A8" s="0" t="n">
        <v>2023</v>
      </c>
      <c r="B8" s="224" t="n">
        <f aca="false">Submodel1!I10</f>
      </c>
      <c r="C8" s="224" t="n">
        <f aca="false">Submodel1s!I10</f>
      </c>
      <c r="D8" s="581" t="n">
        <f aca="false">Submodel1!I24</f>
      </c>
      <c r="E8" s="581" t="n">
        <f aca="false">Submodel1s!I24</f>
      </c>
      <c r="F8" s="626" t="n">
        <f aca="false">Submodel1!I52</f>
      </c>
      <c r="G8" s="626" t="n">
        <f aca="false">Submodel1s!I52</f>
      </c>
      <c r="H8" s="626" t="n">
        <f aca="false">Submodel1!I33</f>
      </c>
      <c r="I8" s="626" t="n">
        <f aca="false">Submodel1s!I33</f>
      </c>
      <c r="J8" s="224" t="n">
        <f aca="false">Submodel1!I31</f>
      </c>
      <c r="K8" s="224" t="n">
        <f aca="false">Submodel1s!I31</f>
      </c>
      <c r="L8" s="224" t="n">
        <f aca="false">Submodel1!I23</f>
      </c>
      <c r="M8" s="224" t="n">
        <f aca="false">Submodel1s!I23</f>
      </c>
      <c r="N8" s="0" t="n">
        <f aca="false">B8*F8</f>
      </c>
      <c r="O8" s="0" t="n">
        <f aca="false">C8*G8</f>
      </c>
      <c r="P8" s="0" t="n">
        <f aca="false">D8*F8</f>
      </c>
      <c r="Q8" s="0" t="n">
        <f aca="false">E8*G8</f>
      </c>
    </row>
    <row r="9" customFormat="false" ht="15" hidden="false" customHeight="false" outlineLevel="0" collapsed="false">
      <c r="A9" s="0" t="n">
        <v>2024</v>
      </c>
      <c r="B9" s="224" t="n">
        <f aca="false">Submodel1!J10</f>
      </c>
      <c r="C9" s="224" t="n">
        <f aca="false">Submodel1s!J10</f>
      </c>
      <c r="D9" s="581" t="n">
        <f aca="false">Submodel1!J24</f>
      </c>
      <c r="E9" s="581" t="n">
        <f aca="false">Submodel1s!J24</f>
      </c>
      <c r="F9" s="626" t="n">
        <f aca="false">Submodel1!J52</f>
      </c>
      <c r="G9" s="626" t="n">
        <f aca="false">Submodel1s!J52</f>
      </c>
      <c r="H9" s="626" t="n">
        <f aca="false">Submodel1!J33</f>
      </c>
      <c r="I9" s="626" t="n">
        <f aca="false">Submodel1s!J33</f>
      </c>
      <c r="J9" s="224" t="n">
        <f aca="false">Submodel1!J31</f>
      </c>
      <c r="K9" s="224" t="n">
        <f aca="false">Submodel1s!J31</f>
      </c>
      <c r="L9" s="224" t="n">
        <f aca="false">Submodel1!J23</f>
      </c>
      <c r="M9" s="224" t="n">
        <f aca="false">Submodel1s!J23</f>
      </c>
      <c r="N9" s="0" t="n">
        <f aca="false">B9*F9</f>
      </c>
      <c r="O9" s="0" t="n">
        <f aca="false">C9*G9</f>
      </c>
      <c r="P9" s="0" t="n">
        <f aca="false">D9*F9</f>
      </c>
      <c r="Q9" s="0" t="n">
        <f aca="false">E9*G9</f>
      </c>
    </row>
    <row r="10" customFormat="false" ht="15" hidden="false" customHeight="false" outlineLevel="0" collapsed="false">
      <c r="A10" s="0" t="n">
        <v>2025</v>
      </c>
      <c r="B10" s="224" t="n">
        <f aca="false">Submodel1!K10</f>
      </c>
      <c r="C10" s="224" t="n">
        <f aca="false">Submodel1s!K10</f>
      </c>
      <c r="D10" s="581" t="n">
        <f aca="false">Submodel1!K24</f>
      </c>
      <c r="E10" s="581" t="n">
        <f aca="false">Submodel1s!K24</f>
      </c>
      <c r="F10" s="626" t="n">
        <f aca="false">Submodel1!K52</f>
      </c>
      <c r="G10" s="626" t="n">
        <f aca="false">Submodel1s!K52</f>
      </c>
      <c r="H10" s="626" t="n">
        <f aca="false">Submodel1!K33</f>
      </c>
      <c r="I10" s="626" t="n">
        <f aca="false">Submodel1s!K33</f>
      </c>
      <c r="J10" s="224" t="n">
        <f aca="false">Submodel1!K31</f>
      </c>
      <c r="K10" s="224" t="n">
        <f aca="false">Submodel1s!K31</f>
      </c>
      <c r="L10" s="224" t="n">
        <f aca="false">Submodel1!K23</f>
      </c>
      <c r="M10" s="224" t="n">
        <f aca="false">Submodel1s!K23</f>
      </c>
      <c r="N10" s="0" t="n">
        <f aca="false">B10*F10</f>
      </c>
      <c r="O10" s="0" t="n">
        <f aca="false">C10*G10</f>
      </c>
      <c r="P10" s="0" t="n">
        <f aca="false">D10*F10</f>
      </c>
      <c r="Q10" s="0" t="n">
        <f aca="false">E10*G10</f>
      </c>
    </row>
    <row r="11" customFormat="false" ht="15" hidden="false" customHeight="false" outlineLevel="0" collapsed="false">
      <c r="A11" s="0" t="n">
        <v>2026</v>
      </c>
      <c r="B11" s="224" t="n">
        <f aca="false">Submodel1!L10</f>
      </c>
      <c r="C11" s="224" t="n">
        <f aca="false">Submodel1s!L10</f>
      </c>
      <c r="D11" s="581" t="n">
        <f aca="false">Submodel1!L24</f>
      </c>
      <c r="E11" s="581" t="n">
        <f aca="false">Submodel1s!L24</f>
      </c>
      <c r="F11" s="626" t="n">
        <f aca="false">Submodel1!L52</f>
      </c>
      <c r="G11" s="626" t="n">
        <f aca="false">Submodel1s!L52</f>
      </c>
      <c r="H11" s="626" t="n">
        <f aca="false">Submodel1!L33</f>
      </c>
      <c r="I11" s="626" t="n">
        <f aca="false">Submodel1s!L33</f>
      </c>
      <c r="J11" s="224" t="n">
        <f aca="false">Submodel1!L31</f>
      </c>
      <c r="K11" s="224" t="n">
        <f aca="false">Submodel1s!L31</f>
      </c>
      <c r="L11" s="224" t="n">
        <f aca="false">Submodel1!L23</f>
      </c>
      <c r="M11" s="224" t="n">
        <f aca="false">Submodel1s!L23</f>
      </c>
      <c r="N11" s="0" t="n">
        <f aca="false">B11*F11</f>
      </c>
      <c r="O11" s="0" t="n">
        <f aca="false">C11*G11</f>
      </c>
      <c r="P11" s="0" t="n">
        <f aca="false">D11*F11</f>
      </c>
      <c r="Q11" s="0" t="n">
        <f aca="false">E11*G11</f>
      </c>
    </row>
    <row r="12" customFormat="false" ht="15" hidden="false" customHeight="false" outlineLevel="0" collapsed="false">
      <c r="A12" s="0" t="n">
        <v>2027</v>
      </c>
      <c r="B12" s="224" t="n">
        <f aca="false">Submodel1!M10</f>
      </c>
      <c r="C12" s="224" t="n">
        <f aca="false">Submodel1s!M10</f>
      </c>
      <c r="D12" s="581" t="n">
        <f aca="false">Submodel1!M24</f>
      </c>
      <c r="E12" s="581" t="n">
        <f aca="false">Submodel1s!M24</f>
      </c>
      <c r="F12" s="626" t="n">
        <f aca="false">Submodel1!M52</f>
      </c>
      <c r="G12" s="626" t="n">
        <f aca="false">Submodel1s!M52</f>
      </c>
      <c r="H12" s="626" t="n">
        <f aca="false">Submodel1!M33</f>
      </c>
      <c r="I12" s="626" t="n">
        <f aca="false">Submodel1s!M33</f>
      </c>
      <c r="J12" s="224" t="n">
        <f aca="false">Submodel1!M31</f>
      </c>
      <c r="K12" s="224" t="n">
        <f aca="false">Submodel1s!M31</f>
      </c>
      <c r="L12" s="224" t="n">
        <f aca="false">Submodel1!M23</f>
      </c>
      <c r="M12" s="224" t="n">
        <f aca="false">Submodel1s!M23</f>
      </c>
      <c r="N12" s="0" t="n">
        <f aca="false">B12*F12</f>
      </c>
      <c r="O12" s="0" t="n">
        <f aca="false">C12*G12</f>
      </c>
      <c r="P12" s="0" t="n">
        <f aca="false">D12*F12</f>
      </c>
      <c r="Q12" s="0" t="n">
        <f aca="false">E12*G12</f>
      </c>
    </row>
    <row r="13" customFormat="false" ht="15" hidden="false" customHeight="false" outlineLevel="0" collapsed="false">
      <c r="A13" s="0" t="n">
        <v>2028</v>
      </c>
      <c r="B13" s="224" t="n">
        <f aca="false">Submodel1!N10</f>
      </c>
      <c r="C13" s="224" t="n">
        <f aca="false">Submodel1s!N10</f>
      </c>
      <c r="D13" s="581" t="n">
        <f aca="false">Submodel1!N24</f>
      </c>
      <c r="E13" s="581" t="n">
        <f aca="false">Submodel1s!N24</f>
      </c>
      <c r="F13" s="626" t="n">
        <f aca="false">Submodel1!N52</f>
      </c>
      <c r="G13" s="626" t="n">
        <f aca="false">Submodel1s!N52</f>
      </c>
      <c r="H13" s="626" t="n">
        <f aca="false">Submodel1!N33</f>
      </c>
      <c r="I13" s="626" t="n">
        <f aca="false">Submodel1s!N33</f>
      </c>
      <c r="J13" s="224" t="n">
        <f aca="false">Submodel1!N31</f>
      </c>
      <c r="K13" s="224" t="n">
        <f aca="false">Submodel1s!N31</f>
      </c>
      <c r="L13" s="224" t="n">
        <f aca="false">Submodel1!N23</f>
      </c>
      <c r="M13" s="224" t="n">
        <f aca="false">Submodel1s!N23</f>
      </c>
      <c r="N13" s="0" t="n">
        <f aca="false">B13*F13</f>
      </c>
      <c r="O13" s="0" t="n">
        <f aca="false">C13*G13</f>
      </c>
      <c r="P13" s="0" t="n">
        <f aca="false">D13*F13</f>
      </c>
      <c r="Q13" s="0" t="n">
        <f aca="false">E13*G13</f>
      </c>
    </row>
    <row r="14" customFormat="false" ht="15" hidden="false" customHeight="false" outlineLevel="0" collapsed="false">
      <c r="A14" s="0" t="n">
        <v>2029</v>
      </c>
      <c r="B14" s="224" t="n">
        <f aca="false">Submodel1!O10</f>
      </c>
      <c r="C14" s="224" t="n">
        <f aca="false">Submodel1s!O10</f>
      </c>
      <c r="D14" s="581" t="n">
        <f aca="false">Submodel1!O24</f>
      </c>
      <c r="E14" s="581" t="n">
        <f aca="false">Submodel1s!O24</f>
      </c>
      <c r="F14" s="626" t="n">
        <f aca="false">Submodel1!O52</f>
      </c>
      <c r="G14" s="626" t="n">
        <f aca="false">Submodel1s!O52</f>
      </c>
      <c r="H14" s="626" t="n">
        <f aca="false">Submodel1!O33</f>
      </c>
      <c r="I14" s="626" t="n">
        <f aca="false">Submodel1s!O33</f>
      </c>
      <c r="J14" s="224" t="n">
        <f aca="false">Submodel1!O31</f>
      </c>
      <c r="K14" s="224" t="n">
        <f aca="false">Submodel1s!O31</f>
      </c>
      <c r="L14" s="224" t="n">
        <f aca="false">Submodel1!O23</f>
      </c>
      <c r="M14" s="224" t="n">
        <f aca="false">Submodel1s!O23</f>
      </c>
      <c r="N14" s="0" t="n">
        <f aca="false">B14*F14</f>
      </c>
      <c r="O14" s="0" t="n">
        <f aca="false">C14*G14</f>
      </c>
      <c r="P14" s="0" t="n">
        <f aca="false">D14*F14</f>
      </c>
      <c r="Q14" s="0" t="n">
        <f aca="false">E14*G14</f>
      </c>
    </row>
    <row r="15" customFormat="false" ht="15" hidden="false" customHeight="false" outlineLevel="0" collapsed="false">
      <c r="A15" s="0" t="n">
        <v>2030</v>
      </c>
      <c r="B15" s="224" t="n">
        <f aca="false">Submodel1!P10</f>
      </c>
      <c r="C15" s="224" t="n">
        <f aca="false">Submodel1s!P10</f>
      </c>
      <c r="D15" s="581" t="n">
        <f aca="false">Submodel1!P24</f>
      </c>
      <c r="E15" s="581" t="n">
        <f aca="false">Submodel1s!P24</f>
      </c>
      <c r="F15" s="626" t="n">
        <f aca="false">Submodel1!P52</f>
      </c>
      <c r="G15" s="626" t="n">
        <f aca="false">Submodel1s!P52</f>
      </c>
      <c r="H15" s="626" t="n">
        <f aca="false">Submodel1!P33</f>
      </c>
      <c r="I15" s="626" t="n">
        <f aca="false">Submodel1s!P33</f>
      </c>
      <c r="J15" s="224" t="n">
        <f aca="false">Submodel1!P31</f>
      </c>
      <c r="K15" s="224" t="n">
        <f aca="false">Submodel1s!P31</f>
      </c>
      <c r="L15" s="224" t="n">
        <f aca="false">Submodel1!P23</f>
      </c>
      <c r="M15" s="224" t="n">
        <f aca="false">Submodel1s!P23</f>
      </c>
      <c r="N15" s="0" t="n">
        <f aca="false">B15*F15</f>
      </c>
      <c r="O15" s="0" t="n">
        <f aca="false">C15*G15</f>
      </c>
      <c r="P15" s="0" t="n">
        <f aca="false">D15*F15</f>
      </c>
      <c r="Q15" s="0" t="n">
        <f aca="false">E15*G15</f>
      </c>
    </row>
    <row r="16" customFormat="false" ht="15" hidden="false" customHeight="false" outlineLevel="0" collapsed="false">
      <c r="A16" s="0" t="n">
        <v>2031</v>
      </c>
      <c r="B16" s="224" t="n">
        <f aca="false">Submodel1!Q10</f>
      </c>
      <c r="C16" s="224" t="n">
        <f aca="false">Submodel1s!Q10</f>
      </c>
      <c r="D16" s="581" t="n">
        <f aca="false">Submodel1!Q24</f>
      </c>
      <c r="E16" s="581" t="n">
        <f aca="false">Submodel1s!Q24</f>
      </c>
      <c r="F16" s="626" t="n">
        <f aca="false">Submodel1!Q52</f>
      </c>
      <c r="G16" s="626" t="n">
        <f aca="false">Submodel1s!Q52</f>
      </c>
      <c r="H16" s="626" t="n">
        <f aca="false">Submodel1!Q33</f>
      </c>
      <c r="I16" s="626" t="n">
        <f aca="false">Submodel1s!Q33</f>
      </c>
      <c r="J16" s="224" t="n">
        <f aca="false">Submodel1!Q31</f>
      </c>
      <c r="K16" s="224" t="n">
        <f aca="false">Submodel1s!Q31</f>
      </c>
      <c r="L16" s="224" t="n">
        <f aca="false">Submodel1!Q23</f>
      </c>
      <c r="M16" s="224" t="n">
        <f aca="false">Submodel1s!Q23</f>
      </c>
      <c r="N16" s="0" t="n">
        <f aca="false">B16*F16</f>
      </c>
      <c r="O16" s="0" t="n">
        <f aca="false">C16*G16</f>
      </c>
      <c r="P16" s="0" t="n">
        <f aca="false">D16*F16</f>
      </c>
      <c r="Q16" s="0" t="n">
        <f aca="false">E16*G16</f>
      </c>
    </row>
    <row r="17" customFormat="false" ht="15" hidden="false" customHeight="false" outlineLevel="0" collapsed="false">
      <c r="A17" s="0" t="n">
        <v>2032</v>
      </c>
      <c r="B17" s="224" t="n">
        <f aca="false">Submodel1!R10</f>
      </c>
      <c r="C17" s="224" t="n">
        <f aca="false">Submodel1s!R10</f>
      </c>
      <c r="D17" s="581" t="n">
        <f aca="false">Submodel1!R24</f>
      </c>
      <c r="E17" s="581" t="n">
        <f aca="false">Submodel1s!R24</f>
      </c>
      <c r="F17" s="626" t="n">
        <f aca="false">Submodel1!R52</f>
      </c>
      <c r="G17" s="626" t="n">
        <f aca="false">Submodel1s!R52</f>
      </c>
      <c r="H17" s="626" t="n">
        <f aca="false">Submodel1!R33</f>
      </c>
      <c r="I17" s="626" t="n">
        <f aca="false">Submodel1s!R33</f>
      </c>
      <c r="J17" s="224" t="n">
        <f aca="false">Submodel1!R31</f>
      </c>
      <c r="K17" s="224" t="n">
        <f aca="false">Submodel1s!R31</f>
      </c>
      <c r="L17" s="224" t="n">
        <f aca="false">Submodel1!R23</f>
      </c>
      <c r="M17" s="224" t="n">
        <f aca="false">Submodel1s!R23</f>
      </c>
      <c r="N17" s="0" t="n">
        <f aca="false">B17*F17</f>
      </c>
      <c r="O17" s="0" t="n">
        <f aca="false">C17*G17</f>
      </c>
      <c r="P17" s="0" t="n">
        <f aca="false">D17*F17</f>
      </c>
      <c r="Q17" s="0" t="n">
        <f aca="false">E17*G17</f>
      </c>
    </row>
    <row r="18" customFormat="false" ht="15" hidden="false" customHeight="false" outlineLevel="0" collapsed="false">
      <c r="A18" s="0" t="n">
        <v>2033</v>
      </c>
      <c r="B18" s="224" t="n">
        <f aca="false">Submodel1!S10</f>
      </c>
      <c r="C18" s="224" t="n">
        <f aca="false">Submodel1s!S10</f>
      </c>
      <c r="D18" s="581" t="n">
        <f aca="false">Submodel1!S24</f>
      </c>
      <c r="E18" s="581" t="n">
        <f aca="false">Submodel1s!S24</f>
      </c>
      <c r="F18" s="626" t="n">
        <f aca="false">Submodel1!S52</f>
      </c>
      <c r="G18" s="626" t="n">
        <f aca="false">Submodel1s!S52</f>
      </c>
      <c r="H18" s="626" t="n">
        <f aca="false">Submodel1!S33</f>
      </c>
      <c r="I18" s="626" t="n">
        <f aca="false">Submodel1s!S33</f>
      </c>
      <c r="J18" s="224" t="n">
        <f aca="false">Submodel1!S31</f>
      </c>
      <c r="K18" s="224" t="n">
        <f aca="false">Submodel1s!S31</f>
      </c>
      <c r="L18" s="224" t="n">
        <f aca="false">Submodel1!S23</f>
      </c>
      <c r="M18" s="224" t="n">
        <f aca="false">Submodel1s!S23</f>
      </c>
      <c r="N18" s="0" t="n">
        <f aca="false">B18*F18</f>
      </c>
      <c r="O18" s="0" t="n">
        <f aca="false">C18*G18</f>
      </c>
      <c r="P18" s="0" t="n">
        <f aca="false">D18*F18</f>
      </c>
      <c r="Q18" s="0" t="n">
        <f aca="false">E18*G18</f>
      </c>
    </row>
    <row r="19" customFormat="false" ht="15" hidden="false" customHeight="false" outlineLevel="0" collapsed="false">
      <c r="A19" s="0" t="n">
        <v>2034</v>
      </c>
      <c r="B19" s="224" t="n">
        <f aca="false">Submodel1!T10</f>
      </c>
      <c r="C19" s="224" t="n">
        <f aca="false">Submodel1s!T10</f>
      </c>
      <c r="D19" s="581" t="n">
        <f aca="false">Submodel1!T24</f>
      </c>
      <c r="E19" s="581" t="n">
        <f aca="false">Submodel1s!T24</f>
      </c>
      <c r="F19" s="626" t="n">
        <f aca="false">Submodel1!T52</f>
      </c>
      <c r="G19" s="626" t="n">
        <f aca="false">Submodel1s!T52</f>
      </c>
      <c r="H19" s="626" t="n">
        <f aca="false">Submodel1!T33</f>
      </c>
      <c r="I19" s="626" t="n">
        <f aca="false">Submodel1s!T33</f>
      </c>
      <c r="J19" s="224" t="n">
        <f aca="false">Submodel1!T31</f>
      </c>
      <c r="K19" s="224" t="n">
        <f aca="false">Submodel1s!T31</f>
      </c>
      <c r="L19" s="224" t="n">
        <f aca="false">Submodel1!T23</f>
      </c>
      <c r="M19" s="224" t="n">
        <f aca="false">Submodel1s!T23</f>
      </c>
      <c r="N19" s="0" t="n">
        <f aca="false">B19*F19</f>
      </c>
      <c r="O19" s="0" t="n">
        <f aca="false">C19*G19</f>
      </c>
      <c r="P19" s="0" t="n">
        <f aca="false">D19*F19</f>
      </c>
      <c r="Q19" s="0" t="n">
        <f aca="false">E19*G19</f>
      </c>
    </row>
    <row r="20" customFormat="false" ht="15" hidden="false" customHeight="false" outlineLevel="0" collapsed="false">
      <c r="A20" s="0" t="n">
        <v>2035</v>
      </c>
      <c r="B20" s="224" t="n">
        <f aca="false">Submodel1!U10</f>
      </c>
      <c r="C20" s="224" t="n">
        <f aca="false">Submodel1s!U10</f>
      </c>
      <c r="D20" s="581" t="n">
        <f aca="false">Submodel1!U24</f>
      </c>
      <c r="E20" s="581" t="n">
        <f aca="false">Submodel1s!U24</f>
      </c>
      <c r="F20" s="626" t="n">
        <f aca="false">Submodel1!U52</f>
      </c>
      <c r="G20" s="626" t="n">
        <f aca="false">Submodel1s!U52</f>
      </c>
      <c r="H20" s="626" t="n">
        <f aca="false">Submodel1!U33</f>
      </c>
      <c r="I20" s="626">
        <f>Submodel1s!U33+1000</f>
      </c>
      <c r="J20" s="224" t="n">
        <f aca="false">Submodel1!U31</f>
      </c>
      <c r="K20" s="224" t="n">
        <f aca="false">Submodel1s!U31</f>
      </c>
      <c r="L20" s="224" t="n">
        <f aca="false">Submodel1!U23</f>
      </c>
      <c r="M20" s="224" t="n">
        <f aca="false">Submodel1s!U23</f>
      </c>
      <c r="N20" s="0" t="n">
        <f aca="false">B20*F20</f>
      </c>
      <c r="O20" s="0" t="n">
        <f aca="false">C20*G20</f>
      </c>
      <c r="P20" s="0" t="n">
        <f aca="false">D20*F20</f>
      </c>
      <c r="Q20" s="0" t="n">
        <f aca="false">E20*G20</f>
      </c>
    </row>
    <row r="23" customFormat="false" ht="15" hidden="false" customHeight="false" outlineLevel="0" collapsed="false">
      <c r="A23" s="0" t="s">
        <v>1628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