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klaus_kronsbein_bwedu_de/Documents/Uni/09 ABC 1/Neuronale Netzwerke/Python/Wein/"/>
    </mc:Choice>
  </mc:AlternateContent>
  <xr:revisionPtr revIDLastSave="160" documentId="11_AD4DB114E441178AC67DF46A1615F06C693EDF27" xr6:coauthVersionLast="45" xr6:coauthVersionMax="45" xr10:uidLastSave="{8C3C7B2F-9B58-465C-80A2-7A3725CFB780}"/>
  <bookViews>
    <workbookView xWindow="1886" yWindow="1886" windowWidth="24685" windowHeight="13148" activeTab="1" xr2:uid="{00000000-000D-0000-FFFF-FFFF00000000}"/>
  </bookViews>
  <sheets>
    <sheet name="Rotweine" sheetId="1" r:id="rId1"/>
    <sheet name="alle We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W40" i="1" l="1"/>
  <c r="W32" i="1"/>
  <c r="W24" i="1"/>
  <c r="F43" i="1"/>
  <c r="E43" i="1"/>
  <c r="D43" i="1"/>
  <c r="M42" i="1"/>
  <c r="L42" i="1"/>
  <c r="K42" i="1"/>
  <c r="G42" i="1"/>
  <c r="S42" i="1" s="1"/>
  <c r="S41" i="1"/>
  <c r="M41" i="1"/>
  <c r="L41" i="1"/>
  <c r="K41" i="1"/>
  <c r="G41" i="1"/>
  <c r="T41" i="1" s="1"/>
  <c r="M40" i="1"/>
  <c r="M43" i="1" s="1"/>
  <c r="L40" i="1"/>
  <c r="K40" i="1"/>
  <c r="K43" i="1" s="1"/>
  <c r="G40" i="1"/>
  <c r="T40" i="1" s="1"/>
  <c r="F35" i="1"/>
  <c r="E35" i="1"/>
  <c r="D35" i="1"/>
  <c r="M34" i="1"/>
  <c r="L34" i="1"/>
  <c r="K34" i="1"/>
  <c r="N34" i="1" s="1"/>
  <c r="G34" i="1"/>
  <c r="T34" i="1" s="1"/>
  <c r="T33" i="1"/>
  <c r="S33" i="1"/>
  <c r="R33" i="1"/>
  <c r="M33" i="1"/>
  <c r="L33" i="1"/>
  <c r="K33" i="1"/>
  <c r="G33" i="1"/>
  <c r="M32" i="1"/>
  <c r="L32" i="1"/>
  <c r="K32" i="1"/>
  <c r="G32" i="1"/>
  <c r="T32" i="1" s="1"/>
  <c r="R25" i="1"/>
  <c r="R27" i="1" s="1"/>
  <c r="S25" i="1"/>
  <c r="S27" i="1" s="1"/>
  <c r="T25" i="1"/>
  <c r="R26" i="1"/>
  <c r="S26" i="1"/>
  <c r="T26" i="1"/>
  <c r="S24" i="1"/>
  <c r="T24" i="1"/>
  <c r="R24" i="1"/>
  <c r="U24" i="1" s="1"/>
  <c r="U26" i="1"/>
  <c r="T27" i="1"/>
  <c r="K25" i="1"/>
  <c r="L25" i="1"/>
  <c r="L27" i="1" s="1"/>
  <c r="M25" i="1"/>
  <c r="K26" i="1"/>
  <c r="N26" i="1" s="1"/>
  <c r="L26" i="1"/>
  <c r="M26" i="1"/>
  <c r="L24" i="1"/>
  <c r="M24" i="1"/>
  <c r="K24" i="1"/>
  <c r="K27" i="1"/>
  <c r="G27" i="1"/>
  <c r="M27" i="1"/>
  <c r="N25" i="1"/>
  <c r="G25" i="1"/>
  <c r="G26" i="1"/>
  <c r="G24" i="1"/>
  <c r="E27" i="1"/>
  <c r="F27" i="1"/>
  <c r="D27" i="1"/>
  <c r="F13" i="2"/>
  <c r="G13" i="2"/>
  <c r="E15" i="2"/>
  <c r="F14" i="2" s="1"/>
  <c r="L5" i="2"/>
  <c r="K5" i="2"/>
  <c r="J5" i="2"/>
  <c r="K8" i="1"/>
  <c r="L8" i="1"/>
  <c r="J8" i="1"/>
  <c r="K7" i="1"/>
  <c r="L7" i="1"/>
  <c r="J7" i="1"/>
  <c r="K6" i="1"/>
  <c r="L6" i="1"/>
  <c r="J6" i="1"/>
  <c r="L5" i="1"/>
  <c r="K5" i="1"/>
  <c r="J5" i="1"/>
  <c r="N42" i="1" l="1"/>
  <c r="L43" i="1"/>
  <c r="R42" i="1"/>
  <c r="T42" i="1"/>
  <c r="R41" i="1"/>
  <c r="U41" i="1" s="1"/>
  <c r="T43" i="1"/>
  <c r="N41" i="1"/>
  <c r="N40" i="1"/>
  <c r="R40" i="1"/>
  <c r="S40" i="1"/>
  <c r="S43" i="1" s="1"/>
  <c r="G43" i="1"/>
  <c r="M35" i="1"/>
  <c r="L35" i="1"/>
  <c r="R34" i="1"/>
  <c r="K35" i="1"/>
  <c r="S34" i="1"/>
  <c r="U33" i="1"/>
  <c r="T35" i="1"/>
  <c r="N33" i="1"/>
  <c r="N32" i="1"/>
  <c r="R32" i="1"/>
  <c r="S32" i="1"/>
  <c r="S35" i="1" s="1"/>
  <c r="G35" i="1"/>
  <c r="U25" i="1"/>
  <c r="N24" i="1"/>
  <c r="K6" i="2"/>
  <c r="K7" i="2" s="1"/>
  <c r="F8" i="2"/>
  <c r="G8" i="2" s="1"/>
  <c r="F9" i="2"/>
  <c r="G9" i="2" s="1"/>
  <c r="F10" i="2"/>
  <c r="G10" i="2" s="1"/>
  <c r="F7" i="2"/>
  <c r="G7" i="2" s="1"/>
  <c r="F11" i="2"/>
  <c r="G11" i="2" s="1"/>
  <c r="F5" i="2"/>
  <c r="F6" i="2"/>
  <c r="F12" i="2"/>
  <c r="G12" i="2" s="1"/>
  <c r="L6" i="2"/>
  <c r="L7" i="2" s="1"/>
  <c r="L8" i="2" s="1"/>
  <c r="J6" i="2"/>
  <c r="J7" i="2" s="1"/>
  <c r="G7" i="1"/>
  <c r="G8" i="1"/>
  <c r="G9" i="1"/>
  <c r="G10" i="1"/>
  <c r="G11" i="1"/>
  <c r="G12" i="1"/>
  <c r="F6" i="1"/>
  <c r="F7" i="1"/>
  <c r="F8" i="1"/>
  <c r="F9" i="1"/>
  <c r="F10" i="1"/>
  <c r="F11" i="1"/>
  <c r="F12" i="1"/>
  <c r="F13" i="1"/>
  <c r="F14" i="1"/>
  <c r="F5" i="1"/>
  <c r="E15" i="1"/>
  <c r="U42" i="1" l="1"/>
  <c r="R43" i="1"/>
  <c r="U40" i="1"/>
  <c r="U34" i="1"/>
  <c r="R35" i="1"/>
  <c r="U32" i="1"/>
  <c r="J8" i="2"/>
</calcChain>
</file>

<file path=xl/sharedStrings.xml><?xml version="1.0" encoding="utf-8"?>
<sst xmlns="http://schemas.openxmlformats.org/spreadsheetml/2006/main" count="120" uniqueCount="21">
  <si>
    <t>Anzahl</t>
  </si>
  <si>
    <t>Qualität</t>
  </si>
  <si>
    <t>Summe</t>
  </si>
  <si>
    <t>relativer Anteil</t>
  </si>
  <si>
    <t>Inverse Gewichtung</t>
  </si>
  <si>
    <t>Kat 0</t>
  </si>
  <si>
    <t>Kat 1</t>
  </si>
  <si>
    <t>Kat 2</t>
  </si>
  <si>
    <t>Kat 3</t>
  </si>
  <si>
    <t xml:space="preserve">bad </t>
  </si>
  <si>
    <t>medium</t>
  </si>
  <si>
    <t>good</t>
  </si>
  <si>
    <t>real</t>
  </si>
  <si>
    <t>predicted</t>
  </si>
  <si>
    <t>batch = 10</t>
  </si>
  <si>
    <t>epochs = 500</t>
  </si>
  <si>
    <t>lr = 0.0001</t>
  </si>
  <si>
    <t>batch = 1</t>
  </si>
  <si>
    <t>epochs = 1000</t>
  </si>
  <si>
    <t>batch = 3</t>
  </si>
  <si>
    <t>Richtigkeit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</si>
</sst>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164" fontId="1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W43"/>
  <sheetViews>
    <sheetView workbookViewId="0">
      <selection activeCell="K8" sqref="K8"/>
    </sheetView>
  </sheetViews>
  <sheetFormatPr baseColWidth="10" defaultColWidth="9.23046875" defaultRowHeight="14.6" x14ac:dyDescent="0.4"/>
  <cols>
    <col min="1" max="1" width="18.23046875" customWidth="1"/>
    <col min="6" max="6" width="13" bestFit="1" customWidth="1"/>
  </cols>
  <sheetData>
    <row r="4" spans="4:13" x14ac:dyDescent="0.4">
      <c r="D4" t="s">
        <v>1</v>
      </c>
      <c r="E4" t="s">
        <v>0</v>
      </c>
      <c r="F4" t="s">
        <v>3</v>
      </c>
      <c r="G4" t="s">
        <v>4</v>
      </c>
      <c r="J4" t="s">
        <v>5</v>
      </c>
      <c r="K4" t="s">
        <v>6</v>
      </c>
      <c r="L4" t="s">
        <v>7</v>
      </c>
      <c r="M4" t="s">
        <v>8</v>
      </c>
    </row>
    <row r="5" spans="4:13" x14ac:dyDescent="0.4">
      <c r="D5">
        <v>1</v>
      </c>
      <c r="E5">
        <v>0</v>
      </c>
      <c r="F5" s="1">
        <f>E5/$E$15</f>
        <v>0</v>
      </c>
      <c r="J5">
        <f>SUM(E7:E9)</f>
        <v>744</v>
      </c>
      <c r="K5">
        <f>SUM(E10)</f>
        <v>638</v>
      </c>
      <c r="L5">
        <f>SUM(E11:E12)</f>
        <v>217</v>
      </c>
    </row>
    <row r="6" spans="4:13" x14ac:dyDescent="0.4">
      <c r="D6">
        <v>2</v>
      </c>
      <c r="E6">
        <v>0</v>
      </c>
      <c r="F6" s="1">
        <f t="shared" ref="F6:F14" si="0">E6/$E$15</f>
        <v>0</v>
      </c>
      <c r="J6" s="1">
        <f>J5/$E$15</f>
        <v>0.46529080675422141</v>
      </c>
      <c r="K6" s="1">
        <f t="shared" ref="K6:L6" si="1">K5/$E$15</f>
        <v>0.39899937460913071</v>
      </c>
      <c r="L6" s="1">
        <f t="shared" si="1"/>
        <v>0.13570981863664791</v>
      </c>
      <c r="M6" s="1"/>
    </row>
    <row r="7" spans="4:13" x14ac:dyDescent="0.4">
      <c r="D7">
        <v>3</v>
      </c>
      <c r="E7">
        <v>10</v>
      </c>
      <c r="F7" s="1">
        <f t="shared" si="0"/>
        <v>6.2539086929330832E-3</v>
      </c>
      <c r="G7">
        <f t="shared" ref="G7:G12" si="2">F7^-1</f>
        <v>159.9</v>
      </c>
      <c r="J7">
        <f>1/J6</f>
        <v>2.1491935483870965</v>
      </c>
      <c r="K7">
        <f t="shared" ref="K7:L7" si="3">1/K6</f>
        <v>2.5062695924764888</v>
      </c>
      <c r="L7">
        <f t="shared" si="3"/>
        <v>7.3686635944700454</v>
      </c>
    </row>
    <row r="8" spans="4:13" x14ac:dyDescent="0.4">
      <c r="D8">
        <v>4</v>
      </c>
      <c r="E8">
        <v>53</v>
      </c>
      <c r="F8" s="1">
        <f t="shared" si="0"/>
        <v>3.3145716072545343E-2</v>
      </c>
      <c r="G8">
        <f t="shared" si="2"/>
        <v>30.169811320754715</v>
      </c>
      <c r="J8">
        <f>J7/MIN($J$7:$L$7)</f>
        <v>1</v>
      </c>
      <c r="K8">
        <f t="shared" ref="K8:L8" si="4">K7/MIN($J$7:$L$7)</f>
        <v>1.1661442006269593</v>
      </c>
      <c r="L8">
        <f t="shared" si="4"/>
        <v>3.4285714285714288</v>
      </c>
    </row>
    <row r="9" spans="4:13" x14ac:dyDescent="0.4">
      <c r="D9">
        <v>5</v>
      </c>
      <c r="E9">
        <v>681</v>
      </c>
      <c r="F9" s="1">
        <f t="shared" si="0"/>
        <v>0.42589118198874298</v>
      </c>
      <c r="G9">
        <f t="shared" si="2"/>
        <v>2.3480176211453743</v>
      </c>
    </row>
    <row r="10" spans="4:13" x14ac:dyDescent="0.4">
      <c r="D10">
        <v>6</v>
      </c>
      <c r="E10">
        <v>638</v>
      </c>
      <c r="F10" s="1">
        <f t="shared" si="0"/>
        <v>0.39899937460913071</v>
      </c>
      <c r="G10">
        <f t="shared" si="2"/>
        <v>2.5062695924764888</v>
      </c>
    </row>
    <row r="11" spans="4:13" x14ac:dyDescent="0.4">
      <c r="D11">
        <v>7</v>
      </c>
      <c r="E11">
        <v>199</v>
      </c>
      <c r="F11" s="1">
        <f t="shared" si="0"/>
        <v>0.12445278298936835</v>
      </c>
      <c r="G11">
        <f t="shared" si="2"/>
        <v>8.0351758793969861</v>
      </c>
    </row>
    <row r="12" spans="4:13" x14ac:dyDescent="0.4">
      <c r="D12">
        <v>8</v>
      </c>
      <c r="E12">
        <v>18</v>
      </c>
      <c r="F12" s="1">
        <f t="shared" si="0"/>
        <v>1.125703564727955E-2</v>
      </c>
      <c r="G12">
        <f t="shared" si="2"/>
        <v>88.833333333333329</v>
      </c>
    </row>
    <row r="13" spans="4:13" x14ac:dyDescent="0.4">
      <c r="D13">
        <v>9</v>
      </c>
      <c r="E13">
        <v>0</v>
      </c>
      <c r="F13" s="1">
        <f t="shared" si="0"/>
        <v>0</v>
      </c>
    </row>
    <row r="14" spans="4:13" x14ac:dyDescent="0.4">
      <c r="D14">
        <v>10</v>
      </c>
      <c r="E14">
        <v>0</v>
      </c>
      <c r="F14" s="1">
        <f t="shared" si="0"/>
        <v>0</v>
      </c>
    </row>
    <row r="15" spans="4:13" x14ac:dyDescent="0.4">
      <c r="D15" t="s">
        <v>2</v>
      </c>
      <c r="E15">
        <f>SUM(E5:E14)</f>
        <v>1599</v>
      </c>
    </row>
    <row r="22" spans="1:23" x14ac:dyDescent="0.4">
      <c r="D22" s="4" t="s">
        <v>13</v>
      </c>
      <c r="E22" s="4"/>
      <c r="F22" s="4"/>
      <c r="K22" s="4" t="s">
        <v>13</v>
      </c>
      <c r="L22" s="4"/>
      <c r="M22" s="4"/>
      <c r="R22" s="4" t="s">
        <v>13</v>
      </c>
      <c r="S22" s="4"/>
      <c r="T22" s="4"/>
    </row>
    <row r="23" spans="1:23" x14ac:dyDescent="0.4">
      <c r="D23" t="s">
        <v>9</v>
      </c>
      <c r="E23" t="s">
        <v>10</v>
      </c>
      <c r="F23" t="s">
        <v>11</v>
      </c>
      <c r="G23" t="s">
        <v>2</v>
      </c>
      <c r="K23" t="s">
        <v>9</v>
      </c>
      <c r="L23" t="s">
        <v>10</v>
      </c>
      <c r="M23" t="s">
        <v>11</v>
      </c>
      <c r="N23" t="s">
        <v>2</v>
      </c>
      <c r="R23" t="s">
        <v>9</v>
      </c>
      <c r="S23" t="s">
        <v>10</v>
      </c>
      <c r="T23" t="s">
        <v>11</v>
      </c>
      <c r="U23" t="s">
        <v>2</v>
      </c>
      <c r="W23" t="s">
        <v>20</v>
      </c>
    </row>
    <row r="24" spans="1:23" x14ac:dyDescent="0.4">
      <c r="A24" t="s">
        <v>16</v>
      </c>
      <c r="B24" s="5" t="s">
        <v>12</v>
      </c>
      <c r="C24" t="s">
        <v>9</v>
      </c>
      <c r="D24">
        <v>174</v>
      </c>
      <c r="E24">
        <v>63</v>
      </c>
      <c r="F24">
        <v>13</v>
      </c>
      <c r="G24">
        <f>SUM(D24:F24)</f>
        <v>250</v>
      </c>
      <c r="I24" s="5" t="s">
        <v>12</v>
      </c>
      <c r="J24" t="s">
        <v>9</v>
      </c>
      <c r="K24" s="2">
        <f>D24/$G$27</f>
        <v>0.25072046109510088</v>
      </c>
      <c r="L24" s="2">
        <f t="shared" ref="L24:M24" si="5">E24/$G$27</f>
        <v>9.077809798270893E-2</v>
      </c>
      <c r="M24" s="2">
        <f t="shared" si="5"/>
        <v>1.8731988472622477E-2</v>
      </c>
      <c r="N24" s="2">
        <f>SUM(K24:M24)</f>
        <v>0.36023054755043227</v>
      </c>
      <c r="P24" s="5" t="s">
        <v>12</v>
      </c>
      <c r="Q24" t="s">
        <v>9</v>
      </c>
      <c r="R24" s="2">
        <f>D24/$G24</f>
        <v>0.69599999999999995</v>
      </c>
      <c r="S24" s="2">
        <f t="shared" ref="S24:T24" si="6">E24/$G24</f>
        <v>0.252</v>
      </c>
      <c r="T24" s="2">
        <f t="shared" si="6"/>
        <v>5.1999999999999998E-2</v>
      </c>
      <c r="U24" s="2">
        <f>SUM(R24:T24)</f>
        <v>1</v>
      </c>
      <c r="W24" s="3">
        <f>(D24+E25+F26)/G27</f>
        <v>0.62824207492795392</v>
      </c>
    </row>
    <row r="25" spans="1:23" x14ac:dyDescent="0.4">
      <c r="A25" t="s">
        <v>14</v>
      </c>
      <c r="B25" s="5"/>
      <c r="C25" t="s">
        <v>10</v>
      </c>
      <c r="D25">
        <v>86</v>
      </c>
      <c r="E25">
        <v>171</v>
      </c>
      <c r="F25">
        <v>65</v>
      </c>
      <c r="G25">
        <f t="shared" ref="G25:G26" si="7">SUM(D25:F25)</f>
        <v>322</v>
      </c>
      <c r="I25" s="5"/>
      <c r="J25" t="s">
        <v>10</v>
      </c>
      <c r="K25" s="2">
        <f t="shared" ref="K25:K26" si="8">D25/$G$27</f>
        <v>0.1239193083573487</v>
      </c>
      <c r="L25" s="2">
        <f t="shared" ref="L25:L26" si="9">E25/$G$27</f>
        <v>0.24639769452449567</v>
      </c>
      <c r="M25" s="2">
        <f t="shared" ref="M25:M26" si="10">F25/$G$27</f>
        <v>9.3659942363112397E-2</v>
      </c>
      <c r="N25" s="2">
        <f t="shared" ref="N25:N26" si="11">SUM(K25:M25)</f>
        <v>0.46397694524495681</v>
      </c>
      <c r="P25" s="5"/>
      <c r="Q25" t="s">
        <v>10</v>
      </c>
      <c r="R25" s="2">
        <f t="shared" ref="R25:R26" si="12">D25/$G25</f>
        <v>0.26708074534161491</v>
      </c>
      <c r="S25" s="2">
        <f t="shared" ref="S25:S26" si="13">E25/$G25</f>
        <v>0.53105590062111796</v>
      </c>
      <c r="T25" s="2">
        <f t="shared" ref="T25:T26" si="14">F25/$G25</f>
        <v>0.20186335403726707</v>
      </c>
      <c r="U25" s="2">
        <f t="shared" ref="U25:U26" si="15">SUM(R25:T25)</f>
        <v>0.99999999999999989</v>
      </c>
    </row>
    <row r="26" spans="1:23" x14ac:dyDescent="0.4">
      <c r="A26" t="s">
        <v>15</v>
      </c>
      <c r="B26" s="5"/>
      <c r="C26" t="s">
        <v>11</v>
      </c>
      <c r="D26">
        <v>9</v>
      </c>
      <c r="E26">
        <v>22</v>
      </c>
      <c r="F26">
        <v>91</v>
      </c>
      <c r="G26">
        <f t="shared" si="7"/>
        <v>122</v>
      </c>
      <c r="I26" s="5"/>
      <c r="J26" t="s">
        <v>11</v>
      </c>
      <c r="K26" s="2">
        <f t="shared" si="8"/>
        <v>1.2968299711815562E-2</v>
      </c>
      <c r="L26" s="2">
        <f t="shared" si="9"/>
        <v>3.1700288184438041E-2</v>
      </c>
      <c r="M26" s="2">
        <f t="shared" si="10"/>
        <v>0.13112391930835735</v>
      </c>
      <c r="N26" s="2">
        <f t="shared" si="11"/>
        <v>0.17579250720461095</v>
      </c>
      <c r="P26" s="5"/>
      <c r="Q26" t="s">
        <v>11</v>
      </c>
      <c r="R26" s="2">
        <f t="shared" si="12"/>
        <v>7.3770491803278687E-2</v>
      </c>
      <c r="S26" s="2">
        <f t="shared" si="13"/>
        <v>0.18032786885245902</v>
      </c>
      <c r="T26" s="2">
        <f t="shared" si="14"/>
        <v>0.74590163934426235</v>
      </c>
      <c r="U26" s="2">
        <f t="shared" si="15"/>
        <v>1</v>
      </c>
    </row>
    <row r="27" spans="1:23" x14ac:dyDescent="0.4">
      <c r="C27" t="s">
        <v>2</v>
      </c>
      <c r="D27">
        <f>SUM(D24:D26)</f>
        <v>269</v>
      </c>
      <c r="E27">
        <f t="shared" ref="E27:F27" si="16">SUM(E24:E26)</f>
        <v>256</v>
      </c>
      <c r="F27">
        <f t="shared" si="16"/>
        <v>169</v>
      </c>
      <c r="G27">
        <f>SUM(G24:G26)</f>
        <v>694</v>
      </c>
      <c r="J27" t="s">
        <v>2</v>
      </c>
      <c r="K27" s="2">
        <f>SUM(K24:K26)</f>
        <v>0.38760806916426516</v>
      </c>
      <c r="L27" s="2">
        <f t="shared" ref="L27" si="17">SUM(L24:L26)</f>
        <v>0.36887608069164263</v>
      </c>
      <c r="M27" s="2">
        <f t="shared" ref="M27" si="18">SUM(M24:M26)</f>
        <v>0.24351585014409222</v>
      </c>
      <c r="N27" s="2"/>
      <c r="Q27" t="s">
        <v>2</v>
      </c>
      <c r="R27" s="2">
        <f>SUM(R24:R26)</f>
        <v>1.0368512371448935</v>
      </c>
      <c r="S27" s="2">
        <f t="shared" ref="S27" si="19">SUM(S24:S26)</f>
        <v>0.96338376947357696</v>
      </c>
      <c r="T27" s="2">
        <f t="shared" ref="T27" si="20">SUM(T24:T26)</f>
        <v>0.99976499338152935</v>
      </c>
      <c r="U27" s="2"/>
    </row>
    <row r="30" spans="1:23" x14ac:dyDescent="0.4">
      <c r="D30" s="4" t="s">
        <v>13</v>
      </c>
      <c r="E30" s="4"/>
      <c r="F30" s="4"/>
      <c r="K30" s="4" t="s">
        <v>13</v>
      </c>
      <c r="L30" s="4"/>
      <c r="M30" s="4"/>
      <c r="R30" s="4" t="s">
        <v>13</v>
      </c>
      <c r="S30" s="4"/>
      <c r="T30" s="4"/>
    </row>
    <row r="31" spans="1:23" x14ac:dyDescent="0.4">
      <c r="A31" t="s">
        <v>16</v>
      </c>
      <c r="D31" t="s">
        <v>9</v>
      </c>
      <c r="E31" t="s">
        <v>10</v>
      </c>
      <c r="F31" t="s">
        <v>11</v>
      </c>
      <c r="G31" t="s">
        <v>2</v>
      </c>
      <c r="K31" t="s">
        <v>9</v>
      </c>
      <c r="L31" t="s">
        <v>10</v>
      </c>
      <c r="M31" t="s">
        <v>11</v>
      </c>
      <c r="N31" t="s">
        <v>2</v>
      </c>
      <c r="R31" t="s">
        <v>9</v>
      </c>
      <c r="S31" t="s">
        <v>10</v>
      </c>
      <c r="T31" t="s">
        <v>11</v>
      </c>
      <c r="U31" t="s">
        <v>2</v>
      </c>
      <c r="W31" t="s">
        <v>20</v>
      </c>
    </row>
    <row r="32" spans="1:23" x14ac:dyDescent="0.4">
      <c r="A32" t="s">
        <v>17</v>
      </c>
      <c r="B32" s="5" t="s">
        <v>12</v>
      </c>
      <c r="C32" t="s">
        <v>9</v>
      </c>
      <c r="D32">
        <v>197</v>
      </c>
      <c r="E32">
        <v>67</v>
      </c>
      <c r="F32">
        <v>18</v>
      </c>
      <c r="G32">
        <f>SUM(D32:F32)</f>
        <v>282</v>
      </c>
      <c r="I32" s="5" t="s">
        <v>12</v>
      </c>
      <c r="J32" t="s">
        <v>9</v>
      </c>
      <c r="K32" s="2">
        <f>D32/$G$27</f>
        <v>0.28386167146974062</v>
      </c>
      <c r="L32" s="2">
        <f t="shared" ref="L32:L34" si="21">E32/$G$27</f>
        <v>9.6541786743515851E-2</v>
      </c>
      <c r="M32" s="2">
        <f t="shared" ref="M32:M34" si="22">F32/$G$27</f>
        <v>2.5936599423631124E-2</v>
      </c>
      <c r="N32" s="2">
        <f>SUM(K32:M32)</f>
        <v>0.40634005763688763</v>
      </c>
      <c r="P32" s="5" t="s">
        <v>12</v>
      </c>
      <c r="Q32" t="s">
        <v>9</v>
      </c>
      <c r="R32" s="2">
        <f>D32/$G32</f>
        <v>0.6985815602836879</v>
      </c>
      <c r="S32" s="2">
        <f t="shared" ref="S32:S34" si="23">E32/$G32</f>
        <v>0.23758865248226951</v>
      </c>
      <c r="T32" s="2">
        <f t="shared" ref="T32:T34" si="24">F32/$G32</f>
        <v>6.3829787234042548E-2</v>
      </c>
      <c r="U32" s="2">
        <f>SUM(R32:T32)</f>
        <v>1</v>
      </c>
      <c r="W32" s="3">
        <f>(D32+E33+F34)/G35</f>
        <v>0.61836441893830707</v>
      </c>
    </row>
    <row r="33" spans="1:23" x14ac:dyDescent="0.4">
      <c r="A33" t="s">
        <v>18</v>
      </c>
      <c r="B33" s="5"/>
      <c r="C33" t="s">
        <v>10</v>
      </c>
      <c r="D33">
        <v>83</v>
      </c>
      <c r="E33">
        <v>152</v>
      </c>
      <c r="F33">
        <v>60</v>
      </c>
      <c r="G33">
        <f t="shared" ref="G33:G34" si="25">SUM(D33:F33)</f>
        <v>295</v>
      </c>
      <c r="I33" s="5"/>
      <c r="J33" t="s">
        <v>10</v>
      </c>
      <c r="K33" s="2">
        <f t="shared" ref="K33:K34" si="26">D33/$G$27</f>
        <v>0.11959654178674352</v>
      </c>
      <c r="L33" s="2">
        <f t="shared" si="21"/>
        <v>0.21902017291066284</v>
      </c>
      <c r="M33" s="2">
        <f t="shared" si="22"/>
        <v>8.645533141210375E-2</v>
      </c>
      <c r="N33" s="2">
        <f t="shared" ref="N33:N34" si="27">SUM(K33:M33)</f>
        <v>0.4250720461095101</v>
      </c>
      <c r="P33" s="5"/>
      <c r="Q33" t="s">
        <v>10</v>
      </c>
      <c r="R33" s="2">
        <f t="shared" ref="R33:R34" si="28">D33/$G33</f>
        <v>0.28135593220338984</v>
      </c>
      <c r="S33" s="2">
        <f t="shared" si="23"/>
        <v>0.51525423728813557</v>
      </c>
      <c r="T33" s="2">
        <f t="shared" si="24"/>
        <v>0.20338983050847459</v>
      </c>
      <c r="U33" s="2">
        <f t="shared" ref="U33:U34" si="29">SUM(R33:T33)</f>
        <v>1</v>
      </c>
    </row>
    <row r="34" spans="1:23" x14ac:dyDescent="0.4">
      <c r="B34" s="5"/>
      <c r="C34" t="s">
        <v>11</v>
      </c>
      <c r="D34">
        <v>8</v>
      </c>
      <c r="E34">
        <v>30</v>
      </c>
      <c r="F34">
        <v>82</v>
      </c>
      <c r="G34">
        <f t="shared" si="25"/>
        <v>120</v>
      </c>
      <c r="I34" s="5"/>
      <c r="J34" t="s">
        <v>11</v>
      </c>
      <c r="K34" s="2">
        <f t="shared" si="26"/>
        <v>1.1527377521613832E-2</v>
      </c>
      <c r="L34" s="2">
        <f t="shared" si="21"/>
        <v>4.3227665706051875E-2</v>
      </c>
      <c r="M34" s="2">
        <f t="shared" si="22"/>
        <v>0.11815561959654179</v>
      </c>
      <c r="N34" s="2">
        <f t="shared" si="27"/>
        <v>0.1729106628242075</v>
      </c>
      <c r="P34" s="5"/>
      <c r="Q34" t="s">
        <v>11</v>
      </c>
      <c r="R34" s="2">
        <f t="shared" si="28"/>
        <v>6.6666666666666666E-2</v>
      </c>
      <c r="S34" s="2">
        <f t="shared" si="23"/>
        <v>0.25</v>
      </c>
      <c r="T34" s="2">
        <f t="shared" si="24"/>
        <v>0.68333333333333335</v>
      </c>
      <c r="U34" s="2">
        <f t="shared" si="29"/>
        <v>1</v>
      </c>
    </row>
    <row r="35" spans="1:23" x14ac:dyDescent="0.4">
      <c r="C35" t="s">
        <v>2</v>
      </c>
      <c r="D35">
        <f>SUM(D32:D34)</f>
        <v>288</v>
      </c>
      <c r="E35">
        <f t="shared" ref="E35" si="30">SUM(E32:E34)</f>
        <v>249</v>
      </c>
      <c r="F35">
        <f t="shared" ref="F35" si="31">SUM(F32:F34)</f>
        <v>160</v>
      </c>
      <c r="G35">
        <f>SUM(G32:G34)</f>
        <v>697</v>
      </c>
      <c r="J35" t="s">
        <v>2</v>
      </c>
      <c r="K35" s="2">
        <f>SUM(K32:K34)</f>
        <v>0.41498559077809793</v>
      </c>
      <c r="L35" s="2">
        <f t="shared" ref="L35" si="32">SUM(L32:L34)</f>
        <v>0.35878962536023051</v>
      </c>
      <c r="M35" s="2">
        <f t="shared" ref="M35" si="33">SUM(M32:M34)</f>
        <v>0.23054755043227665</v>
      </c>
      <c r="N35" s="2"/>
      <c r="Q35" t="s">
        <v>2</v>
      </c>
      <c r="R35" s="2">
        <f>SUM(R32:R34)</f>
        <v>1.0466041591537445</v>
      </c>
      <c r="S35" s="2">
        <f t="shared" ref="S35" si="34">SUM(S32:S34)</f>
        <v>1.0028428897704051</v>
      </c>
      <c r="T35" s="2">
        <f t="shared" ref="T35" si="35">SUM(T32:T34)</f>
        <v>0.95055295107585047</v>
      </c>
      <c r="U35" s="2"/>
    </row>
    <row r="38" spans="1:23" x14ac:dyDescent="0.4">
      <c r="D38" s="4" t="s">
        <v>13</v>
      </c>
      <c r="E38" s="4"/>
      <c r="F38" s="4"/>
      <c r="K38" s="4" t="s">
        <v>13</v>
      </c>
      <c r="L38" s="4"/>
      <c r="M38" s="4"/>
      <c r="R38" s="4" t="s">
        <v>13</v>
      </c>
      <c r="S38" s="4"/>
      <c r="T38" s="4"/>
    </row>
    <row r="39" spans="1:23" x14ac:dyDescent="0.4">
      <c r="A39" t="s">
        <v>16</v>
      </c>
      <c r="D39" t="s">
        <v>9</v>
      </c>
      <c r="E39" t="s">
        <v>10</v>
      </c>
      <c r="F39" t="s">
        <v>11</v>
      </c>
      <c r="G39" t="s">
        <v>2</v>
      </c>
      <c r="K39" t="s">
        <v>9</v>
      </c>
      <c r="L39" t="s">
        <v>10</v>
      </c>
      <c r="M39" t="s">
        <v>11</v>
      </c>
      <c r="N39" t="s">
        <v>2</v>
      </c>
      <c r="R39" t="s">
        <v>9</v>
      </c>
      <c r="S39" t="s">
        <v>10</v>
      </c>
      <c r="T39" t="s">
        <v>11</v>
      </c>
      <c r="U39" t="s">
        <v>2</v>
      </c>
      <c r="W39" t="s">
        <v>20</v>
      </c>
    </row>
    <row r="40" spans="1:23" x14ac:dyDescent="0.4">
      <c r="A40" t="s">
        <v>19</v>
      </c>
      <c r="B40" s="5" t="s">
        <v>12</v>
      </c>
      <c r="C40" t="s">
        <v>9</v>
      </c>
      <c r="D40">
        <v>159</v>
      </c>
      <c r="E40">
        <v>71</v>
      </c>
      <c r="F40">
        <v>14</v>
      </c>
      <c r="G40">
        <f>SUM(D40:F40)</f>
        <v>244</v>
      </c>
      <c r="I40" s="5" t="s">
        <v>12</v>
      </c>
      <c r="J40" t="s">
        <v>9</v>
      </c>
      <c r="K40" s="2">
        <f>D40/$G$27</f>
        <v>0.22910662824207492</v>
      </c>
      <c r="L40" s="2">
        <f t="shared" ref="L40:L42" si="36">E40/$G$27</f>
        <v>0.10230547550432277</v>
      </c>
      <c r="M40" s="2">
        <f t="shared" ref="M40:M42" si="37">F40/$G$27</f>
        <v>2.0172910662824207E-2</v>
      </c>
      <c r="N40" s="2">
        <f>SUM(K40:M40)</f>
        <v>0.35158501440922191</v>
      </c>
      <c r="P40" s="5" t="s">
        <v>12</v>
      </c>
      <c r="Q40" t="s">
        <v>9</v>
      </c>
      <c r="R40" s="2">
        <f>D40/$G40</f>
        <v>0.65163934426229508</v>
      </c>
      <c r="S40" s="2">
        <f t="shared" ref="S40:S42" si="38">E40/$G40</f>
        <v>0.29098360655737704</v>
      </c>
      <c r="T40" s="2">
        <f t="shared" ref="T40:T42" si="39">F40/$G40</f>
        <v>5.737704918032787E-2</v>
      </c>
      <c r="U40" s="2">
        <f>SUM(R40:T40)</f>
        <v>1</v>
      </c>
      <c r="W40" s="3">
        <f>(D40+E41+F42)/G43</f>
        <v>0.63127690100430411</v>
      </c>
    </row>
    <row r="41" spans="1:23" x14ac:dyDescent="0.4">
      <c r="A41" t="s">
        <v>18</v>
      </c>
      <c r="B41" s="5"/>
      <c r="C41" t="s">
        <v>10</v>
      </c>
      <c r="D41">
        <v>58</v>
      </c>
      <c r="E41">
        <v>186</v>
      </c>
      <c r="F41">
        <v>70</v>
      </c>
      <c r="G41">
        <f t="shared" ref="G41:G42" si="40">SUM(D41:F41)</f>
        <v>314</v>
      </c>
      <c r="I41" s="5"/>
      <c r="J41" t="s">
        <v>10</v>
      </c>
      <c r="K41" s="2">
        <f t="shared" ref="K41:K42" si="41">D41/$G$27</f>
        <v>8.3573487031700283E-2</v>
      </c>
      <c r="L41" s="2">
        <f t="shared" si="36"/>
        <v>0.2680115273775216</v>
      </c>
      <c r="M41" s="2">
        <f t="shared" si="37"/>
        <v>0.10086455331412104</v>
      </c>
      <c r="N41" s="2">
        <f t="shared" ref="N41:N42" si="42">SUM(K41:M41)</f>
        <v>0.45244956772334288</v>
      </c>
      <c r="P41" s="5"/>
      <c r="Q41" t="s">
        <v>10</v>
      </c>
      <c r="R41" s="2">
        <f t="shared" ref="R41:R42" si="43">D41/$G41</f>
        <v>0.18471337579617833</v>
      </c>
      <c r="S41" s="2">
        <f t="shared" si="38"/>
        <v>0.59235668789808915</v>
      </c>
      <c r="T41" s="2">
        <f t="shared" si="39"/>
        <v>0.22292993630573249</v>
      </c>
      <c r="U41" s="2">
        <f t="shared" ref="U41:U42" si="44">SUM(R41:T41)</f>
        <v>1</v>
      </c>
    </row>
    <row r="42" spans="1:23" x14ac:dyDescent="0.4">
      <c r="B42" s="5"/>
      <c r="C42" t="s">
        <v>11</v>
      </c>
      <c r="D42">
        <v>6</v>
      </c>
      <c r="E42">
        <v>38</v>
      </c>
      <c r="F42">
        <v>95</v>
      </c>
      <c r="G42">
        <f t="shared" si="40"/>
        <v>139</v>
      </c>
      <c r="I42" s="5"/>
      <c r="J42" t="s">
        <v>11</v>
      </c>
      <c r="K42" s="2">
        <f t="shared" si="41"/>
        <v>8.6455331412103754E-3</v>
      </c>
      <c r="L42" s="2">
        <f t="shared" si="36"/>
        <v>5.4755043227665709E-2</v>
      </c>
      <c r="M42" s="2">
        <f t="shared" si="37"/>
        <v>0.13688760806916425</v>
      </c>
      <c r="N42" s="2">
        <f t="shared" si="42"/>
        <v>0.20028818443804033</v>
      </c>
      <c r="P42" s="5"/>
      <c r="Q42" t="s">
        <v>11</v>
      </c>
      <c r="R42" s="2">
        <f t="shared" si="43"/>
        <v>4.3165467625899283E-2</v>
      </c>
      <c r="S42" s="2">
        <f t="shared" si="38"/>
        <v>0.2733812949640288</v>
      </c>
      <c r="T42" s="2">
        <f t="shared" si="39"/>
        <v>0.68345323741007191</v>
      </c>
      <c r="U42" s="2">
        <f t="shared" si="44"/>
        <v>1</v>
      </c>
    </row>
    <row r="43" spans="1:23" x14ac:dyDescent="0.4">
      <c r="C43" t="s">
        <v>2</v>
      </c>
      <c r="D43">
        <f>SUM(D40:D42)</f>
        <v>223</v>
      </c>
      <c r="E43">
        <f t="shared" ref="E43" si="45">SUM(E40:E42)</f>
        <v>295</v>
      </c>
      <c r="F43">
        <f t="shared" ref="F43" si="46">SUM(F40:F42)</f>
        <v>179</v>
      </c>
      <c r="G43">
        <f>SUM(G40:G42)</f>
        <v>697</v>
      </c>
      <c r="J43" t="s">
        <v>2</v>
      </c>
      <c r="K43" s="2">
        <f>SUM(K40:K42)</f>
        <v>0.32132564841498557</v>
      </c>
      <c r="L43" s="2">
        <f t="shared" ref="L43" si="47">SUM(L40:L42)</f>
        <v>0.4250720461095101</v>
      </c>
      <c r="M43" s="2">
        <f t="shared" ref="M43" si="48">SUM(M40:M42)</f>
        <v>0.25792507204610948</v>
      </c>
      <c r="N43" s="2"/>
      <c r="Q43" t="s">
        <v>2</v>
      </c>
      <c r="R43" s="2">
        <f>SUM(R40:R42)</f>
        <v>0.87951818768437262</v>
      </c>
      <c r="S43" s="2">
        <f t="shared" ref="S43" si="49">SUM(S40:S42)</f>
        <v>1.1567215894194951</v>
      </c>
      <c r="T43" s="2">
        <f t="shared" ref="T43" si="50">SUM(T40:T42)</f>
        <v>0.96376022289613228</v>
      </c>
      <c r="U43" s="2"/>
    </row>
  </sheetData>
  <mergeCells count="18">
    <mergeCell ref="B24:B26"/>
    <mergeCell ref="D22:F22"/>
    <mergeCell ref="K22:M22"/>
    <mergeCell ref="I24:I26"/>
    <mergeCell ref="R22:T22"/>
    <mergeCell ref="P24:P26"/>
    <mergeCell ref="D30:F30"/>
    <mergeCell ref="K30:M30"/>
    <mergeCell ref="R30:T30"/>
    <mergeCell ref="B32:B34"/>
    <mergeCell ref="I32:I34"/>
    <mergeCell ref="P32:P34"/>
    <mergeCell ref="D38:F38"/>
    <mergeCell ref="K38:M38"/>
    <mergeCell ref="R38:T38"/>
    <mergeCell ref="B40:B42"/>
    <mergeCell ref="I40:I42"/>
    <mergeCell ref="P40:P42"/>
  </mergeCells>
  <conditionalFormatting sqref="R24:T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R32:T34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:T42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113AD-6008-4C57-A4A3-129462F2C61B}">
  <dimension ref="D4:M15"/>
  <sheetViews>
    <sheetView tabSelected="1" workbookViewId="0">
      <selection activeCell="I14" sqref="I14"/>
    </sheetView>
  </sheetViews>
  <sheetFormatPr baseColWidth="10" defaultColWidth="9.23046875" defaultRowHeight="14.6" x14ac:dyDescent="0.4"/>
  <cols>
    <col min="6" max="6" width="13" bestFit="1" customWidth="1"/>
  </cols>
  <sheetData>
    <row r="4" spans="4:13" x14ac:dyDescent="0.4">
      <c r="D4" t="s">
        <v>1</v>
      </c>
      <c r="E4" t="s">
        <v>0</v>
      </c>
      <c r="F4" t="s">
        <v>3</v>
      </c>
      <c r="G4" t="s">
        <v>4</v>
      </c>
      <c r="J4" t="s">
        <v>5</v>
      </c>
      <c r="K4" t="s">
        <v>6</v>
      </c>
      <c r="L4" t="s">
        <v>7</v>
      </c>
      <c r="M4" t="s">
        <v>8</v>
      </c>
    </row>
    <row r="5" spans="4:13" x14ac:dyDescent="0.4">
      <c r="D5">
        <v>1</v>
      </c>
      <c r="E5">
        <v>0</v>
      </c>
      <c r="F5" s="1">
        <f>E5/$E$15</f>
        <v>0</v>
      </c>
      <c r="J5">
        <f>SUM(E7:E9)</f>
        <v>2384</v>
      </c>
      <c r="K5">
        <f>SUM(E10)</f>
        <v>2836</v>
      </c>
      <c r="L5">
        <f>SUM(E11:E12)</f>
        <v>1272</v>
      </c>
    </row>
    <row r="6" spans="4:13" x14ac:dyDescent="0.4">
      <c r="D6">
        <v>2</v>
      </c>
      <c r="E6">
        <v>0</v>
      </c>
      <c r="F6" s="1">
        <f t="shared" ref="F6:F14" si="0">E6/$E$15</f>
        <v>0</v>
      </c>
      <c r="J6" s="1">
        <f>J5/$E$15</f>
        <v>0.3669385870401724</v>
      </c>
      <c r="K6" s="1">
        <f t="shared" ref="K6:L6" si="1">K5/$E$15</f>
        <v>0.43650915807295676</v>
      </c>
      <c r="L6" s="1">
        <f t="shared" si="1"/>
        <v>0.19578266892411883</v>
      </c>
      <c r="M6" s="1"/>
    </row>
    <row r="7" spans="4:13" x14ac:dyDescent="0.4">
      <c r="D7">
        <v>3</v>
      </c>
      <c r="E7">
        <v>30</v>
      </c>
      <c r="F7" s="1">
        <f t="shared" si="0"/>
        <v>4.6175157765122364E-3</v>
      </c>
      <c r="G7">
        <f t="shared" ref="G7:G13" si="2">F7^-1</f>
        <v>216.56666666666666</v>
      </c>
      <c r="J7">
        <f>1/J6</f>
        <v>2.725251677852349</v>
      </c>
      <c r="K7">
        <f t="shared" ref="K7:L7" si="3">1/K6</f>
        <v>2.2909026798307477</v>
      </c>
      <c r="L7">
        <f t="shared" si="3"/>
        <v>5.107704402515723</v>
      </c>
    </row>
    <row r="8" spans="4:13" x14ac:dyDescent="0.4">
      <c r="D8">
        <v>4</v>
      </c>
      <c r="E8">
        <v>216</v>
      </c>
      <c r="F8" s="1">
        <f t="shared" si="0"/>
        <v>3.3246113590888103E-2</v>
      </c>
      <c r="G8">
        <f t="shared" si="2"/>
        <v>30.078703703703702</v>
      </c>
      <c r="J8">
        <f>J7/MIN($J$7:$L$7)</f>
        <v>1.1895973154362416</v>
      </c>
      <c r="K8">
        <f>K7/MIN($J$7:$L$7)</f>
        <v>1</v>
      </c>
      <c r="L8">
        <f t="shared" ref="K8:L8" si="4">L7/MIN($J$7:$L$7)</f>
        <v>2.2295597484276728</v>
      </c>
    </row>
    <row r="9" spans="4:13" x14ac:dyDescent="0.4">
      <c r="D9">
        <v>5</v>
      </c>
      <c r="E9">
        <v>2138</v>
      </c>
      <c r="F9" s="1">
        <f t="shared" si="0"/>
        <v>0.32907495767277206</v>
      </c>
      <c r="G9">
        <f t="shared" si="2"/>
        <v>3.0388213283442469</v>
      </c>
    </row>
    <row r="10" spans="4:13" x14ac:dyDescent="0.4">
      <c r="D10">
        <v>6</v>
      </c>
      <c r="E10">
        <v>2836</v>
      </c>
      <c r="F10" s="1">
        <f t="shared" si="0"/>
        <v>0.43650915807295676</v>
      </c>
      <c r="G10">
        <f t="shared" si="2"/>
        <v>2.2909026798307477</v>
      </c>
    </row>
    <row r="11" spans="4:13" x14ac:dyDescent="0.4">
      <c r="D11">
        <v>7</v>
      </c>
      <c r="E11">
        <v>1079</v>
      </c>
      <c r="F11" s="1">
        <f t="shared" si="0"/>
        <v>0.1660766507618901</v>
      </c>
      <c r="G11">
        <f t="shared" si="2"/>
        <v>6.0213160333642266</v>
      </c>
    </row>
    <row r="12" spans="4:13" x14ac:dyDescent="0.4">
      <c r="D12">
        <v>8</v>
      </c>
      <c r="E12">
        <v>193</v>
      </c>
      <c r="F12" s="1">
        <f t="shared" si="0"/>
        <v>2.9706018162228721E-2</v>
      </c>
      <c r="G12">
        <f t="shared" si="2"/>
        <v>33.663212435233163</v>
      </c>
    </row>
    <row r="13" spans="4:13" x14ac:dyDescent="0.4">
      <c r="D13">
        <v>9</v>
      </c>
      <c r="E13">
        <v>5</v>
      </c>
      <c r="F13" s="1">
        <f>E13/$E$15</f>
        <v>7.6958596275203937E-4</v>
      </c>
      <c r="G13">
        <f t="shared" si="2"/>
        <v>1299.4000000000001</v>
      </c>
    </row>
    <row r="14" spans="4:13" x14ac:dyDescent="0.4">
      <c r="D14">
        <v>10</v>
      </c>
      <c r="E14">
        <v>0</v>
      </c>
      <c r="F14" s="1">
        <f t="shared" si="0"/>
        <v>0</v>
      </c>
    </row>
    <row r="15" spans="4:13" x14ac:dyDescent="0.4">
      <c r="D15" t="s">
        <v>2</v>
      </c>
      <c r="E15">
        <f>SUM(E5:E14)</f>
        <v>6497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Rotweine</vt:lpstr>
      <vt:lpstr>alle Weine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Kronsbein</dc:creator>
  <cp:lastModifiedBy>Klaus</cp:lastModifiedBy>
  <dcterms:created xsi:type="dcterms:W3CDTF">2015-06-05T18:19:34Z</dcterms:created>
  <dcterms:modified xsi:type="dcterms:W3CDTF">2020-11-05T13:30:30Z</dcterms:modified>
</cp:coreProperties>
</file>