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Александр\Documents\Саша\Бизнес Анализ\Печи Вигор-3\1.3 Бизнес план (со шкафом, собств. пр-во)\Приложения ТЭО  (собств. пр-во)\"/>
    </mc:Choice>
  </mc:AlternateContent>
  <xr:revisionPtr revIDLastSave="0" documentId="13_ncr:1_{7CC069BF-9F5C-45A3-9281-749EB48B1656}" xr6:coauthVersionLast="47" xr6:coauthVersionMax="47" xr10:uidLastSave="{00000000-0000-0000-0000-000000000000}"/>
  <bookViews>
    <workbookView xWindow="-120" yWindow="-120" windowWidth="29040" windowHeight="15840" tabRatio="789" xr2:uid="{00000000-000D-0000-FFFF-FFFF00000000}"/>
  </bookViews>
  <sheets>
    <sheet name="ТЭО показатели" sheetId="14" r:id="rId1"/>
    <sheet name="для Финмодели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4" l="1"/>
  <c r="D14" i="15" l="1"/>
  <c r="D13" i="15"/>
  <c r="F5" i="15"/>
  <c r="F8" i="15" s="1"/>
  <c r="D5" i="15"/>
  <c r="D8" i="15" s="1"/>
  <c r="F3" i="15"/>
  <c r="F17" i="15" s="1"/>
  <c r="E3" i="15"/>
  <c r="E5" i="15" s="1"/>
  <c r="E8" i="15" l="1"/>
  <c r="E13" i="15"/>
  <c r="D12" i="15"/>
  <c r="D9" i="15"/>
  <c r="F12" i="15"/>
  <c r="F9" i="15"/>
  <c r="F13" i="15"/>
  <c r="E17" i="15"/>
  <c r="D17" i="15" s="1"/>
  <c r="D10" i="15" l="1"/>
  <c r="D11" i="15"/>
  <c r="F10" i="15"/>
  <c r="F11" i="15" s="1"/>
  <c r="D15" i="15" s="1"/>
  <c r="E12" i="15"/>
  <c r="E9" i="15"/>
  <c r="E10" i="15" l="1"/>
  <c r="E11" i="15" s="1"/>
  <c r="H4" i="15" l="1"/>
  <c r="H6" i="15"/>
  <c r="H7" i="15"/>
  <c r="H2" i="15"/>
  <c r="H5" i="15"/>
  <c r="H3" i="15" l="1"/>
  <c r="H15" i="15" s="1"/>
  <c r="H8" i="15"/>
  <c r="H9" i="15" l="1"/>
  <c r="D5" i="14"/>
  <c r="D8" i="14" s="1"/>
  <c r="D12" i="14" s="1"/>
  <c r="F3" i="14"/>
  <c r="E3" i="14"/>
  <c r="H10" i="15" l="1"/>
  <c r="E5" i="14"/>
  <c r="E8" i="14" s="1"/>
  <c r="E17" i="14"/>
  <c r="D17" i="14" s="1"/>
  <c r="F5" i="14"/>
  <c r="F8" i="14" s="1"/>
  <c r="F17" i="14"/>
  <c r="D13" i="14"/>
  <c r="D9" i="14"/>
  <c r="D10" i="14" s="1"/>
  <c r="D11" i="14" s="1"/>
  <c r="E9" i="14" l="1"/>
  <c r="F9" i="14"/>
  <c r="F10" i="14" s="1"/>
  <c r="F11" i="14" s="1"/>
  <c r="D15" i="14" s="1"/>
  <c r="H11" i="15"/>
  <c r="F13" i="14"/>
  <c r="E12" i="14"/>
  <c r="E13" i="14"/>
  <c r="F12" i="14"/>
  <c r="E10" i="14"/>
  <c r="E11" i="14" s="1"/>
</calcChain>
</file>

<file path=xl/sharedStrings.xml><?xml version="1.0" encoding="utf-8"?>
<sst xmlns="http://schemas.openxmlformats.org/spreadsheetml/2006/main" count="81" uniqueCount="32">
  <si>
    <t>Показатель</t>
  </si>
  <si>
    <t>Ед. изм.</t>
  </si>
  <si>
    <t>№</t>
  </si>
  <si>
    <t>шт.</t>
  </si>
  <si>
    <t>руб.</t>
  </si>
  <si>
    <t>Выручка</t>
  </si>
  <si>
    <t xml:space="preserve">1 изделие </t>
  </si>
  <si>
    <t>Месяц</t>
  </si>
  <si>
    <t>Год</t>
  </si>
  <si>
    <t>Выпуск продукции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</si>
  <si>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</si>
  <si>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</si>
  <si>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</si>
  <si>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</si>
  <si>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Прибыль (убыток) от продаж</t>
  </si>
  <si>
    <t>Прибыль (убыток) до налогообложения</t>
  </si>
  <si>
    <t>Налог на прибыль</t>
  </si>
  <si>
    <t>Чистая прибыль (убыток)</t>
  </si>
  <si>
    <t>Рентабельность продаж</t>
  </si>
  <si>
    <t>Рентабельность затрат</t>
  </si>
  <si>
    <t>Производительность труда</t>
  </si>
  <si>
    <t>Трудоемкость</t>
  </si>
  <si>
    <t>руб/час</t>
  </si>
  <si>
    <t>Капитальные вложения</t>
  </si>
  <si>
    <t>мес</t>
  </si>
  <si>
    <t>Срок окупаемости капитальных вложений*</t>
  </si>
  <si>
    <t>* расходы на оборудование и мебель цеха и офиса</t>
  </si>
  <si>
    <t>переменные расходы без ФОТ и ПФ</t>
  </si>
  <si>
    <t>Квартал</t>
  </si>
  <si>
    <t xml:space="preserve">доля переменых затрат </t>
  </si>
  <si>
    <t>чел-час</t>
  </si>
  <si>
    <t xml:space="preserve">Себестоимость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</si>
</sst>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color rgb="FF00B0F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4" fontId="4" fillId="0" borderId="1" xfId="0" applyNumberFormat="1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6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0" fontId="5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0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0" fontId="1" fillId="0" borderId="1" xfId="0" applyFont="1" applyBorder="1"/>
    <xf numFmtId="10" fontId="1" fillId="0" borderId="1" xfId="0" applyNumberFormat="1" applyFont="1" applyBorder="1"/>
    <xf numFmtId="2" fontId="6" fillId="0" borderId="0" xfId="0" applyNumberFormat="1" applyFont="1"/>
    <xf numFmtId="4" fontId="1" fillId="0" borderId="0" xfId="0" applyNumberFormat="1" applyFont="1"/>
    <xf numFmtId="4" fontId="4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EB34-F893-444E-BFC4-8A2EFE86C60C}">
  <sheetPr>
    <tabColor rgb="FF00B050"/>
  </sheetPr>
  <dimension ref="A1:J36"/>
  <sheetViews>
    <sheetView tabSelected="1" workbookViewId="0">
      <selection activeCell="M30" sqref="M30"/>
    </sheetView>
  </sheetViews>
  <sheetFormatPr defaultRowHeight="15" x14ac:dyDescent="0.25"/>
  <cols>
    <col min="1" max="1" width="4.140625" style="2" customWidth="1"/>
    <col min="2" max="2" width="26.5703125" customWidth="1"/>
    <col min="3" max="3" width="10.7109375" style="4" customWidth="1"/>
    <col min="4" max="6" width="15.28515625" customWidth="1"/>
    <col min="7" max="7" width="12.7109375" customWidth="1"/>
    <col min="8" max="8" width="27.5703125" customWidth="1"/>
  </cols>
  <sheetData>
    <row r="1" spans="1:10" s="4" customFormat="1" x14ac:dyDescent="0.25">
      <c r="A1" s="18" t="s">
        <v>2</v>
      </c>
      <c r="B1" s="19" t="s">
        <v>0</v>
      </c>
      <c r="C1" s="19" t="s">
        <v>1</v>
      </c>
      <c r="D1" s="19" t="s">
        <v>6</v>
      </c>
      <c r="E1" s="19" t="s">
        <v>7</v>
      </c>
      <c r="F1" s="19" t="s">
        <v>8</v>
      </c>
      <c r="G1" s="8"/>
      <c r="H1" s="8"/>
      <c r="I1" s="8"/>
      <c r="J1" s="8"/>
    </row>
    <row r="2" spans="1:10" x14ac:dyDescent="0.25">
      <c r="A2" s="18">
        <v>1</v>
      </c>
      <c r="B2" s="20" t="s">
        <v>9</v>
      </c>
      <c r="C2" s="21" t="s">
        <v>3</v>
      </c>
      <c r="D2" s="22">
        <v>1</v>
      </c>
      <c r="E2" s="22">
        <v>5.8867388842832584</v>
      </c>
      <c r="F2" s="22">
        <v>70.640866611399105</v>
      </c>
      <c r="G2" s="3"/>
      <c r="H2" s="3"/>
      <c r="I2" s="3"/>
      <c r="J2" s="3"/>
    </row>
    <row r="3" spans="1:10" x14ac:dyDescent="0.25">
      <c r="A3" s="18">
        <v>2</v>
      </c>
      <c r="B3" s="20" t="s">
        <v>5</v>
      </c>
      <c r="C3" s="21" t="s">
        <v>4</v>
      </c>
      <c r="D3" s="23">
        <v>3690000</v>
      </c>
      <c r="E3" s="6">
        <f>D3*E2</f>
        <v>21722066.483005222</v>
      </c>
      <c r="F3" s="6">
        <f>D3*F2</f>
        <v>260664797.79606271</v>
      </c>
      <c r="G3" s="9"/>
      <c r="H3" s="3"/>
      <c r="I3" s="3"/>
      <c r="J3" s="3"/>
    </row>
    <row r="4" spans="1:10" x14ac:dyDescent="0.25">
      <c r="A4" s="18">
        <v>3</v>
      </c>
      <c r="B4" s="24" t="s">
        <v>31</v>
      </c>
      <c r="C4" s="21" t="s">
        <v>4</v>
      </c>
      <c r="D4" s="5">
        <v>3049848.4516978017</v>
      </c>
      <c r="E4" s="5">
        <v>17953661.471780542</v>
      </c>
      <c r="F4" s="5">
        <v>215443937.66136649</v>
      </c>
      <c r="G4" s="3"/>
      <c r="H4" s="3"/>
      <c r="I4" s="3"/>
      <c r="J4" s="3"/>
    </row>
    <row r="5" spans="1:10" x14ac:dyDescent="0.25">
      <c r="A5" s="18">
        <v>4</v>
      </c>
      <c r="B5" s="20" t="s">
        <v>11</v>
      </c>
      <c r="C5" s="21" t="s">
        <v>4</v>
      </c>
      <c r="D5" s="6">
        <f>D3-D4</f>
        <v>640151.54830219829</v>
      </c>
      <c r="E5" s="6">
        <f>E3-E4</f>
        <v>3768405.0112246796</v>
      </c>
      <c r="F5" s="6">
        <f>F3-F4</f>
        <v>45220860.134696215</v>
      </c>
      <c r="G5" s="1"/>
    </row>
    <row r="6" spans="1:10" x14ac:dyDescent="0.25">
      <c r="A6" s="18">
        <v>5</v>
      </c>
      <c r="B6" s="25" t="s">
        <v>12</v>
      </c>
      <c r="C6" s="18" t="s">
        <v>4</v>
      </c>
      <c r="D6" s="5">
        <v>104499.76612841831</v>
      </c>
      <c r="E6" s="5">
        <v>615162.83666666667</v>
      </c>
      <c r="F6" s="5">
        <v>7381954.04</v>
      </c>
    </row>
    <row r="7" spans="1:10" x14ac:dyDescent="0.25">
      <c r="A7" s="18">
        <v>6</v>
      </c>
      <c r="B7" s="25" t="s">
        <v>13</v>
      </c>
      <c r="C7" s="18" t="s">
        <v>4</v>
      </c>
      <c r="D7" s="5">
        <v>266969.96037357196</v>
      </c>
      <c r="E7" s="5">
        <v>1571582.4466666668</v>
      </c>
      <c r="F7" s="5">
        <v>18858989.359999999</v>
      </c>
    </row>
    <row r="8" spans="1:10" x14ac:dyDescent="0.25">
      <c r="A8" s="18">
        <v>7</v>
      </c>
      <c r="B8" s="20" t="s">
        <v>14</v>
      </c>
      <c r="C8" s="21" t="s">
        <v>4</v>
      </c>
      <c r="D8" s="6">
        <f>D5-D6-D7</f>
        <v>268681.82180020807</v>
      </c>
      <c r="E8" s="6">
        <f>E5-E6-E7</f>
        <v>1581659.727891346</v>
      </c>
      <c r="F8" s="6">
        <f>F5-F6-F7</f>
        <v>18979916.734696217</v>
      </c>
    </row>
    <row r="9" spans="1:10" ht="24" x14ac:dyDescent="0.25">
      <c r="A9" s="18">
        <v>8</v>
      </c>
      <c r="B9" s="7" t="s">
        <v>15</v>
      </c>
      <c r="C9" s="18" t="s">
        <v>4</v>
      </c>
      <c r="D9" s="5">
        <f>D8</f>
        <v>268681.82180020807</v>
      </c>
      <c r="E9" s="5">
        <f t="shared" ref="E9:F9" si="0">E8</f>
        <v>1581659.727891346</v>
      </c>
      <c r="F9" s="5">
        <f t="shared" si="0"/>
        <v>18979916.734696217</v>
      </c>
      <c r="G9" s="9"/>
      <c r="H9" s="3"/>
      <c r="I9" s="3"/>
      <c r="J9" s="3"/>
    </row>
    <row r="10" spans="1:10" x14ac:dyDescent="0.25">
      <c r="A10" s="18">
        <v>9</v>
      </c>
      <c r="B10" s="25" t="s">
        <v>16</v>
      </c>
      <c r="C10" s="18" t="s">
        <v>4</v>
      </c>
      <c r="D10" s="5">
        <f>D9*20%</f>
        <v>53736.364360041618</v>
      </c>
      <c r="E10" s="5">
        <f t="shared" ref="E10:F10" si="1">E9*20%</f>
        <v>316331.94557826919</v>
      </c>
      <c r="F10" s="5">
        <f t="shared" si="1"/>
        <v>3795983.3469392434</v>
      </c>
      <c r="G10" s="3"/>
      <c r="H10" s="3"/>
      <c r="I10" s="3"/>
      <c r="J10" s="3"/>
    </row>
    <row r="11" spans="1:10" x14ac:dyDescent="0.25">
      <c r="A11" s="18">
        <v>10</v>
      </c>
      <c r="B11" s="20" t="s">
        <v>17</v>
      </c>
      <c r="C11" s="21" t="s">
        <v>4</v>
      </c>
      <c r="D11" s="6">
        <f>D9-D10</f>
        <v>214945.45744016644</v>
      </c>
      <c r="E11" s="6">
        <f t="shared" ref="E11:F11" si="2">E9-E10</f>
        <v>1265327.7823130768</v>
      </c>
      <c r="F11" s="6">
        <f t="shared" si="2"/>
        <v>15183933.387756974</v>
      </c>
      <c r="G11" s="3"/>
      <c r="H11" s="3"/>
      <c r="I11" s="3"/>
      <c r="J11" s="3"/>
    </row>
    <row r="12" spans="1:10" x14ac:dyDescent="0.25">
      <c r="A12" s="18">
        <v>11</v>
      </c>
      <c r="B12" s="20" t="s">
        <v>18</v>
      </c>
      <c r="C12" s="21" t="s">
        <v>4</v>
      </c>
      <c r="D12" s="26">
        <f>D8/D3</f>
        <v>7.2813501842874814E-2</v>
      </c>
      <c r="E12" s="26">
        <f>E8/E3</f>
        <v>7.2813501842874634E-2</v>
      </c>
      <c r="F12" s="26">
        <f>F8/F3</f>
        <v>7.281350184287487E-2</v>
      </c>
      <c r="G12" s="3"/>
      <c r="H12" s="3"/>
      <c r="I12" s="3"/>
      <c r="J12" s="3"/>
    </row>
    <row r="13" spans="1:10" x14ac:dyDescent="0.25">
      <c r="A13" s="18">
        <v>12</v>
      </c>
      <c r="B13" s="27" t="s">
        <v>19</v>
      </c>
      <c r="C13" s="21" t="s">
        <v>4</v>
      </c>
      <c r="D13" s="28">
        <f>D5/D4</f>
        <v>0.20989618285650757</v>
      </c>
      <c r="E13" s="28">
        <f t="shared" ref="E13:F13" si="3">E5/E4</f>
        <v>0.20989618285650735</v>
      </c>
      <c r="F13" s="28">
        <f t="shared" si="3"/>
        <v>0.20989618285650766</v>
      </c>
      <c r="G13" s="3"/>
      <c r="H13" s="3"/>
      <c r="I13" s="3"/>
      <c r="J13" s="3"/>
    </row>
    <row r="14" spans="1:10" x14ac:dyDescent="0.25">
      <c r="A14" s="18">
        <v>13</v>
      </c>
      <c r="B14" s="29" t="s">
        <v>23</v>
      </c>
      <c r="C14" s="18" t="s">
        <v>4</v>
      </c>
      <c r="D14" s="39">
        <f>27626753+406605</f>
        <v>28033358</v>
      </c>
      <c r="E14" s="39"/>
      <c r="F14" s="39"/>
      <c r="G14" s="3"/>
      <c r="H14" s="3"/>
      <c r="I14" s="3"/>
      <c r="J14" s="3"/>
    </row>
    <row r="15" spans="1:10" ht="30.75" customHeight="1" x14ac:dyDescent="0.25">
      <c r="A15" s="18">
        <v>14</v>
      </c>
      <c r="B15" s="30" t="s">
        <v>25</v>
      </c>
      <c r="C15" s="21" t="s">
        <v>24</v>
      </c>
      <c r="D15" s="40">
        <f>D14/F11*12</f>
        <v>22.155016582939204</v>
      </c>
      <c r="E15" s="40"/>
      <c r="F15" s="40"/>
      <c r="G15" s="3"/>
      <c r="H15" s="3"/>
      <c r="I15" s="3"/>
      <c r="J15" s="3"/>
    </row>
    <row r="16" spans="1:10" x14ac:dyDescent="0.25">
      <c r="A16" s="18">
        <v>15</v>
      </c>
      <c r="B16" s="29" t="s">
        <v>21</v>
      </c>
      <c r="C16" s="18" t="s">
        <v>30</v>
      </c>
      <c r="D16" s="31">
        <v>1147</v>
      </c>
      <c r="E16" s="31">
        <v>6751</v>
      </c>
      <c r="F16" s="31">
        <v>81016</v>
      </c>
      <c r="G16" s="3"/>
      <c r="H16" s="3"/>
      <c r="I16" s="3"/>
      <c r="J16" s="3"/>
    </row>
    <row r="17" spans="1:10" x14ac:dyDescent="0.25">
      <c r="A17" s="18">
        <v>16</v>
      </c>
      <c r="B17" s="27" t="s">
        <v>20</v>
      </c>
      <c r="C17" s="21" t="s">
        <v>22</v>
      </c>
      <c r="D17" s="6">
        <f>E17</f>
        <v>3217.6072408539803</v>
      </c>
      <c r="E17" s="6">
        <f>E3/E16</f>
        <v>3217.6072408539803</v>
      </c>
      <c r="F17" s="6">
        <f>F3/F16</f>
        <v>3217.4483780495543</v>
      </c>
      <c r="G17" s="3"/>
      <c r="H17" s="3"/>
      <c r="I17" s="3"/>
      <c r="J17" s="3"/>
    </row>
    <row r="18" spans="1:10" x14ac:dyDescent="0.25">
      <c r="A18" s="14"/>
      <c r="B18" s="15"/>
      <c r="C18" s="16"/>
      <c r="D18" s="17"/>
      <c r="E18" s="17"/>
      <c r="F18" s="17"/>
      <c r="G18" s="3"/>
      <c r="H18" s="3"/>
      <c r="I18" s="3"/>
      <c r="J18" s="3"/>
    </row>
    <row r="19" spans="1:10" x14ac:dyDescent="0.25">
      <c r="A19" s="13"/>
      <c r="B19" s="41" t="s">
        <v>26</v>
      </c>
      <c r="C19" s="41"/>
      <c r="D19" s="41"/>
      <c r="E19" s="41"/>
      <c r="F19" s="41"/>
      <c r="G19" s="3"/>
      <c r="H19" s="3"/>
      <c r="I19" s="3"/>
      <c r="J19" s="3"/>
    </row>
    <row r="20" spans="1:10" x14ac:dyDescent="0.25">
      <c r="A20" s="13"/>
      <c r="B20" s="11"/>
      <c r="C20" s="10"/>
      <c r="D20" s="12"/>
      <c r="E20" s="12"/>
      <c r="F20" s="12"/>
      <c r="G20" s="3"/>
      <c r="H20" s="38"/>
      <c r="I20" s="3"/>
      <c r="J20" s="3"/>
    </row>
    <row r="21" spans="1:10" x14ac:dyDescent="0.25">
      <c r="A21" s="13"/>
      <c r="B21" s="11"/>
      <c r="C21" s="10"/>
      <c r="D21" s="37"/>
      <c r="E21" s="12"/>
      <c r="F21" s="12"/>
      <c r="G21" s="3"/>
      <c r="H21" s="3"/>
      <c r="I21" s="3"/>
      <c r="J21" s="3"/>
    </row>
    <row r="22" spans="1:10" x14ac:dyDescent="0.25">
      <c r="A22" s="13"/>
      <c r="B22" s="11"/>
      <c r="C22" s="10"/>
      <c r="D22" s="37"/>
      <c r="E22" s="12"/>
      <c r="F22" s="12"/>
      <c r="G22" s="3"/>
      <c r="H22" s="3"/>
      <c r="I22" s="3"/>
      <c r="J22" s="3"/>
    </row>
    <row r="23" spans="1:10" x14ac:dyDescent="0.25">
      <c r="A23" s="13"/>
      <c r="B23" s="11"/>
      <c r="C23" s="10"/>
      <c r="D23" s="37"/>
      <c r="E23" s="12"/>
      <c r="F23" s="12"/>
      <c r="G23" s="3"/>
      <c r="H23" s="3"/>
      <c r="I23" s="3"/>
      <c r="J23" s="3"/>
    </row>
    <row r="24" spans="1:10" x14ac:dyDescent="0.25">
      <c r="A24" s="13"/>
      <c r="B24" s="11"/>
      <c r="C24" s="10"/>
      <c r="D24" s="37"/>
      <c r="E24" s="12"/>
      <c r="F24" s="12"/>
      <c r="G24" s="3"/>
      <c r="H24" s="3"/>
      <c r="I24" s="3"/>
      <c r="J24" s="3"/>
    </row>
    <row r="25" spans="1:10" x14ac:dyDescent="0.25">
      <c r="A25" s="13"/>
      <c r="B25" s="3"/>
      <c r="C25" s="8"/>
      <c r="D25" s="3"/>
      <c r="E25" s="3"/>
      <c r="F25" s="3"/>
      <c r="G25" s="3"/>
      <c r="H25" s="3"/>
      <c r="I25" s="3"/>
      <c r="J25" s="3"/>
    </row>
    <row r="26" spans="1:10" x14ac:dyDescent="0.25">
      <c r="A26" s="13"/>
      <c r="B26" s="3"/>
      <c r="C26" s="8"/>
      <c r="D26" s="3"/>
      <c r="E26" s="3"/>
      <c r="F26" s="3"/>
      <c r="G26" s="3"/>
      <c r="H26" s="3"/>
      <c r="I26" s="3"/>
      <c r="J26" s="3"/>
    </row>
    <row r="27" spans="1:10" x14ac:dyDescent="0.25">
      <c r="A27" s="13"/>
      <c r="B27" s="3"/>
      <c r="C27" s="8"/>
      <c r="D27" s="3"/>
      <c r="E27" s="3"/>
      <c r="F27" s="3"/>
      <c r="G27" s="3"/>
      <c r="H27" s="3"/>
      <c r="I27" s="3"/>
      <c r="J27" s="3"/>
    </row>
    <row r="28" spans="1:10" x14ac:dyDescent="0.25">
      <c r="A28" s="13"/>
      <c r="B28" s="3"/>
      <c r="C28" s="8"/>
      <c r="D28" s="3"/>
      <c r="E28" s="3"/>
      <c r="F28" s="3"/>
      <c r="G28" s="3"/>
      <c r="H28" s="3"/>
      <c r="I28" s="3"/>
      <c r="J28" s="3"/>
    </row>
    <row r="29" spans="1:10" x14ac:dyDescent="0.25">
      <c r="A29" s="13"/>
      <c r="B29" s="3"/>
      <c r="C29" s="8"/>
      <c r="D29" s="3"/>
      <c r="E29" s="3"/>
      <c r="F29" s="3"/>
      <c r="G29" s="3"/>
      <c r="H29" s="3"/>
      <c r="I29" s="3"/>
      <c r="J29" s="3"/>
    </row>
    <row r="30" spans="1:10" x14ac:dyDescent="0.25">
      <c r="A30" s="13"/>
      <c r="B30" s="3"/>
      <c r="C30" s="8"/>
      <c r="D30" s="3"/>
      <c r="E30" s="3"/>
      <c r="F30" s="3"/>
      <c r="G30" s="3"/>
      <c r="H30" s="3"/>
      <c r="I30" s="3"/>
      <c r="J30" s="3"/>
    </row>
    <row r="31" spans="1:10" x14ac:dyDescent="0.25">
      <c r="A31" s="13"/>
      <c r="B31" s="3"/>
      <c r="C31" s="8"/>
      <c r="D31" s="3"/>
      <c r="E31" s="3"/>
      <c r="F31" s="3"/>
      <c r="G31" s="3"/>
      <c r="H31" s="3"/>
      <c r="I31" s="3"/>
      <c r="J31" s="3"/>
    </row>
    <row r="32" spans="1:10" x14ac:dyDescent="0.25">
      <c r="A32" s="13"/>
      <c r="B32" s="3"/>
      <c r="C32" s="8"/>
      <c r="D32" s="3"/>
      <c r="E32" s="3"/>
      <c r="F32" s="3"/>
      <c r="G32" s="3"/>
      <c r="H32" s="3"/>
      <c r="I32" s="3"/>
      <c r="J32" s="3"/>
    </row>
    <row r="33" spans="1:10" x14ac:dyDescent="0.25">
      <c r="A33" s="13"/>
      <c r="B33" s="3"/>
      <c r="C33" s="8"/>
      <c r="D33" s="3"/>
      <c r="E33" s="3"/>
      <c r="F33" s="3"/>
      <c r="G33" s="3"/>
      <c r="H33" s="3"/>
      <c r="I33" s="3"/>
      <c r="J33" s="3"/>
    </row>
    <row r="34" spans="1:10" x14ac:dyDescent="0.25">
      <c r="A34" s="13"/>
      <c r="B34" s="3"/>
      <c r="C34" s="8"/>
      <c r="D34" s="3"/>
      <c r="E34" s="3"/>
      <c r="F34" s="3"/>
      <c r="G34" s="3"/>
      <c r="H34" s="3"/>
      <c r="I34" s="3"/>
      <c r="J34" s="3"/>
    </row>
    <row r="35" spans="1:10" x14ac:dyDescent="0.25">
      <c r="A35" s="13"/>
      <c r="B35" s="3"/>
      <c r="C35" s="8"/>
      <c r="D35" s="3"/>
      <c r="E35" s="3"/>
      <c r="F35" s="3"/>
      <c r="G35" s="3"/>
      <c r="H35" s="3"/>
      <c r="I35" s="3"/>
      <c r="J35" s="3"/>
    </row>
    <row r="36" spans="1:10" x14ac:dyDescent="0.25">
      <c r="A36" s="13"/>
      <c r="B36" s="3"/>
      <c r="C36" s="8"/>
      <c r="D36" s="3"/>
      <c r="E36" s="3"/>
      <c r="F36" s="3"/>
      <c r="G36" s="3"/>
      <c r="H36" s="3"/>
      <c r="I36" s="3"/>
      <c r="J36" s="3"/>
    </row>
  </sheetData>
  <mergeCells count="3">
    <mergeCell ref="D14:F14"/>
    <mergeCell ref="D15:F15"/>
    <mergeCell ref="B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051E-A4AA-4147-8E44-E914DA935277}">
  <dimension ref="A1:J36"/>
  <sheetViews>
    <sheetView workbookViewId="0">
      <selection activeCell="H31" sqref="H31"/>
    </sheetView>
  </sheetViews>
  <sheetFormatPr defaultRowHeight="15" x14ac:dyDescent="0.25"/>
  <cols>
    <col min="1" max="1" width="4.140625" style="2" customWidth="1"/>
    <col min="2" max="2" width="26.5703125" customWidth="1"/>
    <col min="3" max="3" width="10.7109375" style="4" customWidth="1"/>
    <col min="4" max="6" width="15.28515625" customWidth="1"/>
    <col min="7" max="7" width="12.7109375" customWidth="1"/>
    <col min="8" max="8" width="27.5703125" customWidth="1"/>
  </cols>
  <sheetData>
    <row r="1" spans="1:10" s="4" customFormat="1" x14ac:dyDescent="0.25">
      <c r="A1" s="18" t="s">
        <v>2</v>
      </c>
      <c r="B1" s="19" t="s">
        <v>0</v>
      </c>
      <c r="C1" s="19" t="s">
        <v>1</v>
      </c>
      <c r="D1" s="19" t="s">
        <v>6</v>
      </c>
      <c r="E1" s="19" t="s">
        <v>7</v>
      </c>
      <c r="F1" s="19" t="s">
        <v>8</v>
      </c>
      <c r="G1" s="8"/>
      <c r="H1" s="32" t="s">
        <v>28</v>
      </c>
      <c r="I1" s="8"/>
      <c r="J1" s="8"/>
    </row>
    <row r="2" spans="1:10" x14ac:dyDescent="0.25">
      <c r="A2" s="18">
        <v>1</v>
      </c>
      <c r="B2" s="20" t="s">
        <v>9</v>
      </c>
      <c r="C2" s="21" t="s">
        <v>3</v>
      </c>
      <c r="D2" s="22">
        <v>1</v>
      </c>
      <c r="E2" s="22">
        <v>4.9787425102654819</v>
      </c>
      <c r="F2" s="22">
        <v>59.744910123185782</v>
      </c>
      <c r="G2" s="3"/>
      <c r="H2" s="33">
        <f>E2*3</f>
        <v>14.936227530796446</v>
      </c>
      <c r="I2" s="3"/>
      <c r="J2" s="3"/>
    </row>
    <row r="3" spans="1:10" x14ac:dyDescent="0.25">
      <c r="A3" s="18">
        <v>2</v>
      </c>
      <c r="B3" s="20" t="s">
        <v>5</v>
      </c>
      <c r="C3" s="21" t="s">
        <v>4</v>
      </c>
      <c r="D3" s="23">
        <v>3745000</v>
      </c>
      <c r="E3" s="6">
        <f>D3*E2</f>
        <v>18645390.70094423</v>
      </c>
      <c r="F3" s="6">
        <f>D3*F2</f>
        <v>223744688.41133076</v>
      </c>
      <c r="G3" s="9"/>
      <c r="H3" s="34">
        <f t="shared" ref="H3:H11" si="0">E3*3</f>
        <v>55936172.10283269</v>
      </c>
      <c r="I3" s="3"/>
      <c r="J3" s="3"/>
    </row>
    <row r="4" spans="1:10" x14ac:dyDescent="0.25">
      <c r="A4" s="18">
        <v>3</v>
      </c>
      <c r="B4" s="24" t="s">
        <v>10</v>
      </c>
      <c r="C4" s="21" t="s">
        <v>4</v>
      </c>
      <c r="D4" s="5">
        <v>3007653.4048211435</v>
      </c>
      <c r="E4" s="5">
        <v>14974331.862727746</v>
      </c>
      <c r="F4" s="5">
        <v>179691982.35273293</v>
      </c>
      <c r="G4" s="3"/>
      <c r="H4" s="34">
        <f t="shared" si="0"/>
        <v>44922995.588183239</v>
      </c>
      <c r="I4" s="3"/>
      <c r="J4" s="3"/>
    </row>
    <row r="5" spans="1:10" x14ac:dyDescent="0.25">
      <c r="A5" s="18">
        <v>4</v>
      </c>
      <c r="B5" s="20" t="s">
        <v>11</v>
      </c>
      <c r="C5" s="21" t="s">
        <v>4</v>
      </c>
      <c r="D5" s="6">
        <f>D3-D4</f>
        <v>737346.59517885651</v>
      </c>
      <c r="E5" s="6">
        <f>E3-E4</f>
        <v>3671058.8382164836</v>
      </c>
      <c r="F5" s="6">
        <f>F3-F4</f>
        <v>44052706.058597833</v>
      </c>
      <c r="G5" s="1"/>
      <c r="H5" s="34">
        <f t="shared" si="0"/>
        <v>11013176.514649451</v>
      </c>
    </row>
    <row r="6" spans="1:10" x14ac:dyDescent="0.25">
      <c r="A6" s="18">
        <v>5</v>
      </c>
      <c r="B6" s="25" t="s">
        <v>12</v>
      </c>
      <c r="C6" s="18" t="s">
        <v>4</v>
      </c>
      <c r="D6" s="5">
        <v>101683.13095582678</v>
      </c>
      <c r="E6" s="5">
        <v>506254.12666666671</v>
      </c>
      <c r="F6" s="5">
        <v>6075049.5199999996</v>
      </c>
      <c r="H6" s="34">
        <f t="shared" si="0"/>
        <v>1518762.3800000001</v>
      </c>
    </row>
    <row r="7" spans="1:10" x14ac:dyDescent="0.25">
      <c r="A7" s="18">
        <v>6</v>
      </c>
      <c r="B7" s="25" t="s">
        <v>13</v>
      </c>
      <c r="C7" s="18" t="s">
        <v>4</v>
      </c>
      <c r="D7" s="5">
        <v>362708.86382320145</v>
      </c>
      <c r="E7" s="5">
        <v>1805834.0391666666</v>
      </c>
      <c r="F7" s="5">
        <v>21670008.469999999</v>
      </c>
      <c r="H7" s="34">
        <f t="shared" si="0"/>
        <v>5417502.1174999997</v>
      </c>
    </row>
    <row r="8" spans="1:10" x14ac:dyDescent="0.25">
      <c r="A8" s="18">
        <v>7</v>
      </c>
      <c r="B8" s="20" t="s">
        <v>14</v>
      </c>
      <c r="C8" s="21" t="s">
        <v>4</v>
      </c>
      <c r="D8" s="6">
        <f>D5-D6-D7</f>
        <v>272954.60039982834</v>
      </c>
      <c r="E8" s="6">
        <f>E5-E6-E7</f>
        <v>1358970.6723831501</v>
      </c>
      <c r="F8" s="6">
        <f>F5-F6-F7</f>
        <v>16307648.068597838</v>
      </c>
      <c r="H8" s="34">
        <f t="shared" si="0"/>
        <v>4076912.0171494503</v>
      </c>
    </row>
    <row r="9" spans="1:10" ht="24" x14ac:dyDescent="0.25">
      <c r="A9" s="18">
        <v>8</v>
      </c>
      <c r="B9" s="7" t="s">
        <v>15</v>
      </c>
      <c r="C9" s="18" t="s">
        <v>4</v>
      </c>
      <c r="D9" s="5">
        <f>D8</f>
        <v>272954.60039982834</v>
      </c>
      <c r="E9" s="5">
        <f t="shared" ref="E9:F9" si="1">E8</f>
        <v>1358970.6723831501</v>
      </c>
      <c r="F9" s="5">
        <f t="shared" si="1"/>
        <v>16307648.068597838</v>
      </c>
      <c r="G9" s="9"/>
      <c r="H9" s="34">
        <f t="shared" si="0"/>
        <v>4076912.0171494503</v>
      </c>
      <c r="I9" s="3"/>
      <c r="J9" s="3"/>
    </row>
    <row r="10" spans="1:10" x14ac:dyDescent="0.25">
      <c r="A10" s="18">
        <v>9</v>
      </c>
      <c r="B10" s="25" t="s">
        <v>16</v>
      </c>
      <c r="C10" s="18" t="s">
        <v>4</v>
      </c>
      <c r="D10" s="5">
        <f>D9*20%</f>
        <v>54590.920079965668</v>
      </c>
      <c r="E10" s="5">
        <f t="shared" ref="E10:F10" si="2">E9*20%</f>
        <v>271794.13447663002</v>
      </c>
      <c r="F10" s="5">
        <f t="shared" si="2"/>
        <v>3261529.6137195677</v>
      </c>
      <c r="G10" s="3"/>
      <c r="H10" s="34">
        <f t="shared" si="0"/>
        <v>815382.40342989005</v>
      </c>
      <c r="I10" s="3"/>
      <c r="J10" s="3"/>
    </row>
    <row r="11" spans="1:10" x14ac:dyDescent="0.25">
      <c r="A11" s="18">
        <v>10</v>
      </c>
      <c r="B11" s="20" t="s">
        <v>17</v>
      </c>
      <c r="C11" s="21" t="s">
        <v>4</v>
      </c>
      <c r="D11" s="6">
        <f>D9-D10</f>
        <v>218363.68031986267</v>
      </c>
      <c r="E11" s="6">
        <f t="shared" ref="E11:F11" si="3">E9-E10</f>
        <v>1087176.5379065201</v>
      </c>
      <c r="F11" s="6">
        <f t="shared" si="3"/>
        <v>13046118.454878271</v>
      </c>
      <c r="G11" s="3"/>
      <c r="H11" s="34">
        <f t="shared" si="0"/>
        <v>3261529.6137195602</v>
      </c>
      <c r="I11" s="3"/>
      <c r="J11" s="3"/>
    </row>
    <row r="12" spans="1:10" x14ac:dyDescent="0.25">
      <c r="A12" s="18">
        <v>11</v>
      </c>
      <c r="B12" s="20" t="s">
        <v>18</v>
      </c>
      <c r="C12" s="21" t="s">
        <v>4</v>
      </c>
      <c r="D12" s="26">
        <f>D8/D3</f>
        <v>7.2885073538004899E-2</v>
      </c>
      <c r="E12" s="26">
        <f>E8/E3</f>
        <v>7.2885073538004747E-2</v>
      </c>
      <c r="F12" s="26">
        <f>F8/F3</f>
        <v>7.2885073538004913E-2</v>
      </c>
      <c r="G12" s="3"/>
      <c r="H12" s="34"/>
      <c r="I12" s="3"/>
      <c r="J12" s="3"/>
    </row>
    <row r="13" spans="1:10" x14ac:dyDescent="0.25">
      <c r="A13" s="18">
        <v>12</v>
      </c>
      <c r="B13" s="27" t="s">
        <v>19</v>
      </c>
      <c r="C13" s="21" t="s">
        <v>4</v>
      </c>
      <c r="D13" s="28">
        <f>D5/D4</f>
        <v>0.24515677039013889</v>
      </c>
      <c r="E13" s="28">
        <f t="shared" ref="E13:F13" si="4">E5/E4</f>
        <v>0.24515677039013867</v>
      </c>
      <c r="F13" s="28">
        <f t="shared" si="4"/>
        <v>0.24515677039013889</v>
      </c>
      <c r="G13" s="3"/>
      <c r="H13" s="34">
        <v>22656245.817593172</v>
      </c>
      <c r="I13" s="3" t="s">
        <v>27</v>
      </c>
      <c r="J13" s="3"/>
    </row>
    <row r="14" spans="1:10" x14ac:dyDescent="0.25">
      <c r="A14" s="18">
        <v>13</v>
      </c>
      <c r="B14" s="29" t="s">
        <v>23</v>
      </c>
      <c r="C14" s="18" t="s">
        <v>4</v>
      </c>
      <c r="D14" s="39">
        <f>237140+27551058</f>
        <v>27788198</v>
      </c>
      <c r="E14" s="39"/>
      <c r="F14" s="39"/>
      <c r="G14" s="3"/>
      <c r="H14" s="35"/>
      <c r="I14" s="3"/>
      <c r="J14" s="3"/>
    </row>
    <row r="15" spans="1:10" ht="30.75" customHeight="1" x14ac:dyDescent="0.25">
      <c r="A15" s="18">
        <v>14</v>
      </c>
      <c r="B15" s="30" t="s">
        <v>25</v>
      </c>
      <c r="C15" s="21" t="s">
        <v>24</v>
      </c>
      <c r="D15" s="40">
        <f>D14/F11*12</f>
        <v>25.559968442208309</v>
      </c>
      <c r="E15" s="40"/>
      <c r="F15" s="40"/>
      <c r="G15" s="3"/>
      <c r="H15" s="36">
        <f>H13/H3</f>
        <v>0.40503747335341572</v>
      </c>
      <c r="I15" s="3" t="s">
        <v>29</v>
      </c>
      <c r="J15" s="3"/>
    </row>
    <row r="16" spans="1:10" x14ac:dyDescent="0.25">
      <c r="A16" s="18">
        <v>15</v>
      </c>
      <c r="B16" s="29" t="s">
        <v>21</v>
      </c>
      <c r="C16" s="18" t="s">
        <v>30</v>
      </c>
      <c r="D16" s="31">
        <v>1365.6229182933901</v>
      </c>
      <c r="E16" s="31">
        <v>6751.333333333333</v>
      </c>
      <c r="F16" s="31">
        <v>81016</v>
      </c>
      <c r="G16" s="3"/>
      <c r="H16" s="3"/>
      <c r="I16" s="3"/>
      <c r="J16" s="3"/>
    </row>
    <row r="17" spans="1:10" x14ac:dyDescent="0.25">
      <c r="A17" s="18">
        <v>16</v>
      </c>
      <c r="B17" s="27" t="s">
        <v>20</v>
      </c>
      <c r="C17" s="21" t="s">
        <v>22</v>
      </c>
      <c r="D17" s="6">
        <f>E17</f>
        <v>2761.7345760261032</v>
      </c>
      <c r="E17" s="6">
        <f>E3/E16</f>
        <v>2761.7345760261032</v>
      </c>
      <c r="F17" s="6">
        <f>F3/F16</f>
        <v>2761.7345760261028</v>
      </c>
      <c r="G17" s="3"/>
      <c r="H17" s="3"/>
      <c r="I17" s="3"/>
      <c r="J17" s="3"/>
    </row>
    <row r="18" spans="1:10" x14ac:dyDescent="0.25">
      <c r="A18" s="14"/>
      <c r="B18" s="15"/>
      <c r="C18" s="16"/>
      <c r="D18" s="17"/>
      <c r="E18" s="17"/>
      <c r="F18" s="17"/>
      <c r="G18" s="3"/>
      <c r="H18" s="3"/>
      <c r="I18" s="3"/>
      <c r="J18" s="3"/>
    </row>
    <row r="19" spans="1:10" x14ac:dyDescent="0.25">
      <c r="A19" s="13"/>
      <c r="B19" s="41" t="s">
        <v>26</v>
      </c>
      <c r="C19" s="41"/>
      <c r="D19" s="41"/>
      <c r="E19" s="41"/>
      <c r="F19" s="41"/>
      <c r="G19" s="3"/>
      <c r="H19" s="3"/>
      <c r="I19" s="3"/>
      <c r="J19" s="3"/>
    </row>
    <row r="20" spans="1:10" x14ac:dyDescent="0.25">
      <c r="A20" s="13"/>
      <c r="B20" s="11"/>
      <c r="C20" s="10"/>
      <c r="D20" s="12"/>
      <c r="E20" s="12"/>
      <c r="F20" s="12"/>
      <c r="G20" s="3"/>
      <c r="H20" s="3"/>
      <c r="I20" s="3"/>
      <c r="J20" s="3"/>
    </row>
    <row r="21" spans="1:10" x14ac:dyDescent="0.25">
      <c r="A21" s="13"/>
      <c r="B21" s="11"/>
      <c r="C21" s="10"/>
      <c r="D21" s="37"/>
      <c r="E21" s="12"/>
      <c r="F21" s="12"/>
      <c r="G21" s="3"/>
      <c r="H21" s="3"/>
      <c r="I21" s="3"/>
      <c r="J21" s="3"/>
    </row>
    <row r="22" spans="1:10" x14ac:dyDescent="0.25">
      <c r="A22" s="13"/>
      <c r="B22" s="11"/>
      <c r="C22" s="10"/>
      <c r="D22" s="37"/>
      <c r="E22" s="12"/>
      <c r="F22" s="12"/>
      <c r="G22" s="3"/>
      <c r="H22" s="3"/>
      <c r="I22" s="3"/>
      <c r="J22" s="3"/>
    </row>
    <row r="23" spans="1:10" x14ac:dyDescent="0.25">
      <c r="A23" s="13"/>
      <c r="B23" s="11"/>
      <c r="C23" s="10"/>
      <c r="D23" s="37"/>
      <c r="E23" s="12"/>
      <c r="F23" s="12"/>
      <c r="G23" s="3"/>
      <c r="H23" s="3"/>
      <c r="I23" s="3"/>
      <c r="J23" s="3"/>
    </row>
    <row r="24" spans="1:10" x14ac:dyDescent="0.25">
      <c r="A24" s="13"/>
      <c r="B24" s="11"/>
      <c r="C24" s="10"/>
      <c r="D24" s="37"/>
      <c r="E24" s="12"/>
      <c r="F24" s="12"/>
      <c r="G24" s="3"/>
      <c r="H24" s="3"/>
      <c r="I24" s="3"/>
      <c r="J24" s="3"/>
    </row>
    <row r="25" spans="1:10" x14ac:dyDescent="0.25">
      <c r="A25" s="13"/>
      <c r="B25" s="3"/>
      <c r="C25" s="8"/>
      <c r="D25" s="3"/>
      <c r="E25" s="3"/>
      <c r="F25" s="3"/>
      <c r="G25" s="3"/>
      <c r="H25" s="3"/>
      <c r="I25" s="3"/>
      <c r="J25" s="3"/>
    </row>
    <row r="26" spans="1:10" x14ac:dyDescent="0.25">
      <c r="A26" s="13"/>
      <c r="B26" s="3"/>
      <c r="C26" s="8"/>
      <c r="D26" s="3"/>
      <c r="E26" s="3"/>
      <c r="F26" s="3"/>
      <c r="G26" s="3"/>
      <c r="H26" s="3"/>
      <c r="I26" s="3"/>
      <c r="J26" s="3"/>
    </row>
    <row r="27" spans="1:10" x14ac:dyDescent="0.25">
      <c r="A27" s="13"/>
      <c r="B27" s="3"/>
      <c r="C27" s="8"/>
      <c r="D27" s="3"/>
      <c r="E27" s="3"/>
      <c r="F27" s="3"/>
      <c r="G27" s="3"/>
      <c r="H27" s="3"/>
      <c r="I27" s="3"/>
      <c r="J27" s="3"/>
    </row>
    <row r="28" spans="1:10" x14ac:dyDescent="0.25">
      <c r="A28" s="13"/>
      <c r="B28" s="3"/>
      <c r="C28" s="8"/>
      <c r="D28" s="3"/>
      <c r="E28" s="3"/>
      <c r="F28" s="3"/>
      <c r="G28" s="3"/>
      <c r="H28" s="3"/>
      <c r="I28" s="3"/>
      <c r="J28" s="3"/>
    </row>
    <row r="29" spans="1:10" x14ac:dyDescent="0.25">
      <c r="A29" s="13"/>
      <c r="B29" s="3"/>
      <c r="C29" s="8"/>
      <c r="D29" s="3"/>
      <c r="E29" s="3"/>
      <c r="F29" s="3"/>
      <c r="G29" s="3"/>
      <c r="H29" s="3"/>
      <c r="I29" s="3"/>
      <c r="J29" s="3"/>
    </row>
    <row r="30" spans="1:10" x14ac:dyDescent="0.25">
      <c r="A30" s="13"/>
      <c r="B30" s="3"/>
      <c r="C30" s="8"/>
      <c r="D30" s="3"/>
      <c r="E30" s="3"/>
      <c r="F30" s="3"/>
      <c r="G30" s="3"/>
      <c r="H30" s="3"/>
      <c r="I30" s="3"/>
      <c r="J30" s="3"/>
    </row>
    <row r="31" spans="1:10" x14ac:dyDescent="0.25">
      <c r="A31" s="13"/>
      <c r="B31" s="3"/>
      <c r="C31" s="8"/>
      <c r="D31" s="3"/>
      <c r="E31" s="3"/>
      <c r="F31" s="3"/>
      <c r="G31" s="3"/>
      <c r="H31" s="3"/>
      <c r="I31" s="3"/>
      <c r="J31" s="3"/>
    </row>
    <row r="32" spans="1:10" x14ac:dyDescent="0.25">
      <c r="A32" s="13"/>
      <c r="B32" s="3"/>
      <c r="C32" s="8"/>
      <c r="D32" s="3"/>
      <c r="E32" s="3"/>
      <c r="F32" s="3"/>
      <c r="G32" s="3"/>
      <c r="H32" s="3"/>
      <c r="I32" s="3"/>
      <c r="J32" s="3"/>
    </row>
    <row r="33" spans="1:10" x14ac:dyDescent="0.25">
      <c r="A33" s="13"/>
      <c r="B33" s="3"/>
      <c r="C33" s="8"/>
      <c r="D33" s="3"/>
      <c r="E33" s="3"/>
      <c r="F33" s="3"/>
      <c r="G33" s="3"/>
      <c r="H33" s="3"/>
      <c r="I33" s="3"/>
      <c r="J33" s="3"/>
    </row>
    <row r="34" spans="1:10" x14ac:dyDescent="0.25">
      <c r="A34" s="13"/>
      <c r="B34" s="3"/>
      <c r="C34" s="8"/>
      <c r="D34" s="3"/>
      <c r="E34" s="3"/>
      <c r="F34" s="3"/>
      <c r="G34" s="3"/>
      <c r="H34" s="3"/>
      <c r="I34" s="3"/>
      <c r="J34" s="3"/>
    </row>
    <row r="35" spans="1:10" x14ac:dyDescent="0.25">
      <c r="A35" s="13"/>
      <c r="B35" s="3"/>
      <c r="C35" s="8"/>
      <c r="D35" s="3"/>
      <c r="E35" s="3"/>
      <c r="F35" s="3"/>
      <c r="G35" s="3"/>
      <c r="H35" s="3"/>
      <c r="I35" s="3"/>
      <c r="J35" s="3"/>
    </row>
    <row r="36" spans="1:10" x14ac:dyDescent="0.25">
      <c r="A36" s="13"/>
      <c r="B36" s="3"/>
      <c r="C36" s="8"/>
      <c r="D36" s="3"/>
      <c r="E36" s="3"/>
      <c r="F36" s="3"/>
      <c r="G36" s="3"/>
      <c r="H36" s="3"/>
      <c r="I36" s="3"/>
      <c r="J36" s="3"/>
    </row>
  </sheetData>
  <mergeCells count="3">
    <mergeCell ref="D14:F14"/>
    <mergeCell ref="D15:F15"/>
    <mergeCell ref="B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ТЭО показатели</vt:lpstr>
      <vt:lpstr>для Финмодели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2024-01-13T13:29:39Z</cp:lastPrinted>
  <dcterms:created xsi:type="dcterms:W3CDTF">2015-06-05T18:19:34Z</dcterms:created>
  <dcterms:modified xsi:type="dcterms:W3CDTF">2024-05-02T06:43:04Z</dcterms:modified>
</cp:coreProperties>
</file>